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hidePivotFieldList="1"/>
  <bookViews>
    <workbookView xWindow="0" yWindow="0" windowWidth="23040" windowHeight="9020"/>
  </bookViews>
  <sheets>
    <sheet name="Overview" sheetId="1" r:id="rId1"/>
    <sheet name="Summary" sheetId="2" r:id="rId2"/>
    <sheet name="Reference emissions" sheetId="3" r:id="rId3"/>
    <sheet name="Project emissions" sheetId="4" r:id="rId4"/>
    <sheet name="Conversion factors" sheetId="5" r:id="rId5"/>
    <sheet name="Other GHG emission avoidance" sheetId="14" r:id="rId6"/>
    <sheet name="Net carbon removals" sheetId="15" r:id="rId7"/>
    <sheet name="Assumptions" sheetId="11" r:id="rId8"/>
    <sheet name="Checklist" sheetId="8" r:id="rId9"/>
    <sheet name="Example GHG" sheetId="7" r:id="rId10"/>
    <sheet name="Degree of Innovation" sheetId="13" r:id="rId11"/>
    <sheet name="Scalability" sheetId="10" r:id="rId12"/>
    <sheet name="History of changes table" sheetId="12" r:id="rId13"/>
  </sheets>
  <externalReferences>
    <externalReference r:id="rId14"/>
  </externalReferences>
  <definedNames>
    <definedName name="_ftn1" localSheetId="3">'Project emissions'!#REF!</definedName>
    <definedName name="_ftnref1" localSheetId="3">'Project emissions'!#REF!</definedName>
    <definedName name="_Hlk38524627" localSheetId="1">Summary!#REF!</definedName>
    <definedName name="_Hlk38524890" localSheetId="2">'Reference emissions'!$A$8</definedName>
    <definedName name="_Toc56497302" localSheetId="8">Checklist!#REF!</definedName>
    <definedName name="_Toc56497303" localSheetId="8">Checklist!#REF!</definedName>
    <definedName name="_Toc56497304" localSheetId="8">Checklist!#REF!</definedName>
    <definedName name="_Toc56497314" localSheetId="8">Checklist!#REF!</definedName>
    <definedName name="_Toc56497316" localSheetId="8">Checklist!#REF!</definedName>
    <definedName name="Fatores_Categoria">OFFSET([1]Fatores!$E$1,0,0,COUNTA([1]Fatores!$E:$E))</definedName>
    <definedName name="Fatores_Nome">OFFSET([1]Fatores!$F$1,0,0,COUNTA([1]Fatores!$F:$F))</definedName>
    <definedName name="Fatores_TipoFonte">OFFSET([1]Fatores!$C$1,0,0,COUNTA([1]Fatores!$C:$C))</definedName>
    <definedName name="Fatores_Unidade1">OFFSET([1]Fatores!$I$1,0,0,COUNTA([1]Fatores!$I:$I))</definedName>
    <definedName name="Fatores_Unidade2">OFFSET([1]Fatores!$J$1,0,0,COUNTA([1]Fatores!$J:$J))</definedName>
    <definedName name="Fatores_Valor">OFFSET([1]Fatores!$G$1,0,0,COUNTA([1]Fatores!$G:$G))</definedName>
  </definedNames>
  <calcPr calcId="162913"/>
  <pivotCaches>
    <pivotCache cacheId="0" r:id="rId15"/>
    <pivotCache cacheId="1"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3" l="1"/>
  <c r="F72" i="13"/>
  <c r="F71" i="13"/>
  <c r="D66" i="13"/>
  <c r="C66" i="13"/>
  <c r="E66" i="13" s="1"/>
  <c r="B66" i="13"/>
  <c r="D65" i="13"/>
  <c r="C65" i="13"/>
  <c r="E65" i="13" s="1"/>
  <c r="B65" i="13"/>
  <c r="D64" i="13"/>
  <c r="C64" i="13"/>
  <c r="E64" i="13" s="1"/>
  <c r="B64" i="13"/>
  <c r="F33" i="13"/>
  <c r="F32" i="13"/>
  <c r="F31" i="13"/>
  <c r="C26" i="13" s="1"/>
  <c r="E26" i="13" s="1"/>
  <c r="D26" i="13"/>
  <c r="M27" i="10" l="1"/>
  <c r="M26" i="10"/>
  <c r="E42" i="7" l="1"/>
  <c r="E37" i="7"/>
  <c r="E38" i="7" s="1"/>
  <c r="E39" i="7" s="1"/>
  <c r="H67" i="7" l="1"/>
  <c r="H70" i="7"/>
  <c r="Q77" i="7" l="1"/>
  <c r="P77" i="7"/>
  <c r="O77" i="7"/>
  <c r="N77" i="7"/>
  <c r="M77" i="7"/>
  <c r="L77" i="7"/>
  <c r="K77" i="7"/>
  <c r="J77" i="7"/>
  <c r="I77" i="7"/>
  <c r="H77" i="7"/>
  <c r="Q74" i="7"/>
  <c r="P74" i="7"/>
  <c r="O74" i="7"/>
  <c r="N74" i="7"/>
  <c r="M74" i="7"/>
  <c r="L74" i="7"/>
  <c r="K74" i="7"/>
  <c r="J74" i="7"/>
  <c r="I74" i="7"/>
  <c r="H74" i="7"/>
  <c r="T71" i="7"/>
  <c r="T69" i="7"/>
  <c r="E58" i="7" s="1"/>
  <c r="T68" i="7"/>
  <c r="Q52" i="7"/>
  <c r="P52" i="7"/>
  <c r="O52" i="7"/>
  <c r="N52" i="7"/>
  <c r="M52" i="7"/>
  <c r="L52" i="7"/>
  <c r="K52" i="7"/>
  <c r="J52" i="7"/>
  <c r="I52" i="7"/>
  <c r="H52" i="7"/>
  <c r="O82" i="7"/>
  <c r="O83" i="7" s="1"/>
  <c r="T77" i="7" l="1"/>
  <c r="E62" i="7" s="1"/>
  <c r="Q79" i="7"/>
  <c r="Q80" i="7" s="1"/>
  <c r="H82" i="7"/>
  <c r="H83" i="7" s="1"/>
  <c r="T74" i="7"/>
  <c r="E60" i="7" s="1"/>
  <c r="I79" i="7"/>
  <c r="I80" i="7" s="1"/>
  <c r="L82" i="7"/>
  <c r="L83" i="7" s="1"/>
  <c r="T52" i="7"/>
  <c r="E47" i="7" s="1"/>
  <c r="E48" i="7" s="1"/>
  <c r="F92" i="7" s="1"/>
  <c r="H99" i="7" s="1"/>
  <c r="M79" i="7"/>
  <c r="M80" i="7" s="1"/>
  <c r="P82" i="7"/>
  <c r="P83" i="7" s="1"/>
  <c r="J79" i="7"/>
  <c r="J80" i="7" s="1"/>
  <c r="N79" i="7"/>
  <c r="N80" i="7" s="1"/>
  <c r="I82" i="7"/>
  <c r="I83" i="7" s="1"/>
  <c r="M82" i="7"/>
  <c r="M83" i="7" s="1"/>
  <c r="Q82" i="7"/>
  <c r="Q83" i="7" s="1"/>
  <c r="K79" i="7"/>
  <c r="K80" i="7" s="1"/>
  <c r="O79" i="7"/>
  <c r="O80" i="7" s="1"/>
  <c r="J82" i="7"/>
  <c r="J83" i="7" s="1"/>
  <c r="N82" i="7"/>
  <c r="N83" i="7" s="1"/>
  <c r="H79" i="7"/>
  <c r="H80" i="7" s="1"/>
  <c r="L79" i="7"/>
  <c r="L80" i="7" s="1"/>
  <c r="P79" i="7"/>
  <c r="P80" i="7" s="1"/>
  <c r="K82" i="7"/>
  <c r="K83" i="7" s="1"/>
  <c r="T80" i="7" l="1"/>
  <c r="T83" i="7"/>
  <c r="O67" i="7"/>
  <c r="K67" i="7"/>
  <c r="I70" i="7"/>
  <c r="N67" i="7"/>
  <c r="J67" i="7"/>
  <c r="Q67" i="7"/>
  <c r="M67" i="7"/>
  <c r="I67" i="7"/>
  <c r="P67" i="7"/>
  <c r="L67" i="7"/>
  <c r="O70" i="7" l="1"/>
  <c r="K70" i="7"/>
  <c r="Q70" i="7"/>
  <c r="J70" i="7"/>
  <c r="P70" i="7"/>
  <c r="E61" i="7"/>
  <c r="M70" i="7"/>
  <c r="N70" i="7"/>
  <c r="T67" i="7"/>
  <c r="E57" i="7" s="1"/>
  <c r="L70" i="7"/>
  <c r="T70" i="7" l="1"/>
  <c r="E59" i="7" s="1"/>
  <c r="E63" i="7" s="1"/>
  <c r="H92" i="7" s="1"/>
  <c r="D92" i="7" s="1"/>
  <c r="N110" i="7" l="1"/>
  <c r="F99" i="7"/>
  <c r="D99" i="7" s="1"/>
  <c r="N28" i="4" l="1"/>
  <c r="F28" i="4"/>
  <c r="G28" i="4"/>
  <c r="H28" i="4"/>
  <c r="I28" i="4"/>
  <c r="J28" i="4"/>
  <c r="K28" i="4"/>
  <c r="L28" i="4"/>
  <c r="M28" i="4"/>
  <c r="F29" i="4"/>
  <c r="G29" i="4"/>
  <c r="H29" i="4"/>
  <c r="I29" i="4"/>
  <c r="J29" i="4"/>
  <c r="K29" i="4"/>
  <c r="L29" i="4"/>
  <c r="M29" i="4"/>
  <c r="N29" i="4"/>
  <c r="F30" i="4"/>
  <c r="G30" i="4"/>
  <c r="H30" i="4"/>
  <c r="I30" i="4"/>
  <c r="J30" i="4"/>
  <c r="K30" i="4"/>
  <c r="L30" i="4"/>
  <c r="M30" i="4"/>
  <c r="N30" i="4"/>
  <c r="E29" i="4"/>
  <c r="E30" i="4"/>
  <c r="E28" i="4"/>
  <c r="P30" i="4"/>
  <c r="P29" i="4"/>
  <c r="P28" i="4"/>
  <c r="Q20" i="4"/>
  <c r="Q21" i="4"/>
  <c r="Q19" i="4"/>
  <c r="C16" i="2"/>
  <c r="E16" i="2"/>
  <c r="C31" i="2" l="1"/>
  <c r="C30" i="2"/>
  <c r="Q28" i="4"/>
  <c r="Q29" i="4"/>
  <c r="Q30" i="4"/>
  <c r="Q15" i="3"/>
  <c r="E23" i="2" l="1"/>
  <c r="A16" i="2"/>
  <c r="C23" i="2" l="1"/>
  <c r="A23" i="2" s="1"/>
  <c r="C29" i="2" s="1"/>
  <c r="C28" i="2"/>
</calcChain>
</file>

<file path=xl/sharedStrings.xml><?xml version="1.0" encoding="utf-8"?>
<sst xmlns="http://schemas.openxmlformats.org/spreadsheetml/2006/main" count="3296" uniqueCount="395">
  <si>
    <t>Introduction to the calculation tool</t>
  </si>
  <si>
    <t>For further detailed information on how to do the calculation and on all conditions linked to the application and grant award, please refer to the call text and its annexes. This tool is provided only as support. In case of divergence of the information or formulas between here and the call text and its annexes, the call text and annexes takes precedence.</t>
  </si>
  <si>
    <t>Using the spreadsheet</t>
  </si>
  <si>
    <t>The cells are color-coded to guide the user. Captions are on the sheets where data entry is required.</t>
  </si>
  <si>
    <t>Colour code</t>
  </si>
  <si>
    <t>Enter data</t>
  </si>
  <si>
    <t>Calculated data</t>
  </si>
  <si>
    <t>Select an option</t>
  </si>
  <si>
    <t>Please provide additional information</t>
  </si>
  <si>
    <t>Structure</t>
  </si>
  <si>
    <t>The spreadsheet is divided into tabs according to its contents and purposes</t>
  </si>
  <si>
    <t>Overview</t>
  </si>
  <si>
    <t>Provides an overview of the spreadsheet for monitoring and reporting GHG avoided during the project's operation</t>
  </si>
  <si>
    <t>Summary</t>
  </si>
  <si>
    <t>Presents a compilation of the absolute and relative greenhouse gas emissions avoidance, as well as general project information</t>
  </si>
  <si>
    <t>Reference emissions</t>
  </si>
  <si>
    <t>Contains data and calculation of greenhouse gas emissions related to the reference scenario, and data traceability information.</t>
  </si>
  <si>
    <t>Project emissions</t>
  </si>
  <si>
    <t>Contains data and calculation of greenhouse gas emissions related to the project activity, and data traceability information.</t>
  </si>
  <si>
    <t>Conversion factors</t>
  </si>
  <si>
    <t>Provides all the conversion and emission factors used in the calculations performed in this tool. Applicants may adopt different values to those proposed, as long as supported with the adequate evidence and monitoring plan.</t>
  </si>
  <si>
    <t/>
  </si>
  <si>
    <t>Assumptions</t>
  </si>
  <si>
    <t>Contains all the qualitative and quantitative assumptions adopted by the applicant in support of their submission.</t>
  </si>
  <si>
    <t>Checklist</t>
  </si>
  <si>
    <t>Provides a list of questions to support applicants to perform a self-assessment of the quality of their application, based on how many of the best practices for GHG accounting have they followed.</t>
  </si>
  <si>
    <t>Example GHG</t>
  </si>
  <si>
    <t>Illustrates the application of the methodology for a hypothetical example.</t>
  </si>
  <si>
    <t>Other GHG emission avoidance</t>
  </si>
  <si>
    <t>Substantial GHG emissions savings from emission sources that are excluded from the project boundaries can be claimed by the applicants here.</t>
  </si>
  <si>
    <t>Degree of Innovation</t>
  </si>
  <si>
    <t>Provides an structure for calculating and/or consolidating information to inform the Degree of Innovation criterion.</t>
  </si>
  <si>
    <t>Scalability</t>
  </si>
  <si>
    <t>Provides an structure for calculating and/or consolidating information to inform the Scalability criterion.</t>
  </si>
  <si>
    <t>Definitions</t>
  </si>
  <si>
    <r>
      <t>Ref</t>
    </r>
    <r>
      <rPr>
        <vertAlign val="subscript"/>
        <sz val="10"/>
        <color rgb="FF000000"/>
        <rFont val="Arial"/>
        <family val="2"/>
      </rPr>
      <t>release</t>
    </r>
  </si>
  <si>
    <t>CO2 releases from power plants or industries that would be to atmosphere in the absence of the project activity</t>
  </si>
  <si>
    <r>
      <t>Proj</t>
    </r>
    <r>
      <rPr>
        <vertAlign val="subscript"/>
        <sz val="10"/>
        <color rgb="FF000000"/>
        <rFont val="Arial"/>
        <family val="2"/>
      </rPr>
      <t>capture</t>
    </r>
  </si>
  <si>
    <r>
      <t>CO</t>
    </r>
    <r>
      <rPr>
        <vertAlign val="subscript"/>
        <sz val="10"/>
        <color theme="1"/>
        <rFont val="Arial"/>
        <family val="2"/>
      </rPr>
      <t>2</t>
    </r>
    <r>
      <rPr>
        <sz val="10"/>
        <color theme="1"/>
        <rFont val="Arial"/>
        <family val="2"/>
      </rPr>
      <t xml:space="preserve"> capture activities. Includes emissions from fuel and input material use for compression and liquefaction of the CO</t>
    </r>
    <r>
      <rPr>
        <vertAlign val="subscript"/>
        <sz val="10"/>
        <color theme="1"/>
        <rFont val="Arial"/>
        <family val="2"/>
      </rPr>
      <t>2</t>
    </r>
    <r>
      <rPr>
        <sz val="10"/>
        <color theme="1"/>
        <rFont val="Arial"/>
        <family val="2"/>
      </rPr>
      <t>, as well as fugitive and venting pre-injection.</t>
    </r>
  </si>
  <si>
    <r>
      <t>Proj</t>
    </r>
    <r>
      <rPr>
        <vertAlign val="subscript"/>
        <sz val="10"/>
        <color rgb="FF000000"/>
        <rFont val="Arial"/>
        <family val="2"/>
      </rPr>
      <t>transport pipeline</t>
    </r>
  </si>
  <si>
    <r>
      <t>Transport of CO</t>
    </r>
    <r>
      <rPr>
        <vertAlign val="subscript"/>
        <sz val="10"/>
        <color theme="1"/>
        <rFont val="Arial"/>
        <family val="2"/>
      </rPr>
      <t>2</t>
    </r>
    <r>
      <rPr>
        <sz val="10"/>
        <color theme="1"/>
        <rFont val="Arial"/>
        <family val="2"/>
      </rPr>
      <t xml:space="preserve"> by pipeline. Includes emissions from combustion and other processes at installations functionally connected to the transport network such as booster stations; fugitive emissions from the transport network; vented emissions from the transport network; and emissions from leakage incidents in the transport network.</t>
    </r>
  </si>
  <si>
    <r>
      <t>Proj</t>
    </r>
    <r>
      <rPr>
        <vertAlign val="subscript"/>
        <sz val="10"/>
        <color rgb="FF000000"/>
        <rFont val="Arial"/>
        <family val="2"/>
      </rPr>
      <t>transport rail</t>
    </r>
  </si>
  <si>
    <r>
      <t>Transport of CO</t>
    </r>
    <r>
      <rPr>
        <vertAlign val="subscript"/>
        <sz val="10"/>
        <color theme="1"/>
        <rFont val="Arial"/>
        <family val="2"/>
      </rPr>
      <t>2</t>
    </r>
    <r>
      <rPr>
        <sz val="10"/>
        <color theme="1"/>
        <rFont val="Arial"/>
        <family val="2"/>
      </rPr>
      <t xml:space="preserve"> by rail modal. Includes emissions from combustion at trains.</t>
    </r>
  </si>
  <si>
    <r>
      <t>Proj</t>
    </r>
    <r>
      <rPr>
        <vertAlign val="subscript"/>
        <sz val="10"/>
        <color rgb="FF000000"/>
        <rFont val="Arial"/>
        <family val="2"/>
      </rPr>
      <t>transport road</t>
    </r>
  </si>
  <si>
    <r>
      <t>Transport of CO</t>
    </r>
    <r>
      <rPr>
        <vertAlign val="subscript"/>
        <sz val="10"/>
        <color theme="1"/>
        <rFont val="Arial"/>
        <family val="2"/>
      </rPr>
      <t>2</t>
    </r>
    <r>
      <rPr>
        <sz val="10"/>
        <color theme="1"/>
        <rFont val="Arial"/>
        <family val="2"/>
      </rPr>
      <t xml:space="preserve"> by road modal. Includes emissions from combustion at tank trucks, and other vehicles.</t>
    </r>
  </si>
  <si>
    <r>
      <t>Proj</t>
    </r>
    <r>
      <rPr>
        <vertAlign val="subscript"/>
        <sz val="10"/>
        <color rgb="FF000000"/>
        <rFont val="Arial"/>
        <family val="2"/>
      </rPr>
      <t>transport maritime</t>
    </r>
  </si>
  <si>
    <r>
      <t>Transport of CO</t>
    </r>
    <r>
      <rPr>
        <vertAlign val="subscript"/>
        <sz val="10"/>
        <color theme="1"/>
        <rFont val="Arial"/>
        <family val="2"/>
      </rPr>
      <t>2</t>
    </r>
    <r>
      <rPr>
        <sz val="10"/>
        <color theme="1"/>
        <rFont val="Arial"/>
        <family val="2"/>
      </rPr>
      <t xml:space="preserve"> by maritime modal. Includes emissions from combustion at sea tanker and other maritime vehicles.</t>
    </r>
  </si>
  <si>
    <r>
      <t>Proj</t>
    </r>
    <r>
      <rPr>
        <vertAlign val="subscript"/>
        <sz val="10"/>
        <color rgb="FF000000"/>
        <rFont val="Arial"/>
        <family val="2"/>
      </rPr>
      <t>injection</t>
    </r>
  </si>
  <si>
    <r>
      <t>Injection at the geological storage site. Include emissions from fuel use by associated booster stations and other combustion activities including on-site power plants; venting from injection or enhanced hydrocarbon recovery operations; fugitive emissions from injection; breakthrough CO</t>
    </r>
    <r>
      <rPr>
        <vertAlign val="subscript"/>
        <sz val="10"/>
        <color theme="1"/>
        <rFont val="Arial"/>
        <family val="2"/>
      </rPr>
      <t>2</t>
    </r>
    <r>
      <rPr>
        <sz val="10"/>
        <color theme="1"/>
        <rFont val="Arial"/>
        <family val="2"/>
      </rPr>
      <t xml:space="preserve"> from enhanced hydrocarbon recovery operations; and leakages.</t>
    </r>
  </si>
  <si>
    <t>General plant information</t>
  </si>
  <si>
    <t>General information</t>
  </si>
  <si>
    <t>Comment</t>
  </si>
  <si>
    <t>Start of operations</t>
  </si>
  <si>
    <t>Type and location of plant of origin</t>
  </si>
  <si>
    <t>Type of transport</t>
  </si>
  <si>
    <t>Type and location of storage site</t>
  </si>
  <si>
    <t>Technology used</t>
  </si>
  <si>
    <t>Absolute GHG Emissions Avoidance</t>
  </si>
  <si>
    <t>Net absolute GHG emissions avoided due to operation of the project during the first 10 years of operation, in tCO2e.</t>
  </si>
  <si>
    <t>Accumulated GHG emission avoidance</t>
  </si>
  <si>
    <t>=</t>
  </si>
  <si>
    <t>-</t>
  </si>
  <si>
    <r>
      <t>∆GHG</t>
    </r>
    <r>
      <rPr>
        <vertAlign val="subscript"/>
        <sz val="10"/>
        <color rgb="FF000000"/>
        <rFont val="Arial"/>
        <family val="2"/>
      </rPr>
      <t>abs</t>
    </r>
  </si>
  <si>
    <r>
      <t>Ref</t>
    </r>
    <r>
      <rPr>
        <vertAlign val="subscript"/>
        <sz val="10"/>
        <color theme="1"/>
        <rFont val="Arial"/>
        <family val="2"/>
      </rPr>
      <t>release</t>
    </r>
  </si>
  <si>
    <r>
      <t>(Proj</t>
    </r>
    <r>
      <rPr>
        <vertAlign val="subscript"/>
        <sz val="10"/>
        <color rgb="FF000000"/>
        <rFont val="Arial"/>
        <family val="2"/>
      </rPr>
      <t>capture</t>
    </r>
    <r>
      <rPr>
        <sz val="10"/>
        <color rgb="FF000000"/>
        <rFont val="Arial"/>
        <family val="2"/>
      </rPr>
      <t xml:space="preserve"> + Proj</t>
    </r>
    <r>
      <rPr>
        <vertAlign val="subscript"/>
        <sz val="10"/>
        <color rgb="FF000000"/>
        <rFont val="Arial"/>
        <family val="2"/>
      </rPr>
      <t>transport pipeline</t>
    </r>
    <r>
      <rPr>
        <sz val="10"/>
        <color rgb="FF000000"/>
        <rFont val="Arial"/>
        <family val="2"/>
      </rPr>
      <t xml:space="preserve"> + Proj</t>
    </r>
    <r>
      <rPr>
        <vertAlign val="subscript"/>
        <sz val="10"/>
        <color rgb="FF000000"/>
        <rFont val="Arial"/>
        <family val="2"/>
      </rPr>
      <t>transport road</t>
    </r>
    <r>
      <rPr>
        <sz val="10"/>
        <color rgb="FF000000"/>
        <rFont val="Arial"/>
        <family val="2"/>
      </rPr>
      <t xml:space="preserve"> + Proj</t>
    </r>
    <r>
      <rPr>
        <vertAlign val="subscript"/>
        <sz val="10"/>
        <color rgb="FF000000"/>
        <rFont val="Arial"/>
        <family val="2"/>
      </rPr>
      <t>transport rail</t>
    </r>
    <r>
      <rPr>
        <sz val="10"/>
        <color rgb="FF000000"/>
        <rFont val="Arial"/>
        <family val="2"/>
      </rPr>
      <t xml:space="preserve"> + Proj</t>
    </r>
    <r>
      <rPr>
        <vertAlign val="subscript"/>
        <sz val="10"/>
        <color rgb="FF000000"/>
        <rFont val="Arial"/>
        <family val="2"/>
      </rPr>
      <t>transport maritime</t>
    </r>
    <r>
      <rPr>
        <sz val="10"/>
        <color rgb="FF000000"/>
        <rFont val="Arial"/>
        <family val="2"/>
      </rPr>
      <t xml:space="preserve"> + Proj</t>
    </r>
    <r>
      <rPr>
        <vertAlign val="subscript"/>
        <sz val="10"/>
        <color rgb="FF000000"/>
        <rFont val="Arial"/>
        <family val="2"/>
      </rPr>
      <t>injection</t>
    </r>
    <r>
      <rPr>
        <sz val="10"/>
        <color rgb="FF000000"/>
        <rFont val="Arial"/>
        <family val="2"/>
      </rPr>
      <t>)</t>
    </r>
  </si>
  <si>
    <t>Relative GHG Emissions Avoidance</t>
  </si>
  <si>
    <t>Relative GHG emissions avoided due to operation of the project during the first 10 years of operation, in percent.</t>
  </si>
  <si>
    <t>÷</t>
  </si>
  <si>
    <r>
      <t>∆GHG</t>
    </r>
    <r>
      <rPr>
        <vertAlign val="subscript"/>
        <sz val="10"/>
        <color rgb="FF000000"/>
        <rFont val="Arial"/>
        <family val="2"/>
      </rPr>
      <t>rel</t>
    </r>
  </si>
  <si>
    <t>Summary of GHG indicators related to the project</t>
  </si>
  <si>
    <t>Key indicators</t>
  </si>
  <si>
    <t>Description</t>
  </si>
  <si>
    <t>Value</t>
  </si>
  <si>
    <t>Data unit</t>
  </si>
  <si>
    <t>Absolute GHG emission avoidance (∆GHGabs)</t>
  </si>
  <si>
    <t>Net absolute GHG emissions avoided thanks to operation of the project during the first 10 years of operation</t>
  </si>
  <si>
    <t>tCO2e</t>
  </si>
  <si>
    <t>[Application Form B]</t>
  </si>
  <si>
    <t>Relative GHG emission avoidance (∆GHGrel)</t>
  </si>
  <si>
    <t>Relative GHG emissions avoided due to operation of the project during the first 10 years of operation</t>
  </si>
  <si>
    <t>GHG emissions in reference scenario (Ref)</t>
  </si>
  <si>
    <t>GHG emissions that would occur in the absence of the project during the first 10 years of operation</t>
  </si>
  <si>
    <t>[Application Form C]</t>
  </si>
  <si>
    <t>GHG emissions in project scenario (Proj)</t>
  </si>
  <si>
    <t>GHG emissions associated with the project activity and site during the first 10 years of operation</t>
  </si>
  <si>
    <t>Average GHG emissions intensity of the installations to produce a unit quantity of principal product in the reference scenario, or EU ETS benchmarks, where applicable</t>
  </si>
  <si>
    <t>Principal product 1</t>
  </si>
  <si>
    <r>
      <t xml:space="preserve">tCO2e / unit quantity of principal product 1 </t>
    </r>
    <r>
      <rPr>
        <i/>
        <sz val="10"/>
        <color theme="0" tint="-0.34998626667073579"/>
        <rFont val="Arial"/>
        <family val="2"/>
      </rPr>
      <t>[Please replace with adequate unit]</t>
    </r>
  </si>
  <si>
    <r>
      <t xml:space="preserve">[Optional Reporting]. </t>
    </r>
    <r>
      <rPr>
        <i/>
        <sz val="10"/>
        <color theme="0" tint="-0.34998626667073579"/>
        <rFont val="Arial"/>
        <family val="2"/>
      </rPr>
      <t>Please add or exclude rows, as needed.</t>
    </r>
    <r>
      <rPr>
        <sz val="10"/>
        <rFont val="Arial"/>
        <family val="2"/>
      </rPr>
      <t xml:space="preserve">
</t>
    </r>
  </si>
  <si>
    <t>Principal product 2</t>
  </si>
  <si>
    <r>
      <t xml:space="preserve">tCO2e / unit quantity of principal product 2 </t>
    </r>
    <r>
      <rPr>
        <i/>
        <sz val="10"/>
        <color theme="0" tint="-0.34998626667073579"/>
        <rFont val="Arial"/>
        <family val="2"/>
      </rPr>
      <t>[Please replace with adequate unit]</t>
    </r>
  </si>
  <si>
    <t>Principal product 3</t>
  </si>
  <si>
    <r>
      <t>tCO2e / unit quantity of principal product 3</t>
    </r>
    <r>
      <rPr>
        <i/>
        <sz val="10"/>
        <color theme="0" tint="-0.34998626667073579"/>
        <rFont val="Arial"/>
        <family val="2"/>
      </rPr>
      <t xml:space="preserve"> [Please replace with adequate unit]</t>
    </r>
  </si>
  <si>
    <t>Average GHG emissions intensity of the installations to produce  a unit quantity of the principal product in the project scenario</t>
  </si>
  <si>
    <t xml:space="preserve">This is a Pivot Table. As such, changes you make to the data set are not automatically picked up by it. </t>
  </si>
  <si>
    <t>To update the pivot table with the applied changes to the text or numbers in your data set, you need to refresh it: (1) Click any cell inside the pivot table. (2) Right click and click on Refresh.</t>
  </si>
  <si>
    <t>Row Labels</t>
  </si>
  <si>
    <t>Sum of t CO2e</t>
  </si>
  <si>
    <t>Refrelease</t>
  </si>
  <si>
    <t>Grand Total</t>
  </si>
  <si>
    <t>Reference emissions calculation</t>
  </si>
  <si>
    <t>Projected operational data</t>
  </si>
  <si>
    <t>GHG Emissions</t>
  </si>
  <si>
    <t xml:space="preserve">Data traceability </t>
  </si>
  <si>
    <t>Provide a brief description of your monitoring plan. It may include procedures for data collection procedures (information on how the parameters are measured/calculated, aggregated, recorded, calculated, checked/reviewed and reported), as well as roles and responsibilities. You may include diagrams showing all relevant monitoring points.</t>
  </si>
  <si>
    <t>Source</t>
  </si>
  <si>
    <t xml:space="preserve">Parameter monitored </t>
  </si>
  <si>
    <t>Unit</t>
  </si>
  <si>
    <t>Year 1</t>
  </si>
  <si>
    <t>Year 2</t>
  </si>
  <si>
    <t>Year 3</t>
  </si>
  <si>
    <t>Year 4</t>
  </si>
  <si>
    <t>Year 5</t>
  </si>
  <si>
    <t>Year 6</t>
  </si>
  <si>
    <t>Year 7</t>
  </si>
  <si>
    <t>Year 8</t>
  </si>
  <si>
    <t>Year 9</t>
  </si>
  <si>
    <t>Year 10</t>
  </si>
  <si>
    <t>Comments</t>
  </si>
  <si>
    <t>t CO2e / [unit]</t>
  </si>
  <si>
    <t>t CO2e</t>
  </si>
  <si>
    <t>Area / Department responsible for collection and archiving</t>
  </si>
  <si>
    <t>Data source</t>
  </si>
  <si>
    <r>
      <rPr>
        <sz val="10"/>
        <color rgb="FFFFFFFF"/>
        <rFont val="Arial"/>
        <family val="2"/>
      </rPr>
      <t xml:space="preserve"> If applicable,</t>
    </r>
    <r>
      <rPr>
        <b/>
        <sz val="10"/>
        <color rgb="FFFFFFFF"/>
        <rFont val="Arial"/>
        <family val="2"/>
      </rPr>
      <t xml:space="preserve"> equipment used for monitoring, including details on accuracy and calibration</t>
    </r>
  </si>
  <si>
    <t>Monitoring frequency</t>
  </si>
  <si>
    <t>QA/QC Procedures</t>
  </si>
  <si>
    <t xml:space="preserve">Additional description of the monitoring system </t>
  </si>
  <si>
    <t>Reliability</t>
  </si>
  <si>
    <r>
      <t xml:space="preserve">CO2 </t>
    </r>
    <r>
      <rPr>
        <vertAlign val="subscript"/>
        <sz val="10"/>
        <color rgb="FF000000"/>
        <rFont val="Arial"/>
        <family val="2"/>
      </rPr>
      <t>transferred to the capture installation</t>
    </r>
  </si>
  <si>
    <t>Amount of CO2 transferred to the capture installation</t>
  </si>
  <si>
    <r>
      <t>t CO</t>
    </r>
    <r>
      <rPr>
        <vertAlign val="subscript"/>
        <sz val="10"/>
        <color rgb="FF000000"/>
        <rFont val="Arial"/>
        <family val="2"/>
      </rPr>
      <t>2</t>
    </r>
  </si>
  <si>
    <t xml:space="preserve">Determined in accordance with Commission Implementing Regulation (EU) 2018/2066 on the monitoring and reporting of greenhouse gas emissions pursuant to Directive 2003/87/EC of the European Parliament and of the Council and amending Commission Regulation (EU) No 601/2012, especially Articles 40 to 46 and Article 49 and Annex IV, Section 21, DETERMINATION OF GREENHOUSE GAS EMISSIONS FROM CO2 CAPTURE ACTIVITIES FOR THE PURPOSES OF TRANSPORT AND GEOLOGICAL STORAGE IN A STORAGE SITE PERMITTED UNDER DIRECTIVE 2009/31/EC. B.2. Determination of transferred CO2 </t>
  </si>
  <si>
    <t>Primary Data</t>
  </si>
  <si>
    <t>Projcapture</t>
  </si>
  <si>
    <t>Projtransport pipeline</t>
  </si>
  <si>
    <t>Projinjection</t>
  </si>
  <si>
    <t>Projtransport road</t>
  </si>
  <si>
    <t>Projtransport maritime</t>
  </si>
  <si>
    <t>Projtransport rail</t>
  </si>
  <si>
    <t>Project emissions calculation</t>
  </si>
  <si>
    <t>Various</t>
  </si>
  <si>
    <t>See Regulation (EU) 2018/2066, Annex IV, Section 21.</t>
  </si>
  <si>
    <t>See Regulation (EU) 2018/2066, Annex IV, Section 22.</t>
  </si>
  <si>
    <t>See Regulation (EU) 2018/2066, Annex IV, Section 23.</t>
  </si>
  <si>
    <r>
      <t>K</t>
    </r>
    <r>
      <rPr>
        <vertAlign val="subscript"/>
        <sz val="10"/>
        <color rgb="FF000000"/>
        <rFont val="Arial"/>
        <family val="2"/>
      </rPr>
      <t>road</t>
    </r>
  </si>
  <si>
    <t xml:space="preserve">Total distance travelled by road vehicles </t>
  </si>
  <si>
    <t>km</t>
  </si>
  <si>
    <t>Equals to distance of one-way trip * number of trips</t>
  </si>
  <si>
    <r>
      <t>K</t>
    </r>
    <r>
      <rPr>
        <vertAlign val="subscript"/>
        <sz val="10"/>
        <color rgb="FF000000"/>
        <rFont val="Arial"/>
        <family val="2"/>
      </rPr>
      <t>maritime</t>
    </r>
  </si>
  <si>
    <t>Total distance travelled by maritime transportation</t>
  </si>
  <si>
    <r>
      <t>K</t>
    </r>
    <r>
      <rPr>
        <vertAlign val="subscript"/>
        <sz val="10"/>
        <color rgb="FF000000"/>
        <rFont val="Arial"/>
        <family val="2"/>
      </rPr>
      <t>rail</t>
    </r>
  </si>
  <si>
    <t xml:space="preserve">Total distance travelled by rail </t>
  </si>
  <si>
    <r>
      <t>CO2</t>
    </r>
    <r>
      <rPr>
        <vertAlign val="subscript"/>
        <sz val="10"/>
        <color theme="1"/>
        <rFont val="Arial"/>
        <family val="2"/>
      </rPr>
      <t>transported_road</t>
    </r>
  </si>
  <si>
    <t>Amount of CO2 transported by road vehicles</t>
  </si>
  <si>
    <r>
      <t>CO2</t>
    </r>
    <r>
      <rPr>
        <vertAlign val="subscript"/>
        <sz val="10"/>
        <color theme="1"/>
        <rFont val="Arial"/>
        <family val="2"/>
      </rPr>
      <t>transported_maritime</t>
    </r>
  </si>
  <si>
    <t>Amount of CO2 transported by maritime transportation</t>
  </si>
  <si>
    <r>
      <t>CO2</t>
    </r>
    <r>
      <rPr>
        <vertAlign val="subscript"/>
        <sz val="10"/>
        <color theme="1"/>
        <rFont val="Arial"/>
        <family val="2"/>
      </rPr>
      <t>transported_rail</t>
    </r>
  </si>
  <si>
    <t>Amount of CO2 transported by rail</t>
  </si>
  <si>
    <t>K * CO2</t>
  </si>
  <si>
    <t>[See above]</t>
  </si>
  <si>
    <r>
      <t>t CO</t>
    </r>
    <r>
      <rPr>
        <vertAlign val="subscript"/>
        <sz val="10"/>
        <color rgb="FF000000"/>
        <rFont val="Arial"/>
        <family val="2"/>
      </rPr>
      <t xml:space="preserve">2 </t>
    </r>
    <r>
      <rPr>
        <sz val="10"/>
        <color rgb="FF000000"/>
        <rFont val="Arial"/>
        <family val="2"/>
      </rPr>
      <t xml:space="preserve">* km </t>
    </r>
  </si>
  <si>
    <r>
      <t>Data traceability,</t>
    </r>
    <r>
      <rPr>
        <sz val="10"/>
        <color rgb="FFFFFFFF"/>
        <rFont val="Arial"/>
        <family val="2"/>
      </rPr>
      <t xml:space="preserve"> for alternative or supplementary data</t>
    </r>
  </si>
  <si>
    <t>Data / Parameter</t>
  </si>
  <si>
    <t>Proposed value</t>
  </si>
  <si>
    <t>Source of data</t>
  </si>
  <si>
    <t>Assumption / Comment</t>
  </si>
  <si>
    <t>Area / Department responsible</t>
  </si>
  <si>
    <t>Brief description</t>
  </si>
  <si>
    <t>Default factors</t>
  </si>
  <si>
    <r>
      <t>EF</t>
    </r>
    <r>
      <rPr>
        <vertAlign val="subscript"/>
        <sz val="10"/>
        <color theme="1"/>
        <rFont val="Arial"/>
        <family val="2"/>
      </rPr>
      <t>road</t>
    </r>
  </si>
  <si>
    <r>
      <t>kg CO</t>
    </r>
    <r>
      <rPr>
        <vertAlign val="subscript"/>
        <sz val="10"/>
        <color theme="1"/>
        <rFont val="Arial"/>
        <family val="2"/>
      </rPr>
      <t>2</t>
    </r>
    <r>
      <rPr>
        <sz val="10"/>
        <color theme="1"/>
        <rFont val="Arial"/>
        <family val="2"/>
      </rPr>
      <t>e / tonne.km</t>
    </r>
  </si>
  <si>
    <t>Emission factor for liquid CO2 transport by heavy truck.</t>
  </si>
  <si>
    <t xml:space="preserve"> JRC own calculation agreeing with that of M.L. Perez et al. Low Carbon Economy, 2012, 3, 21-33. http://dx.doi.org/10.4236/lce.2012.31004</t>
  </si>
  <si>
    <t>40 tonne articulated truck carrying 20m3 pressurized cryotank. Includes return trip.</t>
  </si>
  <si>
    <r>
      <t>EF</t>
    </r>
    <r>
      <rPr>
        <vertAlign val="subscript"/>
        <sz val="10"/>
        <color theme="1"/>
        <rFont val="Arial"/>
        <family val="2"/>
      </rPr>
      <t>rail</t>
    </r>
  </si>
  <si>
    <t>kg CO2e / tonne.km</t>
  </si>
  <si>
    <t>Emission factors for freight by maritime modals</t>
  </si>
  <si>
    <r>
      <t xml:space="preserve">M.L. Perez et al. </t>
    </r>
    <r>
      <rPr>
        <i/>
        <sz val="10"/>
        <color theme="1"/>
        <rFont val="Arial"/>
        <family val="2"/>
      </rPr>
      <t>Low Carbon Economy, 2012, 3, 21-33. http://dx.doi.org/10.4236/lce.2012.31004</t>
    </r>
  </si>
  <si>
    <t>Transport in liquid form. Includes necessary boil-off</t>
  </si>
  <si>
    <r>
      <t>EF</t>
    </r>
    <r>
      <rPr>
        <vertAlign val="subscript"/>
        <sz val="10"/>
        <color theme="1"/>
        <rFont val="Arial"/>
        <family val="2"/>
      </rPr>
      <t>maritime</t>
    </r>
  </si>
  <si>
    <t>IPCC special report on Carbon Capture and Storage, chapter 4. https://www.ipcc.ch/site/assets/uploads/2018/03/srccs_chapter4-1.pdf</t>
  </si>
  <si>
    <t>Lower end of IPCC range, Includes fuel combustion and boil-off of CO2.</t>
  </si>
  <si>
    <t>Alternative factors</t>
  </si>
  <si>
    <t>Other GHG savings from emissions sources not comprised within the boundaries of the Innovation Fund methodology</t>
  </si>
  <si>
    <t> </t>
  </si>
  <si>
    <t xml:space="preserve">Other GHG Savings </t>
  </si>
  <si>
    <t xml:space="preserve">                    -  </t>
  </si>
  <si>
    <t>Estimated GHG emissions in the reference scenario</t>
  </si>
  <si>
    <t>Estimated GHG emissions in the project scenario</t>
  </si>
  <si>
    <t>GHG Savings</t>
  </si>
  <si>
    <t>Data traceability</t>
  </si>
  <si>
    <t>GHG Emission Source</t>
  </si>
  <si>
    <t>Plant / Unit</t>
  </si>
  <si>
    <t>Process</t>
  </si>
  <si>
    <t>Input</t>
  </si>
  <si>
    <t>Output</t>
  </si>
  <si>
    <t>Description of parameter</t>
  </si>
  <si>
    <t>Comments about data</t>
  </si>
  <si>
    <t>Type of data</t>
  </si>
  <si>
    <t>Unit / t product</t>
  </si>
  <si>
    <t>Comments about Ref scenario</t>
  </si>
  <si>
    <t>Area / Department for collection and archiving</t>
  </si>
  <si>
    <r>
      <t xml:space="preserve"> If applicable,</t>
    </r>
    <r>
      <rPr>
        <b/>
        <sz val="10"/>
        <color rgb="FFFFFFFF"/>
        <rFont val="Arial"/>
        <family val="2"/>
      </rPr>
      <t xml:space="preserve"> equipment used for monitoring, including details on accuracy and calibration</t>
    </r>
  </si>
  <si>
    <t>[add or exclude rows and columns, as needed]</t>
  </si>
  <si>
    <t>Please complete</t>
  </si>
  <si>
    <t>Net carbon removals</t>
  </si>
  <si>
    <t>Total project emissions (tCO2e):</t>
  </si>
  <si>
    <t>Relative net carbon removals (%):</t>
  </si>
  <si>
    <t>Relative GHG emission avoidance (only for projects without permanent underground storage):</t>
  </si>
  <si>
    <t>Please provide the detailed calculations below (Note: keep the traceability if values from other tabs are used and if new values are used provide an explanation).</t>
  </si>
  <si>
    <t>Applicants are expected to provide detailed, complete and transparent documentation of the parameters used in the calculations and data sources.</t>
  </si>
  <si>
    <t>This tab is reserved for the documentation of the methods, activity data,  processes, systems, assumptions and criteria for definition of boundaries (if applicable), reference years (for estimates), quantification methods, emission factors, conversion factors and any other parameters used in the completion of this application. Bibliographical data shall also be properly referenced, if used. A transparent documentation of such assumptions is crucial to ensure the quality and credibility of the projected operation data. If information is not credible, or fails to be effectively communicated, it will not have value. Therefore, it is the applicants' interest to ensure the quality of these components at every level of their application.</t>
  </si>
  <si>
    <r>
      <rPr>
        <i/>
        <sz val="11"/>
        <rFont val="Arial"/>
        <family val="2"/>
      </rPr>
      <t xml:space="preserve">Transparency relates to the degree to which information on the processes, procedures, assumptions, and limitations of the GHG </t>
    </r>
    <r>
      <rPr>
        <sz val="11"/>
        <rFont val="Arial"/>
        <family val="2"/>
      </rPr>
      <t>quantification</t>
    </r>
    <r>
      <rPr>
        <i/>
        <sz val="11"/>
        <rFont val="Arial"/>
        <family val="2"/>
      </rPr>
      <t xml:space="preserve"> are disclosed in a clear, factual, neutral, and understandable manner based on clear documentation and archives (i.e., an audit trail). Information needs to be recorded, compiled, and analysed in a way that enables internal reviewers and external verifiers to attest to its credibility. Specific exclusions or inclusions need to be clearly identified and justified, assumptions disclosed, and appropriate references provided for the methodologies applied and the data sources used. The information should be sufficient to enable a third party to derive the same results if provided with the same source data</t>
    </r>
    <r>
      <rPr>
        <sz val="11"/>
        <rFont val="Arial"/>
        <family val="2"/>
      </rPr>
      <t xml:space="preserve">.  (GHG Accounting Protocol)
</t>
    </r>
    <r>
      <rPr>
        <b/>
        <sz val="11"/>
        <color rgb="FFFF0000"/>
        <rFont val="Calibri"/>
        <family val="2"/>
        <scheme val="minor"/>
      </rPr>
      <t/>
    </r>
  </si>
  <si>
    <t>Quantitative assumptions</t>
  </si>
  <si>
    <t>Data / Assumption</t>
  </si>
  <si>
    <t>Basis or source of the assumption</t>
  </si>
  <si>
    <r>
      <t xml:space="preserve">Hyperlink to the original source, </t>
    </r>
    <r>
      <rPr>
        <sz val="10"/>
        <color rgb="FFFFFFFF"/>
        <rFont val="Arial"/>
        <family val="2"/>
      </rPr>
      <t>if applicable</t>
    </r>
  </si>
  <si>
    <t>Brief description of the monitoring plan</t>
  </si>
  <si>
    <t>Example: Share of organic waste in the MSW incinerated in project</t>
  </si>
  <si>
    <t>%</t>
  </si>
  <si>
    <t>Solid waste composition</t>
  </si>
  <si>
    <t>Conservative assumption by the applicant to avoid possible overestimation of GHG emission avoidance claims</t>
  </si>
  <si>
    <t>Qualitative assumptions</t>
  </si>
  <si>
    <t xml:space="preserve">Example: No demand for offshore service vessels </t>
  </si>
  <si>
    <t>No demand for offshore service vessels as O&amp;M will be performed using drones</t>
  </si>
  <si>
    <t>Based on project planning, and best practices in year 2020.</t>
  </si>
  <si>
    <t>Project Planning_O&amp;M</t>
  </si>
  <si>
    <t>The following checklist aims at helping the applicants for the submission of their projects to the Large Scale Call of the Innovation Fund.
The document has been built based on the experience gathered from previous calls, the common mistakes identified as well as the best practices followed by applicants. It is strongly suggested to use this checklist.
This tab is reserved for applicants to self-assess whether they are following the best practices in calculating and presenting GHG emission avoidance in order to eliminate possible mistakes.</t>
  </si>
  <si>
    <t>Checklist for self-assessment of accordance with best practices</t>
  </si>
  <si>
    <t>Yes / No / NA</t>
  </si>
  <si>
    <t>Alignment with the methodology</t>
  </si>
  <si>
    <t>Have the GHG calculations been submitted in an excel sheet that mirrors the GHG methodology, using the same terminology for GHG emission sources and activities within the scope of the given sector? (Please note that an excel template now exists also for energy intensive industries.) Any deviations are explained clearly and justified.</t>
  </si>
  <si>
    <t>Have ONLY emissions inside the scope of the IF GHG avoidance criteria been considered for the final emissions calculation? (GHG savings that could be claimed under Net carbon removals and other GHG savings should be indicated separately, see next point.)</t>
  </si>
  <si>
    <t>Have sufficient data and explanations to fully explain the project, its boundaries and its interactions with other installations been provided? Have the data used and methods adopted to estimate the GHG emissions and emission factors been documented in a transparent manner, creating a clear verification trail? Have you provided information sources and hyperlinks to the original reference in the application files?</t>
  </si>
  <si>
    <t>Have the principal product(s) and the reference products they substitute been identified? Do the principal product(s) represent the main objective of the project? Are the principal product(s) all in the same sector?</t>
  </si>
  <si>
    <t>For projects with multiple products, have ONLY the GHG emissions attributed to the chosen “principal products” been considered in the reference emissions when calculating the RELATIVE GHG emission avoidance? (please note that whilst all emissions in the reference scenario shall be considered for the absolute avoidance calculation, ONLY emissions of PRINCIPAL PRODUCTS in the reference scenario shall be considered for the relative avoidance calculation)</t>
  </si>
  <si>
    <t xml:space="preserve">In case an EU ETS benchmark is used, are these values up to date? The EU ETS benchmarks have been updated in Implementing Regulation determining revised benchmark values for free allocation of emission allowances for the period from 2021 to 2025 pursuant to Article 10a(2) of Directive 2003/87/EC of the European Parliament and of the Council. </t>
  </si>
  <si>
    <t>Transparency of the calculation</t>
  </si>
  <si>
    <t>Have each adopted assumption been disaggregated in the excel sheet (i.e. in easily verifiable units) and with their rationale (i.e. the basis of the calculation) properly referenced and/or any data sources used?</t>
  </si>
  <si>
    <t>Robustness of data</t>
  </si>
  <si>
    <t>Have projected operational data been backed by robust evidence or, if estimated/extrapolated, linked to the assumptions table? Are the conversions sufficiently visible so they can be easily reviewed and the robustness of the assumptions checked? Are the characteristics of the proposed plant credible and in line with basic engineering principles, e.g. heat and mass balance? Where assumptions have been applied for operational characteristics and KPIs used, have these been selected in a conservative yet accurate manner, i.e. to avoid under/over estimation?</t>
  </si>
  <si>
    <t>Has a clean, tidy and organised excel sheet with different colour codes (in order to visually differentiate cells with input data, comment and calculations) been provided? Have the calculations of the reference and project emissions been presented in different tabs to facilitate internal and external review of the calculations?</t>
  </si>
  <si>
    <t>Robustness of the calculation</t>
  </si>
  <si>
    <t>Have any double-counted emissions or avoidance/reduction been adequately disregarded from the calculations?</t>
  </si>
  <si>
    <t>In case the relative emissions avoidance exceeded 100%, have you checked whether ONLY the GHG emissions attributed to the chosen “principal products” been considered in the reference emissions in your calculation (see question #7 for additional information)?</t>
  </si>
  <si>
    <t>Consistency of the application</t>
  </si>
  <si>
    <t>Have absolute and relative emissions for the full 10 years of operation and, in the case of EII projects, the EU ETS benchmark used (if applicable) been objectively and visibly declared in the Application Form B? Are these values declared also consistent with the values indicated in the excel sheet? (E.g.: Absolute GHG emission avoidance potential for the project is XXX million tons CO2 for the first 10 years of operation).</t>
  </si>
  <si>
    <t>Clarity of the presentation</t>
  </si>
  <si>
    <t xml:space="preserve">For energy intensive industries, has the process diagram in figure 2.1 of the methodology (Annex C) been properly filled in? Have any “zero” values inserted in any of the fields been properly justified? </t>
  </si>
  <si>
    <t>For energy intensive industries, has the applicant considered the emissions in all steps (inputs - processes - products - use - eol) for the calculation of relative emission avoidance? (When there is no change in emissions in a step, these can be disregarded for the absolute emission avoidance calculation but have to be considered in the relative emission avoidance)</t>
  </si>
  <si>
    <t>Sustainability requirements</t>
  </si>
  <si>
    <t>For projects using feedstock of biogenic origin: have sufficient assurance that the biomass supplied will meet the sustainability requirements of the recast Renewable Energy Directive (RED II) and that will originate from feedstock with a low risk of causing indirect land-use change been provided?</t>
  </si>
  <si>
    <t>Example of calculation of GHG emission avoidance (CCS) - Direct Air Capture with geological storage of the CO2</t>
  </si>
  <si>
    <t>Context</t>
  </si>
  <si>
    <r>
      <t>The project consists of the capture of CO2 from ambient air using Direct Air Capture (DAC) technology. The CO2 is extracted from the ambient air using a series of chemical reaction and the non-CO2 gases present in the air will be returned to the environment. 
All energy used in the capture installation, including for liquefaction of the CO2 is supplied by solar panels installed at the site. 
The project will be located by the North Sea coast within 6,000km of the storage site and will include buffer storage. The liquefied CO2 will be transported by marine vessels. No onshore transportation of CO2 is required.
It is envisaged that two transfers will occur each year, a smaller one in the first semester and a larger one in the second semester -- it is assumed a 30% of the CO2 captured is sent in the first travel and the rest in the second. It is estimated that 1% (*) of the CO2 is lost in each point of transfer -- from the capture point to the storage site, and that 25,000tCO2 are captured from ambient air annually. CO2 is pumped into the storage site using electricity generated by liquefied petroleum gases. Approximately 5,000tCO2 is released by the combustion of the LPG each year -- assuming an EF of 63.1 tCO2/TJ, as per Monitoring and Reporting</t>
    </r>
    <r>
      <rPr>
        <sz val="11"/>
        <rFont val="Arial"/>
        <family val="2"/>
      </rPr>
      <t xml:space="preserve"> Regulation</t>
    </r>
    <r>
      <rPr>
        <sz val="11"/>
        <color theme="1"/>
        <rFont val="Arial"/>
        <family val="2"/>
      </rPr>
      <t xml:space="preserve">. Estimates are based on a measurements undertaken for 6 transfers realised during pilot phase.  </t>
    </r>
  </si>
  <si>
    <t>of project and organisational boundaries</t>
  </si>
  <si>
    <t>Classification</t>
  </si>
  <si>
    <t>Category: CCS (CO2 Transport and Storage)
Sector: CO2 Transport and Storage
Product: CO2 Transport and Storage</t>
  </si>
  <si>
    <t>IF Methodology</t>
  </si>
  <si>
    <t>CCS, Section 3 of the IF GHG LSC methodology</t>
  </si>
  <si>
    <t>Reference scenario</t>
  </si>
  <si>
    <t>CO2 transferred to the capture installation would be available in ambient air.</t>
  </si>
  <si>
    <t>Application of projected operational data</t>
  </si>
  <si>
    <t>Tab "Assumptions":</t>
  </si>
  <si>
    <t>CO2 leakage</t>
  </si>
  <si>
    <t>Percentage of total volume</t>
  </si>
  <si>
    <t>CO2 leakage in each point of transfer</t>
  </si>
  <si>
    <t>Estimated by supplier of equipment</t>
  </si>
  <si>
    <t>(*) The estimated 1% loss is illustrative only, and shouldn’t be used as a reference.</t>
  </si>
  <si>
    <t>Annual CO2 captured</t>
  </si>
  <si>
    <t>tCO2 / year</t>
  </si>
  <si>
    <t>Amount captured</t>
  </si>
  <si>
    <t>Based on sample measurements</t>
  </si>
  <si>
    <t>Annual CO2 minus loss (1st point)</t>
  </si>
  <si>
    <t>Amount that enters marine vessel</t>
  </si>
  <si>
    <t>Annual CO2 minus loss (2nd point)</t>
  </si>
  <si>
    <t>Amount that reaches injection site</t>
  </si>
  <si>
    <t>Annual CO2 minus loss (3rd point)</t>
  </si>
  <si>
    <t>Amount that reaches storage site</t>
  </si>
  <si>
    <t>Distance travelled</t>
  </si>
  <si>
    <t>Distance between capture point and storage site</t>
  </si>
  <si>
    <t>Measured using Google maps</t>
  </si>
  <si>
    <t>Share of CO2 transferred in the first half of the year</t>
  </si>
  <si>
    <t>Volume of CO2 transferred in the first half of the year</t>
  </si>
  <si>
    <t>Estimated by the O&amp;M team</t>
  </si>
  <si>
    <t>Share of CO2 transferred in the second half of the year</t>
  </si>
  <si>
    <t>Volume of CO2 transferred in the second half of the year</t>
  </si>
  <si>
    <t>Tab "Reference emissions":</t>
  </si>
  <si>
    <t>See above</t>
  </si>
  <si>
    <t>Tab "Project emissions":</t>
  </si>
  <si>
    <t>t CO2e / tonne.km</t>
  </si>
  <si>
    <t xml:space="preserve">Leakage only. Includes leakage during transportation. </t>
  </si>
  <si>
    <t>Energy use derived from renewable energy sources. No combustion of fossil fuel.</t>
  </si>
  <si>
    <t>Not applicable.</t>
  </si>
  <si>
    <t>Leakage at the booster station</t>
  </si>
  <si>
    <t>Combustion of LPG for energy generation at the booster station</t>
  </si>
  <si>
    <r>
      <t>K</t>
    </r>
    <r>
      <rPr>
        <vertAlign val="subscript"/>
        <sz val="10"/>
        <color rgb="FF000000"/>
        <rFont val="Arial"/>
        <family val="2"/>
      </rPr>
      <t>road,L</t>
    </r>
  </si>
  <si>
    <t>Distance of one-way trip travelled by road vehicles</t>
  </si>
  <si>
    <t>km / one-way trip</t>
  </si>
  <si>
    <t>No onshore transportation of CO2 is required.</t>
  </si>
  <si>
    <r>
      <t>CO2</t>
    </r>
    <r>
      <rPr>
        <vertAlign val="subscript"/>
        <sz val="10"/>
        <color theme="1"/>
        <rFont val="Arial"/>
        <family val="2"/>
      </rPr>
      <t>road,L</t>
    </r>
  </si>
  <si>
    <t>Amount of CO2 transported in each one-way trip in road modals</t>
  </si>
  <si>
    <r>
      <t>t CO</t>
    </r>
    <r>
      <rPr>
        <vertAlign val="subscript"/>
        <sz val="10"/>
        <color rgb="FF000000"/>
        <rFont val="Arial"/>
        <family val="2"/>
      </rPr>
      <t>2</t>
    </r>
    <r>
      <rPr>
        <sz val="10"/>
        <color rgb="FF000000"/>
        <rFont val="Arial"/>
        <family val="2"/>
      </rPr>
      <t xml:space="preserve"> / one-way trip</t>
    </r>
  </si>
  <si>
    <t xml:space="preserve">Distance * volume transported in one-way trip by road #1 </t>
  </si>
  <si>
    <r>
      <t>t CO</t>
    </r>
    <r>
      <rPr>
        <vertAlign val="subscript"/>
        <sz val="10"/>
        <color rgb="FF000000"/>
        <rFont val="Arial"/>
        <family val="2"/>
      </rPr>
      <t xml:space="preserve">2 </t>
    </r>
    <r>
      <rPr>
        <sz val="10"/>
        <color rgb="FF000000"/>
        <rFont val="Arial"/>
        <family val="2"/>
      </rPr>
      <t>* km / one-way trip</t>
    </r>
  </si>
  <si>
    <r>
      <t>K</t>
    </r>
    <r>
      <rPr>
        <vertAlign val="subscript"/>
        <sz val="10"/>
        <color rgb="FF000000"/>
        <rFont val="Arial"/>
        <family val="2"/>
      </rPr>
      <t>rail,L</t>
    </r>
  </si>
  <si>
    <t xml:space="preserve">Distance of one-way trip travelled by rail </t>
  </si>
  <si>
    <r>
      <t>CO2</t>
    </r>
    <r>
      <rPr>
        <vertAlign val="subscript"/>
        <sz val="10"/>
        <color theme="1"/>
        <rFont val="Arial"/>
        <family val="2"/>
      </rPr>
      <t>rail,L</t>
    </r>
  </si>
  <si>
    <t>Amount of CO2 transported in each one-way trip by rail</t>
  </si>
  <si>
    <t xml:space="preserve">Distance * volume transported in one-way trip by rail #1 </t>
  </si>
  <si>
    <r>
      <t>K</t>
    </r>
    <r>
      <rPr>
        <vertAlign val="subscript"/>
        <sz val="10"/>
        <color rgb="FF000000"/>
        <rFont val="Arial"/>
        <family val="2"/>
      </rPr>
      <t>maritime,L</t>
    </r>
  </si>
  <si>
    <t>Distance of one-way trip travelled by maritime transportation</t>
  </si>
  <si>
    <t>Trip first semester</t>
  </si>
  <si>
    <r>
      <t>CO2</t>
    </r>
    <r>
      <rPr>
        <vertAlign val="subscript"/>
        <sz val="10"/>
        <color theme="1"/>
        <rFont val="Arial"/>
        <family val="2"/>
      </rPr>
      <t>maritime,L</t>
    </r>
  </si>
  <si>
    <t>Amount of CO2 transported in each one-way trip in maritime transportation</t>
  </si>
  <si>
    <t xml:space="preserve">Distance * volume transported in one-way trip by maritime transportation  #1 </t>
  </si>
  <si>
    <t>Trip second semester</t>
  </si>
  <si>
    <t>Tab "Summary":</t>
  </si>
  <si>
    <t>Ref</t>
  </si>
  <si>
    <t>Proj</t>
  </si>
  <si>
    <t>Note: For DAC projects, ∆GHGrel shall be set as 100%. Applicants from such project shall disregard the calculated figures (i.e. 59% in the example) and fill in the Application Form with 100%.</t>
  </si>
  <si>
    <t>→</t>
  </si>
  <si>
    <t>Submitting  application in the portal</t>
  </si>
  <si>
    <t>Absolute GHG emission avoidance</t>
  </si>
  <si>
    <t xml:space="preserve">Calculate the potential for absolute GHG emission avoidance in accordance with the Methodology for GHG emission avoidance calculation. </t>
  </si>
  <si>
    <t xml:space="preserve">Support the calculation with: </t>
  </si>
  <si>
    <r>
      <t>·</t>
    </r>
    <r>
      <rPr>
        <sz val="10"/>
        <color rgb="FF595959"/>
        <rFont val="Arial"/>
        <family val="2"/>
      </rPr>
      <t xml:space="preserve">         </t>
    </r>
    <r>
      <rPr>
        <i/>
        <sz val="10"/>
        <color rgb="FF595959"/>
        <rFont val="Arial"/>
        <family val="2"/>
      </rPr>
      <t xml:space="preserve">Copy of own detailed calculation as one editable Excel document (mandatory). Please use the available templates. </t>
    </r>
  </si>
  <si>
    <r>
      <t>·</t>
    </r>
    <r>
      <rPr>
        <sz val="10"/>
        <color rgb="FF595959"/>
        <rFont val="Arial"/>
        <family val="2"/>
      </rPr>
      <t xml:space="preserve">         </t>
    </r>
    <r>
      <rPr>
        <i/>
        <sz val="10"/>
        <color rgb="FF595959"/>
        <rFont val="Arial"/>
        <family val="2"/>
      </rPr>
      <t xml:space="preserve">Detailed explanation of the assumptions made and consistency with the methodology. </t>
    </r>
  </si>
  <si>
    <t xml:space="preserve">Provide below an overview of the absolute GHG emissions avoidance, the calculation and assumptions made. </t>
  </si>
  <si>
    <t>Insert text and reference to relevant sections of the supporting documents. The result of the calculation is also to be encoded in application form part A.</t>
  </si>
  <si>
    <t>Relative GHG emission avoidance</t>
  </si>
  <si>
    <t>Calculate the relative GHG emission avoidance in accordance with the GHG emission avoidance methodology.</t>
  </si>
  <si>
    <t>Provide detailed explanation of the assumptions made and explain the consistency with the methodology.</t>
  </si>
  <si>
    <t>Insert text and reference to relevant sections of i supporting documents. The result of the calculation is also to be encoded in application form part A.</t>
  </si>
  <si>
    <t>The Degree of Innovation criterion determines:
 1) the degree to which the project goes beyond incremental innovation on a scale from intermediate to breakthrough innovation; and
 2) the contribution of the project to further EU objectives for a climate-neutral economy:
(a) Energy efficiency as a main objective of the EU and the first building block of the Long-term Strategy;
(b) Circularity as a further essential part of a wider transformation of industry towards climate neutrality and long-term competitiveness;
(c) Contribution to deployment of renewable electricity. Projects that propose to use electricity from the grid must demonstrate whether they are using electricity of renewable origin and whether they are adding to the renewable deployment as defined in Annex D.3 of the call text. Projects that propose to feed electricity into the grid must consider the relationship with the electricity market and how to match the demand of electricity from the grid.
This tab is reserved for the purpose of calculation and/or documenting data and information related to the above. Please do not hardcode the data in the tables but include formulas that are consistent with the assumptions you provide below. Please also make sure that the total energy and material savings calculated below are consistent with the text under "Contribution to EU objectives for a climate-neutral economy" in the Application Form B.</t>
  </si>
  <si>
    <t xml:space="preserve">(a) Energy efficiency </t>
  </si>
  <si>
    <t xml:space="preserve">Please list below actions that contribute to energy efficiency or energy savings objectives. You must justify the statement with quantitative indicators to the extent possible always with regard to the best available technology, for example: estimated primary energy avoidance of the proposed action in comparison to a scenario based on the best-available technology in percent; amount of energy that can be produced in case of (net) energy recovery. </t>
  </si>
  <si>
    <t>[actions that contribute to energy efficiency or energy savings objectives]</t>
  </si>
  <si>
    <t>Best-available-technology scenario</t>
  </si>
  <si>
    <t>[assumptions, sources etc.]</t>
  </si>
  <si>
    <t xml:space="preserve">Project scenario </t>
  </si>
  <si>
    <t>Energy efficiency</t>
  </si>
  <si>
    <t>Absolute</t>
  </si>
  <si>
    <t xml:space="preserve">Relative </t>
  </si>
  <si>
    <t>Energy savings</t>
  </si>
  <si>
    <t>Type of energy</t>
  </si>
  <si>
    <t>Estimated energy  use in the best-available technology scenario
over 10 years</t>
  </si>
  <si>
    <t>Estimated energy use in the project scenario
over 10 years</t>
  </si>
  <si>
    <t>Energy savings
over 10 years</t>
  </si>
  <si>
    <t>[same as above]</t>
  </si>
  <si>
    <t>(b) Circularity</t>
  </si>
  <si>
    <t>Please list below actions that contribute to circular economy objectives, which are likely to involve one or more of the following:
(i) increased resource efficiency and reduced impact on water use including through adoption of circular business models within and between industrial facilities (incl. industrial symbiosis) and through using less water/reuse/recycling of wastewater; or 
(ii) increased durability, longer lifespan, functionality, modularity, upgradability, easy disassembly and/or repair; or 
(iii) recovery of materials and energy from waste and waste water, including biomass waste and residues e.g. as food, feed, nutrients, fertilisers, biobased materials or chemical feedstock; or
(iv) substitution of virgin materials with secondary raw materials and byproducts, more sustainable sourcing of raw materials or
(v) development and sustainable production of new materials (including biobased materials) that are reusable, recyclable or compostable; or use of materials that are reusable and recyclable; or
(vi) reuse, repair, refurbishing, repurposing and remanufacturing of end-of-life or redundant products, movable assets and their components that would otherwise be discarded or immovable assets (buildings / infrastructure / facilities)
The applicants must justify the above with quantitative indicators to the extent possible always with regard to the best available technology, for example: quantity of virgin raw material saved; increase of recycled content in new products compared to baseline; quantity of materials recovered; volume of water reused or recycled.</t>
  </si>
  <si>
    <t>[actions that contribute to circular economy objectives]</t>
  </si>
  <si>
    <t>Circularity</t>
  </si>
  <si>
    <t>Absolute savings</t>
  </si>
  <si>
    <t>Relative savings</t>
  </si>
  <si>
    <t>Type of material</t>
  </si>
  <si>
    <t>Estimated material use in the best-available-technology scenario
over 10 years</t>
  </si>
  <si>
    <t>Estimated material use in the project scenario
over 10 years</t>
  </si>
  <si>
    <t>Material savings
over 10 years</t>
  </si>
  <si>
    <t>[Material 1]</t>
  </si>
  <si>
    <t>[Material 2]</t>
  </si>
  <si>
    <t>[Material 3]</t>
  </si>
  <si>
    <t>[Insert text or calculations here]</t>
  </si>
  <si>
    <r>
      <t xml:space="preserve">The scalability criterion aims at assessing:
(1) Scalability at the level of the project and the regional economy, including: 
a) Plans for further expansion at project site and the possible project’s technology transfer to other sites,  
b) Cooperation with other actors of the regional economy,
c) Impacts on regional economic growth and jobs, 
d) Quality and extent of the knowledge-sharing plan. 
(2) Scalability at the level of the sector, including: 
a) Extent to which the technology of the project can be applied within the sector and the expected emissions avoidance,  
b) Expected cost reductions and resource constraints. 
(3) Economy-wide scalability, including: 
a) Extent to which the technology of the project can be applied across the economy 
b) Potential to create new value chains or reinforce existing ones in Europe.
This tab is reserved for the purpose of calculation and/or documenting data and information related to item 2.a) </t>
    </r>
    <r>
      <rPr>
        <b/>
        <sz val="10"/>
        <color rgb="FFFF0000"/>
        <rFont val="Arial"/>
        <family val="2"/>
      </rPr>
      <t>Extent to which the technology of the project can be applied within the sector and the expected emissions avoidance</t>
    </r>
    <r>
      <rPr>
        <sz val="10"/>
        <color theme="1"/>
        <rFont val="Arial"/>
        <family val="2"/>
      </rPr>
      <t>. You may nonetheless develop separate calculation of emission avoidance at the level of the project, region or globally. Please link these separate calculations to the specific sub-criterion, e.g. 1.a) or 3.c).</t>
    </r>
  </si>
  <si>
    <t xml:space="preserve">Extent to which the technology of the project can be applied within the sector and the expected emissions avoidance. </t>
  </si>
  <si>
    <t>Justify below with quantitative indicators to the extent possible, for example: number and average emissions of existing plants that could switch to the same innovative technology as the project over 10 years; estimate of potential new plants built with the same innovative technology over 10 years; estimated amount of products produced based on the innovative technology over 10 years within the same sector.</t>
  </si>
  <si>
    <t>[Insert text here and add calculations in the table below]</t>
  </si>
  <si>
    <t xml:space="preserve">Plant types within the sector that are likely to use the same or similar  innovative technology </t>
  </si>
  <si>
    <t>Potential impact of the innovative technology over 10 years</t>
  </si>
  <si>
    <t>Number of plants</t>
  </si>
  <si>
    <t>GHG emission avoidance of the plants</t>
  </si>
  <si>
    <t>HISTORY OF CHANGES</t>
  </si>
  <si>
    <t>Version</t>
  </si>
  <si>
    <t>Publication date</t>
  </si>
  <si>
    <t>Changes</t>
  </si>
  <si>
    <t>v1.0</t>
  </si>
  <si>
    <t>Initial version</t>
  </si>
  <si>
    <r>
      <t xml:space="preserve">This tool aims at supporting the calculation of GHG emission avoidance from Carbon capture and storage (CCS) projects, which are characterised by the capture of exhaust gases in large industrial processes or power generation, followed by a separation and compression of the CO2, which will then be transported by road tankers, ships, rail and/or pipelines to a suitable storage site where it will be injected and permanently stored in a storage site permitted under Directive 2009/31/EC, such as depleted oil and gas reservoirs, un-mineable coal beds, saline aquifers, or basalts.
Building on the reporting requirements for EU ETS, the GHG emission avoidance for CCS projects will be calculated by deducting project emissions (i.e. emissions that are only occurring due to the project activity) from the reference emissions that would occur in the absence of the project, which is represented by the amount of CO2 transferred to the capture installation.
Project emissions from the CO2 capture activity using pre-, post-, oxyfuel or chemical looping combustion techniques, the injection in the geological storage site and the transport network of CO2 by pipelines shall be quantified according to Article 21, 22 and 23 of Annex IV of Commission Implementing Regulation (EU) 2018/2066 of 19 December 2018. 
Project emissions due to transportation by road and maritime modals shall be quantified based on distance travelled data, type of modal and load. This methodology assumes the transportation of the CO2 will be done through heavy goods vehicle (HGV) when via road, and by sea tankers in the maritime journeys.
Applications for such projects can be submitted by any players in the CCS supply chain, i.e. by the legal entity hosting the capture installation, or by legal entities providing transport services or injection infrastructure. If the full CCS supply chain is not part of the application, the applicant should demonstrate the provision of the remaining services in the CCS supply chain by third parties.
Successful projects will be required to maintain records of measurements, quality assurance and quality control procedures and calculations used in the development of data reported, along with copies of reported data and forms submitted.    </t>
    </r>
    <r>
      <rPr>
        <b/>
        <sz val="10"/>
        <rFont val="Arial"/>
        <family val="2"/>
      </rPr>
      <t xml:space="preserve">                                        
A project that is eligible under the EII sectors and has a CCS element capturing and storing some or all of its own process emissions should integrate the CCS components into the EII calculation. The full amount of CO2 generated by the project should be included in the “processes” box of the EII GHG calculation as a positive emission term and the credit of the CO2 captured, calculated according to the methodology in section 3 (CCS), shall be included in the “processes” box as a negative emission term.  
A project focusing on transport and/or storage should apply under category “EII” and sector “other” but  calculate the emission avoidance according only to section 3 (CCS). Similarly, projects in which CO2 capture equipment is added to existing plants without changing their products should apply under the sector where they are capturing the CO2  from but calculate the emission avoidance according to only section 3 (CCS).</t>
    </r>
  </si>
  <si>
    <r>
      <t xml:space="preserve">Projects with substantial potential for net carbon removals need to provide here </t>
    </r>
    <r>
      <rPr>
        <b/>
        <sz val="10"/>
        <color rgb="FF000000"/>
        <rFont val="Arial"/>
        <family val="2"/>
      </rPr>
      <t>detailed, credible and robust calculations</t>
    </r>
    <r>
      <rPr>
        <sz val="10"/>
        <color rgb="FF000000"/>
        <rFont val="Arial"/>
        <family val="2"/>
      </rPr>
      <t xml:space="preserve">. The following general rules should be followed:
     • In net carbon removal projects the total project emissions should be negative.
     • Negative emissions can only be claimed </t>
    </r>
    <r>
      <rPr>
        <b/>
        <sz val="10"/>
        <color rgb="FF000000"/>
        <rFont val="Arial"/>
        <family val="2"/>
      </rPr>
      <t>excluding any credit for timed operation</t>
    </r>
    <r>
      <rPr>
        <sz val="10"/>
        <color rgb="FF000000"/>
        <rFont val="Arial"/>
        <family val="2"/>
      </rPr>
      <t xml:space="preserve">.
     • Projects with non-principal products: it is allowed to count the credit in the non-principal products box to offset positive emissions, but </t>
    </r>
    <r>
      <rPr>
        <b/>
        <sz val="10"/>
        <color rgb="FF000000"/>
        <rFont val="Arial"/>
        <family val="2"/>
      </rPr>
      <t>non-principal products are not allowed to be the only source of negative emissions in the project</t>
    </r>
    <r>
      <rPr>
        <sz val="10"/>
        <color rgb="FF000000"/>
        <rFont val="Arial"/>
        <family val="2"/>
      </rPr>
      <t xml:space="preserve"> (i.e. to count as net carbon removals it is mandatory to have other negative emission term as well). 
Projects </t>
    </r>
    <r>
      <rPr>
        <b/>
        <sz val="10"/>
        <color rgb="FF000000"/>
        <rFont val="Arial"/>
        <family val="2"/>
      </rPr>
      <t>with permanent underground storage</t>
    </r>
    <r>
      <rPr>
        <sz val="10"/>
        <color rgb="FF000000"/>
        <rFont val="Arial"/>
        <family val="2"/>
      </rPr>
      <t xml:space="preserve"> claiming carbon removals need to provide in this tab the following two calculations:
    -Total project emissions </t>
    </r>
    <r>
      <rPr>
        <b/>
        <sz val="10"/>
        <color rgb="FF000000"/>
        <rFont val="Arial"/>
        <family val="2"/>
      </rPr>
      <t>(which should be negative)</t>
    </r>
    <r>
      <rPr>
        <sz val="10"/>
        <color rgb="FF000000"/>
        <rFont val="Arial"/>
        <family val="2"/>
      </rPr>
      <t>. 
           • In the case of direct air capture with carbon capture and storage projects (DACCS), these emissions are represented by "-∆GHG</t>
    </r>
    <r>
      <rPr>
        <vertAlign val="subscript"/>
        <sz val="10"/>
        <color rgb="FF000000"/>
        <rFont val="Arial"/>
        <family val="2"/>
      </rPr>
      <t>abs</t>
    </r>
    <r>
      <rPr>
        <sz val="10"/>
        <color rgb="FF000000"/>
        <rFont val="Arial"/>
        <family val="2"/>
      </rPr>
      <t>,</t>
    </r>
    <r>
      <rPr>
        <vertAlign val="subscript"/>
        <sz val="10"/>
        <color rgb="FF000000"/>
        <rFont val="Arial"/>
        <family val="2"/>
      </rPr>
      <t>CCS</t>
    </r>
    <r>
      <rPr>
        <sz val="10"/>
        <color rgb="FF000000"/>
        <rFont val="Arial"/>
        <family val="2"/>
      </rPr>
      <t>". 
           • In the case of bioenergy with carbon capture and storage projects (BECCS), they are the total project emissions with the CCS negative emissions term integrated.
   -Relative net carbon removals calculated as ∆GHG</t>
    </r>
    <r>
      <rPr>
        <vertAlign val="subscript"/>
        <sz val="10"/>
        <color rgb="FF000000"/>
        <rFont val="Arial"/>
        <family val="2"/>
      </rPr>
      <t>abs,CCS</t>
    </r>
    <r>
      <rPr>
        <sz val="10"/>
        <color rgb="FF000000"/>
        <rFont val="Arial"/>
        <family val="2"/>
      </rPr>
      <t xml:space="preserve"> /∑Ref</t>
    </r>
    <r>
      <rPr>
        <vertAlign val="subscript"/>
        <sz val="10"/>
        <color rgb="FF000000"/>
        <rFont val="Arial"/>
        <family val="2"/>
      </rPr>
      <t>release</t>
    </r>
    <r>
      <rPr>
        <sz val="10"/>
        <color rgb="FF000000"/>
        <rFont val="Arial"/>
        <family val="2"/>
      </rPr>
      <t xml:space="preserve"> </t>
    </r>
    <r>
      <rPr>
        <b/>
        <sz val="10"/>
        <color rgb="FF000000"/>
        <rFont val="Arial"/>
        <family val="2"/>
      </rPr>
      <t xml:space="preserve">(note that this is NOT necessarily the same value as the “relative GHG emission avoidance” explained in 1.1.2. of Annex C) </t>
    </r>
    <r>
      <rPr>
        <sz val="10"/>
        <color rgb="FF000000"/>
        <rFont val="Arial"/>
        <family val="2"/>
      </rPr>
      <t>where:  
          •  For DACCS please notice that in the main GHG calculations, this value is set as 100% for direct air capture projects. However, for the purpose of crediting carbon removals in this tab, the value should be calculated following the formula.
          •  For BECCS, the numerator and the denominator are:
                    • ∆GHG</t>
    </r>
    <r>
      <rPr>
        <vertAlign val="subscript"/>
        <sz val="10"/>
        <color rgb="FF000000"/>
        <rFont val="Arial"/>
        <family val="2"/>
      </rPr>
      <t>abs,CCS</t>
    </r>
    <r>
      <rPr>
        <sz val="10"/>
        <color rgb="FF000000"/>
        <rFont val="Arial"/>
        <family val="2"/>
      </rPr>
      <t xml:space="preserve"> is calculated based </t>
    </r>
    <r>
      <rPr>
        <b/>
        <sz val="10"/>
        <color rgb="FF000000"/>
        <rFont val="Arial"/>
        <family val="2"/>
      </rPr>
      <t>ONLY on the BIOGENIC fraction of the CO2</t>
    </r>
    <r>
      <rPr>
        <sz val="10"/>
        <color rgb="FF000000"/>
        <rFont val="Arial"/>
        <family val="2"/>
      </rPr>
      <t xml:space="preserve"> (i.e.: ∑Ref</t>
    </r>
    <r>
      <rPr>
        <vertAlign val="subscript"/>
        <sz val="10"/>
        <color rgb="FF000000"/>
        <rFont val="Arial"/>
        <family val="2"/>
      </rPr>
      <t xml:space="preserve">release </t>
    </r>
    <r>
      <rPr>
        <sz val="10"/>
        <color rgb="FF000000"/>
        <rFont val="Arial"/>
        <family val="2"/>
      </rPr>
      <t>in equation 3.1 of Annex C only considers the biogenic fraction of CO2) emitted by the plant and that will be captured by the CCS facility (credit cannot be claimed for the fossil fraction of the CO2 emitted (e.g.: bioenergy plant using waste from fossil and biogenic sources)).
                    • ∑Ref</t>
    </r>
    <r>
      <rPr>
        <vertAlign val="subscript"/>
        <sz val="10"/>
        <color rgb="FF000000"/>
        <rFont val="Arial"/>
        <family val="2"/>
      </rPr>
      <t>release</t>
    </r>
    <r>
      <rPr>
        <sz val="10"/>
        <color rgb="FF000000"/>
        <rFont val="Arial"/>
        <family val="2"/>
      </rPr>
      <t xml:space="preserve"> is calculated as the </t>
    </r>
    <r>
      <rPr>
        <b/>
        <sz val="10"/>
        <color rgb="FF000000"/>
        <rFont val="Arial"/>
        <family val="2"/>
      </rPr>
      <t>sum of the TOTAL CO2 emissions by the plant (i.e.: biomass and fossil, if applicable)</t>
    </r>
    <r>
      <rPr>
        <sz val="10"/>
        <color rgb="FF000000"/>
        <rFont val="Arial"/>
        <family val="2"/>
      </rPr>
      <t xml:space="preserve"> and that will be captured by the CCS facility.
          • Projects without permanent underground storage claiming carbon removals (e.g.: CCU) on a long-term basis (see "2.2.9.1 Principal product contains carbon" in Annex C) need to provide in this tab the relative GHG emission avoidance.
</t>
    </r>
  </si>
  <si>
    <t>In case the project presents benefits which are out of the scope of the IF GHG emission avoidance criterion, has an excel-based calculation of these additional benefits with respect to GHG emission avoidance been provided? Does the calculation of the additional GHG emission avoidance follow the logic of the IF GHG emission avoidance methodology? Have you presented the additional calculations in the separate tabs 'Other GHG emission avoidance' and "net carbon removals"? Have you referred to the excel file/tabs, when presenting the additional benefits under "Net carbon removals, other GHG savings" in Application Form B?</t>
  </si>
  <si>
    <t>(c) Contribution to deployment of renewable electricity (if relevant)</t>
  </si>
  <si>
    <t>26.10.2021</t>
  </si>
  <si>
    <t xml:space="preserve">Please list here any actions for the procurement of renewable electricity for the operation of the project, such as:
(i) Electricity supplied by a direct connection to a dedicated renewable source, not connected to the grid; no additional electricity taken from grid;
(ii) Wind electricity delivered by the grid, that would otherwise be curtailed;
(iii) Hydroelectricity that has insufficient demand in the region and will probably be insufficiently connected to the rest of the grid even in 2030 to allow all of it to be used;
(iv) Renewable electricity supplied under a Power Purchase Agreement (PPA) via the grid if the following conditions are satisfied: The project contracts a utility to supply renewable electricity from a particular renewable energy installation or installations (e.g. wind farm); The power (MW) used at any time under the PPA should not exceed the power that is being generated by the renewable energy installation(s); The grid connection between producer and user of the electricity does not pass a zone of grid congestion for electricity passing in the same direction as attested by the grid operator. 
If your project includes feeding electricity into the grid, explain here  the relationship with the electricity market, in particular how to match the demand of electricity from the grid. </t>
  </si>
  <si>
    <t>03.07.2020</t>
  </si>
  <si>
    <t>v2.0</t>
  </si>
  <si>
    <t>24.03.2021</t>
  </si>
  <si>
    <t>v3.0</t>
  </si>
  <si>
    <t>updated for 2020 LSC call (2nd stage) calculations</t>
  </si>
  <si>
    <t>updated for 2021 LSC call calculations</t>
  </si>
  <si>
    <t>v.3.1</t>
  </si>
  <si>
    <t>7.02.2022</t>
  </si>
  <si>
    <r>
      <t xml:space="preserve">The methodology for the GHG emission avoidance criterion was structured with the intention of capturing the most common and/or representative emission sources in the eligible sectors. Should applicants wish to claim for substantial GHG emissions savings from emission sources that are excluded from the project boundaries, they may provide a separate calculation of these potential emission savings, which will be considered under "Quality of the calculation, net carbon removals, other GHG savings" sub-criterion. </t>
    </r>
    <r>
      <rPr>
        <b/>
        <sz val="10"/>
        <color rgb="FFFF0000"/>
        <rFont val="Arial"/>
        <family val="2"/>
      </rPr>
      <t xml:space="preserve">These shall not be added to the calculation of Absolute and Relative GHG Emissions Avoidance. </t>
    </r>
    <r>
      <rPr>
        <sz val="10"/>
        <color rgb="FF000000"/>
        <rFont val="Arial"/>
        <family val="2"/>
      </rPr>
      <t xml:space="preserve"> Please list and estimate below avoided emissions from any of the following GHG emissions sources, if they are not already covered within the scope of the IF methodology (See section "1.1.4 GHG emissions that are generally excluded" in Annex C):
■ Emissions from capital goods (i.e. manufacture of machinery and equipment) and during construction.
■ Emissions from fossil fuels due to extraction, processing, refining, distribution and storage are excluded from the calculation inasmuch as they contribute to the emissions attributed to the supply of fuels and materials inputs to IF projects unless specified otherwise. 
■ Fugitive CO2 and CH4 emissions due to well testing and well bleeding in geothermal power plants.
■ Biogenic CO2 emissions from:
       -combustion of biomass (including solid biomass, biogas, biomethane, biofuels and bioliquids),
       -decomposition or degradation at end of life from biomass, biogas, biomethane, biofuels and bioliquids,
       -other chemical or biological processes (e.g. fermentation).
However, emissions of non-CO2 greenhouse gases (CH4 and N2O) associated with biomass combustion, decomposition or degradation of biogenic materials and other chemical or biological processes must be included based on the relevant GWPs.
■ Indirect land use change emissions from supply of crops, and consideration of carbon debt in forestry.
■ Emissions related to decommissioning of the plants and machinery at the end of life.
■ Emissions related to employee commuting, business travels and waste generation at the administrative offices.
■ Emissions due to the manufacturing process in the case of manufacturing plants for components for renewable energy and energy storage when they are classified in the sector “Manufacturing of components for production of renewable energy or energy Storage”.
■ Emissions associated with transport in energy intensive industries projects: it is in general not necessary to account in either the project or reference scenario for emissions associated with: transport of raw materials (except for biomass and waste feedstock whose emissions must be taken into account), inputs, intermediate products between sites within the system boundary (i.e., applies to both the project and reference scenarios) and distribution of final products. See further information given in section 1.1.5.
■ Other, please specify.</t>
    </r>
  </si>
  <si>
    <t>Tab 'Other GHG emission avoidance' correct the reference that such emissions are counted under the “Quality of the calculation, net carbon removals, other GHG savings” sub-criterion.</t>
  </si>
  <si>
    <t>Tool to support the calculation of GHG emission avoidance from CCS projects under the Innovation Fund (v3.1 - 07.02.2022)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</si>
</sst>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_ [$€-2]\ * #,##0.00_ ;_ [$€-2]\ * \-#,##0.00_ ;_ [$€-2]\ * &quot;-&quot;??_ "/>
    <numFmt numFmtId="166" formatCode="_-* #,##0.0_-;\-* #,##0.0_-;_-* &quot;-&quot;??_-;_-@_-"/>
    <numFmt numFmtId="167" formatCode="0.000"/>
    <numFmt numFmtId="168" formatCode="_ [$€-2]\ * #,##0.000000000000_ ;_ [$€-2]\ * \-#,##0.000000000000_ ;_ [$€-2]\ * &quot;-&quot;??_ "/>
    <numFmt numFmtId="169" formatCode="_-* #,##0_-;\-* #,##0_-;_-* &quot;-&quot;??_-;_-@_-"/>
    <numFmt numFmtId="170" formatCode="0.000000"/>
    <numFmt numFmtId="171" formatCode="_-* #,##0.000_-;\-* #,##0.000_-;_-* &quot;-&quot;??_-;_-@_-"/>
  </numFmts>
  <fonts count="5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Helvetica"/>
    </font>
    <font>
      <sz val="10"/>
      <color theme="1"/>
      <name val="Arial"/>
      <family val="2"/>
    </font>
    <font>
      <b/>
      <sz val="10"/>
      <color rgb="FFFFFFFF"/>
      <name val="Arial"/>
      <family val="2"/>
    </font>
    <font>
      <sz val="10"/>
      <color rgb="FF000000"/>
      <name val="Arial"/>
      <family val="2"/>
    </font>
    <font>
      <vertAlign val="subscript"/>
      <sz val="10"/>
      <color rgb="FF000000"/>
      <name val="Arial"/>
      <family val="2"/>
    </font>
    <font>
      <vertAlign val="subscript"/>
      <sz val="10"/>
      <color theme="1"/>
      <name val="Arial"/>
      <family val="2"/>
    </font>
    <font>
      <sz val="8"/>
      <name val="Calibri"/>
      <family val="2"/>
      <scheme val="minor"/>
    </font>
    <font>
      <b/>
      <sz val="10"/>
      <name val="Arial"/>
      <family val="2"/>
    </font>
    <font>
      <b/>
      <sz val="10"/>
      <color theme="1"/>
      <name val="Arial"/>
      <family val="2"/>
    </font>
    <font>
      <u/>
      <sz val="10"/>
      <color theme="10"/>
      <name val="Arial"/>
      <family val="2"/>
    </font>
    <font>
      <i/>
      <sz val="10"/>
      <color theme="1"/>
      <name val="Arial"/>
      <family val="2"/>
    </font>
    <font>
      <sz val="11"/>
      <color theme="0" tint="-0.34998626667073579"/>
      <name val="Calibri"/>
      <family val="2"/>
      <scheme val="minor"/>
    </font>
    <font>
      <sz val="10"/>
      <color theme="0" tint="-0.34998626667073579"/>
      <name val="Arial"/>
      <family val="2"/>
    </font>
    <font>
      <b/>
      <sz val="10"/>
      <color rgb="FFFF0000"/>
      <name val="Arial"/>
      <family val="2"/>
    </font>
    <font>
      <b/>
      <sz val="10"/>
      <color theme="0"/>
      <name val="Arial"/>
      <family val="2"/>
    </font>
    <font>
      <sz val="11"/>
      <name val="Arial"/>
      <family val="2"/>
    </font>
    <font>
      <sz val="11"/>
      <color theme="1"/>
      <name val="Arial"/>
      <family val="2"/>
    </font>
    <font>
      <b/>
      <sz val="11"/>
      <name val="Arial"/>
      <family val="2"/>
    </font>
    <font>
      <b/>
      <sz val="11"/>
      <color theme="1"/>
      <name val="Arial"/>
      <family val="2"/>
    </font>
    <font>
      <sz val="9"/>
      <color theme="1"/>
      <name val="Arial"/>
      <family val="2"/>
    </font>
    <font>
      <sz val="9"/>
      <color rgb="FF000000"/>
      <name val="Arial"/>
      <family val="2"/>
    </font>
    <font>
      <b/>
      <sz val="14"/>
      <color rgb="FFFF0000"/>
      <name val="Arial"/>
      <family val="2"/>
    </font>
    <font>
      <sz val="28"/>
      <color rgb="FFFF0000"/>
      <name val="Arial"/>
      <family val="2"/>
    </font>
    <font>
      <sz val="36"/>
      <color theme="1"/>
      <name val="Arial"/>
      <family val="2"/>
    </font>
    <font>
      <b/>
      <sz val="10"/>
      <color rgb="FF595959"/>
      <name val="Arial"/>
      <family val="2"/>
    </font>
    <font>
      <i/>
      <sz val="10"/>
      <color rgb="FF595959"/>
      <name val="Arial"/>
      <family val="2"/>
    </font>
    <font>
      <sz val="10"/>
      <color rgb="FF595959"/>
      <name val="Arial"/>
      <family val="2"/>
    </font>
    <font>
      <b/>
      <i/>
      <sz val="10"/>
      <color rgb="FFFF0000"/>
      <name val="Arial"/>
      <family val="2"/>
    </font>
    <font>
      <b/>
      <sz val="11"/>
      <color rgb="FFFF0000"/>
      <name val="Arial"/>
      <family val="2"/>
    </font>
    <font>
      <sz val="10"/>
      <color rgb="FFFFFFFF"/>
      <name val="Arial"/>
      <family val="2"/>
    </font>
    <font>
      <sz val="11"/>
      <color theme="3" tint="-0.499984740745262"/>
      <name val="Arial"/>
      <family val="2"/>
    </font>
    <font>
      <sz val="11"/>
      <color rgb="FFFFFFFF"/>
      <name val="Arial"/>
      <family val="2"/>
    </font>
    <font>
      <sz val="12"/>
      <color theme="1"/>
      <name val="Courier New"/>
      <family val="3"/>
    </font>
    <font>
      <b/>
      <i/>
      <sz val="10"/>
      <color theme="1"/>
      <name val="Arial"/>
      <family val="2"/>
    </font>
    <font>
      <i/>
      <sz val="10"/>
      <name val="Arial"/>
      <family val="2"/>
    </font>
    <font>
      <i/>
      <sz val="10"/>
      <color theme="0" tint="-0.34998626667073579"/>
      <name val="Arial"/>
      <family val="2"/>
    </font>
    <font>
      <sz val="8"/>
      <color rgb="FFFFFFFF"/>
      <name val="Arial"/>
      <family val="2"/>
    </font>
    <font>
      <i/>
      <sz val="11"/>
      <name val="Arial"/>
      <family val="2"/>
    </font>
    <font>
      <b/>
      <sz val="11"/>
      <color rgb="FFFF0000"/>
      <name val="Calibri"/>
      <family val="2"/>
      <scheme val="minor"/>
    </font>
    <font>
      <sz val="11"/>
      <name val="Calibri"/>
      <family val="2"/>
      <scheme val="minor"/>
    </font>
    <font>
      <i/>
      <sz val="10"/>
      <color theme="6" tint="-0.499984740745262"/>
      <name val="Arial"/>
      <family val="2"/>
    </font>
    <font>
      <i/>
      <sz val="11"/>
      <color theme="6" tint="-0.499984740745262"/>
      <name val="Calibri"/>
      <family val="2"/>
      <scheme val="minor"/>
    </font>
    <font>
      <sz val="10"/>
      <color rgb="FFFF0000"/>
      <name val="Arial"/>
      <family val="2"/>
    </font>
    <font>
      <b/>
      <sz val="10"/>
      <name val="Verdana"/>
      <family val="2"/>
    </font>
    <font>
      <b/>
      <sz val="9"/>
      <name val="Verdana"/>
      <family val="2"/>
    </font>
    <font>
      <sz val="9"/>
      <name val="Verdana"/>
      <family val="2"/>
    </font>
    <font>
      <b/>
      <i/>
      <sz val="10"/>
      <name val="Arial"/>
      <family val="2"/>
    </font>
    <font>
      <sz val="11"/>
      <color rgb="FF000000"/>
      <name val="Arial"/>
      <family val="2"/>
    </font>
    <font>
      <sz val="10"/>
      <color rgb="FFA6A6A6"/>
      <name val="Arial"/>
      <family val="2"/>
    </font>
    <font>
      <b/>
      <sz val="10"/>
      <color rgb="FF000000"/>
      <name val="Arial"/>
      <family val="2"/>
    </font>
  </fonts>
  <fills count="2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00538B"/>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theme="4" tint="-0.499984740745262"/>
      </patternFill>
    </fill>
    <fill>
      <patternFill patternType="solid">
        <fgColor theme="4" tint="0.59999389629810485"/>
        <bgColor theme="4" tint="0.59999389629810485"/>
      </patternFill>
    </fill>
    <fill>
      <patternFill patternType="solid">
        <fgColor rgb="FFDDDDDD"/>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203764"/>
        <bgColor rgb="FF203764"/>
      </patternFill>
    </fill>
    <fill>
      <patternFill patternType="solid">
        <fgColor rgb="FFB4C6E7"/>
        <bgColor rgb="FFB4C6E7"/>
      </patternFill>
    </fill>
    <fill>
      <patternFill patternType="solid">
        <fgColor rgb="FF00538B"/>
        <bgColor rgb="FF000000"/>
      </patternFill>
    </fill>
    <fill>
      <patternFill patternType="solid">
        <fgColor rgb="FFBFBFBF"/>
        <bgColor rgb="FF000000"/>
      </patternFill>
    </fill>
    <fill>
      <patternFill patternType="solid">
        <fgColor rgb="FFBDD7EE"/>
        <bgColor rgb="FF000000"/>
      </patternFill>
    </fill>
    <fill>
      <patternFill patternType="solid">
        <fgColor rgb="FFD9D9D9"/>
        <bgColor rgb="FF000000"/>
      </patternFill>
    </fill>
    <fill>
      <patternFill patternType="solid">
        <fgColor rgb="FFFFE699"/>
        <bgColor rgb="FF000000"/>
      </patternFill>
    </fill>
    <fill>
      <patternFill patternType="solid">
        <fgColor rgb="FFC6E0B4"/>
        <bgColor rgb="FF000000"/>
      </patternFill>
    </fill>
  </fills>
  <borders count="63">
    <border>
      <left/>
      <right/>
      <top/>
      <bottom/>
      <diagonal/>
    </border>
    <border>
      <left/>
      <right/>
      <top/>
      <bottom style="thin">
        <color indexed="64"/>
      </bottom>
      <diagonal/>
    </border>
    <border>
      <left/>
      <right style="medium">
        <color rgb="FFD8E0E3"/>
      </right>
      <top/>
      <bottom style="medium">
        <color rgb="FFD8E0E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rgb="FFD8E0E3"/>
      </left>
      <right/>
      <top style="medium">
        <color rgb="FFD8E0E3"/>
      </top>
      <bottom style="medium">
        <color theme="0" tint="-0.249977111117893"/>
      </bottom>
      <diagonal/>
    </border>
    <border>
      <left/>
      <right style="medium">
        <color rgb="FFD8E0E3"/>
      </right>
      <top style="medium">
        <color rgb="FFD8E0E3"/>
      </top>
      <bottom style="medium">
        <color theme="0" tint="-0.249977111117893"/>
      </bottom>
      <diagonal/>
    </border>
    <border>
      <left/>
      <right/>
      <top/>
      <bottom style="medium">
        <color theme="0" tint="-0.249977111117893"/>
      </bottom>
      <diagonal/>
    </border>
    <border>
      <left/>
      <right style="medium">
        <color rgb="FFD8E0E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top style="medium">
        <color theme="0" tint="-0.249977111117893"/>
      </top>
      <bottom/>
      <diagonal/>
    </border>
    <border>
      <left/>
      <right/>
      <top style="medium">
        <color theme="0" tint="-0.249977111117893"/>
      </top>
      <bottom style="medium">
        <color theme="0" tint="-0.249977111117893"/>
      </bottom>
      <diagonal/>
    </border>
    <border>
      <left/>
      <right/>
      <top/>
      <bottom style="thin">
        <color theme="4"/>
      </bottom>
      <diagonal/>
    </border>
    <border>
      <left/>
      <right/>
      <top style="thin">
        <color theme="4" tint="0.79998168889431442"/>
      </top>
      <bottom style="thin">
        <color theme="4" tint="0.79998168889431442"/>
      </bottom>
      <diagonal/>
    </border>
    <border>
      <left/>
      <right/>
      <top style="thin">
        <color theme="4" tint="0.79998168889431442"/>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ck">
        <color indexed="64"/>
      </right>
      <top style="thin">
        <color indexed="64"/>
      </top>
      <bottom/>
      <diagonal/>
    </border>
    <border>
      <left/>
      <right style="thick">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D8E0E3"/>
      </left>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medium">
        <color rgb="FFD8E0E3"/>
      </left>
      <right/>
      <top/>
      <bottom/>
      <diagonal/>
    </border>
    <border>
      <left/>
      <right/>
      <top style="medium">
        <color rgb="FFD8E0E3"/>
      </top>
      <bottom/>
      <diagonal/>
    </border>
    <border>
      <left/>
      <right style="medium">
        <color rgb="FFD8E0E3"/>
      </right>
      <top style="medium">
        <color rgb="FFD8E0E3"/>
      </top>
      <bottom/>
      <diagonal/>
    </border>
    <border>
      <left style="medium">
        <color theme="0" tint="-0.249977111117893"/>
      </left>
      <right/>
      <top/>
      <bottom/>
      <diagonal/>
    </border>
    <border>
      <left/>
      <right style="medium">
        <color theme="0" tint="-0.249977111117893"/>
      </right>
      <top/>
      <bottom/>
      <diagonal/>
    </border>
    <border>
      <left/>
      <right style="medium">
        <color theme="0" tint="-0.249977111117893"/>
      </right>
      <top style="medium">
        <color theme="0"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4472C4"/>
      </bottom>
      <diagonal/>
    </border>
    <border>
      <left/>
      <right/>
      <top style="thin">
        <color rgb="FFD9E1F2"/>
      </top>
      <bottom style="thin">
        <color rgb="FFD9E1F2"/>
      </bottom>
      <diagonal/>
    </border>
    <border>
      <left/>
      <right/>
      <top/>
      <bottom style="medium">
        <color rgb="FFBFBFBF"/>
      </bottom>
      <diagonal/>
    </border>
    <border>
      <left/>
      <right style="medium">
        <color rgb="FFD8E0E3"/>
      </right>
      <top/>
      <bottom style="medium">
        <color rgb="FFBFBFBF"/>
      </bottom>
      <diagonal/>
    </border>
    <border>
      <left style="medium">
        <color rgb="FFD8E0E3"/>
      </left>
      <right/>
      <top/>
      <bottom style="medium">
        <color rgb="FFBFBFBF"/>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top/>
      <bottom style="medium">
        <color rgb="FFBFBFBF"/>
      </bottom>
      <diagonal/>
    </border>
    <border>
      <left/>
      <right style="medium">
        <color rgb="FFBFBFBF"/>
      </right>
      <top/>
      <bottom style="medium">
        <color rgb="FFBFBFBF"/>
      </bottom>
      <diagonal/>
    </border>
  </borders>
  <cellStyleXfs count="1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5" fontId="3" fillId="0" borderId="0"/>
    <xf numFmtId="0" fontId="4" fillId="0" borderId="0"/>
    <xf numFmtId="0" fontId="4" fillId="0" borderId="0"/>
    <xf numFmtId="165" fontId="1" fillId="0" borderId="0"/>
    <xf numFmtId="168" fontId="1" fillId="0" borderId="0"/>
    <xf numFmtId="43" fontId="1" fillId="0" borderId="0" applyFont="0" applyFill="0" applyBorder="0" applyAlignment="0" applyProtection="0"/>
  </cellStyleXfs>
  <cellXfs count="350">
    <xf numFmtId="0" fontId="0" fillId="0" borderId="0" xfId="0"/>
    <xf numFmtId="0" fontId="3" fillId="7" borderId="0" xfId="9" applyFont="1" applyFill="1" applyAlignment="1" applyProtection="1">
      <alignment vertical="center"/>
      <protection locked="0"/>
    </xf>
    <xf numFmtId="0" fontId="3" fillId="7" borderId="0" xfId="8" applyFont="1" applyFill="1" applyAlignment="1" applyProtection="1">
      <alignment vertical="center"/>
      <protection locked="0"/>
    </xf>
    <xf numFmtId="0" fontId="11" fillId="7" borderId="1" xfId="8" applyFont="1" applyFill="1" applyBorder="1" applyAlignment="1" applyProtection="1">
      <alignment vertical="center"/>
      <protection locked="0"/>
    </xf>
    <xf numFmtId="0" fontId="12" fillId="2" borderId="1" xfId="3" applyFont="1" applyFill="1" applyBorder="1" applyAlignment="1" applyProtection="1">
      <alignment horizontal="left" vertical="center"/>
      <protection locked="0" hidden="1"/>
    </xf>
    <xf numFmtId="0" fontId="3" fillId="2" borderId="1" xfId="3" applyFont="1" applyFill="1" applyBorder="1" applyAlignment="1" applyProtection="1">
      <alignment horizontal="left" vertical="center"/>
      <protection locked="0" hidden="1"/>
    </xf>
    <xf numFmtId="0" fontId="12" fillId="2" borderId="0" xfId="3" applyFont="1" applyFill="1" applyAlignment="1" applyProtection="1">
      <alignment horizontal="left" vertical="center"/>
      <protection locked="0" hidden="1"/>
    </xf>
    <xf numFmtId="0" fontId="3" fillId="2" borderId="0" xfId="3" applyFont="1" applyFill="1" applyAlignment="1" applyProtection="1">
      <alignment horizontal="left" vertical="center"/>
      <protection locked="0" hidden="1"/>
    </xf>
    <xf numFmtId="0" fontId="3" fillId="2" borderId="0" xfId="3" applyFont="1" applyFill="1" applyAlignment="1">
      <alignment horizontal="left" vertical="center"/>
    </xf>
    <xf numFmtId="0" fontId="5" fillId="2" borderId="0" xfId="0" applyFont="1" applyFill="1"/>
    <xf numFmtId="0" fontId="6" fillId="8" borderId="3" xfId="0" applyFont="1" applyFill="1" applyBorder="1" applyAlignment="1">
      <alignment vertical="center" wrapText="1"/>
    </xf>
    <xf numFmtId="0" fontId="6" fillId="8" borderId="3" xfId="0" applyFont="1" applyFill="1" applyBorder="1" applyAlignment="1">
      <alignment horizontal="center" vertical="center" wrapText="1"/>
    </xf>
    <xf numFmtId="0" fontId="5" fillId="0" borderId="3" xfId="0" applyFont="1" applyBorder="1" applyAlignment="1">
      <alignment vertical="center" wrapText="1"/>
    </xf>
    <xf numFmtId="0" fontId="7" fillId="3" borderId="3" xfId="0" applyFont="1" applyFill="1" applyBorder="1" applyAlignment="1">
      <alignment vertical="center" wrapText="1"/>
    </xf>
    <xf numFmtId="0" fontId="5" fillId="0" borderId="3" xfId="0" applyFont="1" applyBorder="1" applyAlignment="1">
      <alignment horizontal="center" vertical="center" wrapText="1"/>
    </xf>
    <xf numFmtId="0" fontId="7" fillId="9" borderId="3" xfId="0" applyFont="1" applyFill="1" applyBorder="1" applyAlignment="1">
      <alignment vertical="center" wrapText="1"/>
    </xf>
    <xf numFmtId="0" fontId="7" fillId="9" borderId="3" xfId="0" applyFont="1" applyFill="1" applyBorder="1" applyAlignment="1">
      <alignment horizontal="center" vertical="center" wrapText="1"/>
    </xf>
    <xf numFmtId="0" fontId="7" fillId="4" borderId="3" xfId="0" applyFont="1" applyFill="1" applyBorder="1" applyAlignment="1">
      <alignment vertical="center" wrapText="1"/>
    </xf>
    <xf numFmtId="0" fontId="5" fillId="4" borderId="3" xfId="0" applyFont="1" applyFill="1" applyBorder="1" applyAlignment="1">
      <alignment vertical="center" wrapText="1"/>
    </xf>
    <xf numFmtId="0" fontId="7" fillId="4" borderId="3" xfId="0" applyFont="1" applyFill="1" applyBorder="1" applyAlignment="1">
      <alignment horizontal="center" vertical="center" wrapText="1"/>
    </xf>
    <xf numFmtId="0" fontId="3" fillId="0" borderId="3" xfId="0" applyFont="1" applyBorder="1" applyAlignment="1">
      <alignment vertical="center"/>
    </xf>
    <xf numFmtId="0" fontId="3" fillId="3" borderId="3" xfId="0" applyFont="1" applyFill="1" applyBorder="1" applyAlignment="1">
      <alignment horizontal="right" vertical="center"/>
    </xf>
    <xf numFmtId="0" fontId="7" fillId="5" borderId="3" xfId="0" applyFont="1" applyFill="1" applyBorder="1" applyAlignment="1">
      <alignment vertical="center" wrapText="1"/>
    </xf>
    <xf numFmtId="0" fontId="3" fillId="6" borderId="3" xfId="4" applyFont="1" applyFill="1" applyBorder="1" applyAlignment="1">
      <alignment vertical="center"/>
    </xf>
    <xf numFmtId="0" fontId="7" fillId="6" borderId="3" xfId="0" applyFont="1" applyFill="1" applyBorder="1" applyAlignment="1">
      <alignment vertical="center" wrapText="1"/>
    </xf>
    <xf numFmtId="9" fontId="7" fillId="4" borderId="3" xfId="1" applyFont="1" applyFill="1" applyBorder="1" applyAlignment="1">
      <alignment vertical="center" wrapText="1"/>
    </xf>
    <xf numFmtId="0" fontId="5" fillId="2" borderId="3" xfId="0" applyFont="1" applyFill="1" applyBorder="1"/>
    <xf numFmtId="0" fontId="5" fillId="2" borderId="0" xfId="0" applyFont="1" applyFill="1" applyBorder="1"/>
    <xf numFmtId="0" fontId="3" fillId="2" borderId="0" xfId="6" applyFont="1" applyFill="1" applyBorder="1" applyAlignment="1" applyProtection="1">
      <alignment horizontal="left" vertical="center"/>
      <protection locked="0" hidden="1"/>
    </xf>
    <xf numFmtId="0" fontId="12" fillId="2" borderId="0" xfId="3" applyFont="1" applyFill="1" applyBorder="1" applyAlignment="1" applyProtection="1">
      <alignment horizontal="left" vertical="center"/>
      <protection locked="0" hidden="1"/>
    </xf>
    <xf numFmtId="0" fontId="3" fillId="2" borderId="0" xfId="3" applyFont="1" applyFill="1" applyBorder="1" applyAlignment="1" applyProtection="1">
      <alignment horizontal="left" vertical="center"/>
      <protection locked="0" hidden="1"/>
    </xf>
    <xf numFmtId="0" fontId="6" fillId="8" borderId="8" xfId="0" applyFont="1" applyFill="1" applyBorder="1" applyAlignment="1">
      <alignment horizontal="center" vertical="center" wrapText="1"/>
    </xf>
    <xf numFmtId="0" fontId="5" fillId="0" borderId="0" xfId="0" applyFont="1" applyAlignment="1">
      <alignment horizontal="left" vertical="top"/>
    </xf>
    <xf numFmtId="0" fontId="5" fillId="2" borderId="1" xfId="0"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applyBorder="1" applyAlignment="1">
      <alignment horizontal="left" vertical="top"/>
    </xf>
    <xf numFmtId="0" fontId="5" fillId="0" borderId="0" xfId="0" pivotButton="1" applyFont="1" applyAlignment="1">
      <alignment horizontal="left" vertical="top"/>
    </xf>
    <xf numFmtId="0" fontId="5" fillId="2" borderId="0" xfId="0" pivotButton="1" applyFont="1" applyFill="1" applyAlignment="1">
      <alignment horizontal="left" vertical="top"/>
    </xf>
    <xf numFmtId="166" fontId="5" fillId="0" borderId="0" xfId="0" applyNumberFormat="1" applyFont="1" applyAlignment="1">
      <alignment horizontal="left" vertical="top"/>
    </xf>
    <xf numFmtId="0" fontId="6" fillId="0" borderId="0" xfId="0" applyFont="1" applyAlignment="1">
      <alignment horizontal="left" vertical="top" wrapText="1"/>
    </xf>
    <xf numFmtId="0" fontId="7" fillId="5"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6" borderId="3" xfId="0" applyFont="1" applyFill="1" applyBorder="1" applyAlignment="1">
      <alignment horizontal="left" vertical="top" wrapText="1"/>
    </xf>
    <xf numFmtId="0" fontId="7" fillId="4" borderId="3" xfId="0" applyFont="1" applyFill="1" applyBorder="1" applyAlignment="1">
      <alignment horizontal="left" vertical="top" wrapText="1"/>
    </xf>
    <xf numFmtId="0" fontId="5" fillId="2" borderId="1" xfId="0" applyFont="1" applyFill="1" applyBorder="1"/>
    <xf numFmtId="0" fontId="5" fillId="2" borderId="0" xfId="0" applyFont="1" applyFill="1" applyAlignment="1">
      <alignment horizontal="center"/>
    </xf>
    <xf numFmtId="0" fontId="5" fillId="2" borderId="0" xfId="0" applyFont="1" applyFill="1" applyAlignment="1">
      <alignment horizontal="center" vertical="top"/>
    </xf>
    <xf numFmtId="0" fontId="5" fillId="2" borderId="0" xfId="0" quotePrefix="1" applyFont="1" applyFill="1"/>
    <xf numFmtId="0" fontId="3" fillId="2" borderId="3" xfId="3" applyFont="1" applyFill="1" applyBorder="1" applyAlignment="1" applyProtection="1">
      <alignment horizontal="left" vertical="center" wrapText="1"/>
      <protection locked="0" hidden="1"/>
    </xf>
    <xf numFmtId="0" fontId="3" fillId="2" borderId="3" xfId="6" applyFont="1" applyFill="1" applyBorder="1" applyAlignment="1" applyProtection="1">
      <alignment horizontal="left" vertical="center" wrapText="1"/>
      <protection locked="0" hidden="1"/>
    </xf>
    <xf numFmtId="0" fontId="5" fillId="0" borderId="2" xfId="0" applyFont="1" applyBorder="1" applyAlignment="1">
      <alignment vertical="center" wrapText="1"/>
    </xf>
    <xf numFmtId="0" fontId="7" fillId="2" borderId="2" xfId="0" applyFont="1" applyFill="1" applyBorder="1" applyAlignment="1">
      <alignment vertical="center" wrapText="1"/>
    </xf>
    <xf numFmtId="167" fontId="7" fillId="10" borderId="3" xfId="0" applyNumberFormat="1" applyFont="1" applyFill="1" applyBorder="1" applyAlignment="1">
      <alignment vertical="center" wrapText="1"/>
    </xf>
    <xf numFmtId="0" fontId="6" fillId="8" borderId="12" xfId="0" applyFont="1" applyFill="1" applyBorder="1" applyAlignment="1">
      <alignment horizontal="center" vertical="top" wrapText="1"/>
    </xf>
    <xf numFmtId="0" fontId="7" fillId="9" borderId="8" xfId="0" applyFont="1" applyFill="1" applyBorder="1" applyAlignment="1">
      <alignment vertical="center" wrapText="1"/>
    </xf>
    <xf numFmtId="0" fontId="7" fillId="3" borderId="11" xfId="0" applyFont="1" applyFill="1" applyBorder="1" applyAlignment="1">
      <alignment vertical="center" wrapText="1"/>
    </xf>
    <xf numFmtId="0" fontId="6" fillId="8" borderId="13"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3" fillId="6" borderId="3" xfId="4" applyFont="1" applyFill="1" applyBorder="1" applyAlignment="1">
      <alignment vertical="center" wrapText="1"/>
    </xf>
    <xf numFmtId="0" fontId="0" fillId="2" borderId="0" xfId="0" applyFill="1"/>
    <xf numFmtId="0" fontId="13" fillId="0" borderId="3" xfId="2" applyFont="1" applyBorder="1" applyAlignment="1">
      <alignment vertical="center" wrapText="1"/>
    </xf>
    <xf numFmtId="0" fontId="15" fillId="0" borderId="0" xfId="0" applyFont="1"/>
    <xf numFmtId="0" fontId="16" fillId="2" borderId="0" xfId="0" applyFont="1" applyFill="1"/>
    <xf numFmtId="0" fontId="19" fillId="7" borderId="0" xfId="9" applyFont="1" applyFill="1" applyAlignment="1" applyProtection="1">
      <alignment vertical="center"/>
      <protection locked="0"/>
    </xf>
    <xf numFmtId="0" fontId="20" fillId="2" borderId="0" xfId="0" applyFont="1" applyFill="1" applyAlignment="1">
      <alignment vertical="top"/>
    </xf>
    <xf numFmtId="0" fontId="20" fillId="2" borderId="0" xfId="0" applyFont="1" applyFill="1"/>
    <xf numFmtId="0" fontId="21" fillId="7" borderId="1" xfId="8" applyFont="1" applyFill="1" applyBorder="1" applyAlignment="1" applyProtection="1">
      <alignment vertical="center"/>
      <protection locked="0"/>
    </xf>
    <xf numFmtId="0" fontId="21" fillId="7" borderId="1" xfId="8" applyFont="1" applyFill="1" applyBorder="1" applyAlignment="1" applyProtection="1">
      <alignment vertical="top"/>
      <protection locked="0"/>
    </xf>
    <xf numFmtId="0" fontId="20" fillId="6" borderId="18" xfId="0" applyFont="1" applyFill="1" applyBorder="1"/>
    <xf numFmtId="0" fontId="20" fillId="6" borderId="18" xfId="0" applyFont="1" applyFill="1" applyBorder="1" applyAlignment="1">
      <alignment vertical="top"/>
    </xf>
    <xf numFmtId="0" fontId="20" fillId="6" borderId="19" xfId="0" applyFont="1" applyFill="1" applyBorder="1"/>
    <xf numFmtId="0" fontId="20" fillId="6" borderId="0" xfId="0" applyFont="1" applyFill="1"/>
    <xf numFmtId="0" fontId="22" fillId="6" borderId="0" xfId="0" applyFont="1" applyFill="1" applyAlignment="1">
      <alignment horizontal="right"/>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20" fillId="6" borderId="21" xfId="0" applyFont="1" applyFill="1" applyBorder="1"/>
    <xf numFmtId="0" fontId="20" fillId="2" borderId="0" xfId="0" applyFont="1" applyFill="1" applyAlignment="1">
      <alignment vertical="top" wrapText="1"/>
    </xf>
    <xf numFmtId="0" fontId="20" fillId="2" borderId="21" xfId="0" applyFont="1" applyFill="1" applyBorder="1" applyAlignment="1">
      <alignment vertical="top" wrapText="1"/>
    </xf>
    <xf numFmtId="0" fontId="20" fillId="2" borderId="22" xfId="0" applyFont="1" applyFill="1" applyBorder="1" applyAlignment="1">
      <alignment vertical="top" wrapText="1"/>
    </xf>
    <xf numFmtId="0" fontId="23" fillId="2" borderId="0" xfId="0" applyFont="1" applyFill="1" applyAlignment="1">
      <alignment vertical="top" wrapText="1"/>
    </xf>
    <xf numFmtId="0" fontId="23" fillId="2" borderId="0" xfId="0" applyFont="1" applyFill="1"/>
    <xf numFmtId="9" fontId="23" fillId="2" borderId="0" xfId="0" applyNumberFormat="1" applyFont="1" applyFill="1"/>
    <xf numFmtId="43" fontId="20" fillId="2" borderId="0" xfId="0" applyNumberFormat="1" applyFont="1" applyFill="1" applyAlignment="1">
      <alignment vertical="top" wrapText="1"/>
    </xf>
    <xf numFmtId="0" fontId="24" fillId="2" borderId="0" xfId="0" applyFont="1" applyFill="1" applyAlignment="1">
      <alignment vertical="center" wrapText="1"/>
    </xf>
    <xf numFmtId="0" fontId="20" fillId="2" borderId="23" xfId="0" applyFont="1" applyFill="1" applyBorder="1" applyAlignment="1">
      <alignment vertical="top" wrapText="1"/>
    </xf>
    <xf numFmtId="0" fontId="20" fillId="2" borderId="1" xfId="0" applyFont="1" applyFill="1" applyBorder="1" applyAlignment="1">
      <alignment vertical="top" wrapText="1"/>
    </xf>
    <xf numFmtId="0" fontId="20" fillId="2" borderId="24" xfId="0" applyFont="1" applyFill="1" applyBorder="1" applyAlignment="1">
      <alignment vertical="top" wrapText="1"/>
    </xf>
    <xf numFmtId="0" fontId="20" fillId="6" borderId="0" xfId="0" applyFont="1" applyFill="1" applyAlignment="1">
      <alignment vertical="top" wrapText="1"/>
    </xf>
    <xf numFmtId="0" fontId="20" fillId="6" borderId="21" xfId="0" applyFont="1" applyFill="1" applyBorder="1" applyAlignment="1">
      <alignment vertical="top" wrapText="1"/>
    </xf>
    <xf numFmtId="0" fontId="20" fillId="6" borderId="0" xfId="0" applyFont="1" applyFill="1" applyAlignment="1">
      <alignment vertical="top"/>
    </xf>
    <xf numFmtId="0" fontId="22" fillId="6" borderId="21" xfId="0" applyFont="1" applyFill="1" applyBorder="1" applyAlignment="1">
      <alignment horizontal="right" vertical="top"/>
    </xf>
    <xf numFmtId="0" fontId="20" fillId="6" borderId="21" xfId="0" applyFont="1" applyFill="1" applyBorder="1" applyAlignment="1">
      <alignment vertical="top"/>
    </xf>
    <xf numFmtId="0" fontId="20" fillId="2" borderId="25" xfId="0" applyFont="1" applyFill="1" applyBorder="1" applyAlignment="1">
      <alignment vertical="top"/>
    </xf>
    <xf numFmtId="0" fontId="20" fillId="2" borderId="26" xfId="0" applyFont="1" applyFill="1" applyBorder="1" applyAlignment="1">
      <alignment vertical="top" wrapText="1"/>
    </xf>
    <xf numFmtId="0" fontId="20" fillId="2" borderId="27" xfId="0" applyFont="1" applyFill="1" applyBorder="1" applyAlignment="1">
      <alignment vertical="top" wrapText="1"/>
    </xf>
    <xf numFmtId="0" fontId="20" fillId="2" borderId="22" xfId="0" applyFont="1" applyFill="1" applyBorder="1" applyAlignment="1">
      <alignment vertical="top"/>
    </xf>
    <xf numFmtId="0" fontId="18" fillId="11" borderId="15" xfId="0" applyFont="1" applyFill="1" applyBorder="1"/>
    <xf numFmtId="0" fontId="7" fillId="9" borderId="0" xfId="0" applyFont="1" applyFill="1" applyAlignment="1">
      <alignment vertical="center"/>
    </xf>
    <xf numFmtId="0" fontId="7" fillId="2" borderId="0" xfId="0" applyFont="1" applyFill="1" applyAlignment="1">
      <alignment vertical="center" wrapText="1"/>
    </xf>
    <xf numFmtId="167" fontId="7" fillId="2" borderId="0" xfId="0" applyNumberFormat="1" applyFont="1" applyFill="1" applyAlignment="1">
      <alignment vertical="center" wrapText="1"/>
    </xf>
    <xf numFmtId="0" fontId="5" fillId="12" borderId="16" xfId="0" applyFont="1" applyFill="1" applyBorder="1" applyAlignment="1">
      <alignment horizontal="left"/>
    </xf>
    <xf numFmtId="169" fontId="5" fillId="12" borderId="16" xfId="0" applyNumberFormat="1" applyFont="1" applyFill="1" applyBorder="1"/>
    <xf numFmtId="0" fontId="18" fillId="11" borderId="17" xfId="0" applyFont="1" applyFill="1" applyBorder="1" applyAlignment="1">
      <alignment horizontal="left"/>
    </xf>
    <xf numFmtId="169" fontId="18" fillId="11" borderId="17" xfId="0" applyNumberFormat="1" applyFont="1" applyFill="1" applyBorder="1"/>
    <xf numFmtId="0" fontId="20" fillId="2" borderId="21" xfId="0" applyFont="1" applyFill="1" applyBorder="1" applyAlignment="1">
      <alignment vertical="top"/>
    </xf>
    <xf numFmtId="0" fontId="7" fillId="9" borderId="8" xfId="0" applyFont="1" applyFill="1" applyBorder="1" applyAlignment="1">
      <alignment vertical="center"/>
    </xf>
    <xf numFmtId="0" fontId="7" fillId="9" borderId="3" xfId="0" applyFont="1" applyFill="1" applyBorder="1" applyAlignment="1">
      <alignment vertical="center"/>
    </xf>
    <xf numFmtId="0" fontId="7" fillId="9" borderId="3" xfId="0" applyFont="1" applyFill="1" applyBorder="1" applyAlignment="1">
      <alignment horizontal="center" vertical="center"/>
    </xf>
    <xf numFmtId="169" fontId="7" fillId="3" borderId="11" xfId="12" applyNumberFormat="1" applyFont="1" applyFill="1" applyBorder="1" applyAlignment="1">
      <alignment vertical="center" wrapText="1"/>
    </xf>
    <xf numFmtId="169" fontId="7" fillId="6" borderId="3" xfId="12" applyNumberFormat="1" applyFont="1" applyFill="1" applyBorder="1" applyAlignment="1">
      <alignment vertical="top" wrapText="1"/>
    </xf>
    <xf numFmtId="169" fontId="7" fillId="10" borderId="3" xfId="12" applyNumberFormat="1" applyFont="1" applyFill="1" applyBorder="1" applyAlignment="1">
      <alignment vertical="center" wrapText="1"/>
    </xf>
    <xf numFmtId="169" fontId="7" fillId="4" borderId="3" xfId="12" applyNumberFormat="1" applyFont="1" applyFill="1" applyBorder="1" applyAlignment="1">
      <alignment vertical="center" wrapText="1"/>
    </xf>
    <xf numFmtId="0" fontId="7" fillId="9" borderId="0" xfId="0" applyFont="1" applyFill="1" applyAlignment="1">
      <alignment vertical="center" wrapText="1"/>
    </xf>
    <xf numFmtId="0" fontId="22" fillId="2" borderId="0" xfId="0" applyFont="1" applyFill="1" applyAlignment="1">
      <alignment vertical="top"/>
    </xf>
    <xf numFmtId="0" fontId="5" fillId="12" borderId="16" xfId="0" applyFont="1" applyFill="1" applyBorder="1" applyAlignment="1">
      <alignment horizontal="left" vertical="top"/>
    </xf>
    <xf numFmtId="169" fontId="5" fillId="12" borderId="16" xfId="0" applyNumberFormat="1" applyFont="1" applyFill="1" applyBorder="1" applyAlignment="1">
      <alignment horizontal="left" vertical="top"/>
    </xf>
    <xf numFmtId="166" fontId="5" fillId="12" borderId="16" xfId="0" applyNumberFormat="1" applyFont="1" applyFill="1" applyBorder="1" applyAlignment="1">
      <alignment horizontal="left" vertical="top"/>
    </xf>
    <xf numFmtId="0" fontId="18" fillId="11" borderId="17" xfId="0" applyFont="1" applyFill="1" applyBorder="1" applyAlignment="1">
      <alignment horizontal="left" vertical="top"/>
    </xf>
    <xf numFmtId="169" fontId="18" fillId="11" borderId="17" xfId="0" applyNumberFormat="1" applyFont="1" applyFill="1" applyBorder="1" applyAlignment="1">
      <alignment horizontal="left" vertical="top"/>
    </xf>
    <xf numFmtId="0" fontId="7" fillId="9" borderId="3" xfId="0" applyFont="1" applyFill="1" applyBorder="1" applyAlignment="1">
      <alignment horizontal="left" vertical="center"/>
    </xf>
    <xf numFmtId="169" fontId="7" fillId="3" borderId="3" xfId="0" applyNumberFormat="1" applyFont="1" applyFill="1" applyBorder="1" applyAlignment="1">
      <alignment horizontal="left" vertical="top" wrapText="1"/>
    </xf>
    <xf numFmtId="169" fontId="7" fillId="4" borderId="3" xfId="12" applyNumberFormat="1" applyFont="1" applyFill="1" applyBorder="1" applyAlignment="1">
      <alignment horizontal="left" vertical="top" wrapText="1"/>
    </xf>
    <xf numFmtId="0" fontId="7" fillId="3" borderId="3" xfId="0" applyFont="1" applyFill="1" applyBorder="1" applyAlignment="1">
      <alignment horizontal="right" vertical="top" wrapText="1"/>
    </xf>
    <xf numFmtId="169" fontId="7" fillId="3" borderId="3" xfId="12" applyNumberFormat="1" applyFont="1" applyFill="1" applyBorder="1" applyAlignment="1">
      <alignment horizontal="left" vertical="top" wrapText="1"/>
    </xf>
    <xf numFmtId="170" fontId="7" fillId="4" borderId="3" xfId="0" applyNumberFormat="1" applyFont="1" applyFill="1" applyBorder="1" applyAlignment="1">
      <alignment horizontal="left" vertical="top" wrapText="1"/>
    </xf>
    <xf numFmtId="170" fontId="7" fillId="10" borderId="3" xfId="0" applyNumberFormat="1" applyFont="1" applyFill="1" applyBorder="1" applyAlignment="1">
      <alignment vertical="center" wrapText="1"/>
    </xf>
    <xf numFmtId="43" fontId="7" fillId="4" borderId="3" xfId="12" applyFont="1" applyFill="1" applyBorder="1" applyAlignment="1">
      <alignment horizontal="left" vertical="top" wrapText="1"/>
    </xf>
    <xf numFmtId="0" fontId="7" fillId="2" borderId="3" xfId="0" applyFont="1" applyFill="1" applyBorder="1" applyAlignment="1">
      <alignment horizontal="center" vertical="center"/>
    </xf>
    <xf numFmtId="0" fontId="20" fillId="2" borderId="0" xfId="0" applyFont="1" applyFill="1" applyAlignment="1">
      <alignment horizontal="left" vertical="top"/>
    </xf>
    <xf numFmtId="169" fontId="5" fillId="4" borderId="3" xfId="0" applyNumberFormat="1" applyFont="1" applyFill="1" applyBorder="1" applyAlignment="1">
      <alignment vertical="center" wrapText="1"/>
    </xf>
    <xf numFmtId="169" fontId="7" fillId="4" borderId="3" xfId="0" applyNumberFormat="1" applyFont="1" applyFill="1" applyBorder="1" applyAlignment="1">
      <alignment horizontal="center" vertical="center" wrapText="1"/>
    </xf>
    <xf numFmtId="9" fontId="17" fillId="4" borderId="3" xfId="1" applyFont="1" applyFill="1" applyBorder="1" applyAlignment="1">
      <alignment vertical="center" wrapText="1"/>
    </xf>
    <xf numFmtId="169" fontId="5" fillId="4" borderId="3" xfId="12" applyNumberFormat="1" applyFont="1" applyFill="1" applyBorder="1" applyAlignment="1">
      <alignment vertical="center" wrapText="1"/>
    </xf>
    <xf numFmtId="169" fontId="7" fillId="4" borderId="3" xfId="12" applyNumberFormat="1" applyFont="1" applyFill="1" applyBorder="1" applyAlignment="1">
      <alignment horizontal="center" vertical="center" wrapText="1"/>
    </xf>
    <xf numFmtId="0" fontId="26" fillId="2" borderId="28" xfId="0" applyFont="1" applyFill="1" applyBorder="1" applyAlignment="1">
      <alignment horizontal="center" vertical="center"/>
    </xf>
    <xf numFmtId="0" fontId="27" fillId="2" borderId="0" xfId="0" applyFont="1" applyFill="1" applyAlignment="1">
      <alignment vertical="center"/>
    </xf>
    <xf numFmtId="0" fontId="20" fillId="2" borderId="22" xfId="0" applyFont="1" applyFill="1" applyBorder="1"/>
    <xf numFmtId="0" fontId="20" fillId="2" borderId="29" xfId="0" applyFont="1" applyFill="1" applyBorder="1"/>
    <xf numFmtId="0" fontId="20" fillId="2" borderId="30" xfId="0" applyFont="1" applyFill="1" applyBorder="1"/>
    <xf numFmtId="0" fontId="32" fillId="2" borderId="0" xfId="0" applyFont="1" applyFill="1"/>
    <xf numFmtId="0" fontId="20" fillId="2" borderId="37" xfId="0" applyFont="1" applyFill="1" applyBorder="1"/>
    <xf numFmtId="0" fontId="20" fillId="2" borderId="38" xfId="0" applyFont="1" applyFill="1" applyBorder="1"/>
    <xf numFmtId="0" fontId="20" fillId="2" borderId="39" xfId="0" applyFont="1" applyFill="1" applyBorder="1"/>
    <xf numFmtId="0" fontId="20" fillId="6" borderId="38" xfId="0" applyFont="1" applyFill="1" applyBorder="1"/>
    <xf numFmtId="0" fontId="20" fillId="6" borderId="40" xfId="0" applyFont="1" applyFill="1" applyBorder="1"/>
    <xf numFmtId="0" fontId="3" fillId="0" borderId="3" xfId="0" applyFont="1" applyBorder="1" applyAlignment="1">
      <alignment vertical="center" wrapText="1"/>
    </xf>
    <xf numFmtId="0" fontId="2" fillId="0" borderId="3" xfId="2" applyBorder="1" applyAlignment="1">
      <alignment vertical="center" wrapText="1"/>
    </xf>
    <xf numFmtId="0" fontId="5" fillId="0" borderId="3" xfId="0" applyFont="1" applyBorder="1" applyAlignment="1">
      <alignment vertical="center"/>
    </xf>
    <xf numFmtId="169" fontId="7" fillId="3" borderId="3" xfId="12" applyNumberFormat="1" applyFont="1" applyFill="1" applyBorder="1" applyAlignment="1">
      <alignment vertical="center" wrapText="1"/>
    </xf>
    <xf numFmtId="9" fontId="7" fillId="3" borderId="3" xfId="1" applyFont="1" applyFill="1" applyBorder="1" applyAlignment="1">
      <alignment vertical="center" wrapText="1"/>
    </xf>
    <xf numFmtId="0" fontId="22" fillId="2" borderId="1" xfId="3" applyFont="1" applyFill="1" applyBorder="1" applyAlignment="1" applyProtection="1">
      <alignment horizontal="left" vertical="center"/>
      <protection locked="0" hidden="1"/>
    </xf>
    <xf numFmtId="0" fontId="22" fillId="2" borderId="0" xfId="3" applyFont="1" applyFill="1" applyAlignment="1" applyProtection="1">
      <alignment horizontal="left" vertical="top"/>
      <protection locked="0" hidden="1"/>
    </xf>
    <xf numFmtId="0" fontId="20" fillId="2" borderId="0" xfId="0" applyFont="1" applyFill="1" applyAlignment="1">
      <alignment horizontal="center" vertical="center"/>
    </xf>
    <xf numFmtId="0" fontId="20" fillId="2" borderId="1" xfId="0" applyFont="1" applyFill="1" applyBorder="1" applyAlignment="1">
      <alignment vertical="top"/>
    </xf>
    <xf numFmtId="0" fontId="35" fillId="8" borderId="41" xfId="0" applyFont="1" applyFill="1" applyBorder="1" applyAlignment="1">
      <alignment horizontal="center" vertical="center" wrapText="1"/>
    </xf>
    <xf numFmtId="0" fontId="35" fillId="8" borderId="41" xfId="0" applyFont="1" applyFill="1" applyBorder="1" applyAlignment="1">
      <alignment vertical="top" wrapText="1"/>
    </xf>
    <xf numFmtId="0" fontId="35" fillId="8" borderId="41"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36" fillId="0" borderId="0" xfId="0" applyFont="1" applyAlignment="1">
      <alignment horizontal="left" vertical="center" indent="9"/>
    </xf>
    <xf numFmtId="0" fontId="37" fillId="2" borderId="1" xfId="0" applyFont="1" applyFill="1" applyBorder="1" applyAlignment="1">
      <alignment horizontal="left" vertical="top"/>
    </xf>
    <xf numFmtId="0" fontId="7" fillId="2" borderId="0" xfId="0" applyFont="1" applyFill="1" applyAlignment="1">
      <alignment vertical="center"/>
    </xf>
    <xf numFmtId="0" fontId="38" fillId="14" borderId="3" xfId="0" applyFont="1" applyFill="1" applyBorder="1" applyAlignment="1">
      <alignment horizontal="left" vertical="center"/>
    </xf>
    <xf numFmtId="0" fontId="6" fillId="14" borderId="3"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18" fillId="11" borderId="15" xfId="0" applyFont="1" applyFill="1" applyBorder="1" applyAlignment="1">
      <alignment horizontal="left" vertical="top"/>
    </xf>
    <xf numFmtId="0" fontId="5" fillId="12" borderId="16" xfId="0" applyFont="1" applyFill="1" applyBorder="1" applyAlignment="1">
      <alignment horizontal="left" vertical="top" indent="1"/>
    </xf>
    <xf numFmtId="0" fontId="5" fillId="2" borderId="0" xfId="3" applyFont="1" applyFill="1" applyAlignment="1" applyProtection="1">
      <alignment horizontal="left" vertical="center" wrapText="1"/>
      <protection locked="0" hidden="1"/>
    </xf>
    <xf numFmtId="0" fontId="3" fillId="2" borderId="3" xfId="3" applyFill="1" applyBorder="1" applyAlignment="1" applyProtection="1">
      <alignment horizontal="left" vertical="center" wrapText="1"/>
      <protection locked="0" hidden="1"/>
    </xf>
    <xf numFmtId="0" fontId="11" fillId="7" borderId="0" xfId="8" applyFont="1" applyFill="1" applyAlignment="1" applyProtection="1">
      <alignment vertical="center"/>
      <protection locked="0"/>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6" borderId="3" xfId="4" applyFill="1" applyBorder="1" applyAlignment="1">
      <alignment vertical="center"/>
    </xf>
    <xf numFmtId="9" fontId="7" fillId="4" borderId="3" xfId="0" applyNumberFormat="1" applyFont="1" applyFill="1" applyBorder="1" applyAlignment="1">
      <alignment horizontal="center" vertical="center" wrapText="1"/>
    </xf>
    <xf numFmtId="0" fontId="3" fillId="6" borderId="3" xfId="4" applyFill="1" applyBorder="1" applyAlignment="1">
      <alignment vertical="center" wrapText="1"/>
    </xf>
    <xf numFmtId="0" fontId="5" fillId="14" borderId="3" xfId="0" applyFont="1" applyFill="1" applyBorder="1" applyAlignment="1">
      <alignment vertical="center"/>
    </xf>
    <xf numFmtId="0" fontId="7" fillId="14" borderId="3" xfId="0" applyFont="1" applyFill="1" applyBorder="1" applyAlignment="1">
      <alignment vertical="center" wrapText="1"/>
    </xf>
    <xf numFmtId="0" fontId="5" fillId="14" borderId="3" xfId="0" applyFont="1" applyFill="1" applyBorder="1" applyAlignment="1">
      <alignment vertical="center" wrapText="1"/>
    </xf>
    <xf numFmtId="0" fontId="13" fillId="14" borderId="3" xfId="2" applyFont="1" applyFill="1" applyBorder="1" applyAlignment="1">
      <alignment vertical="center" wrapText="1"/>
    </xf>
    <xf numFmtId="0" fontId="3" fillId="14" borderId="3" xfId="4" applyFill="1" applyBorder="1" applyAlignment="1">
      <alignment vertical="center" wrapText="1"/>
    </xf>
    <xf numFmtId="0" fontId="7" fillId="14" borderId="3" xfId="0" applyFont="1" applyFill="1" applyBorder="1" applyAlignment="1">
      <alignment horizontal="left" vertical="top" wrapText="1"/>
    </xf>
    <xf numFmtId="171" fontId="7" fillId="3" borderId="3" xfId="12" applyNumberFormat="1" applyFont="1" applyFill="1" applyBorder="1" applyAlignment="1">
      <alignment vertical="center" wrapText="1"/>
    </xf>
    <xf numFmtId="0" fontId="3" fillId="6" borderId="3" xfId="4" quotePrefix="1" applyFill="1" applyBorder="1" applyAlignment="1">
      <alignment vertical="center"/>
    </xf>
    <xf numFmtId="0" fontId="7" fillId="10" borderId="3" xfId="0" applyFont="1" applyFill="1" applyBorder="1" applyAlignment="1">
      <alignment vertical="center"/>
    </xf>
    <xf numFmtId="0" fontId="43" fillId="2" borderId="28" xfId="0" applyFont="1" applyFill="1" applyBorder="1" applyAlignment="1">
      <alignment vertical="top"/>
    </xf>
    <xf numFmtId="0" fontId="43" fillId="2" borderId="0" xfId="0" applyFont="1" applyFill="1" applyAlignment="1">
      <alignment vertical="top"/>
    </xf>
    <xf numFmtId="0" fontId="44" fillId="14" borderId="3" xfId="0" applyFont="1" applyFill="1" applyBorder="1" applyAlignment="1">
      <alignment vertical="center" wrapText="1"/>
    </xf>
    <xf numFmtId="10" fontId="44" fillId="14" borderId="3" xfId="1" applyNumberFormat="1" applyFont="1" applyFill="1" applyBorder="1" applyAlignment="1">
      <alignment vertical="center" wrapText="1"/>
    </xf>
    <xf numFmtId="10" fontId="2" fillId="14" borderId="3" xfId="2" applyNumberFormat="1" applyFill="1" applyBorder="1" applyAlignment="1">
      <alignment vertical="center"/>
    </xf>
    <xf numFmtId="0" fontId="44" fillId="14" borderId="3" xfId="0" applyFont="1" applyFill="1" applyBorder="1" applyAlignment="1">
      <alignment horizontal="left" vertical="top" wrapText="1"/>
    </xf>
    <xf numFmtId="0" fontId="45" fillId="2" borderId="0" xfId="0" applyFont="1" applyFill="1"/>
    <xf numFmtId="0" fontId="2" fillId="14" borderId="3" xfId="2" applyFill="1" applyBorder="1" applyAlignment="1">
      <alignment vertical="center" wrapText="1"/>
    </xf>
    <xf numFmtId="0" fontId="46" fillId="2" borderId="0" xfId="0" applyFont="1" applyFill="1" applyAlignment="1">
      <alignment vertical="top"/>
    </xf>
    <xf numFmtId="0" fontId="18" fillId="8" borderId="3" xfId="0" applyFont="1" applyFill="1" applyBorder="1" applyAlignment="1">
      <alignment horizontal="center" vertical="center" wrapText="1"/>
    </xf>
    <xf numFmtId="0" fontId="20" fillId="2" borderId="1" xfId="0" applyFont="1" applyFill="1" applyBorder="1" applyAlignment="1">
      <alignment horizontal="left" vertical="center"/>
    </xf>
    <xf numFmtId="0" fontId="48" fillId="0" borderId="41" xfId="3" applyFont="1" applyBorder="1" applyAlignment="1">
      <alignment horizontal="center" vertical="center" wrapText="1"/>
    </xf>
    <xf numFmtId="0" fontId="49" fillId="0" borderId="41" xfId="3" applyFont="1" applyBorder="1" applyAlignment="1">
      <alignment horizontal="center" vertical="center" wrapText="1"/>
    </xf>
    <xf numFmtId="0" fontId="5" fillId="2" borderId="0" xfId="3" applyFont="1" applyFill="1" applyBorder="1" applyAlignment="1" applyProtection="1">
      <alignment horizontal="left" vertical="center" wrapText="1"/>
      <protection locked="0" hidden="1"/>
    </xf>
    <xf numFmtId="0" fontId="6" fillId="8" borderId="51" xfId="0" applyFont="1" applyFill="1" applyBorder="1" applyAlignment="1" applyProtection="1">
      <alignment vertical="center"/>
    </xf>
    <xf numFmtId="0" fontId="6" fillId="8" borderId="52" xfId="0" applyFont="1" applyFill="1" applyBorder="1" applyAlignment="1" applyProtection="1">
      <alignment vertical="center"/>
    </xf>
    <xf numFmtId="0" fontId="6" fillId="8" borderId="53" xfId="0" applyFont="1" applyFill="1" applyBorder="1" applyAlignment="1" applyProtection="1">
      <alignment vertical="center"/>
    </xf>
    <xf numFmtId="0" fontId="5" fillId="0" borderId="0" xfId="0" applyFont="1" applyBorder="1" applyAlignment="1">
      <alignment vertical="top"/>
    </xf>
    <xf numFmtId="9" fontId="5" fillId="12" borderId="16" xfId="1" applyFont="1" applyFill="1" applyBorder="1" applyAlignment="1">
      <alignment horizontal="left" vertical="top"/>
    </xf>
    <xf numFmtId="169" fontId="7" fillId="3" borderId="3" xfId="12"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166" fontId="7" fillId="3" borderId="3" xfId="12" applyNumberFormat="1" applyFont="1" applyFill="1" applyBorder="1" applyAlignment="1">
      <alignment vertical="center" wrapText="1"/>
    </xf>
    <xf numFmtId="166" fontId="7" fillId="3" borderId="3" xfId="12" applyNumberFormat="1" applyFont="1" applyFill="1" applyBorder="1" applyAlignment="1">
      <alignment horizontal="center" vertical="center" wrapText="1"/>
    </xf>
    <xf numFmtId="166" fontId="7" fillId="4" borderId="3" xfId="12" applyNumberFormat="1" applyFont="1" applyFill="1" applyBorder="1" applyAlignment="1">
      <alignment vertical="center" wrapText="1"/>
    </xf>
    <xf numFmtId="0" fontId="51" fillId="16" borderId="0" xfId="0" applyFont="1" applyFill="1" applyBorder="1" applyAlignment="1"/>
    <xf numFmtId="0" fontId="7" fillId="16" borderId="0" xfId="0" applyFont="1" applyFill="1" applyBorder="1" applyAlignment="1"/>
    <xf numFmtId="0" fontId="52" fillId="16" borderId="0" xfId="0" applyFont="1" applyFill="1" applyBorder="1" applyAlignment="1"/>
    <xf numFmtId="0" fontId="6" fillId="17" borderId="54" xfId="0" applyFont="1" applyFill="1" applyBorder="1" applyAlignment="1"/>
    <xf numFmtId="0" fontId="7" fillId="18" borderId="55" xfId="0" applyFont="1" applyFill="1" applyBorder="1" applyAlignment="1"/>
    <xf numFmtId="0" fontId="6" fillId="19" borderId="59" xfId="0" applyFont="1" applyFill="1" applyBorder="1" applyAlignment="1">
      <alignment wrapText="1"/>
    </xf>
    <xf numFmtId="0" fontId="6" fillId="19" borderId="60" xfId="0" applyFont="1" applyFill="1" applyBorder="1" applyAlignment="1">
      <alignment wrapText="1"/>
    </xf>
    <xf numFmtId="0" fontId="6" fillId="19" borderId="61" xfId="0" applyFont="1" applyFill="1" applyBorder="1" applyAlignment="1">
      <alignment wrapText="1"/>
    </xf>
    <xf numFmtId="0" fontId="6" fillId="19" borderId="62" xfId="0" applyFont="1" applyFill="1" applyBorder="1" applyAlignment="1">
      <alignment wrapText="1"/>
    </xf>
    <xf numFmtId="0" fontId="33" fillId="19" borderId="62" xfId="0" applyFont="1" applyFill="1" applyBorder="1" applyAlignment="1">
      <alignment wrapText="1"/>
    </xf>
    <xf numFmtId="0" fontId="38" fillId="20" borderId="60" xfId="0" applyFont="1" applyFill="1" applyBorder="1" applyAlignment="1"/>
    <xf numFmtId="0" fontId="6" fillId="20" borderId="56" xfId="0" applyFont="1" applyFill="1" applyBorder="1" applyAlignment="1">
      <alignment wrapText="1"/>
    </xf>
    <xf numFmtId="0" fontId="6" fillId="20" borderId="61" xfId="0" applyFont="1" applyFill="1" applyBorder="1" applyAlignment="1">
      <alignment wrapText="1"/>
    </xf>
    <xf numFmtId="0" fontId="6" fillId="20" borderId="60" xfId="0" applyFont="1" applyFill="1" applyBorder="1" applyAlignment="1">
      <alignment wrapText="1"/>
    </xf>
    <xf numFmtId="0" fontId="6" fillId="20" borderId="62" xfId="0" applyFont="1" applyFill="1" applyBorder="1" applyAlignment="1">
      <alignment wrapText="1"/>
    </xf>
    <xf numFmtId="0" fontId="7" fillId="16" borderId="60" xfId="0" applyFont="1" applyFill="1" applyBorder="1" applyAlignment="1"/>
    <xf numFmtId="0" fontId="7" fillId="16" borderId="62" xfId="0" applyFont="1" applyFill="1" applyBorder="1" applyAlignment="1"/>
    <xf numFmtId="0" fontId="7" fillId="21" borderId="62" xfId="0" applyFont="1" applyFill="1" applyBorder="1" applyAlignment="1">
      <alignment wrapText="1"/>
    </xf>
    <xf numFmtId="0" fontId="7" fillId="22" borderId="62" xfId="0" applyFont="1" applyFill="1" applyBorder="1" applyAlignment="1">
      <alignment wrapText="1"/>
    </xf>
    <xf numFmtId="0" fontId="7" fillId="23" borderId="62" xfId="0" applyFont="1" applyFill="1" applyBorder="1" applyAlignment="1">
      <alignment wrapText="1"/>
    </xf>
    <xf numFmtId="0" fontId="7" fillId="24" borderId="62" xfId="0" applyFont="1" applyFill="1" applyBorder="1" applyAlignment="1">
      <alignment wrapText="1"/>
    </xf>
    <xf numFmtId="0" fontId="51" fillId="16" borderId="0" xfId="0" applyFont="1" applyFill="1" applyBorder="1" applyAlignment="1">
      <alignment wrapText="1"/>
    </xf>
    <xf numFmtId="0" fontId="17" fillId="7" borderId="0" xfId="8" applyFont="1" applyFill="1" applyAlignment="1" applyProtection="1">
      <alignment vertical="center"/>
      <protection locked="0"/>
    </xf>
    <xf numFmtId="0" fontId="5" fillId="0" borderId="3" xfId="0" applyFont="1" applyFill="1" applyBorder="1" applyAlignment="1">
      <alignment vertical="center" wrapText="1"/>
    </xf>
    <xf numFmtId="0" fontId="6" fillId="19" borderId="56" xfId="0" applyFont="1" applyFill="1" applyBorder="1" applyAlignment="1">
      <alignment wrapText="1"/>
    </xf>
    <xf numFmtId="0" fontId="22" fillId="6" borderId="0" xfId="0" applyFont="1" applyFill="1" applyAlignment="1">
      <alignment horizontal="right" vertical="top" wrapText="1"/>
    </xf>
    <xf numFmtId="0" fontId="22" fillId="6" borderId="21" xfId="0" applyFont="1" applyFill="1" applyBorder="1" applyAlignment="1">
      <alignment horizontal="right" vertical="top" wrapText="1"/>
    </xf>
    <xf numFmtId="0" fontId="6" fillId="8" borderId="3" xfId="0" applyFont="1" applyFill="1" applyBorder="1" applyAlignment="1">
      <alignment horizontal="center" vertical="top" wrapText="1"/>
    </xf>
    <xf numFmtId="0" fontId="50" fillId="16" borderId="1" xfId="0" applyFont="1" applyFill="1" applyBorder="1" applyAlignment="1"/>
    <xf numFmtId="0" fontId="7" fillId="16" borderId="1" xfId="0" applyFont="1" applyFill="1" applyBorder="1" applyAlignment="1"/>
    <xf numFmtId="0" fontId="7" fillId="18" borderId="0" xfId="0" applyFont="1" applyFill="1" applyBorder="1" applyAlignment="1"/>
    <xf numFmtId="0" fontId="7" fillId="18" borderId="0" xfId="0" applyFont="1" applyFill="1" applyBorder="1" applyAlignment="1">
      <alignment wrapText="1"/>
    </xf>
    <xf numFmtId="0" fontId="6" fillId="8" borderId="3" xfId="0" applyFont="1" applyFill="1" applyBorder="1" applyAlignment="1">
      <alignment horizontal="center" vertical="top" wrapText="1"/>
    </xf>
    <xf numFmtId="0" fontId="49" fillId="0" borderId="41" xfId="3" applyFont="1" applyFill="1" applyBorder="1" applyAlignment="1">
      <alignment horizontal="center" vertical="center" wrapText="1"/>
    </xf>
    <xf numFmtId="0" fontId="3" fillId="2" borderId="26" xfId="3" applyFont="1" applyFill="1" applyBorder="1" applyAlignment="1" applyProtection="1">
      <alignment horizontal="left" vertical="top" wrapText="1"/>
      <protection locked="0" hidden="1"/>
    </xf>
    <xf numFmtId="0" fontId="17" fillId="2" borderId="0" xfId="3" applyFont="1" applyFill="1" applyAlignment="1" applyProtection="1">
      <alignment horizontal="justify" vertical="center" wrapText="1"/>
      <protection locked="0" hidden="1"/>
    </xf>
    <xf numFmtId="0" fontId="3" fillId="0" borderId="12"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40" fillId="8" borderId="45" xfId="0" applyFont="1" applyFill="1" applyBorder="1" applyAlignment="1">
      <alignment horizontal="center" vertical="center" wrapText="1"/>
    </xf>
    <xf numFmtId="0" fontId="40" fillId="8" borderId="0" xfId="0" applyFont="1" applyFill="1" applyAlignment="1">
      <alignment horizontal="center" vertical="center" wrapText="1"/>
    </xf>
    <xf numFmtId="0" fontId="6" fillId="8" borderId="45"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48" xfId="0" applyFont="1" applyFill="1" applyBorder="1" applyAlignment="1">
      <alignment horizontal="center" vertical="top" wrapText="1"/>
    </xf>
    <xf numFmtId="0" fontId="6" fillId="8" borderId="0" xfId="0" applyFont="1" applyFill="1" applyBorder="1" applyAlignment="1">
      <alignment horizontal="center" vertical="top" wrapText="1"/>
    </xf>
    <xf numFmtId="0" fontId="6" fillId="8" borderId="49" xfId="0" applyFont="1" applyFill="1" applyBorder="1" applyAlignment="1">
      <alignment horizontal="center" vertical="top" wrapText="1"/>
    </xf>
    <xf numFmtId="0" fontId="6" fillId="8" borderId="9" xfId="0" applyFont="1" applyFill="1" applyBorder="1" applyAlignment="1">
      <alignment horizontal="center" vertical="top" wrapText="1"/>
    </xf>
    <xf numFmtId="0" fontId="6" fillId="8" borderId="6" xfId="0" applyFont="1" applyFill="1" applyBorder="1" applyAlignment="1">
      <alignment horizontal="center" vertical="top" wrapText="1"/>
    </xf>
    <xf numFmtId="0" fontId="6" fillId="8" borderId="10" xfId="0" applyFont="1" applyFill="1" applyBorder="1" applyAlignment="1">
      <alignment horizontal="center" vertical="top" wrapText="1"/>
    </xf>
    <xf numFmtId="0" fontId="6" fillId="8" borderId="13" xfId="0" applyFont="1" applyFill="1" applyBorder="1" applyAlignment="1">
      <alignment horizontal="center" vertical="top" wrapText="1"/>
    </xf>
    <xf numFmtId="0" fontId="6" fillId="8" borderId="50" xfId="0" applyFont="1" applyFill="1" applyBorder="1" applyAlignment="1">
      <alignment horizontal="center" vertical="top" wrapText="1"/>
    </xf>
    <xf numFmtId="0" fontId="40" fillId="8" borderId="45" xfId="0" applyFont="1" applyFill="1" applyBorder="1" applyAlignment="1">
      <alignment horizontal="center" vertical="top" wrapText="1"/>
    </xf>
    <xf numFmtId="0" fontId="40" fillId="8" borderId="0" xfId="0" applyFont="1" applyFill="1" applyAlignment="1">
      <alignment horizontal="center" vertical="top" wrapText="1"/>
    </xf>
    <xf numFmtId="0" fontId="6" fillId="8" borderId="8" xfId="0" applyFont="1" applyFill="1" applyBorder="1" applyAlignment="1">
      <alignment horizontal="center" vertical="top" wrapText="1"/>
    </xf>
    <xf numFmtId="0" fontId="6" fillId="8" borderId="14" xfId="0" applyFont="1" applyFill="1" applyBorder="1" applyAlignment="1">
      <alignment horizontal="center" vertical="top" wrapText="1"/>
    </xf>
    <xf numFmtId="0" fontId="6" fillId="8" borderId="11" xfId="0" applyFont="1" applyFill="1" applyBorder="1" applyAlignment="1">
      <alignment horizontal="center" vertical="top" wrapText="1"/>
    </xf>
    <xf numFmtId="0" fontId="6" fillId="19" borderId="58" xfId="0" applyFont="1" applyFill="1" applyBorder="1" applyAlignment="1">
      <alignment wrapText="1"/>
    </xf>
    <xf numFmtId="0" fontId="6" fillId="19" borderId="56" xfId="0" applyFont="1" applyFill="1" applyBorder="1" applyAlignment="1">
      <alignment wrapText="1"/>
    </xf>
    <xf numFmtId="0" fontId="50" fillId="16" borderId="0" xfId="0" applyFont="1" applyFill="1" applyBorder="1" applyAlignment="1"/>
    <xf numFmtId="0" fontId="0" fillId="0" borderId="0" xfId="0" applyAlignment="1"/>
    <xf numFmtId="0" fontId="7" fillId="16" borderId="0" xfId="0" applyFont="1" applyFill="1" applyBorder="1" applyAlignment="1">
      <alignment wrapText="1"/>
    </xf>
    <xf numFmtId="0" fontId="6" fillId="19" borderId="57" xfId="0" applyFont="1" applyFill="1" applyBorder="1" applyAlignment="1">
      <alignment wrapText="1"/>
    </xf>
    <xf numFmtId="0" fontId="7" fillId="16" borderId="0" xfId="0" applyFont="1" applyFill="1" applyBorder="1" applyAlignment="1">
      <alignment vertical="top" wrapText="1"/>
    </xf>
    <xf numFmtId="0" fontId="21" fillId="2" borderId="1" xfId="3" applyFont="1" applyFill="1" applyBorder="1" applyAlignment="1" applyProtection="1">
      <alignment horizontal="left" vertical="center" wrapText="1"/>
      <protection locked="0" hidden="1"/>
    </xf>
    <xf numFmtId="0" fontId="20" fillId="2" borderId="31" xfId="3" applyFont="1" applyFill="1" applyBorder="1" applyAlignment="1" applyProtection="1">
      <alignment horizontal="left" vertical="center" wrapText="1"/>
      <protection locked="0" hidden="1"/>
    </xf>
    <xf numFmtId="0" fontId="20" fillId="2" borderId="26" xfId="3" applyFont="1" applyFill="1" applyBorder="1" applyAlignment="1" applyProtection="1">
      <alignment horizontal="left" vertical="center" wrapText="1"/>
      <protection locked="0" hidden="1"/>
    </xf>
    <xf numFmtId="0" fontId="20" fillId="2" borderId="32" xfId="3" applyFont="1" applyFill="1" applyBorder="1" applyAlignment="1" applyProtection="1">
      <alignment horizontal="left" vertical="center" wrapText="1"/>
      <protection locked="0" hidden="1"/>
    </xf>
    <xf numFmtId="0" fontId="19" fillId="2" borderId="35"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36" xfId="0" applyFont="1" applyFill="1" applyBorder="1" applyAlignment="1">
      <alignment horizontal="left" vertical="top" wrapText="1"/>
    </xf>
    <xf numFmtId="0" fontId="34" fillId="2" borderId="41" xfId="0" applyFont="1" applyFill="1" applyBorder="1" applyAlignment="1">
      <alignment horizontal="left" vertical="top" wrapText="1"/>
    </xf>
    <xf numFmtId="0" fontId="34" fillId="2" borderId="41" xfId="0" applyFont="1" applyFill="1" applyBorder="1" applyAlignment="1">
      <alignment horizontal="left" vertical="top"/>
    </xf>
    <xf numFmtId="0" fontId="29" fillId="2" borderId="35"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36" xfId="0" applyFont="1" applyFill="1" applyBorder="1" applyAlignment="1">
      <alignment horizontal="center" vertical="center" wrapText="1"/>
    </xf>
    <xf numFmtId="9" fontId="31" fillId="2" borderId="35"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6" xfId="0" applyFont="1" applyFill="1" applyBorder="1" applyAlignment="1">
      <alignment horizontal="center" vertical="center" wrapText="1"/>
    </xf>
    <xf numFmtId="0" fontId="29" fillId="13" borderId="28" xfId="0" applyFont="1" applyFill="1" applyBorder="1" applyAlignment="1">
      <alignment horizontal="left" vertical="center" wrapText="1"/>
    </xf>
    <xf numFmtId="0" fontId="29" fillId="13" borderId="0" xfId="0" applyFont="1" applyFill="1" applyAlignment="1">
      <alignment horizontal="left" vertical="center" wrapText="1"/>
    </xf>
    <xf numFmtId="0" fontId="29" fillId="13" borderId="33" xfId="0" applyFont="1" applyFill="1" applyBorder="1" applyAlignment="1">
      <alignment horizontal="left" vertical="center" wrapText="1"/>
    </xf>
    <xf numFmtId="169" fontId="29" fillId="2" borderId="35" xfId="12" applyNumberFormat="1" applyFont="1" applyFill="1" applyBorder="1" applyAlignment="1">
      <alignment horizontal="center" vertical="center" wrapText="1"/>
    </xf>
    <xf numFmtId="169" fontId="29" fillId="2" borderId="1" xfId="12" applyNumberFormat="1" applyFont="1" applyFill="1" applyBorder="1" applyAlignment="1">
      <alignment horizontal="center" vertical="center" wrapText="1"/>
    </xf>
    <xf numFmtId="169" fontId="29" fillId="2" borderId="36" xfId="12" applyNumberFormat="1" applyFont="1" applyFill="1" applyBorder="1" applyAlignment="1">
      <alignment horizontal="center" vertical="center" wrapText="1"/>
    </xf>
    <xf numFmtId="0" fontId="28" fillId="13" borderId="31" xfId="0" applyFont="1" applyFill="1" applyBorder="1" applyAlignment="1">
      <alignment horizontal="center" vertical="center" wrapText="1"/>
    </xf>
    <xf numFmtId="0" fontId="28" fillId="13" borderId="26" xfId="0" applyFont="1" applyFill="1" applyBorder="1" applyAlignment="1">
      <alignment horizontal="center" vertical="center" wrapText="1"/>
    </xf>
    <xf numFmtId="0" fontId="28" fillId="13" borderId="32" xfId="0" applyFont="1" applyFill="1" applyBorder="1" applyAlignment="1">
      <alignment horizontal="center" vertical="center" wrapText="1"/>
    </xf>
    <xf numFmtId="0" fontId="27" fillId="2" borderId="34" xfId="0" applyFont="1" applyFill="1" applyBorder="1" applyAlignment="1">
      <alignment horizontal="center" vertical="center"/>
    </xf>
    <xf numFmtId="0" fontId="22" fillId="6" borderId="0" xfId="0" applyFont="1" applyFill="1" applyAlignment="1">
      <alignment horizontal="right" vertical="top" wrapText="1"/>
    </xf>
    <xf numFmtId="0" fontId="22" fillId="6" borderId="21" xfId="0" applyFont="1" applyFill="1" applyBorder="1" applyAlignment="1">
      <alignment horizontal="right" vertical="top" wrapText="1"/>
    </xf>
    <xf numFmtId="0" fontId="20" fillId="2" borderId="20" xfId="0" applyFont="1" applyFill="1" applyBorder="1" applyAlignment="1">
      <alignment horizontal="left" vertical="top" wrapText="1"/>
    </xf>
    <xf numFmtId="0" fontId="20" fillId="2" borderId="18" xfId="0" applyFont="1" applyFill="1" applyBorder="1" applyAlignment="1">
      <alignment horizontal="left" vertical="top" wrapText="1"/>
    </xf>
    <xf numFmtId="0" fontId="20" fillId="2" borderId="22" xfId="0" applyFont="1" applyFill="1" applyBorder="1" applyAlignment="1">
      <alignment horizontal="left" vertical="top" wrapText="1"/>
    </xf>
    <xf numFmtId="0" fontId="20" fillId="2" borderId="0" xfId="0" applyFont="1" applyFill="1" applyAlignment="1">
      <alignment horizontal="left" vertical="top" wrapText="1"/>
    </xf>
    <xf numFmtId="0" fontId="20" fillId="6" borderId="0" xfId="0" applyFont="1" applyFill="1" applyAlignment="1">
      <alignment horizontal="right" vertical="top" wrapText="1"/>
    </xf>
    <xf numFmtId="0" fontId="20" fillId="6" borderId="21" xfId="0" applyFont="1" applyFill="1" applyBorder="1" applyAlignment="1">
      <alignment horizontal="right" vertical="top" wrapText="1"/>
    </xf>
    <xf numFmtId="0" fontId="20" fillId="2" borderId="25" xfId="0" applyFont="1" applyFill="1" applyBorder="1" applyAlignment="1">
      <alignment horizontal="left" vertical="top" wrapText="1"/>
    </xf>
    <xf numFmtId="0" fontId="20" fillId="2" borderId="26"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21" xfId="0" applyFont="1" applyFill="1" applyBorder="1" applyAlignment="1">
      <alignment horizontal="left" vertical="top" wrapText="1"/>
    </xf>
    <xf numFmtId="0" fontId="20" fillId="2" borderId="23"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24" xfId="0" applyFont="1" applyFill="1" applyBorder="1" applyAlignment="1">
      <alignment horizontal="left" vertical="top"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3" xfId="0" applyFont="1" applyFill="1" applyBorder="1" applyAlignment="1">
      <alignment horizontal="center" vertical="top" wrapText="1"/>
    </xf>
    <xf numFmtId="0" fontId="25" fillId="2" borderId="0" xfId="0" applyFont="1" applyFill="1" applyAlignment="1">
      <alignment horizontal="center" vertical="top" wrapText="1"/>
    </xf>
    <xf numFmtId="0" fontId="5" fillId="15" borderId="31" xfId="0" applyFont="1" applyFill="1" applyBorder="1" applyAlignment="1">
      <alignment horizontal="left" vertical="top"/>
    </xf>
    <xf numFmtId="0" fontId="5" fillId="15" borderId="26" xfId="0" applyFont="1" applyFill="1" applyBorder="1" applyAlignment="1">
      <alignment horizontal="left" vertical="top"/>
    </xf>
    <xf numFmtId="0" fontId="5" fillId="15" borderId="32" xfId="0" applyFont="1" applyFill="1" applyBorder="1" applyAlignment="1">
      <alignment horizontal="left" vertical="top"/>
    </xf>
    <xf numFmtId="0" fontId="5" fillId="15" borderId="28" xfId="0" applyFont="1" applyFill="1" applyBorder="1" applyAlignment="1">
      <alignment horizontal="left" vertical="top"/>
    </xf>
    <xf numFmtId="0" fontId="5" fillId="15" borderId="0" xfId="0" applyFont="1" applyFill="1" applyBorder="1" applyAlignment="1">
      <alignment horizontal="left" vertical="top"/>
    </xf>
    <xf numFmtId="0" fontId="5" fillId="15" borderId="33" xfId="0" applyFont="1" applyFill="1" applyBorder="1" applyAlignment="1">
      <alignment horizontal="left" vertical="top"/>
    </xf>
    <xf numFmtId="0" fontId="5" fillId="15" borderId="35" xfId="0" applyFont="1" applyFill="1" applyBorder="1" applyAlignment="1">
      <alignment horizontal="left" vertical="top"/>
    </xf>
    <xf numFmtId="0" fontId="5" fillId="15" borderId="1" xfId="0" applyFont="1" applyFill="1" applyBorder="1" applyAlignment="1">
      <alignment horizontal="left" vertical="top"/>
    </xf>
    <xf numFmtId="0" fontId="5" fillId="15" borderId="36" xfId="0" applyFont="1" applyFill="1" applyBorder="1" applyAlignment="1">
      <alignment horizontal="left" vertical="top"/>
    </xf>
    <xf numFmtId="0" fontId="6" fillId="8" borderId="51" xfId="0" applyFont="1" applyFill="1" applyBorder="1" applyAlignment="1" applyProtection="1">
      <alignment horizontal="left" vertical="center"/>
    </xf>
    <xf numFmtId="0" fontId="6" fillId="8" borderId="52" xfId="0" applyFont="1" applyFill="1" applyBorder="1" applyAlignment="1" applyProtection="1">
      <alignment horizontal="left" vertical="center"/>
    </xf>
    <xf numFmtId="0" fontId="6" fillId="8" borderId="42" xfId="0" applyFont="1" applyFill="1" applyBorder="1" applyAlignment="1">
      <alignment horizontal="center" vertical="center"/>
    </xf>
    <xf numFmtId="0" fontId="6" fillId="8" borderId="6" xfId="0" applyFont="1" applyFill="1" applyBorder="1" applyAlignment="1">
      <alignment horizontal="center" vertical="center"/>
    </xf>
    <xf numFmtId="0" fontId="5" fillId="2" borderId="31" xfId="0" applyFont="1" applyFill="1" applyBorder="1" applyAlignment="1" applyProtection="1">
      <alignment horizontal="left" vertical="top" wrapText="1"/>
    </xf>
    <xf numFmtId="0" fontId="5" fillId="2" borderId="26" xfId="0" applyFont="1" applyFill="1" applyBorder="1" applyAlignment="1" applyProtection="1">
      <alignment horizontal="left" vertical="top" wrapText="1"/>
    </xf>
    <xf numFmtId="0" fontId="5" fillId="2" borderId="32" xfId="0" applyFont="1" applyFill="1" applyBorder="1" applyAlignment="1" applyProtection="1">
      <alignment horizontal="left" vertical="top" wrapText="1"/>
    </xf>
    <xf numFmtId="0" fontId="5" fillId="2" borderId="28"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33" xfId="0" applyFont="1" applyFill="1" applyBorder="1" applyAlignment="1" applyProtection="1">
      <alignment horizontal="left" vertical="top" wrapText="1"/>
    </xf>
    <xf numFmtId="0" fontId="5" fillId="2" borderId="35"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36" xfId="0" applyFont="1" applyFill="1" applyBorder="1" applyAlignment="1" applyProtection="1">
      <alignment horizontal="left" vertical="top" wrapText="1"/>
    </xf>
    <xf numFmtId="0" fontId="5" fillId="2" borderId="26" xfId="3" applyFont="1" applyFill="1" applyBorder="1" applyAlignment="1" applyProtection="1">
      <alignment horizontal="left" vertical="center" wrapText="1"/>
      <protection locked="0" hidden="1"/>
    </xf>
    <xf numFmtId="0" fontId="3" fillId="2" borderId="26" xfId="0" applyFont="1" applyFill="1" applyBorder="1" applyAlignment="1">
      <alignment horizontal="left" vertical="top" wrapText="1"/>
    </xf>
    <xf numFmtId="0" fontId="14" fillId="2" borderId="41" xfId="0" applyFont="1" applyFill="1" applyBorder="1" applyAlignment="1">
      <alignment horizontal="left" vertical="top" wrapText="1"/>
    </xf>
    <xf numFmtId="0" fontId="14" fillId="2" borderId="41" xfId="0" applyFont="1" applyFill="1" applyBorder="1" applyAlignment="1">
      <alignment horizontal="left" vertical="top"/>
    </xf>
    <xf numFmtId="0" fontId="47" fillId="0" borderId="41" xfId="3" applyFont="1" applyBorder="1" applyAlignment="1">
      <alignment horizontal="center" vertical="center" wrapText="1"/>
    </xf>
  </cellXfs>
  <cellStyles count="13">
    <cellStyle name="Comma" xfId="12" builtinId="3"/>
    <cellStyle name="Hyperlink" xfId="2" builtinId="8"/>
    <cellStyle name="Normal" xfId="0" builtinId="0"/>
    <cellStyle name="Normal 10 2" xfId="10"/>
    <cellStyle name="Normal 10 2 2" xfId="11"/>
    <cellStyle name="Normal 2" xfId="3"/>
    <cellStyle name="Normal 2 11" xfId="6"/>
    <cellStyle name="Normal 2 2 4" xfId="7"/>
    <cellStyle name="Normal_Book3" xfId="4"/>
    <cellStyle name="Normal_Emissions Barra do Riacho" xfId="8"/>
    <cellStyle name="Normal_Guaíba Data Input Oct 4 2004" xfId="9"/>
    <cellStyle name="Percent" xfId="1" builtinId="5"/>
    <cellStyle name="Separador de milhares 2" xfId="5"/>
  </cellStyles>
  <dxfs count="17">
    <dxf>
      <alignment horizontal="left"/>
    </dxf>
    <dxf>
      <alignment horizontal="left"/>
    </dxf>
    <dxf>
      <alignment horizontal="left"/>
    </dxf>
    <dxf>
      <alignment horizontal="left"/>
    </dxf>
    <dxf>
      <alignment vertical="top"/>
    </dxf>
    <dxf>
      <alignment vertical="top"/>
    </dxf>
    <dxf>
      <alignment vertical="top"/>
    </dxf>
    <dxf>
      <alignment vertical="top"/>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numFmt numFmtId="166" formatCode="_-* #,##0.0_-;\-* #,##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785326</xdr:colOff>
      <xdr:row>2</xdr:row>
      <xdr:rowOff>85532</xdr:rowOff>
    </xdr:from>
    <xdr:ext cx="11515530" cy="1003041"/>
    <xdr:pic>
      <xdr:nvPicPr>
        <xdr:cNvPr id="2" name="Picture 1">
          <a:extLst>
            <a:ext uri="{FF2B5EF4-FFF2-40B4-BE49-F238E27FC236}">
              <a16:creationId xmlns:a16="http://schemas.microsoft.com/office/drawing/2014/main" id="{1520BA2D-C599-4C27-9C65-6481EF55DC9B}"/>
            </a:ext>
          </a:extLst>
        </xdr:cNvPr>
        <xdr:cNvPicPr>
          <a:picLocks noChangeAspect="1"/>
        </xdr:cNvPicPr>
      </xdr:nvPicPr>
      <xdr:blipFill>
        <a:blip xmlns:r="http://schemas.openxmlformats.org/officeDocument/2006/relationships" r:embed="rId1"/>
        <a:stretch>
          <a:fillRect/>
        </a:stretch>
      </xdr:blipFill>
      <xdr:spPr>
        <a:xfrm>
          <a:off x="1563655" y="444761"/>
          <a:ext cx="11515530" cy="1003041"/>
        </a:xfrm>
        <a:prstGeom prst="rect">
          <a:avLst/>
        </a:prstGeom>
      </xdr:spPr>
    </xdr:pic>
    <xdr:clientData/>
  </xdr:oneCellAnchor>
  <xdr:twoCellAnchor>
    <xdr:from>
      <xdr:col>20</xdr:col>
      <xdr:colOff>474306</xdr:colOff>
      <xdr:row>10</xdr:row>
      <xdr:rowOff>85531</xdr:rowOff>
    </xdr:from>
    <xdr:to>
      <xdr:col>21</xdr:col>
      <xdr:colOff>121163</xdr:colOff>
      <xdr:row>11</xdr:row>
      <xdr:rowOff>183367</xdr:rowOff>
    </xdr:to>
    <xdr:sp macro="" textlink="">
      <xdr:nvSpPr>
        <xdr:cNvPr id="3" name="Oval 2">
          <a:extLst>
            <a:ext uri="{FF2B5EF4-FFF2-40B4-BE49-F238E27FC236}">
              <a16:creationId xmlns:a16="http://schemas.microsoft.com/office/drawing/2014/main" id="{A5874106-CB9F-4841-9D76-AD7C17403CBC}"/>
            </a:ext>
          </a:extLst>
        </xdr:cNvPr>
        <xdr:cNvSpPr/>
      </xdr:nvSpPr>
      <xdr:spPr>
        <a:xfrm>
          <a:off x="22087892" y="1892560"/>
          <a:ext cx="300000" cy="272007"/>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1</a:t>
          </a:r>
        </a:p>
      </xdr:txBody>
    </xdr:sp>
    <xdr:clientData/>
  </xdr:twoCellAnchor>
  <xdr:twoCellAnchor>
    <xdr:from>
      <xdr:col>20</xdr:col>
      <xdr:colOff>440093</xdr:colOff>
      <xdr:row>22</xdr:row>
      <xdr:rowOff>152403</xdr:rowOff>
    </xdr:from>
    <xdr:to>
      <xdr:col>21</xdr:col>
      <xdr:colOff>86950</xdr:colOff>
      <xdr:row>24</xdr:row>
      <xdr:rowOff>63628</xdr:rowOff>
    </xdr:to>
    <xdr:sp macro="" textlink="">
      <xdr:nvSpPr>
        <xdr:cNvPr id="4" name="Oval 3">
          <a:extLst>
            <a:ext uri="{FF2B5EF4-FFF2-40B4-BE49-F238E27FC236}">
              <a16:creationId xmlns:a16="http://schemas.microsoft.com/office/drawing/2014/main" id="{050CF9AB-0830-4E6E-83DB-369B9D8EFDB2}"/>
            </a:ext>
          </a:extLst>
        </xdr:cNvPr>
        <xdr:cNvSpPr/>
      </xdr:nvSpPr>
      <xdr:spPr>
        <a:xfrm>
          <a:off x="22053679" y="4229103"/>
          <a:ext cx="300000" cy="297668"/>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2</a:t>
          </a:r>
        </a:p>
      </xdr:txBody>
    </xdr:sp>
    <xdr:clientData/>
  </xdr:twoCellAnchor>
  <xdr:twoCellAnchor>
    <xdr:from>
      <xdr:col>20</xdr:col>
      <xdr:colOff>444759</xdr:colOff>
      <xdr:row>25</xdr:row>
      <xdr:rowOff>157065</xdr:rowOff>
    </xdr:from>
    <xdr:to>
      <xdr:col>21</xdr:col>
      <xdr:colOff>91616</xdr:colOff>
      <xdr:row>27</xdr:row>
      <xdr:rowOff>52739</xdr:rowOff>
    </xdr:to>
    <xdr:sp macro="" textlink="">
      <xdr:nvSpPr>
        <xdr:cNvPr id="5" name="Oval 4">
          <a:extLst>
            <a:ext uri="{FF2B5EF4-FFF2-40B4-BE49-F238E27FC236}">
              <a16:creationId xmlns:a16="http://schemas.microsoft.com/office/drawing/2014/main" id="{BA9C106C-636B-4BEE-8B60-D31567A7C1AC}"/>
            </a:ext>
          </a:extLst>
        </xdr:cNvPr>
        <xdr:cNvSpPr/>
      </xdr:nvSpPr>
      <xdr:spPr>
        <a:xfrm>
          <a:off x="22058345" y="4805265"/>
          <a:ext cx="300000" cy="254903"/>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3</a:t>
          </a:r>
        </a:p>
      </xdr:txBody>
    </xdr:sp>
    <xdr:clientData/>
  </xdr:twoCellAnchor>
  <xdr:twoCellAnchor>
    <xdr:from>
      <xdr:col>20</xdr:col>
      <xdr:colOff>452533</xdr:colOff>
      <xdr:row>28</xdr:row>
      <xdr:rowOff>133741</xdr:rowOff>
    </xdr:from>
    <xdr:to>
      <xdr:col>21</xdr:col>
      <xdr:colOff>99390</xdr:colOff>
      <xdr:row>30</xdr:row>
      <xdr:rowOff>29415</xdr:rowOff>
    </xdr:to>
    <xdr:sp macro="" textlink="">
      <xdr:nvSpPr>
        <xdr:cNvPr id="6" name="Oval 5">
          <a:extLst>
            <a:ext uri="{FF2B5EF4-FFF2-40B4-BE49-F238E27FC236}">
              <a16:creationId xmlns:a16="http://schemas.microsoft.com/office/drawing/2014/main" id="{719D30BD-FF65-418D-B41B-F2DD459BAE2B}"/>
            </a:ext>
          </a:extLst>
        </xdr:cNvPr>
        <xdr:cNvSpPr/>
      </xdr:nvSpPr>
      <xdr:spPr>
        <a:xfrm>
          <a:off x="22066119" y="5320784"/>
          <a:ext cx="300000" cy="254902"/>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4</a:t>
          </a:r>
        </a:p>
      </xdr:txBody>
    </xdr:sp>
    <xdr:clientData/>
  </xdr:twoCellAnchor>
  <xdr:twoCellAnchor>
    <xdr:from>
      <xdr:col>20</xdr:col>
      <xdr:colOff>488300</xdr:colOff>
      <xdr:row>101</xdr:row>
      <xdr:rowOff>122855</xdr:rowOff>
    </xdr:from>
    <xdr:to>
      <xdr:col>21</xdr:col>
      <xdr:colOff>135157</xdr:colOff>
      <xdr:row>103</xdr:row>
      <xdr:rowOff>65183</xdr:rowOff>
    </xdr:to>
    <xdr:sp macro="" textlink="">
      <xdr:nvSpPr>
        <xdr:cNvPr id="7" name="Oval 6">
          <a:extLst>
            <a:ext uri="{FF2B5EF4-FFF2-40B4-BE49-F238E27FC236}">
              <a16:creationId xmlns:a16="http://schemas.microsoft.com/office/drawing/2014/main" id="{32AB6243-67A3-4E80-B0CD-ACEE0CBF0BCF}"/>
            </a:ext>
          </a:extLst>
        </xdr:cNvPr>
        <xdr:cNvSpPr/>
      </xdr:nvSpPr>
      <xdr:spPr>
        <a:xfrm>
          <a:off x="22101886" y="18601355"/>
          <a:ext cx="300000" cy="301557"/>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6</a:t>
          </a:r>
        </a:p>
      </xdr:txBody>
    </xdr:sp>
    <xdr:clientData/>
  </xdr:twoCellAnchor>
  <xdr:twoCellAnchor>
    <xdr:from>
      <xdr:col>20</xdr:col>
      <xdr:colOff>460309</xdr:colOff>
      <xdr:row>31</xdr:row>
      <xdr:rowOff>118190</xdr:rowOff>
    </xdr:from>
    <xdr:to>
      <xdr:col>21</xdr:col>
      <xdr:colOff>107166</xdr:colOff>
      <xdr:row>32</xdr:row>
      <xdr:rowOff>169374</xdr:rowOff>
    </xdr:to>
    <xdr:sp macro="" textlink="">
      <xdr:nvSpPr>
        <xdr:cNvPr id="8" name="Oval 7">
          <a:extLst>
            <a:ext uri="{FF2B5EF4-FFF2-40B4-BE49-F238E27FC236}">
              <a16:creationId xmlns:a16="http://schemas.microsoft.com/office/drawing/2014/main" id="{F0DAB023-5FAF-4162-8CD9-DC88C3185F99}"/>
            </a:ext>
          </a:extLst>
        </xdr:cNvPr>
        <xdr:cNvSpPr/>
      </xdr:nvSpPr>
      <xdr:spPr>
        <a:xfrm>
          <a:off x="22073895" y="5844076"/>
          <a:ext cx="300000" cy="252569"/>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Documents\Work\Rio%20Office\Innovation%20Fund_with%20pr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breviações e Definições"/>
      <sheetName val="Sheet1"/>
      <sheetName val="Resumo"/>
      <sheetName val="Informações Gerais"/>
      <sheetName val="Checklist"/>
      <sheetName val="Fontes Estacionárias"/>
      <sheetName val="Fontes Móveis"/>
      <sheetName val="Emissões Fugitivas"/>
      <sheetName val="Gerenciamento de Resíduos"/>
      <sheetName val="Emissões Recuperadas"/>
      <sheetName val="Memo Item"/>
      <sheetName val="Fatores"/>
      <sheetName val="BD"/>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Tipo de Fonte</v>
          </cell>
          <cell r="E1" t="str">
            <v>Categoria</v>
          </cell>
          <cell r="F1" t="str">
            <v>Nome</v>
          </cell>
          <cell r="G1" t="str">
            <v>Valor</v>
          </cell>
          <cell r="I1" t="str">
            <v>Unidade 1
(para frações)</v>
          </cell>
          <cell r="J1" t="str">
            <v>Unidade 2
(para frações)</v>
          </cell>
        </row>
        <row r="2">
          <cell r="C2" t="str">
            <v>N/A</v>
          </cell>
          <cell r="E2" t="str">
            <v>N/A</v>
          </cell>
          <cell r="F2" t="str">
            <v>Galão para Litro</v>
          </cell>
          <cell r="G2">
            <v>3.785412</v>
          </cell>
          <cell r="I2" t="str">
            <v>Galão (EUA)</v>
          </cell>
          <cell r="J2" t="str">
            <v>L</v>
          </cell>
        </row>
        <row r="3">
          <cell r="C3" t="str">
            <v>N/A</v>
          </cell>
          <cell r="E3" t="str">
            <v>N/A</v>
          </cell>
          <cell r="F3" t="str">
            <v xml:space="preserve">Milha para Quilômetro </v>
          </cell>
          <cell r="G3">
            <v>1.0693440000000001</v>
          </cell>
          <cell r="I3" t="str">
            <v>km</v>
          </cell>
          <cell r="J3" t="str">
            <v>mi</v>
          </cell>
        </row>
        <row r="4">
          <cell r="C4" t="str">
            <v>N/A</v>
          </cell>
          <cell r="E4" t="str">
            <v>N/A</v>
          </cell>
          <cell r="F4" t="str">
            <v>Caloria para Joule</v>
          </cell>
          <cell r="G4">
            <v>4.1867999999999999</v>
          </cell>
          <cell r="I4" t="str">
            <v>J</v>
          </cell>
          <cell r="J4" t="str">
            <v>cal</v>
          </cell>
        </row>
        <row r="5">
          <cell r="C5" t="str">
            <v>N/A</v>
          </cell>
          <cell r="E5" t="str">
            <v>Janeiro</v>
          </cell>
          <cell r="F5" t="str">
            <v>R$ para KWh</v>
          </cell>
          <cell r="G5">
            <v>0.48972229</v>
          </cell>
          <cell r="I5" t="str">
            <v>R$</v>
          </cell>
          <cell r="J5" t="str">
            <v>KWh</v>
          </cell>
        </row>
        <row r="6">
          <cell r="C6" t="str">
            <v>N/A</v>
          </cell>
          <cell r="E6" t="str">
            <v>Fevereiro</v>
          </cell>
          <cell r="F6" t="str">
            <v>R$ para KWh</v>
          </cell>
          <cell r="G6">
            <v>0.39864499000000003</v>
          </cell>
          <cell r="I6" t="str">
            <v>R$</v>
          </cell>
          <cell r="J6" t="str">
            <v>KWh</v>
          </cell>
        </row>
        <row r="7">
          <cell r="C7" t="str">
            <v>N/A</v>
          </cell>
          <cell r="E7" t="str">
            <v>Março</v>
          </cell>
          <cell r="F7" t="str">
            <v>R$ para KWh</v>
          </cell>
          <cell r="G7">
            <v>0.40459724999999996</v>
          </cell>
          <cell r="I7" t="str">
            <v>R$</v>
          </cell>
          <cell r="J7" t="str">
            <v>KWh</v>
          </cell>
        </row>
        <row r="8">
          <cell r="C8" t="str">
            <v>N/A</v>
          </cell>
          <cell r="E8" t="str">
            <v>Março</v>
          </cell>
          <cell r="F8" t="str">
            <v>R$ para KWh</v>
          </cell>
          <cell r="G8">
            <v>0.40092148</v>
          </cell>
          <cell r="I8" t="str">
            <v>R$</v>
          </cell>
          <cell r="J8" t="str">
            <v>KWh</v>
          </cell>
        </row>
        <row r="9">
          <cell r="C9" t="str">
            <v>N/A</v>
          </cell>
          <cell r="E9" t="str">
            <v>Maio</v>
          </cell>
          <cell r="F9" t="str">
            <v>R$ para KWh</v>
          </cell>
          <cell r="G9">
            <v>0.44721195000000002</v>
          </cell>
          <cell r="I9" t="str">
            <v>R$</v>
          </cell>
          <cell r="J9" t="str">
            <v>KWh</v>
          </cell>
        </row>
        <row r="10">
          <cell r="C10" t="str">
            <v>N/A</v>
          </cell>
          <cell r="E10" t="str">
            <v>Junho</v>
          </cell>
          <cell r="F10" t="str">
            <v>R$ para KWh</v>
          </cell>
          <cell r="G10">
            <v>0.44491914999999999</v>
          </cell>
          <cell r="I10" t="str">
            <v>R$</v>
          </cell>
          <cell r="J10" t="str">
            <v>KWh</v>
          </cell>
        </row>
        <row r="11">
          <cell r="C11" t="str">
            <v>N/A</v>
          </cell>
          <cell r="E11" t="str">
            <v>Julho</v>
          </cell>
          <cell r="F11" t="str">
            <v>R$ para KWh</v>
          </cell>
          <cell r="G11">
            <v>0.43659701000000001</v>
          </cell>
          <cell r="I11" t="str">
            <v>R$</v>
          </cell>
          <cell r="J11" t="str">
            <v>KWh</v>
          </cell>
        </row>
        <row r="12">
          <cell r="C12" t="str">
            <v>N/A</v>
          </cell>
          <cell r="E12" t="str">
            <v>Agosto</v>
          </cell>
          <cell r="F12" t="str">
            <v>R$ para KWh</v>
          </cell>
          <cell r="G12">
            <v>0.43766973000000003</v>
          </cell>
          <cell r="I12" t="str">
            <v>R$</v>
          </cell>
          <cell r="J12" t="str">
            <v>KWh</v>
          </cell>
        </row>
        <row r="13">
          <cell r="C13" t="str">
            <v>N/A</v>
          </cell>
          <cell r="E13" t="str">
            <v>Setembro</v>
          </cell>
          <cell r="F13" t="str">
            <v>R$ para KWh</v>
          </cell>
          <cell r="G13">
            <v>0.43164136999999997</v>
          </cell>
          <cell r="I13" t="str">
            <v>R$</v>
          </cell>
          <cell r="J13" t="str">
            <v>KWh</v>
          </cell>
        </row>
        <row r="14">
          <cell r="C14" t="str">
            <v>N/A</v>
          </cell>
          <cell r="E14" t="str">
            <v>Outubro</v>
          </cell>
          <cell r="F14" t="str">
            <v>R$ para KWh</v>
          </cell>
          <cell r="G14">
            <v>0.43463465000000001</v>
          </cell>
          <cell r="I14" t="str">
            <v>R$</v>
          </cell>
          <cell r="J14" t="str">
            <v>KWh</v>
          </cell>
        </row>
        <row r="15">
          <cell r="C15" t="str">
            <v>N/A</v>
          </cell>
          <cell r="E15" t="str">
            <v>Novembro</v>
          </cell>
          <cell r="F15" t="str">
            <v>R$ para KWh</v>
          </cell>
          <cell r="G15">
            <v>0.43418857999999999</v>
          </cell>
          <cell r="I15" t="str">
            <v>R$</v>
          </cell>
          <cell r="J15" t="str">
            <v>KWh</v>
          </cell>
        </row>
        <row r="16">
          <cell r="C16" t="str">
            <v>N/A</v>
          </cell>
          <cell r="E16" t="str">
            <v>Dezembro</v>
          </cell>
          <cell r="F16" t="str">
            <v>R$ para KWh</v>
          </cell>
          <cell r="G16">
            <v>0.43564165000000005</v>
          </cell>
          <cell r="I16" t="str">
            <v>R$</v>
          </cell>
          <cell r="J16" t="str">
            <v>KWh</v>
          </cell>
        </row>
        <row r="17">
          <cell r="C17" t="str">
            <v>N/A</v>
          </cell>
          <cell r="E17" t="str">
            <v>N/A</v>
          </cell>
          <cell r="F17" t="str">
            <v>MWh para GJ</v>
          </cell>
          <cell r="G17">
            <v>3.6</v>
          </cell>
          <cell r="I17" t="str">
            <v>GJ</v>
          </cell>
          <cell r="J17" t="str">
            <v>MWh</v>
          </cell>
        </row>
        <row r="18">
          <cell r="C18" t="str">
            <v>N/A</v>
          </cell>
          <cell r="E18" t="str">
            <v>N/A</v>
          </cell>
          <cell r="F18" t="str">
            <v>KWh para GJ</v>
          </cell>
          <cell r="G18">
            <v>3.5999999999999999E-3</v>
          </cell>
          <cell r="I18" t="str">
            <v>GJ</v>
          </cell>
          <cell r="J18" t="str">
            <v>KWh</v>
          </cell>
        </row>
        <row r="19">
          <cell r="C19" t="str">
            <v>N/A</v>
          </cell>
          <cell r="E19" t="str">
            <v>N/A</v>
          </cell>
          <cell r="F19" t="str">
            <v>MJ para GJ</v>
          </cell>
          <cell r="G19">
            <v>1E-3</v>
          </cell>
          <cell r="I19" t="str">
            <v>GJ</v>
          </cell>
          <cell r="J19" t="str">
            <v>MJ</v>
          </cell>
        </row>
        <row r="20">
          <cell r="C20" t="str">
            <v>N/A</v>
          </cell>
          <cell r="E20" t="str">
            <v>N/A</v>
          </cell>
          <cell r="F20" t="str">
            <v>GJ para GJ</v>
          </cell>
          <cell r="G20">
            <v>1</v>
          </cell>
          <cell r="I20" t="str">
            <v>GJ</v>
          </cell>
          <cell r="J20" t="str">
            <v>GJ</v>
          </cell>
        </row>
        <row r="21">
          <cell r="C21" t="str">
            <v>N/A</v>
          </cell>
          <cell r="E21" t="str">
            <v>N/A</v>
          </cell>
          <cell r="F21" t="str">
            <v>Vapor Gerado</v>
          </cell>
          <cell r="G21">
            <v>0</v>
          </cell>
          <cell r="I21" t="str">
            <v>GJ</v>
          </cell>
          <cell r="J21" t="str">
            <v>t</v>
          </cell>
        </row>
        <row r="22">
          <cell r="C22" t="str">
            <v>N/A</v>
          </cell>
          <cell r="E22" t="str">
            <v>N/A</v>
          </cell>
          <cell r="F22" t="str">
            <v>Eletricidade Comprada Janeiro</v>
          </cell>
          <cell r="G22">
            <v>3.5999999999999999E-3</v>
          </cell>
          <cell r="I22" t="str">
            <v>GJ</v>
          </cell>
          <cell r="J22" t="str">
            <v>KWh</v>
          </cell>
        </row>
        <row r="23">
          <cell r="C23" t="str">
            <v>N/A</v>
          </cell>
          <cell r="E23" t="str">
            <v>N/A</v>
          </cell>
          <cell r="F23" t="str">
            <v>Eletricidade Comprada Fevereiro</v>
          </cell>
          <cell r="G23">
            <v>3.5999999999999999E-3</v>
          </cell>
          <cell r="I23" t="str">
            <v>GJ</v>
          </cell>
          <cell r="J23" t="str">
            <v>KWh</v>
          </cell>
        </row>
        <row r="24">
          <cell r="C24" t="str">
            <v>N/A</v>
          </cell>
          <cell r="E24" t="str">
            <v>N/A</v>
          </cell>
          <cell r="F24" t="str">
            <v>Eletricidade Comprada Março</v>
          </cell>
          <cell r="G24">
            <v>3.5999999999999999E-3</v>
          </cell>
          <cell r="I24" t="str">
            <v>GJ</v>
          </cell>
          <cell r="J24" t="str">
            <v>KWh</v>
          </cell>
        </row>
        <row r="25">
          <cell r="C25" t="str">
            <v>N/A</v>
          </cell>
          <cell r="E25" t="str">
            <v>N/A</v>
          </cell>
          <cell r="F25" t="str">
            <v>Eletricidade Comprada Abril</v>
          </cell>
          <cell r="G25">
            <v>3.5999999999999999E-3</v>
          </cell>
          <cell r="I25" t="str">
            <v>GJ</v>
          </cell>
          <cell r="J25" t="str">
            <v>KWh</v>
          </cell>
        </row>
        <row r="26">
          <cell r="C26" t="str">
            <v>N/A</v>
          </cell>
          <cell r="E26" t="str">
            <v>N/A</v>
          </cell>
          <cell r="F26" t="str">
            <v>Eletricidade Comprada Maio</v>
          </cell>
          <cell r="G26">
            <v>3.5999999999999999E-3</v>
          </cell>
          <cell r="I26" t="str">
            <v>GJ</v>
          </cell>
          <cell r="J26" t="str">
            <v>KWh</v>
          </cell>
        </row>
        <row r="27">
          <cell r="C27" t="str">
            <v>N/A</v>
          </cell>
          <cell r="E27" t="str">
            <v>N/A</v>
          </cell>
          <cell r="F27" t="str">
            <v>Eletricidade Comprada Junho</v>
          </cell>
          <cell r="G27">
            <v>3.5999999999999999E-3</v>
          </cell>
          <cell r="I27" t="str">
            <v>GJ</v>
          </cell>
          <cell r="J27" t="str">
            <v>KWh</v>
          </cell>
        </row>
        <row r="28">
          <cell r="C28" t="str">
            <v>N/A</v>
          </cell>
          <cell r="E28" t="str">
            <v>N/A</v>
          </cell>
          <cell r="F28" t="str">
            <v>Eletricidade Comprada Julho</v>
          </cell>
          <cell r="G28">
            <v>3.5999999999999999E-3</v>
          </cell>
          <cell r="I28" t="str">
            <v>GJ</v>
          </cell>
          <cell r="J28" t="str">
            <v>KWh</v>
          </cell>
        </row>
        <row r="29">
          <cell r="C29" t="str">
            <v>N/A</v>
          </cell>
          <cell r="E29" t="str">
            <v>N/A</v>
          </cell>
          <cell r="F29" t="str">
            <v>Eletricidade Comprada Agosto</v>
          </cell>
          <cell r="G29">
            <v>3.5999999999999999E-3</v>
          </cell>
          <cell r="I29" t="str">
            <v>GJ</v>
          </cell>
          <cell r="J29" t="str">
            <v>KWh</v>
          </cell>
        </row>
        <row r="30">
          <cell r="C30" t="str">
            <v>N/A</v>
          </cell>
          <cell r="E30" t="str">
            <v>N/A</v>
          </cell>
          <cell r="F30" t="str">
            <v>Eletricidade Comprada Setembro</v>
          </cell>
          <cell r="G30">
            <v>3.5999999999999999E-3</v>
          </cell>
          <cell r="I30" t="str">
            <v>GJ</v>
          </cell>
          <cell r="J30" t="str">
            <v>KWh</v>
          </cell>
        </row>
        <row r="31">
          <cell r="C31" t="str">
            <v>N/A</v>
          </cell>
          <cell r="E31" t="str">
            <v>N/A</v>
          </cell>
          <cell r="F31" t="str">
            <v>Eletricidade Comprada Outubro</v>
          </cell>
          <cell r="G31">
            <v>3.5999999999999999E-3</v>
          </cell>
          <cell r="I31" t="str">
            <v>GJ</v>
          </cell>
          <cell r="J31" t="str">
            <v>KWh</v>
          </cell>
        </row>
        <row r="32">
          <cell r="C32" t="str">
            <v>N/A</v>
          </cell>
          <cell r="E32" t="str">
            <v>N/A</v>
          </cell>
          <cell r="F32" t="str">
            <v>Eletricidade Comprada Novembro</v>
          </cell>
          <cell r="G32">
            <v>3.5999999999999999E-3</v>
          </cell>
          <cell r="I32" t="str">
            <v>GJ</v>
          </cell>
          <cell r="J32" t="str">
            <v>KWh</v>
          </cell>
        </row>
        <row r="33">
          <cell r="C33" t="str">
            <v>N/A</v>
          </cell>
          <cell r="E33" t="str">
            <v>N/A</v>
          </cell>
          <cell r="F33" t="str">
            <v>Eletricidade Comprada Dezembro</v>
          </cell>
          <cell r="G33">
            <v>3.5999999999999999E-3</v>
          </cell>
          <cell r="I33" t="str">
            <v>GJ</v>
          </cell>
          <cell r="J33" t="str">
            <v>KWh</v>
          </cell>
        </row>
        <row r="34">
          <cell r="C34" t="str">
            <v>N/A</v>
          </cell>
          <cell r="E34" t="str">
            <v>N/A</v>
          </cell>
          <cell r="F34" t="str">
            <v>Eletricidade Comprada Janeiro</v>
          </cell>
          <cell r="G34">
            <v>3.6</v>
          </cell>
          <cell r="I34" t="str">
            <v>GJ</v>
          </cell>
          <cell r="J34" t="str">
            <v>MWh</v>
          </cell>
        </row>
        <row r="35">
          <cell r="C35" t="str">
            <v>N/A</v>
          </cell>
          <cell r="E35" t="str">
            <v>N/A</v>
          </cell>
          <cell r="F35" t="str">
            <v>Eletricidade Comprada Fevereiro</v>
          </cell>
          <cell r="G35">
            <v>3.6</v>
          </cell>
          <cell r="I35" t="str">
            <v>GJ</v>
          </cell>
          <cell r="J35" t="str">
            <v>MWh</v>
          </cell>
        </row>
        <row r="36">
          <cell r="C36" t="str">
            <v>N/A</v>
          </cell>
          <cell r="E36" t="str">
            <v>N/A</v>
          </cell>
          <cell r="F36" t="str">
            <v>Eletricidade Comprada Março</v>
          </cell>
          <cell r="G36">
            <v>3.6</v>
          </cell>
          <cell r="I36" t="str">
            <v>GJ</v>
          </cell>
          <cell r="J36" t="str">
            <v>MWh</v>
          </cell>
        </row>
        <row r="37">
          <cell r="C37" t="str">
            <v>N/A</v>
          </cell>
          <cell r="E37" t="str">
            <v>N/A</v>
          </cell>
          <cell r="F37" t="str">
            <v>Eletricidade Comprada Abril</v>
          </cell>
          <cell r="G37">
            <v>3.6</v>
          </cell>
          <cell r="I37" t="str">
            <v>GJ</v>
          </cell>
          <cell r="J37" t="str">
            <v>MWh</v>
          </cell>
        </row>
        <row r="38">
          <cell r="C38" t="str">
            <v>N/A</v>
          </cell>
          <cell r="E38" t="str">
            <v>N/A</v>
          </cell>
          <cell r="F38" t="str">
            <v>Eletricidade Comprada Maio</v>
          </cell>
          <cell r="G38">
            <v>3.6</v>
          </cell>
          <cell r="I38" t="str">
            <v>GJ</v>
          </cell>
          <cell r="J38" t="str">
            <v>MWh</v>
          </cell>
        </row>
        <row r="39">
          <cell r="C39" t="str">
            <v>N/A</v>
          </cell>
          <cell r="E39" t="str">
            <v>N/A</v>
          </cell>
          <cell r="F39" t="str">
            <v>Eletricidade Comprada Junho</v>
          </cell>
          <cell r="G39">
            <v>3.6</v>
          </cell>
          <cell r="I39" t="str">
            <v>GJ</v>
          </cell>
          <cell r="J39" t="str">
            <v>MWh</v>
          </cell>
        </row>
        <row r="40">
          <cell r="C40" t="str">
            <v>N/A</v>
          </cell>
          <cell r="E40" t="str">
            <v>N/A</v>
          </cell>
          <cell r="F40" t="str">
            <v>Eletricidade Comprada Julho</v>
          </cell>
          <cell r="G40">
            <v>3.6</v>
          </cell>
          <cell r="I40" t="str">
            <v>GJ</v>
          </cell>
          <cell r="J40" t="str">
            <v>MWh</v>
          </cell>
        </row>
        <row r="41">
          <cell r="C41" t="str">
            <v>N/A</v>
          </cell>
          <cell r="E41" t="str">
            <v>N/A</v>
          </cell>
          <cell r="F41" t="str">
            <v>Eletricidade Comprada Agosto</v>
          </cell>
          <cell r="G41">
            <v>3.6</v>
          </cell>
          <cell r="I41" t="str">
            <v>GJ</v>
          </cell>
          <cell r="J41" t="str">
            <v>MWh</v>
          </cell>
        </row>
        <row r="42">
          <cell r="C42" t="str">
            <v>N/A</v>
          </cell>
          <cell r="E42" t="str">
            <v>N/A</v>
          </cell>
          <cell r="F42" t="str">
            <v>Eletricidade Comprada Setembro</v>
          </cell>
          <cell r="G42">
            <v>3.6</v>
          </cell>
          <cell r="I42" t="str">
            <v>GJ</v>
          </cell>
          <cell r="J42" t="str">
            <v>MWh</v>
          </cell>
        </row>
        <row r="43">
          <cell r="C43" t="str">
            <v>N/A</v>
          </cell>
          <cell r="E43" t="str">
            <v>N/A</v>
          </cell>
          <cell r="F43" t="str">
            <v>Eletricidade Comprada Outubro</v>
          </cell>
          <cell r="G43">
            <v>3.6</v>
          </cell>
          <cell r="I43" t="str">
            <v>GJ</v>
          </cell>
          <cell r="J43" t="str">
            <v>MWh</v>
          </cell>
        </row>
        <row r="44">
          <cell r="C44" t="str">
            <v>N/A</v>
          </cell>
          <cell r="E44" t="str">
            <v>N/A</v>
          </cell>
          <cell r="F44" t="str">
            <v>Eletricidade Comprada Novembro</v>
          </cell>
          <cell r="G44">
            <v>3.6</v>
          </cell>
          <cell r="I44" t="str">
            <v>GJ</v>
          </cell>
          <cell r="J44" t="str">
            <v>MWh</v>
          </cell>
        </row>
        <row r="45">
          <cell r="C45" t="str">
            <v>N/A</v>
          </cell>
          <cell r="E45" t="str">
            <v>N/A</v>
          </cell>
          <cell r="F45" t="str">
            <v>Eletricidade Comprada Dezembro</v>
          </cell>
          <cell r="G45">
            <v>3.6</v>
          </cell>
          <cell r="I45" t="str">
            <v>GJ</v>
          </cell>
          <cell r="J45" t="str">
            <v>MWh</v>
          </cell>
        </row>
        <row r="46">
          <cell r="C46" t="str">
            <v>N/A</v>
          </cell>
          <cell r="E46" t="str">
            <v>N/A</v>
          </cell>
          <cell r="F46" t="str">
            <v>Eletricidade Comprada</v>
          </cell>
          <cell r="G46">
            <v>3.6</v>
          </cell>
          <cell r="I46" t="str">
            <v>GJ</v>
          </cell>
          <cell r="J46" t="str">
            <v>MWh</v>
          </cell>
        </row>
        <row r="47">
          <cell r="C47" t="str">
            <v>N/A</v>
          </cell>
          <cell r="E47" t="str">
            <v>N/A</v>
          </cell>
          <cell r="F47" t="str">
            <v>Eletricidade Comprada</v>
          </cell>
          <cell r="G47">
            <v>3.5999999999999999E-3</v>
          </cell>
          <cell r="I47" t="str">
            <v>GJ</v>
          </cell>
          <cell r="J47" t="str">
            <v>KWh</v>
          </cell>
        </row>
        <row r="48">
          <cell r="C48" t="str">
            <v>N/A</v>
          </cell>
          <cell r="E48" t="str">
            <v>N/A</v>
          </cell>
          <cell r="F48" t="str">
            <v>Eletricidade Gerada</v>
          </cell>
          <cell r="I48" t="str">
            <v>GJ</v>
          </cell>
          <cell r="J48" t="str">
            <v>MWh</v>
          </cell>
        </row>
        <row r="49">
          <cell r="C49" t="str">
            <v>N/A</v>
          </cell>
          <cell r="E49" t="str">
            <v>N/A</v>
          </cell>
          <cell r="F49" t="str">
            <v>Eletricidade Gerada</v>
          </cell>
          <cell r="G49">
            <v>0</v>
          </cell>
          <cell r="I49" t="str">
            <v>GJ</v>
          </cell>
          <cell r="J49" t="str">
            <v>KWh</v>
          </cell>
        </row>
        <row r="50">
          <cell r="C50" t="str">
            <v>N/A</v>
          </cell>
          <cell r="E50" t="str">
            <v>N/A</v>
          </cell>
          <cell r="F50" t="str">
            <v>Gás Carbônico</v>
          </cell>
          <cell r="G50">
            <v>44</v>
          </cell>
          <cell r="I50" t="str">
            <v>kg</v>
          </cell>
          <cell r="J50" t="str">
            <v>mol</v>
          </cell>
        </row>
        <row r="51">
          <cell r="C51" t="str">
            <v>N/A</v>
          </cell>
          <cell r="E51" t="str">
            <v>N/A</v>
          </cell>
          <cell r="F51" t="str">
            <v>Carbonato de Cálcio</v>
          </cell>
          <cell r="G51">
            <v>100.0869</v>
          </cell>
          <cell r="I51" t="str">
            <v>g</v>
          </cell>
          <cell r="J51" t="str">
            <v>mol</v>
          </cell>
        </row>
        <row r="52">
          <cell r="C52" t="str">
            <v>N/A</v>
          </cell>
          <cell r="E52" t="str">
            <v>N/A</v>
          </cell>
          <cell r="F52" t="str">
            <v>Acetileno</v>
          </cell>
          <cell r="G52">
            <v>26</v>
          </cell>
          <cell r="I52" t="str">
            <v>kg</v>
          </cell>
          <cell r="J52" t="str">
            <v>mol</v>
          </cell>
        </row>
        <row r="53">
          <cell r="C53" t="str">
            <v>N/A</v>
          </cell>
          <cell r="E53" t="str">
            <v>N/A</v>
          </cell>
          <cell r="F53" t="str">
            <v>Gás Carbônico</v>
          </cell>
          <cell r="G53">
            <v>44</v>
          </cell>
          <cell r="I53" t="str">
            <v>kg</v>
          </cell>
          <cell r="J53" t="str">
            <v>mol</v>
          </cell>
        </row>
        <row r="54">
          <cell r="C54" t="str">
            <v>N/A</v>
          </cell>
          <cell r="E54" t="str">
            <v>N/A</v>
          </cell>
          <cell r="F54" t="str">
            <v>Nitrogenio</v>
          </cell>
          <cell r="G54">
            <v>14</v>
          </cell>
          <cell r="I54" t="str">
            <v>g</v>
          </cell>
          <cell r="J54" t="str">
            <v>mol</v>
          </cell>
        </row>
        <row r="55">
          <cell r="C55" t="str">
            <v>N/A</v>
          </cell>
          <cell r="E55" t="str">
            <v>N/A</v>
          </cell>
          <cell r="F55" t="str">
            <v>Oxigenio</v>
          </cell>
          <cell r="G55">
            <v>16</v>
          </cell>
          <cell r="I55" t="str">
            <v>g</v>
          </cell>
          <cell r="J55" t="str">
            <v>mol</v>
          </cell>
        </row>
        <row r="56">
          <cell r="C56" t="str">
            <v>N/A</v>
          </cell>
          <cell r="E56" t="str">
            <v>N/A</v>
          </cell>
          <cell r="F56" t="str">
            <v>Proporção N₂O / N2</v>
          </cell>
          <cell r="G56">
            <v>1.5714285714285714</v>
          </cell>
          <cell r="I56" t="str">
            <v>g</v>
          </cell>
          <cell r="J56" t="str">
            <v>mol</v>
          </cell>
        </row>
        <row r="57">
          <cell r="C57" t="str">
            <v>Fontes Móveis</v>
          </cell>
          <cell r="E57" t="str">
            <v>Veículos Leves</v>
          </cell>
          <cell r="F57" t="str">
            <v>Gasolina C</v>
          </cell>
          <cell r="G57">
            <v>12</v>
          </cell>
          <cell r="I57" t="str">
            <v>km</v>
          </cell>
          <cell r="J57" t="str">
            <v>L</v>
          </cell>
        </row>
        <row r="58">
          <cell r="C58" t="str">
            <v>Fontes Móveis</v>
          </cell>
          <cell r="E58" t="str">
            <v>Veículos Leves</v>
          </cell>
          <cell r="F58" t="str">
            <v>Etanol Hidratado</v>
          </cell>
          <cell r="G58">
            <v>8</v>
          </cell>
          <cell r="I58" t="str">
            <v>km</v>
          </cell>
          <cell r="J58" t="str">
            <v>L</v>
          </cell>
        </row>
        <row r="59">
          <cell r="C59" t="str">
            <v>Fontes Móveis</v>
          </cell>
          <cell r="E59" t="str">
            <v>Veículos Leves</v>
          </cell>
          <cell r="F59" t="str">
            <v>Diesel B5</v>
          </cell>
          <cell r="G59">
            <v>9.09</v>
          </cell>
          <cell r="I59" t="str">
            <v>km</v>
          </cell>
          <cell r="J59" t="str">
            <v>L</v>
          </cell>
        </row>
        <row r="60">
          <cell r="C60" t="str">
            <v>Fontes Móveis</v>
          </cell>
          <cell r="E60" t="str">
            <v>Veículos Leves</v>
          </cell>
          <cell r="F60" t="str">
            <v>GNV</v>
          </cell>
          <cell r="G60">
            <v>12</v>
          </cell>
          <cell r="I60" t="str">
            <v>km</v>
          </cell>
          <cell r="J60" t="str">
            <v>m³</v>
          </cell>
        </row>
        <row r="61">
          <cell r="C61" t="str">
            <v>Fontes Móveis</v>
          </cell>
          <cell r="E61" t="str">
            <v>Caminhões Leves</v>
          </cell>
          <cell r="F61" t="str">
            <v>Diesel B5</v>
          </cell>
          <cell r="G61">
            <v>7.61</v>
          </cell>
          <cell r="I61" t="str">
            <v>km</v>
          </cell>
          <cell r="J61" t="str">
            <v>L</v>
          </cell>
        </row>
        <row r="62">
          <cell r="C62" t="str">
            <v>Fontes Móveis</v>
          </cell>
          <cell r="E62" t="str">
            <v>Caminhões Médios</v>
          </cell>
          <cell r="F62" t="str">
            <v>Diesel B5</v>
          </cell>
          <cell r="G62">
            <v>5.56</v>
          </cell>
          <cell r="I62" t="str">
            <v>km</v>
          </cell>
          <cell r="J62" t="str">
            <v>L</v>
          </cell>
        </row>
        <row r="63">
          <cell r="C63" t="str">
            <v>Fontes Móveis</v>
          </cell>
          <cell r="E63" t="str">
            <v>Caminhões Pesados</v>
          </cell>
          <cell r="F63" t="str">
            <v>Diesel B5</v>
          </cell>
          <cell r="G63">
            <v>3.17</v>
          </cell>
          <cell r="I63" t="str">
            <v>km</v>
          </cell>
          <cell r="J63" t="str">
            <v>L</v>
          </cell>
        </row>
        <row r="64">
          <cell r="C64" t="str">
            <v>Fontes Móveis</v>
          </cell>
          <cell r="E64" t="str">
            <v>Ônibus Urbano</v>
          </cell>
          <cell r="F64" t="str">
            <v>Diesel B5</v>
          </cell>
          <cell r="G64">
            <v>2.2999999999999998</v>
          </cell>
          <cell r="I64" t="str">
            <v>km</v>
          </cell>
          <cell r="J64" t="str">
            <v>L</v>
          </cell>
        </row>
        <row r="65">
          <cell r="C65" t="str">
            <v>Fontes Móveis</v>
          </cell>
          <cell r="E65" t="str">
            <v>Ônibus Rodoviário</v>
          </cell>
          <cell r="F65" t="str">
            <v>Diesel B5</v>
          </cell>
          <cell r="G65">
            <v>3.03</v>
          </cell>
          <cell r="I65" t="str">
            <v>km</v>
          </cell>
          <cell r="J65" t="str">
            <v>L</v>
          </cell>
        </row>
        <row r="66">
          <cell r="C66" t="str">
            <v>Fontes Móveis</v>
          </cell>
          <cell r="E66" t="str">
            <v>Motocicletas</v>
          </cell>
          <cell r="F66" t="str">
            <v>Gasolina A</v>
          </cell>
          <cell r="G66">
            <v>40</v>
          </cell>
          <cell r="I66" t="str">
            <v>km</v>
          </cell>
          <cell r="J66" t="str">
            <v>L</v>
          </cell>
        </row>
        <row r="67">
          <cell r="C67" t="str">
            <v>Fontes Móveis</v>
          </cell>
          <cell r="E67" t="str">
            <v>Motocicletas</v>
          </cell>
          <cell r="F67" t="str">
            <v>Gasolina C</v>
          </cell>
          <cell r="G67">
            <v>40</v>
          </cell>
          <cell r="I67" t="str">
            <v>km</v>
          </cell>
          <cell r="J67" t="str">
            <v>L</v>
          </cell>
        </row>
        <row r="68">
          <cell r="C68" t="str">
            <v>Fontes Móveis</v>
          </cell>
          <cell r="E68" t="str">
            <v>Motocicletas</v>
          </cell>
          <cell r="F68" t="str">
            <v>Etanol Hidratado</v>
          </cell>
          <cell r="G68">
            <v>25</v>
          </cell>
          <cell r="I68" t="str">
            <v>km</v>
          </cell>
          <cell r="J68" t="str">
            <v>L</v>
          </cell>
        </row>
        <row r="69">
          <cell r="C69" t="str">
            <v>N/A</v>
          </cell>
          <cell r="E69" t="str">
            <v>Diesel B5</v>
          </cell>
          <cell r="F69" t="str">
            <v>% de Biodiesel no Diesel Brasileiro</v>
          </cell>
          <cell r="G69">
            <v>0.05</v>
          </cell>
          <cell r="I69" t="str">
            <v>N/A</v>
          </cell>
          <cell r="J69" t="str">
            <v>N/A</v>
          </cell>
        </row>
        <row r="70">
          <cell r="C70" t="str">
            <v>N/A</v>
          </cell>
          <cell r="E70" t="str">
            <v>Gasolina C</v>
          </cell>
          <cell r="F70" t="str">
            <v>% de Etanol na Gasolina Brasileira</v>
          </cell>
          <cell r="G70">
            <v>0.23330000000000001</v>
          </cell>
          <cell r="I70" t="str">
            <v>N/A</v>
          </cell>
          <cell r="J70" t="str">
            <v>N/A</v>
          </cell>
        </row>
        <row r="71">
          <cell r="C71" t="str">
            <v>N/A</v>
          </cell>
          <cell r="E71" t="str">
            <v>N/A</v>
          </cell>
          <cell r="F71" t="str">
            <v>Óleo Combustível Pesado</v>
          </cell>
          <cell r="G71">
            <v>4.0151411999999997E-2</v>
          </cell>
          <cell r="I71" t="str">
            <v>GJ</v>
          </cell>
          <cell r="J71" t="str">
            <v>kg</v>
          </cell>
        </row>
        <row r="72">
          <cell r="C72" t="str">
            <v>N/A</v>
          </cell>
          <cell r="E72" t="str">
            <v>N/A</v>
          </cell>
          <cell r="F72" t="str">
            <v>Biodiesel</v>
          </cell>
          <cell r="G72">
            <v>3.7681199999999998E-2</v>
          </cell>
          <cell r="I72" t="str">
            <v>GJ</v>
          </cell>
          <cell r="J72" t="str">
            <v>kg</v>
          </cell>
        </row>
        <row r="73">
          <cell r="C73" t="str">
            <v>N/A</v>
          </cell>
          <cell r="E73" t="str">
            <v>N/A</v>
          </cell>
          <cell r="F73" t="str">
            <v>Etanol Anidro</v>
          </cell>
          <cell r="G73">
            <v>2.8260899999999999E-2</v>
          </cell>
          <cell r="I73" t="str">
            <v>GJ</v>
          </cell>
          <cell r="J73" t="str">
            <v>kg</v>
          </cell>
        </row>
        <row r="74">
          <cell r="C74" t="str">
            <v>N/A</v>
          </cell>
          <cell r="E74" t="str">
            <v>N/A</v>
          </cell>
          <cell r="F74" t="str">
            <v>Etanol Hidratado</v>
          </cell>
          <cell r="G74">
            <v>2.6376840000000002E-2</v>
          </cell>
          <cell r="I74" t="str">
            <v>GJ</v>
          </cell>
          <cell r="J74" t="str">
            <v>kg</v>
          </cell>
        </row>
        <row r="75">
          <cell r="C75" t="str">
            <v>N/A</v>
          </cell>
          <cell r="E75" t="str">
            <v>N/A</v>
          </cell>
          <cell r="F75" t="str">
            <v>Biomassa</v>
          </cell>
          <cell r="G75">
            <v>1.1599999999999999E-2</v>
          </cell>
          <cell r="I75" t="str">
            <v>GJ</v>
          </cell>
          <cell r="J75" t="str">
            <v>kg</v>
          </cell>
        </row>
        <row r="76">
          <cell r="C76" t="str">
            <v>N/A</v>
          </cell>
          <cell r="E76" t="str">
            <v>N/A</v>
          </cell>
          <cell r="F76" t="str">
            <v>Diesel B5</v>
          </cell>
          <cell r="G76">
            <v>4.2723555093555091E-2</v>
          </cell>
          <cell r="I76" t="str">
            <v>GJ</v>
          </cell>
          <cell r="J76" t="str">
            <v>kg</v>
          </cell>
        </row>
        <row r="77">
          <cell r="C77" t="str">
            <v>N/A</v>
          </cell>
          <cell r="E77" t="str">
            <v>N/A</v>
          </cell>
          <cell r="F77" t="str">
            <v>Óleo Diesel</v>
          </cell>
          <cell r="G77">
            <v>4.2999999999999997E-2</v>
          </cell>
          <cell r="I77" t="str">
            <v>GJ</v>
          </cell>
          <cell r="J77" t="str">
            <v>kg</v>
          </cell>
        </row>
        <row r="78">
          <cell r="C78" t="str">
            <v>N/A</v>
          </cell>
          <cell r="E78" t="str">
            <v>N/A</v>
          </cell>
          <cell r="F78" t="str">
            <v>Gasolina C</v>
          </cell>
          <cell r="G78">
            <v>4.0371494833931196E-2</v>
          </cell>
          <cell r="I78" t="str">
            <v>GJ</v>
          </cell>
          <cell r="J78" t="str">
            <v>kg</v>
          </cell>
        </row>
        <row r="79">
          <cell r="C79" t="str">
            <v>N/A</v>
          </cell>
          <cell r="E79" t="str">
            <v>N/A</v>
          </cell>
          <cell r="F79" t="str">
            <v>Gasolina A</v>
          </cell>
          <cell r="G79">
            <v>4.4299999999999999E-2</v>
          </cell>
          <cell r="I79" t="str">
            <v>GJ</v>
          </cell>
          <cell r="J79" t="str">
            <v>kg</v>
          </cell>
        </row>
        <row r="80">
          <cell r="C80" t="str">
            <v>N/A</v>
          </cell>
          <cell r="E80" t="str">
            <v>N/A</v>
          </cell>
          <cell r="F80" t="str">
            <v>Gasolina de Aviação</v>
          </cell>
          <cell r="G80">
            <v>4.4380080000000002E-2</v>
          </cell>
          <cell r="I80" t="str">
            <v>GJ</v>
          </cell>
          <cell r="J80" t="str">
            <v>kg</v>
          </cell>
        </row>
        <row r="81">
          <cell r="C81" t="str">
            <v>N/A</v>
          </cell>
          <cell r="E81" t="str">
            <v>N/A</v>
          </cell>
          <cell r="F81" t="str">
            <v>Querosene de Aviação</v>
          </cell>
          <cell r="G81">
            <v>4.354272E-2</v>
          </cell>
          <cell r="I81" t="str">
            <v>GJ</v>
          </cell>
          <cell r="J81" t="str">
            <v>kg</v>
          </cell>
        </row>
        <row r="82">
          <cell r="C82" t="str">
            <v>N/A</v>
          </cell>
          <cell r="E82" t="str">
            <v>N/A</v>
          </cell>
          <cell r="F82" t="str">
            <v>Querosene</v>
          </cell>
          <cell r="G82">
            <v>4.982292E-2</v>
          </cell>
          <cell r="I82" t="str">
            <v>GJ</v>
          </cell>
          <cell r="J82" t="str">
            <v>kg</v>
          </cell>
        </row>
        <row r="83">
          <cell r="C83" t="str">
            <v>N/A</v>
          </cell>
          <cell r="E83" t="str">
            <v>N/A</v>
          </cell>
          <cell r="F83" t="str">
            <v>GLP</v>
          </cell>
          <cell r="G83">
            <v>4.6473479999999998E-2</v>
          </cell>
          <cell r="I83" t="str">
            <v>GJ</v>
          </cell>
          <cell r="J83" t="str">
            <v>kg</v>
          </cell>
        </row>
        <row r="84">
          <cell r="C84" t="str">
            <v>N/A</v>
          </cell>
          <cell r="E84" t="str">
            <v>N/A</v>
          </cell>
          <cell r="F84" t="str">
            <v xml:space="preserve">Carvão Vegetal </v>
          </cell>
          <cell r="G84">
            <v>2.7046727999999999E-2</v>
          </cell>
          <cell r="I84" t="str">
            <v>GJ</v>
          </cell>
          <cell r="J84" t="str">
            <v>kg</v>
          </cell>
        </row>
        <row r="85">
          <cell r="C85" t="str">
            <v>N/A</v>
          </cell>
          <cell r="E85" t="str">
            <v>N/A</v>
          </cell>
          <cell r="F85" t="str">
            <v>Gás Natural</v>
          </cell>
          <cell r="G85">
            <v>4.6054799999999993E-2</v>
          </cell>
          <cell r="I85" t="str">
            <v>GJ</v>
          </cell>
          <cell r="J85" t="str">
            <v>kg</v>
          </cell>
        </row>
        <row r="86">
          <cell r="C86" t="str">
            <v>N/A</v>
          </cell>
          <cell r="E86" t="str">
            <v>N/A</v>
          </cell>
          <cell r="F86" t="str">
            <v>Carvão (Sub-Bit)</v>
          </cell>
          <cell r="G86">
            <v>1.89E-2</v>
          </cell>
          <cell r="I86" t="str">
            <v>GJ</v>
          </cell>
          <cell r="J86" t="str">
            <v>kg</v>
          </cell>
        </row>
        <row r="87">
          <cell r="C87" t="str">
            <v>N/A</v>
          </cell>
          <cell r="E87" t="str">
            <v>N/A</v>
          </cell>
          <cell r="F87" t="str">
            <v>Resíduo de madeira</v>
          </cell>
          <cell r="G87">
            <v>1.297908E-2</v>
          </cell>
          <cell r="I87" t="str">
            <v>GJ</v>
          </cell>
          <cell r="J87" t="str">
            <v>kg</v>
          </cell>
        </row>
        <row r="88">
          <cell r="C88" t="str">
            <v>N/A</v>
          </cell>
          <cell r="E88" t="str">
            <v>N/A</v>
          </cell>
          <cell r="F88" t="str">
            <v>Licor Negro</v>
          </cell>
          <cell r="G88">
            <v>1.1974248E-2</v>
          </cell>
          <cell r="I88" t="str">
            <v>GJ</v>
          </cell>
          <cell r="J88" t="str">
            <v>kg</v>
          </cell>
        </row>
        <row r="89">
          <cell r="C89" t="str">
            <v>N/A</v>
          </cell>
          <cell r="E89" t="str">
            <v>N/A</v>
          </cell>
          <cell r="F89" t="str">
            <v>Óleo Combustível Pesado</v>
          </cell>
          <cell r="G89">
            <v>40.151412000000001</v>
          </cell>
          <cell r="I89" t="str">
            <v>GJ</v>
          </cell>
          <cell r="J89" t="str">
            <v>t</v>
          </cell>
        </row>
        <row r="90">
          <cell r="C90" t="str">
            <v>N/A</v>
          </cell>
          <cell r="E90" t="str">
            <v>N/A</v>
          </cell>
          <cell r="F90" t="str">
            <v>Biodiesel</v>
          </cell>
          <cell r="G90">
            <v>37.681199999999997</v>
          </cell>
          <cell r="I90" t="str">
            <v>GJ</v>
          </cell>
          <cell r="J90" t="str">
            <v>t</v>
          </cell>
        </row>
        <row r="91">
          <cell r="C91" t="str">
            <v>N/A</v>
          </cell>
          <cell r="E91" t="str">
            <v>N/A</v>
          </cell>
          <cell r="F91" t="str">
            <v>Etanol Anidro</v>
          </cell>
          <cell r="G91">
            <v>28.260899999999999</v>
          </cell>
          <cell r="I91" t="str">
            <v>GJ</v>
          </cell>
          <cell r="J91" t="str">
            <v>t</v>
          </cell>
        </row>
        <row r="92">
          <cell r="C92" t="str">
            <v>N/A</v>
          </cell>
          <cell r="E92" t="str">
            <v>N/A</v>
          </cell>
          <cell r="F92" t="str">
            <v>Etanol Hidratado</v>
          </cell>
          <cell r="G92">
            <v>26.376840000000001</v>
          </cell>
          <cell r="I92" t="str">
            <v>GJ</v>
          </cell>
          <cell r="J92" t="str">
            <v>t</v>
          </cell>
        </row>
        <row r="93">
          <cell r="C93" t="str">
            <v>N/A</v>
          </cell>
          <cell r="E93" t="str">
            <v>N/A</v>
          </cell>
          <cell r="F93" t="str">
            <v>Biomassa</v>
          </cell>
          <cell r="G93">
            <v>11.6</v>
          </cell>
          <cell r="I93" t="str">
            <v>GJ</v>
          </cell>
          <cell r="J93" t="str">
            <v>t</v>
          </cell>
        </row>
        <row r="94">
          <cell r="C94" t="str">
            <v>N/A</v>
          </cell>
          <cell r="E94" t="str">
            <v>N/A</v>
          </cell>
          <cell r="F94" t="str">
            <v>Diesel B5</v>
          </cell>
          <cell r="G94">
            <v>42.723555093555092</v>
          </cell>
          <cell r="I94" t="str">
            <v>GJ</v>
          </cell>
          <cell r="J94" t="str">
            <v>t</v>
          </cell>
        </row>
        <row r="95">
          <cell r="C95" t="str">
            <v>N/A</v>
          </cell>
          <cell r="E95" t="str">
            <v>N/A</v>
          </cell>
          <cell r="F95" t="str">
            <v>Óleo Diesel</v>
          </cell>
          <cell r="G95">
            <v>43</v>
          </cell>
          <cell r="I95" t="str">
            <v>GJ</v>
          </cell>
          <cell r="J95" t="str">
            <v>t</v>
          </cell>
        </row>
        <row r="96">
          <cell r="C96" t="str">
            <v>N/A</v>
          </cell>
          <cell r="E96" t="str">
            <v>N/A</v>
          </cell>
          <cell r="F96" t="str">
            <v>Gasolina C</v>
          </cell>
          <cell r="G96">
            <v>40.371494833931195</v>
          </cell>
          <cell r="I96" t="str">
            <v>GJ</v>
          </cell>
          <cell r="J96" t="str">
            <v>t</v>
          </cell>
        </row>
        <row r="97">
          <cell r="C97" t="str">
            <v>N/A</v>
          </cell>
          <cell r="E97" t="str">
            <v>N/A</v>
          </cell>
          <cell r="F97" t="str">
            <v>Gasolina A</v>
          </cell>
          <cell r="G97">
            <v>44.3</v>
          </cell>
          <cell r="I97" t="str">
            <v>GJ</v>
          </cell>
          <cell r="J97" t="str">
            <v>t</v>
          </cell>
        </row>
        <row r="98">
          <cell r="C98" t="str">
            <v>N/A</v>
          </cell>
          <cell r="E98" t="str">
            <v>N/A</v>
          </cell>
          <cell r="F98" t="str">
            <v>Gasolina de Aviação</v>
          </cell>
          <cell r="G98">
            <v>44.38008</v>
          </cell>
          <cell r="I98" t="str">
            <v>GJ</v>
          </cell>
          <cell r="J98" t="str">
            <v>t</v>
          </cell>
        </row>
        <row r="99">
          <cell r="C99" t="str">
            <v>N/A</v>
          </cell>
          <cell r="E99" t="str">
            <v>N/A</v>
          </cell>
          <cell r="F99" t="str">
            <v>Querosene de Aviação</v>
          </cell>
          <cell r="G99">
            <v>43.542720000000003</v>
          </cell>
          <cell r="I99" t="str">
            <v>GJ</v>
          </cell>
          <cell r="J99" t="str">
            <v>t</v>
          </cell>
        </row>
        <row r="100">
          <cell r="C100" t="str">
            <v>N/A</v>
          </cell>
          <cell r="E100" t="str">
            <v>N/A</v>
          </cell>
          <cell r="F100" t="str">
            <v>Querosene</v>
          </cell>
          <cell r="G100">
            <v>49.822919999999996</v>
          </cell>
          <cell r="I100" t="str">
            <v>GJ</v>
          </cell>
          <cell r="J100" t="str">
            <v>t</v>
          </cell>
        </row>
        <row r="101">
          <cell r="C101" t="str">
            <v>N/A</v>
          </cell>
          <cell r="E101" t="str">
            <v>N/A</v>
          </cell>
          <cell r="F101" t="str">
            <v>GLP</v>
          </cell>
          <cell r="G101">
            <v>46.473479999999995</v>
          </cell>
          <cell r="I101" t="str">
            <v>GJ</v>
          </cell>
          <cell r="J101" t="str">
            <v>t</v>
          </cell>
        </row>
        <row r="102">
          <cell r="C102" t="str">
            <v>N/A</v>
          </cell>
          <cell r="E102" t="str">
            <v>N/A</v>
          </cell>
          <cell r="F102" t="str">
            <v xml:space="preserve">Carvão Vegetal </v>
          </cell>
          <cell r="G102">
            <v>27.046727999999998</v>
          </cell>
          <cell r="I102" t="str">
            <v>GJ</v>
          </cell>
          <cell r="J102" t="str">
            <v>t</v>
          </cell>
        </row>
        <row r="103">
          <cell r="C103" t="str">
            <v>N/A</v>
          </cell>
          <cell r="E103" t="str">
            <v>N/A</v>
          </cell>
          <cell r="F103" t="str">
            <v>Gás Natural</v>
          </cell>
          <cell r="G103">
            <v>46.054799999999993</v>
          </cell>
          <cell r="I103" t="str">
            <v>GJ</v>
          </cell>
          <cell r="J103" t="str">
            <v>t</v>
          </cell>
        </row>
        <row r="104">
          <cell r="C104" t="str">
            <v>N/A</v>
          </cell>
          <cell r="E104" t="str">
            <v>N/A</v>
          </cell>
          <cell r="F104" t="str">
            <v>Carvão (Sub-Bit)</v>
          </cell>
          <cell r="G104">
            <v>18.899999999999999</v>
          </cell>
          <cell r="I104" t="str">
            <v>GJ</v>
          </cell>
          <cell r="J104" t="str">
            <v>t</v>
          </cell>
        </row>
        <row r="105">
          <cell r="C105" t="str">
            <v>N/A</v>
          </cell>
          <cell r="E105" t="str">
            <v>N/A</v>
          </cell>
          <cell r="F105" t="str">
            <v>Resíduo de madeira</v>
          </cell>
          <cell r="G105">
            <v>390</v>
          </cell>
          <cell r="I105" t="str">
            <v>kg</v>
          </cell>
          <cell r="J105" t="str">
            <v>m³</v>
          </cell>
        </row>
        <row r="106">
          <cell r="C106" t="str">
            <v>N/A</v>
          </cell>
          <cell r="E106" t="str">
            <v>N/A</v>
          </cell>
          <cell r="F106" t="str">
            <v>Resíduo de madeira</v>
          </cell>
          <cell r="G106">
            <v>5.0618411999999999</v>
          </cell>
          <cell r="I106" t="str">
            <v>GJ</v>
          </cell>
          <cell r="J106" t="str">
            <v>m³</v>
          </cell>
        </row>
        <row r="107">
          <cell r="C107" t="str">
            <v>N/A</v>
          </cell>
          <cell r="E107" t="str">
            <v>N/A</v>
          </cell>
          <cell r="F107" t="str">
            <v>Resíduo de madeira</v>
          </cell>
          <cell r="G107">
            <v>12.97908</v>
          </cell>
          <cell r="I107" t="str">
            <v>GJ</v>
          </cell>
          <cell r="J107" t="str">
            <v>t</v>
          </cell>
        </row>
        <row r="108">
          <cell r="C108" t="str">
            <v>N/A</v>
          </cell>
          <cell r="E108" t="str">
            <v>N/A</v>
          </cell>
          <cell r="F108" t="str">
            <v>Licor Negro</v>
          </cell>
          <cell r="G108">
            <v>11.974247999999999</v>
          </cell>
          <cell r="I108" t="str">
            <v>GJ</v>
          </cell>
          <cell r="J108" t="str">
            <v>t</v>
          </cell>
        </row>
        <row r="109">
          <cell r="C109" t="str">
            <v>N/A</v>
          </cell>
          <cell r="E109" t="str">
            <v>N/A</v>
          </cell>
          <cell r="F109" t="str">
            <v>Óleo Combustível Pesado</v>
          </cell>
          <cell r="G109">
            <v>4.0151412000000004E-2</v>
          </cell>
          <cell r="I109" t="str">
            <v>GJ</v>
          </cell>
          <cell r="J109" t="str">
            <v>L</v>
          </cell>
        </row>
        <row r="110">
          <cell r="C110" t="str">
            <v>N/A</v>
          </cell>
          <cell r="E110" t="str">
            <v>N/A</v>
          </cell>
          <cell r="F110" t="str">
            <v>Biodiesel</v>
          </cell>
          <cell r="G110">
            <v>3.2971049999999995E-2</v>
          </cell>
          <cell r="I110" t="str">
            <v>GJ</v>
          </cell>
          <cell r="J110" t="str">
            <v>L</v>
          </cell>
        </row>
        <row r="111">
          <cell r="C111" t="str">
            <v>N/A</v>
          </cell>
          <cell r="E111" t="str">
            <v>N/A</v>
          </cell>
          <cell r="F111" t="str">
            <v>Etanol Anidro</v>
          </cell>
          <cell r="G111">
            <v>2.2354371899999999E-2</v>
          </cell>
          <cell r="I111" t="str">
            <v>GJ</v>
          </cell>
          <cell r="J111" t="str">
            <v>L</v>
          </cell>
        </row>
        <row r="112">
          <cell r="C112" t="str">
            <v>N/A</v>
          </cell>
          <cell r="E112" t="str">
            <v>N/A</v>
          </cell>
          <cell r="F112" t="str">
            <v>Etanol Hidratado</v>
          </cell>
          <cell r="G112">
            <v>2.1338863560000001E-2</v>
          </cell>
          <cell r="I112" t="str">
            <v>GJ</v>
          </cell>
          <cell r="J112" t="str">
            <v>L</v>
          </cell>
        </row>
        <row r="113">
          <cell r="C113" t="str">
            <v>N/A</v>
          </cell>
          <cell r="E113" t="str">
            <v>N/A</v>
          </cell>
          <cell r="F113" t="str">
            <v>Diesel B5</v>
          </cell>
          <cell r="G113">
            <v>3.5962552500000002E-2</v>
          </cell>
          <cell r="I113" t="str">
            <v>GJ</v>
          </cell>
          <cell r="J113" t="str">
            <v>L</v>
          </cell>
        </row>
        <row r="114">
          <cell r="C114" t="str">
            <v>N/A</v>
          </cell>
          <cell r="E114" t="str">
            <v>N/A</v>
          </cell>
          <cell r="F114" t="str">
            <v>Óleo Diesel</v>
          </cell>
          <cell r="G114">
            <v>3.6119999999999999E-2</v>
          </cell>
          <cell r="I114" t="str">
            <v>GJ</v>
          </cell>
          <cell r="J114" t="str">
            <v>L</v>
          </cell>
        </row>
        <row r="115">
          <cell r="C115" t="str">
            <v>N/A</v>
          </cell>
          <cell r="E115" t="str">
            <v>N/A</v>
          </cell>
          <cell r="F115" t="str">
            <v>Gasolina C</v>
          </cell>
          <cell r="G115">
            <v>3.0417163984269996E-2</v>
          </cell>
          <cell r="I115" t="str">
            <v>GJ</v>
          </cell>
          <cell r="J115" t="str">
            <v>L</v>
          </cell>
        </row>
        <row r="116">
          <cell r="C116" t="str">
            <v>N/A</v>
          </cell>
          <cell r="E116" t="str">
            <v>N/A</v>
          </cell>
          <cell r="F116" t="str">
            <v>Gasolina A</v>
          </cell>
          <cell r="G116">
            <v>3.28706E-2</v>
          </cell>
          <cell r="I116" t="str">
            <v>GJ</v>
          </cell>
          <cell r="J116" t="str">
            <v>L</v>
          </cell>
        </row>
        <row r="117">
          <cell r="C117" t="str">
            <v>N/A</v>
          </cell>
          <cell r="E117" t="str">
            <v>N/A</v>
          </cell>
          <cell r="F117" t="str">
            <v>Gasolina de Aviação</v>
          </cell>
          <cell r="G117">
            <v>3.2219938079999996E-2</v>
          </cell>
          <cell r="I117" t="str">
            <v>GJ</v>
          </cell>
          <cell r="J117" t="str">
            <v>L</v>
          </cell>
        </row>
        <row r="118">
          <cell r="C118" t="str">
            <v>N/A</v>
          </cell>
          <cell r="E118" t="str">
            <v>N/A</v>
          </cell>
          <cell r="F118" t="str">
            <v>Querosene de Aviação</v>
          </cell>
          <cell r="G118">
            <v>3.4790633280000004E-2</v>
          </cell>
          <cell r="I118" t="str">
            <v>GJ</v>
          </cell>
          <cell r="J118" t="str">
            <v>L</v>
          </cell>
        </row>
        <row r="119">
          <cell r="C119" t="str">
            <v>N/A</v>
          </cell>
          <cell r="E119" t="str">
            <v>N/A</v>
          </cell>
          <cell r="F119" t="str">
            <v>Querosene</v>
          </cell>
          <cell r="G119">
            <v>3.9808513079999996E-2</v>
          </cell>
          <cell r="I119" t="str">
            <v>GJ</v>
          </cell>
          <cell r="J119" t="str">
            <v>L</v>
          </cell>
        </row>
        <row r="120">
          <cell r="C120" t="str">
            <v>N/A</v>
          </cell>
          <cell r="E120" t="str">
            <v>N/A</v>
          </cell>
          <cell r="F120" t="str">
            <v>GLP</v>
          </cell>
          <cell r="G120">
            <v>2.5653360959999996E-2</v>
          </cell>
          <cell r="I120" t="str">
            <v>GJ</v>
          </cell>
          <cell r="J120" t="str">
            <v>L</v>
          </cell>
        </row>
        <row r="121">
          <cell r="C121" t="str">
            <v>N/A</v>
          </cell>
          <cell r="E121" t="str">
            <v>N/A</v>
          </cell>
          <cell r="F121" t="str">
            <v>GLP</v>
          </cell>
          <cell r="G121">
            <v>25.653360959999997</v>
          </cell>
          <cell r="I121" t="str">
            <v>GJ</v>
          </cell>
          <cell r="J121" t="str">
            <v>m³</v>
          </cell>
        </row>
        <row r="122">
          <cell r="C122" t="str">
            <v>N/A</v>
          </cell>
          <cell r="E122" t="str">
            <v>N/A</v>
          </cell>
          <cell r="F122" t="str">
            <v xml:space="preserve">Carvão Vegetal </v>
          </cell>
          <cell r="G122">
            <v>6.7616819999999998E-3</v>
          </cell>
          <cell r="I122" t="str">
            <v>GJ</v>
          </cell>
          <cell r="J122" t="str">
            <v>L</v>
          </cell>
        </row>
        <row r="123">
          <cell r="C123" t="str">
            <v>N/A</v>
          </cell>
          <cell r="E123" t="str">
            <v>N/A</v>
          </cell>
          <cell r="F123" t="str">
            <v>Lubrificantes</v>
          </cell>
          <cell r="G123">
            <v>3.7289999999999997E-2</v>
          </cell>
          <cell r="I123" t="str">
            <v>GJ</v>
          </cell>
          <cell r="J123" t="str">
            <v>L</v>
          </cell>
        </row>
        <row r="124">
          <cell r="C124" t="str">
            <v>N/A</v>
          </cell>
          <cell r="E124" t="str">
            <v>N/A</v>
          </cell>
          <cell r="F124" t="str">
            <v>Gás Natural</v>
          </cell>
          <cell r="G124">
            <v>3.6843839999999996E-2</v>
          </cell>
          <cell r="I124" t="str">
            <v>GJ</v>
          </cell>
          <cell r="J124" t="str">
            <v>m³</v>
          </cell>
        </row>
        <row r="125">
          <cell r="C125" t="str">
            <v>N/A</v>
          </cell>
          <cell r="E125" t="str">
            <v>N/A</v>
          </cell>
          <cell r="F125" t="str">
            <v>Óleo Combustível Pesado</v>
          </cell>
          <cell r="G125">
            <v>1E-3</v>
          </cell>
          <cell r="I125" t="str">
            <v>t</v>
          </cell>
          <cell r="J125" t="str">
            <v>L</v>
          </cell>
        </row>
        <row r="126">
          <cell r="C126" t="str">
            <v>N/A</v>
          </cell>
          <cell r="E126" t="str">
            <v>N/A</v>
          </cell>
          <cell r="F126" t="str">
            <v>Biodiesel</v>
          </cell>
          <cell r="G126">
            <v>8.7500000000000002E-4</v>
          </cell>
          <cell r="I126" t="str">
            <v>t</v>
          </cell>
          <cell r="J126" t="str">
            <v>L</v>
          </cell>
        </row>
        <row r="127">
          <cell r="C127" t="str">
            <v>N/A</v>
          </cell>
          <cell r="E127" t="str">
            <v>N/A</v>
          </cell>
          <cell r="F127" t="str">
            <v>Etanol Anidro</v>
          </cell>
          <cell r="G127">
            <v>7.9100000000000004E-4</v>
          </cell>
          <cell r="I127" t="str">
            <v>t</v>
          </cell>
          <cell r="J127" t="str">
            <v>L</v>
          </cell>
        </row>
        <row r="128">
          <cell r="C128" t="str">
            <v>N/A</v>
          </cell>
          <cell r="E128" t="str">
            <v>N/A</v>
          </cell>
          <cell r="F128" t="str">
            <v>Etanol Hidratado</v>
          </cell>
          <cell r="G128">
            <v>8.0900000000000004E-4</v>
          </cell>
          <cell r="I128" t="str">
            <v>t</v>
          </cell>
          <cell r="J128" t="str">
            <v>L</v>
          </cell>
        </row>
        <row r="129">
          <cell r="C129" t="str">
            <v>N/A</v>
          </cell>
          <cell r="E129" t="str">
            <v>N/A</v>
          </cell>
          <cell r="F129" t="str">
            <v>Diesel B5</v>
          </cell>
          <cell r="G129">
            <v>8.4175000000000005E-4</v>
          </cell>
          <cell r="I129" t="str">
            <v>t</v>
          </cell>
          <cell r="J129" t="str">
            <v>L</v>
          </cell>
        </row>
        <row r="130">
          <cell r="C130" t="str">
            <v>N/A</v>
          </cell>
          <cell r="E130" t="str">
            <v>N/A</v>
          </cell>
          <cell r="F130" t="str">
            <v>Óleo Diesel</v>
          </cell>
          <cell r="G130">
            <v>8.4000000000000003E-4</v>
          </cell>
          <cell r="I130" t="str">
            <v>t</v>
          </cell>
          <cell r="J130" t="str">
            <v>L</v>
          </cell>
        </row>
        <row r="131">
          <cell r="C131" t="str">
            <v>N/A</v>
          </cell>
          <cell r="E131" t="str">
            <v>N/A</v>
          </cell>
          <cell r="F131" t="str">
            <v>Gasolina C</v>
          </cell>
          <cell r="G131">
            <v>7.5343169999999996E-4</v>
          </cell>
          <cell r="I131" t="str">
            <v>t</v>
          </cell>
          <cell r="J131" t="str">
            <v>L</v>
          </cell>
        </row>
        <row r="132">
          <cell r="C132" t="str">
            <v>N/A</v>
          </cell>
          <cell r="E132" t="str">
            <v>N/A</v>
          </cell>
          <cell r="F132" t="str">
            <v>Gasolina A</v>
          </cell>
          <cell r="G132">
            <v>7.4200000000000004E-4</v>
          </cell>
          <cell r="I132" t="str">
            <v>t</v>
          </cell>
          <cell r="J132" t="str">
            <v>L</v>
          </cell>
        </row>
        <row r="133">
          <cell r="C133" t="str">
            <v>N/A</v>
          </cell>
          <cell r="E133" t="str">
            <v>N/A</v>
          </cell>
          <cell r="F133" t="str">
            <v>Gasolina de Aviação</v>
          </cell>
          <cell r="G133">
            <v>7.2599999999999997E-4</v>
          </cell>
          <cell r="I133" t="str">
            <v>t</v>
          </cell>
          <cell r="J133" t="str">
            <v>L</v>
          </cell>
        </row>
        <row r="134">
          <cell r="C134" t="str">
            <v>N/A</v>
          </cell>
          <cell r="E134" t="str">
            <v>N/A</v>
          </cell>
          <cell r="F134" t="str">
            <v>Querosene de Aviação</v>
          </cell>
          <cell r="G134">
            <v>7.9900000000000001E-4</v>
          </cell>
          <cell r="I134" t="str">
            <v>t</v>
          </cell>
          <cell r="J134" t="str">
            <v>L</v>
          </cell>
        </row>
        <row r="135">
          <cell r="C135" t="str">
            <v>N/A</v>
          </cell>
          <cell r="E135" t="str">
            <v>N/A</v>
          </cell>
          <cell r="F135" t="str">
            <v>Querosene</v>
          </cell>
          <cell r="G135">
            <v>7.9900000000000001E-4</v>
          </cell>
          <cell r="I135" t="str">
            <v>t</v>
          </cell>
          <cell r="J135" t="str">
            <v>L</v>
          </cell>
        </row>
        <row r="136">
          <cell r="C136" t="str">
            <v>N/A</v>
          </cell>
          <cell r="E136" t="str">
            <v>N/A</v>
          </cell>
          <cell r="F136" t="str">
            <v>GLP</v>
          </cell>
          <cell r="G136">
            <v>5.5199999999999997E-4</v>
          </cell>
          <cell r="I136" t="str">
            <v>t</v>
          </cell>
          <cell r="J136" t="str">
            <v>L</v>
          </cell>
        </row>
        <row r="137">
          <cell r="C137" t="str">
            <v>N/A</v>
          </cell>
          <cell r="E137" t="str">
            <v>N/A</v>
          </cell>
          <cell r="F137" t="str">
            <v xml:space="preserve">Carvão Vegetal </v>
          </cell>
          <cell r="G137">
            <v>2.5000000000000001E-4</v>
          </cell>
          <cell r="I137" t="str">
            <v>t</v>
          </cell>
          <cell r="J137" t="str">
            <v>L</v>
          </cell>
        </row>
        <row r="138">
          <cell r="C138" t="str">
            <v>N/A</v>
          </cell>
          <cell r="E138" t="str">
            <v>N/A</v>
          </cell>
          <cell r="F138" t="str">
            <v>Gás Natural</v>
          </cell>
          <cell r="G138">
            <v>8.0000000000000004E-4</v>
          </cell>
          <cell r="I138" t="str">
            <v>t</v>
          </cell>
          <cell r="J138" t="str">
            <v>m3</v>
          </cell>
        </row>
        <row r="139">
          <cell r="C139" t="str">
            <v>N/A</v>
          </cell>
          <cell r="E139" t="str">
            <v>N/A</v>
          </cell>
          <cell r="F139" t="str">
            <v>Acetileno</v>
          </cell>
          <cell r="G139">
            <v>1.1069999999999999E-3</v>
          </cell>
          <cell r="I139" t="str">
            <v>t</v>
          </cell>
          <cell r="J139" t="str">
            <v>m3</v>
          </cell>
        </row>
        <row r="140">
          <cell r="C140" t="str">
            <v>Fontes Estacionárias</v>
          </cell>
          <cell r="E140" t="str">
            <v>N/A</v>
          </cell>
          <cell r="F140" t="str">
            <v>Explosivos</v>
          </cell>
          <cell r="G140">
            <v>0.18</v>
          </cell>
          <cell r="I140" t="str">
            <v>kg CO₂</v>
          </cell>
          <cell r="J140" t="str">
            <v>kg</v>
          </cell>
        </row>
        <row r="141">
          <cell r="C141" t="str">
            <v>Fontes Estacionárias</v>
          </cell>
          <cell r="E141" t="str">
            <v>N/A</v>
          </cell>
          <cell r="F141" t="str">
            <v>Explosivos</v>
          </cell>
          <cell r="G141">
            <v>0</v>
          </cell>
          <cell r="I141" t="str">
            <v>kg CH₄</v>
          </cell>
          <cell r="J141" t="str">
            <v>kg</v>
          </cell>
        </row>
        <row r="142">
          <cell r="C142" t="str">
            <v>Fontes Estacionárias</v>
          </cell>
          <cell r="E142" t="str">
            <v>N/A</v>
          </cell>
          <cell r="F142" t="str">
            <v>Explosivos</v>
          </cell>
          <cell r="G142">
            <v>0</v>
          </cell>
          <cell r="I142" t="str">
            <v>kg N₂O</v>
          </cell>
          <cell r="J142" t="str">
            <v>kg</v>
          </cell>
        </row>
        <row r="143">
          <cell r="C143" t="str">
            <v>Fontes Estacionárias</v>
          </cell>
          <cell r="E143" t="str">
            <v>N/A</v>
          </cell>
          <cell r="F143" t="str">
            <v>Explosivos</v>
          </cell>
          <cell r="G143">
            <v>180</v>
          </cell>
          <cell r="I143" t="str">
            <v>kg CO₂</v>
          </cell>
          <cell r="J143" t="str">
            <v>t</v>
          </cell>
        </row>
        <row r="144">
          <cell r="C144" t="str">
            <v>Fontes Estacionárias</v>
          </cell>
          <cell r="E144" t="str">
            <v>N/A</v>
          </cell>
          <cell r="F144" t="str">
            <v>Explosivos</v>
          </cell>
          <cell r="G144">
            <v>0</v>
          </cell>
          <cell r="I144" t="str">
            <v>kg CH₄</v>
          </cell>
          <cell r="J144" t="str">
            <v>t</v>
          </cell>
        </row>
        <row r="145">
          <cell r="C145" t="str">
            <v>Fontes Estacionárias</v>
          </cell>
          <cell r="E145" t="str">
            <v>N/A</v>
          </cell>
          <cell r="F145" t="str">
            <v>Explosivos</v>
          </cell>
          <cell r="G145">
            <v>0</v>
          </cell>
          <cell r="I145" t="str">
            <v>kg N₂O</v>
          </cell>
          <cell r="J145" t="str">
            <v>t</v>
          </cell>
        </row>
        <row r="146">
          <cell r="C146" t="str">
            <v>Fontes Estacionárias</v>
          </cell>
          <cell r="E146" t="str">
            <v>Geração de Energia</v>
          </cell>
          <cell r="F146" t="str">
            <v>Óleo Combustível Pesado</v>
          </cell>
          <cell r="G146">
            <v>77.400000000000006</v>
          </cell>
          <cell r="I146" t="str">
            <v>kg CO₂</v>
          </cell>
          <cell r="J146" t="str">
            <v>GJ</v>
          </cell>
        </row>
        <row r="147">
          <cell r="C147" t="str">
            <v>Fontes Estacionárias</v>
          </cell>
          <cell r="E147" t="str">
            <v>Geração de Energia</v>
          </cell>
          <cell r="F147" t="str">
            <v>Óleo Combustível Pesado</v>
          </cell>
          <cell r="G147">
            <v>3.0000000000000001E-3</v>
          </cell>
          <cell r="I147" t="str">
            <v>kg CH₄</v>
          </cell>
          <cell r="J147" t="str">
            <v>GJ</v>
          </cell>
        </row>
        <row r="148">
          <cell r="C148" t="str">
            <v>Fontes Estacionárias</v>
          </cell>
          <cell r="E148" t="str">
            <v>Geração de Energia</v>
          </cell>
          <cell r="F148" t="str">
            <v>Óleo Combustível Pesado</v>
          </cell>
          <cell r="G148">
            <v>5.9999999999999995E-4</v>
          </cell>
          <cell r="I148" t="str">
            <v>kg N₂O</v>
          </cell>
          <cell r="J148" t="str">
            <v>GJ</v>
          </cell>
        </row>
        <row r="149">
          <cell r="C149" t="str">
            <v>Fontes Estacionárias</v>
          </cell>
          <cell r="E149" t="str">
            <v>Geração de Energia</v>
          </cell>
          <cell r="F149" t="str">
            <v>Biodiesel</v>
          </cell>
          <cell r="G149">
            <v>70.8</v>
          </cell>
          <cell r="I149" t="str">
            <v>kg CO₂</v>
          </cell>
          <cell r="J149" t="str">
            <v>GJ</v>
          </cell>
        </row>
        <row r="150">
          <cell r="C150" t="str">
            <v>Fontes Estacionárias</v>
          </cell>
          <cell r="E150" t="str">
            <v>Geração de Energia</v>
          </cell>
          <cell r="F150" t="str">
            <v>Biodiesel</v>
          </cell>
          <cell r="G150">
            <v>3.0000000000000001E-3</v>
          </cell>
          <cell r="I150" t="str">
            <v>kg CH₄</v>
          </cell>
          <cell r="J150" t="str">
            <v>GJ</v>
          </cell>
        </row>
        <row r="151">
          <cell r="C151" t="str">
            <v>Fontes Estacionárias</v>
          </cell>
          <cell r="E151" t="str">
            <v>Geração de Energia</v>
          </cell>
          <cell r="F151" t="str">
            <v>Biodiesel</v>
          </cell>
          <cell r="G151">
            <v>5.9999999999999995E-4</v>
          </cell>
          <cell r="I151" t="str">
            <v>kg N₂O</v>
          </cell>
          <cell r="J151" t="str">
            <v>GJ</v>
          </cell>
        </row>
        <row r="152">
          <cell r="C152" t="str">
            <v>Fontes Estacionárias</v>
          </cell>
          <cell r="E152" t="str">
            <v>Geração de Energia</v>
          </cell>
          <cell r="F152" t="str">
            <v>Etanol Anidro</v>
          </cell>
          <cell r="G152">
            <v>79.599999999999994</v>
          </cell>
          <cell r="I152" t="str">
            <v>kg CO₂</v>
          </cell>
          <cell r="J152" t="str">
            <v>GJ</v>
          </cell>
        </row>
        <row r="153">
          <cell r="C153" t="str">
            <v>Fontes Estacionárias</v>
          </cell>
          <cell r="E153" t="str">
            <v>Geração de Energia</v>
          </cell>
          <cell r="F153" t="str">
            <v>Etanol Anidro</v>
          </cell>
          <cell r="G153">
            <v>3.0000000000000001E-3</v>
          </cell>
          <cell r="I153" t="str">
            <v>kg CH₄</v>
          </cell>
          <cell r="J153" t="str">
            <v>GJ</v>
          </cell>
        </row>
        <row r="154">
          <cell r="C154" t="str">
            <v>Fontes Estacionárias</v>
          </cell>
          <cell r="E154" t="str">
            <v>Geração de Energia</v>
          </cell>
          <cell r="F154" t="str">
            <v>Etanol Anidro</v>
          </cell>
          <cell r="G154">
            <v>5.9999999999999995E-4</v>
          </cell>
          <cell r="I154" t="str">
            <v>kg N₂O</v>
          </cell>
          <cell r="J154" t="str">
            <v>GJ</v>
          </cell>
        </row>
        <row r="155">
          <cell r="C155" t="str">
            <v>Fontes Estacionárias</v>
          </cell>
          <cell r="E155" t="str">
            <v>Geração de Energia</v>
          </cell>
          <cell r="F155" t="str">
            <v>Etanol Hidratado</v>
          </cell>
          <cell r="G155">
            <v>79.599999999999994</v>
          </cell>
          <cell r="I155" t="str">
            <v>kg CO₂</v>
          </cell>
          <cell r="J155" t="str">
            <v>GJ</v>
          </cell>
        </row>
        <row r="156">
          <cell r="C156" t="str">
            <v>Fontes Estacionárias</v>
          </cell>
          <cell r="E156" t="str">
            <v>Geração de Energia</v>
          </cell>
          <cell r="F156" t="str">
            <v>Etanol Hidratado</v>
          </cell>
          <cell r="G156">
            <v>3.0000000000000001E-3</v>
          </cell>
          <cell r="I156" t="str">
            <v>kg CH₄</v>
          </cell>
          <cell r="J156" t="str">
            <v>GJ</v>
          </cell>
        </row>
        <row r="157">
          <cell r="C157" t="str">
            <v>Fontes Estacionárias</v>
          </cell>
          <cell r="E157" t="str">
            <v>Geração de Energia</v>
          </cell>
          <cell r="F157" t="str">
            <v>Etanol Hidratado</v>
          </cell>
          <cell r="G157">
            <v>5.9999999999999995E-4</v>
          </cell>
          <cell r="I157" t="str">
            <v>kg N₂O</v>
          </cell>
          <cell r="J157" t="str">
            <v>GJ</v>
          </cell>
        </row>
        <row r="158">
          <cell r="C158" t="str">
            <v>Fontes Estacionárias</v>
          </cell>
          <cell r="E158" t="str">
            <v>Geração de Energia</v>
          </cell>
          <cell r="F158" t="str">
            <v>Biomassa</v>
          </cell>
          <cell r="G158">
            <v>100</v>
          </cell>
          <cell r="I158" t="str">
            <v>kg CO₂</v>
          </cell>
          <cell r="J158" t="str">
            <v>GJ</v>
          </cell>
        </row>
        <row r="159">
          <cell r="C159" t="str">
            <v>Fontes Estacionárias</v>
          </cell>
          <cell r="E159" t="str">
            <v>Geração de Energia</v>
          </cell>
          <cell r="F159" t="str">
            <v>Biomassa</v>
          </cell>
          <cell r="G159">
            <v>0.03</v>
          </cell>
          <cell r="I159" t="str">
            <v>kg CH₄</v>
          </cell>
          <cell r="J159" t="str">
            <v>GJ</v>
          </cell>
        </row>
        <row r="160">
          <cell r="C160" t="str">
            <v>Fontes Estacionárias</v>
          </cell>
          <cell r="E160" t="str">
            <v>Geração de Energia</v>
          </cell>
          <cell r="F160" t="str">
            <v>Biomassa</v>
          </cell>
          <cell r="G160">
            <v>4.0000000000000001E-3</v>
          </cell>
          <cell r="I160" t="str">
            <v>kg N₂O</v>
          </cell>
          <cell r="J160" t="str">
            <v>GJ</v>
          </cell>
        </row>
        <row r="161">
          <cell r="C161" t="str">
            <v>Fontes Estacionárias</v>
          </cell>
          <cell r="E161" t="str">
            <v>Geração de Energia</v>
          </cell>
          <cell r="F161" t="str">
            <v>Diesel B5</v>
          </cell>
          <cell r="G161">
            <v>70.703196053728391</v>
          </cell>
          <cell r="I161" t="str">
            <v>kg CO₂</v>
          </cell>
          <cell r="J161" t="str">
            <v>GJ</v>
          </cell>
        </row>
        <row r="162">
          <cell r="C162" t="str">
            <v>Fontes Estacionárias</v>
          </cell>
          <cell r="E162" t="str">
            <v>Geração de Energia</v>
          </cell>
          <cell r="F162" t="str">
            <v>Diesel B5</v>
          </cell>
          <cell r="G162">
            <v>3.0000000000000005E-3</v>
          </cell>
          <cell r="I162" t="str">
            <v>kg CH₄</v>
          </cell>
          <cell r="J162" t="str">
            <v>GJ</v>
          </cell>
        </row>
        <row r="163">
          <cell r="C163" t="str">
            <v>Fontes Estacionárias</v>
          </cell>
          <cell r="E163" t="str">
            <v>Geração de Energia</v>
          </cell>
          <cell r="F163" t="str">
            <v>Diesel B5</v>
          </cell>
          <cell r="G163">
            <v>5.9999999999999995E-4</v>
          </cell>
          <cell r="I163" t="str">
            <v>kg N₂O</v>
          </cell>
          <cell r="J163" t="str">
            <v>GJ</v>
          </cell>
        </row>
        <row r="164">
          <cell r="C164" t="str">
            <v>Fontes Estacionárias</v>
          </cell>
          <cell r="E164" t="str">
            <v>Geração de Energia</v>
          </cell>
          <cell r="F164" t="str">
            <v>Óleo Diesel</v>
          </cell>
          <cell r="G164">
            <v>74.099999999999994</v>
          </cell>
          <cell r="I164" t="str">
            <v>kg CO₂</v>
          </cell>
          <cell r="J164" t="str">
            <v>GJ</v>
          </cell>
        </row>
        <row r="165">
          <cell r="C165" t="str">
            <v>Fontes Estacionárias</v>
          </cell>
          <cell r="E165" t="str">
            <v>Geração de Energia</v>
          </cell>
          <cell r="F165" t="str">
            <v>Óleo Diesel</v>
          </cell>
          <cell r="G165">
            <v>3.0000000000000001E-3</v>
          </cell>
          <cell r="I165" t="str">
            <v>kg CH₄</v>
          </cell>
          <cell r="J165" t="str">
            <v>GJ</v>
          </cell>
        </row>
        <row r="166">
          <cell r="C166" t="str">
            <v>Fontes Estacionárias</v>
          </cell>
          <cell r="E166" t="str">
            <v>Geração de Energia</v>
          </cell>
          <cell r="F166" t="str">
            <v>Óleo Diesel</v>
          </cell>
          <cell r="G166">
            <v>5.9999999999999995E-4</v>
          </cell>
          <cell r="I166" t="str">
            <v>kg N₂O</v>
          </cell>
          <cell r="J166" t="str">
            <v>GJ</v>
          </cell>
        </row>
        <row r="167">
          <cell r="C167" t="str">
            <v>Fontes Estacionárias</v>
          </cell>
          <cell r="E167" t="str">
            <v>Geração de Energia</v>
          </cell>
          <cell r="F167" t="str">
            <v>Gasolina C</v>
          </cell>
          <cell r="G167">
            <v>57.417940409868059</v>
          </cell>
          <cell r="I167" t="str">
            <v>kg CO₂</v>
          </cell>
          <cell r="J167" t="str">
            <v>GJ</v>
          </cell>
        </row>
        <row r="168">
          <cell r="C168" t="str">
            <v>Fontes Estacionárias</v>
          </cell>
          <cell r="E168" t="str">
            <v>Geração de Energia</v>
          </cell>
          <cell r="F168" t="str">
            <v>Gasolina C</v>
          </cell>
          <cell r="G168">
            <v>3.0000000000000001E-3</v>
          </cell>
          <cell r="I168" t="str">
            <v>kg CH₄</v>
          </cell>
          <cell r="J168" t="str">
            <v>GJ</v>
          </cell>
        </row>
        <row r="169">
          <cell r="C169" t="str">
            <v>Fontes Estacionárias</v>
          </cell>
          <cell r="E169" t="str">
            <v>Geração de Energia</v>
          </cell>
          <cell r="F169" t="str">
            <v>Gasolina C</v>
          </cell>
          <cell r="G169">
            <v>5.9999999999999995E-4</v>
          </cell>
          <cell r="I169" t="str">
            <v>kg N₂O</v>
          </cell>
          <cell r="J169" t="str">
            <v>GJ</v>
          </cell>
        </row>
        <row r="170">
          <cell r="C170" t="str">
            <v>Fontes Estacionárias</v>
          </cell>
          <cell r="E170" t="str">
            <v>Geração de Energia</v>
          </cell>
          <cell r="F170" t="str">
            <v>Gasolina A</v>
          </cell>
          <cell r="G170">
            <v>69.3</v>
          </cell>
          <cell r="I170" t="str">
            <v>kg CO₂</v>
          </cell>
          <cell r="J170" t="str">
            <v>GJ</v>
          </cell>
        </row>
        <row r="171">
          <cell r="C171" t="str">
            <v>Fontes Estacionárias</v>
          </cell>
          <cell r="E171" t="str">
            <v>Geração de Energia</v>
          </cell>
          <cell r="F171" t="str">
            <v>Gasolina A</v>
          </cell>
          <cell r="G171">
            <v>3.0000000000000001E-3</v>
          </cell>
          <cell r="I171" t="str">
            <v>kg CH₄</v>
          </cell>
          <cell r="J171" t="str">
            <v>GJ</v>
          </cell>
        </row>
        <row r="172">
          <cell r="C172" t="str">
            <v>Fontes Estacionárias</v>
          </cell>
          <cell r="E172" t="str">
            <v>Geração de Energia</v>
          </cell>
          <cell r="F172" t="str">
            <v>Gasolina A</v>
          </cell>
          <cell r="G172">
            <v>5.9999999999999995E-4</v>
          </cell>
          <cell r="I172" t="str">
            <v>kg N₂O</v>
          </cell>
          <cell r="J172" t="str">
            <v>GJ</v>
          </cell>
        </row>
        <row r="173">
          <cell r="C173" t="str">
            <v>Fontes Estacionárias</v>
          </cell>
          <cell r="E173" t="str">
            <v>Geração de Energia</v>
          </cell>
          <cell r="F173" t="str">
            <v>GLP</v>
          </cell>
          <cell r="G173">
            <v>63.1</v>
          </cell>
          <cell r="I173" t="str">
            <v>kg CO₂</v>
          </cell>
          <cell r="J173" t="str">
            <v>GJ</v>
          </cell>
        </row>
        <row r="174">
          <cell r="C174" t="str">
            <v>Fontes Estacionárias</v>
          </cell>
          <cell r="E174" t="str">
            <v>Geração de Energia</v>
          </cell>
          <cell r="F174" t="str">
            <v>GLP</v>
          </cell>
          <cell r="G174">
            <v>1E-3</v>
          </cell>
          <cell r="I174" t="str">
            <v>kg CH₄</v>
          </cell>
          <cell r="J174" t="str">
            <v>GJ</v>
          </cell>
        </row>
        <row r="175">
          <cell r="C175" t="str">
            <v>Fontes Estacionárias</v>
          </cell>
          <cell r="E175" t="str">
            <v>Geração de Energia</v>
          </cell>
          <cell r="F175" t="str">
            <v>GLP</v>
          </cell>
          <cell r="G175">
            <v>1E-4</v>
          </cell>
          <cell r="I175" t="str">
            <v>kg N₂O</v>
          </cell>
          <cell r="J175" t="str">
            <v>GJ</v>
          </cell>
        </row>
        <row r="176">
          <cell r="C176" t="str">
            <v>Fontes Estacionárias</v>
          </cell>
          <cell r="E176" t="str">
            <v>Geração de Energia</v>
          </cell>
          <cell r="F176" t="str">
            <v>Carvão Vegetal</v>
          </cell>
          <cell r="G176">
            <v>112</v>
          </cell>
          <cell r="I176" t="str">
            <v>kg CO₂</v>
          </cell>
          <cell r="J176" t="str">
            <v>GJ</v>
          </cell>
        </row>
        <row r="177">
          <cell r="C177" t="str">
            <v>Fontes Estacionárias</v>
          </cell>
          <cell r="E177" t="str">
            <v>Geração de Energia</v>
          </cell>
          <cell r="F177" t="str">
            <v>Carvão Vegetal</v>
          </cell>
          <cell r="G177">
            <v>0.2</v>
          </cell>
          <cell r="I177" t="str">
            <v>kg CH₄</v>
          </cell>
          <cell r="J177" t="str">
            <v>GJ</v>
          </cell>
        </row>
        <row r="178">
          <cell r="C178" t="str">
            <v>Fontes Estacionárias</v>
          </cell>
          <cell r="E178" t="str">
            <v>Geração de Energia</v>
          </cell>
          <cell r="F178" t="str">
            <v>Carvão Vegetal</v>
          </cell>
          <cell r="G178">
            <v>4.0000000000000001E-3</v>
          </cell>
          <cell r="I178" t="str">
            <v>kg N₂O</v>
          </cell>
          <cell r="J178" t="str">
            <v>GJ</v>
          </cell>
        </row>
        <row r="179">
          <cell r="C179" t="str">
            <v>Fontes Estacionárias</v>
          </cell>
          <cell r="E179" t="str">
            <v>Geração de Energia</v>
          </cell>
          <cell r="F179" t="str">
            <v>Gás Natural</v>
          </cell>
          <cell r="G179">
            <v>56.1</v>
          </cell>
          <cell r="I179" t="str">
            <v>kg CO₂</v>
          </cell>
          <cell r="J179" t="str">
            <v>GJ</v>
          </cell>
        </row>
        <row r="180">
          <cell r="C180" t="str">
            <v>Fontes Estacionárias</v>
          </cell>
          <cell r="E180" t="str">
            <v>Geração de Energia</v>
          </cell>
          <cell r="F180" t="str">
            <v>Gás Natural</v>
          </cell>
          <cell r="G180">
            <v>1E-3</v>
          </cell>
          <cell r="I180" t="str">
            <v>kg CH₄</v>
          </cell>
          <cell r="J180" t="str">
            <v>GJ</v>
          </cell>
        </row>
        <row r="181">
          <cell r="C181" t="str">
            <v>Fontes Estacionárias</v>
          </cell>
          <cell r="E181" t="str">
            <v>Geração de Energia</v>
          </cell>
          <cell r="F181" t="str">
            <v>Gás Natural</v>
          </cell>
          <cell r="G181">
            <v>1E-4</v>
          </cell>
          <cell r="I181" t="str">
            <v>kg N₂O</v>
          </cell>
          <cell r="J181" t="str">
            <v>GJ</v>
          </cell>
        </row>
        <row r="182">
          <cell r="C182" t="str">
            <v>Fontes Estacionárias</v>
          </cell>
          <cell r="E182" t="str">
            <v>Geração de Energia</v>
          </cell>
          <cell r="F182" t="str">
            <v>Carvão (Sub-Bit)</v>
          </cell>
          <cell r="G182">
            <v>96.1</v>
          </cell>
          <cell r="I182" t="str">
            <v>kg CO₂</v>
          </cell>
          <cell r="J182" t="str">
            <v>GJ</v>
          </cell>
        </row>
        <row r="183">
          <cell r="C183" t="str">
            <v>Fontes Estacionárias</v>
          </cell>
          <cell r="E183" t="str">
            <v>Geração de Energia</v>
          </cell>
          <cell r="F183" t="str">
            <v>Carvão (Sub-Bit)</v>
          </cell>
          <cell r="G183">
            <v>1E-3</v>
          </cell>
          <cell r="I183" t="str">
            <v>kg CH₄</v>
          </cell>
          <cell r="J183" t="str">
            <v>GJ</v>
          </cell>
        </row>
        <row r="184">
          <cell r="C184" t="str">
            <v>Fontes Estacionárias</v>
          </cell>
          <cell r="E184" t="str">
            <v>Geração de Energia</v>
          </cell>
          <cell r="F184" t="str">
            <v>Carvão (Sub-Bit)</v>
          </cell>
          <cell r="G184">
            <v>1.5E-3</v>
          </cell>
          <cell r="I184" t="str">
            <v>kg N₂O</v>
          </cell>
          <cell r="J184" t="str">
            <v>GJ</v>
          </cell>
        </row>
        <row r="185">
          <cell r="C185" t="str">
            <v>Fontes Estacionárias</v>
          </cell>
          <cell r="E185" t="str">
            <v>Geração de Energia</v>
          </cell>
          <cell r="F185" t="str">
            <v>Licor Negro</v>
          </cell>
          <cell r="G185">
            <v>95.3</v>
          </cell>
          <cell r="I185" t="str">
            <v>kg CO₂</v>
          </cell>
          <cell r="J185" t="str">
            <v>GJ</v>
          </cell>
        </row>
        <row r="186">
          <cell r="C186" t="str">
            <v>Fontes Estacionárias</v>
          </cell>
          <cell r="E186" t="str">
            <v>Geração de Energia</v>
          </cell>
          <cell r="F186" t="str">
            <v>Licor Negro</v>
          </cell>
          <cell r="G186">
            <v>3.0000000000000001E-3</v>
          </cell>
          <cell r="I186" t="str">
            <v>kg CH₄</v>
          </cell>
          <cell r="J186" t="str">
            <v>GJ</v>
          </cell>
        </row>
        <row r="187">
          <cell r="C187" t="str">
            <v>Fontes Estacionárias</v>
          </cell>
          <cell r="E187" t="str">
            <v>Geração de Energia</v>
          </cell>
          <cell r="F187" t="str">
            <v>Licor Negro</v>
          </cell>
          <cell r="G187">
            <v>2E-3</v>
          </cell>
          <cell r="I187" t="str">
            <v>kg N₂O</v>
          </cell>
          <cell r="J187" t="str">
            <v>GJ</v>
          </cell>
        </row>
        <row r="188">
          <cell r="C188" t="str">
            <v>Fontes Estacionárias</v>
          </cell>
          <cell r="E188" t="str">
            <v>Geração de Energia</v>
          </cell>
          <cell r="F188" t="str">
            <v>Resíduo de madeira</v>
          </cell>
          <cell r="G188">
            <v>112</v>
          </cell>
          <cell r="I188" t="str">
            <v>kg CO₂</v>
          </cell>
          <cell r="J188" t="str">
            <v>GJ</v>
          </cell>
        </row>
        <row r="189">
          <cell r="C189" t="str">
            <v>Fontes Estacionárias</v>
          </cell>
          <cell r="E189" t="str">
            <v>Geração de Energia</v>
          </cell>
          <cell r="F189" t="str">
            <v>Resíduo de madeira</v>
          </cell>
          <cell r="G189">
            <v>0.03</v>
          </cell>
          <cell r="I189" t="str">
            <v>kg CH₄</v>
          </cell>
          <cell r="J189" t="str">
            <v>GJ</v>
          </cell>
        </row>
        <row r="190">
          <cell r="C190" t="str">
            <v>Fontes Estacionárias</v>
          </cell>
          <cell r="E190" t="str">
            <v>Geração de Energia</v>
          </cell>
          <cell r="F190" t="str">
            <v>Resíduo de madeira</v>
          </cell>
          <cell r="G190">
            <v>4.0000000000000001E-3</v>
          </cell>
          <cell r="I190" t="str">
            <v>kg N₂O</v>
          </cell>
          <cell r="J190" t="str">
            <v>GJ</v>
          </cell>
        </row>
        <row r="191">
          <cell r="C191" t="str">
            <v>Fontes Estacionárias</v>
          </cell>
          <cell r="E191" t="str">
            <v>Geração de Energia</v>
          </cell>
          <cell r="F191" t="str">
            <v>Lubrificantes</v>
          </cell>
          <cell r="G191">
            <v>73.3</v>
          </cell>
          <cell r="I191" t="str">
            <v>kg CO₂</v>
          </cell>
          <cell r="J191" t="str">
            <v>GJ</v>
          </cell>
        </row>
        <row r="192">
          <cell r="C192" t="str">
            <v>Fontes Estacionárias</v>
          </cell>
          <cell r="E192" t="str">
            <v>Geração de Energia</v>
          </cell>
          <cell r="F192" t="str">
            <v>Lubrificantes</v>
          </cell>
          <cell r="G192">
            <v>3.0000000000000001E-3</v>
          </cell>
          <cell r="I192" t="str">
            <v>kg CH₄</v>
          </cell>
          <cell r="J192" t="str">
            <v>GJ</v>
          </cell>
        </row>
        <row r="193">
          <cell r="C193" t="str">
            <v>Fontes Estacionárias</v>
          </cell>
          <cell r="E193" t="str">
            <v>Geração de Energia</v>
          </cell>
          <cell r="F193" t="str">
            <v>Lubrificantes</v>
          </cell>
          <cell r="G193">
            <v>5.9999999999999995E-4</v>
          </cell>
          <cell r="I193" t="str">
            <v>kg N₂O</v>
          </cell>
          <cell r="J193" t="str">
            <v>GJ</v>
          </cell>
        </row>
        <row r="194">
          <cell r="C194" t="str">
            <v>Fontes Estacionárias</v>
          </cell>
          <cell r="E194" t="str">
            <v>Geração de Energia</v>
          </cell>
          <cell r="F194" t="str">
            <v>Querosene</v>
          </cell>
          <cell r="G194">
            <v>71.900000000000006</v>
          </cell>
          <cell r="I194" t="str">
            <v>kg CO₂</v>
          </cell>
          <cell r="J194" t="str">
            <v>GJ</v>
          </cell>
        </row>
        <row r="195">
          <cell r="C195" t="str">
            <v>Fontes Estacionárias</v>
          </cell>
          <cell r="E195" t="str">
            <v>Geração de Energia</v>
          </cell>
          <cell r="F195" t="str">
            <v>Querosene</v>
          </cell>
          <cell r="G195">
            <v>3.0000000000000001E-3</v>
          </cell>
          <cell r="I195" t="str">
            <v>kg CH₄</v>
          </cell>
          <cell r="J195" t="str">
            <v>GJ</v>
          </cell>
        </row>
        <row r="196">
          <cell r="C196" t="str">
            <v>Fontes Estacionárias</v>
          </cell>
          <cell r="E196" t="str">
            <v>Geração de Energia</v>
          </cell>
          <cell r="F196" t="str">
            <v>Querosene</v>
          </cell>
          <cell r="G196">
            <v>5.9999999999999995E-4</v>
          </cell>
          <cell r="I196" t="str">
            <v>kg N₂O</v>
          </cell>
          <cell r="J196" t="str">
            <v>GJ</v>
          </cell>
        </row>
        <row r="197">
          <cell r="C197" t="str">
            <v>Fontes Estacionárias</v>
          </cell>
          <cell r="E197" t="str">
            <v>Construção e Manufatura</v>
          </cell>
          <cell r="F197" t="str">
            <v>Óleo Combustível Pesado</v>
          </cell>
          <cell r="G197">
            <v>77.400000000000006</v>
          </cell>
          <cell r="I197" t="str">
            <v>kg CO₂</v>
          </cell>
          <cell r="J197" t="str">
            <v>GJ</v>
          </cell>
        </row>
        <row r="198">
          <cell r="C198" t="str">
            <v>Fontes Estacionárias</v>
          </cell>
          <cell r="E198" t="str">
            <v>Construção e Manufatura</v>
          </cell>
          <cell r="F198" t="str">
            <v>Óleo Combustível Pesado</v>
          </cell>
          <cell r="G198">
            <v>3.0000000000000001E-3</v>
          </cell>
          <cell r="I198" t="str">
            <v>kg CH₄</v>
          </cell>
          <cell r="J198" t="str">
            <v>GJ</v>
          </cell>
        </row>
        <row r="199">
          <cell r="C199" t="str">
            <v>Fontes Estacionárias</v>
          </cell>
          <cell r="E199" t="str">
            <v>Construção e Manufatura</v>
          </cell>
          <cell r="F199" t="str">
            <v>Óleo Combustível Pesado</v>
          </cell>
          <cell r="G199">
            <v>5.9999999999999995E-4</v>
          </cell>
          <cell r="I199" t="str">
            <v>kg N₂O</v>
          </cell>
          <cell r="J199" t="str">
            <v>GJ</v>
          </cell>
        </row>
        <row r="200">
          <cell r="C200" t="str">
            <v>Fontes Estacionárias</v>
          </cell>
          <cell r="E200" t="str">
            <v>Construção e Manufatura</v>
          </cell>
          <cell r="F200" t="str">
            <v>Biodiesel</v>
          </cell>
          <cell r="G200">
            <v>70.8</v>
          </cell>
          <cell r="I200" t="str">
            <v>kg CO₂</v>
          </cell>
          <cell r="J200" t="str">
            <v>GJ</v>
          </cell>
        </row>
        <row r="201">
          <cell r="C201" t="str">
            <v>Fontes Estacionárias</v>
          </cell>
          <cell r="E201" t="str">
            <v>Construção e Manufatura</v>
          </cell>
          <cell r="F201" t="str">
            <v>Biodiesel</v>
          </cell>
          <cell r="G201">
            <v>3.0000000000000001E-3</v>
          </cell>
          <cell r="I201" t="str">
            <v>kg CH₄</v>
          </cell>
          <cell r="J201" t="str">
            <v>GJ</v>
          </cell>
        </row>
        <row r="202">
          <cell r="C202" t="str">
            <v>Fontes Estacionárias</v>
          </cell>
          <cell r="E202" t="str">
            <v>Construção e Manufatura</v>
          </cell>
          <cell r="F202" t="str">
            <v>Biodiesel</v>
          </cell>
          <cell r="G202">
            <v>5.9999999999999995E-4</v>
          </cell>
          <cell r="I202" t="str">
            <v>kg N₂O</v>
          </cell>
          <cell r="J202" t="str">
            <v>GJ</v>
          </cell>
        </row>
        <row r="203">
          <cell r="C203" t="str">
            <v>Fontes Estacionárias</v>
          </cell>
          <cell r="E203" t="str">
            <v>Construção e Manufatura</v>
          </cell>
          <cell r="F203" t="str">
            <v>Etanol Anidro</v>
          </cell>
          <cell r="G203">
            <v>79.599999999999994</v>
          </cell>
          <cell r="I203" t="str">
            <v>kg CO₂</v>
          </cell>
          <cell r="J203" t="str">
            <v>GJ</v>
          </cell>
        </row>
        <row r="204">
          <cell r="C204" t="str">
            <v>Fontes Estacionárias</v>
          </cell>
          <cell r="E204" t="str">
            <v>Construção e Manufatura</v>
          </cell>
          <cell r="F204" t="str">
            <v>Etanol Anidro</v>
          </cell>
          <cell r="G204">
            <v>3.0000000000000001E-3</v>
          </cell>
          <cell r="I204" t="str">
            <v>kg CH₄</v>
          </cell>
          <cell r="J204" t="str">
            <v>GJ</v>
          </cell>
        </row>
        <row r="205">
          <cell r="C205" t="str">
            <v>Fontes Estacionárias</v>
          </cell>
          <cell r="E205" t="str">
            <v>Construção e Manufatura</v>
          </cell>
          <cell r="F205" t="str">
            <v>Etanol Anidro</v>
          </cell>
          <cell r="G205">
            <v>5.9999999999999995E-4</v>
          </cell>
          <cell r="I205" t="str">
            <v>kg N₂O</v>
          </cell>
          <cell r="J205" t="str">
            <v>GJ</v>
          </cell>
        </row>
        <row r="206">
          <cell r="C206" t="str">
            <v>Fontes Estacionárias</v>
          </cell>
          <cell r="E206" t="str">
            <v>Construção e Manufatura</v>
          </cell>
          <cell r="F206" t="str">
            <v>Etanol Hidratado</v>
          </cell>
          <cell r="G206">
            <v>79.599999999999994</v>
          </cell>
          <cell r="I206" t="str">
            <v>kg CO₂</v>
          </cell>
          <cell r="J206" t="str">
            <v>GJ</v>
          </cell>
        </row>
        <row r="207">
          <cell r="C207" t="str">
            <v>Fontes Estacionárias</v>
          </cell>
          <cell r="E207" t="str">
            <v>Construção e Manufatura</v>
          </cell>
          <cell r="F207" t="str">
            <v>Etanol Hidratado</v>
          </cell>
          <cell r="G207">
            <v>3.0000000000000001E-3</v>
          </cell>
          <cell r="I207" t="str">
            <v>kg CH₄</v>
          </cell>
          <cell r="J207" t="str">
            <v>GJ</v>
          </cell>
        </row>
        <row r="208">
          <cell r="C208" t="str">
            <v>Fontes Estacionárias</v>
          </cell>
          <cell r="E208" t="str">
            <v>Construção e Manufatura</v>
          </cell>
          <cell r="F208" t="str">
            <v>Etanol Hidratado</v>
          </cell>
          <cell r="G208">
            <v>5.9999999999999995E-4</v>
          </cell>
          <cell r="I208" t="str">
            <v>kg N₂O</v>
          </cell>
          <cell r="J208" t="str">
            <v>GJ</v>
          </cell>
        </row>
        <row r="209">
          <cell r="C209" t="str">
            <v>Fontes Estacionárias</v>
          </cell>
          <cell r="E209" t="str">
            <v>Construção e Manufatura</v>
          </cell>
          <cell r="F209" t="str">
            <v>Biomassa</v>
          </cell>
          <cell r="G209">
            <v>100</v>
          </cell>
          <cell r="I209" t="str">
            <v>kg CO₂</v>
          </cell>
          <cell r="J209" t="str">
            <v>GJ</v>
          </cell>
        </row>
        <row r="210">
          <cell r="C210" t="str">
            <v>Fontes Estacionárias</v>
          </cell>
          <cell r="E210" t="str">
            <v>Construção e Manufatura</v>
          </cell>
          <cell r="F210" t="str">
            <v>Biomassa</v>
          </cell>
          <cell r="G210">
            <v>0.03</v>
          </cell>
          <cell r="I210" t="str">
            <v>kg CH₄</v>
          </cell>
          <cell r="J210" t="str">
            <v>GJ</v>
          </cell>
        </row>
        <row r="211">
          <cell r="C211" t="str">
            <v>Fontes Estacionárias</v>
          </cell>
          <cell r="E211" t="str">
            <v>Construção e Manufatura</v>
          </cell>
          <cell r="F211" t="str">
            <v>Biomassa</v>
          </cell>
          <cell r="G211">
            <v>4.0000000000000001E-3</v>
          </cell>
          <cell r="I211" t="str">
            <v>kg N₂O</v>
          </cell>
          <cell r="J211" t="str">
            <v>GJ</v>
          </cell>
        </row>
        <row r="212">
          <cell r="C212" t="str">
            <v>Fontes Estacionárias</v>
          </cell>
          <cell r="E212" t="str">
            <v>Construção e Manufatura</v>
          </cell>
          <cell r="F212" t="str">
            <v>Diesel B5</v>
          </cell>
          <cell r="G212">
            <v>70.703196053728391</v>
          </cell>
          <cell r="I212" t="str">
            <v>kg CO₂</v>
          </cell>
          <cell r="J212" t="str">
            <v>GJ</v>
          </cell>
        </row>
        <row r="213">
          <cell r="C213" t="str">
            <v>Fontes Estacionárias</v>
          </cell>
          <cell r="E213" t="str">
            <v>Construção e Manufatura</v>
          </cell>
          <cell r="F213" t="str">
            <v>Diesel B5</v>
          </cell>
          <cell r="G213">
            <v>3.0000000000000005E-3</v>
          </cell>
          <cell r="I213" t="str">
            <v>kg CH₄</v>
          </cell>
          <cell r="J213" t="str">
            <v>GJ</v>
          </cell>
        </row>
        <row r="214">
          <cell r="C214" t="str">
            <v>Fontes Estacionárias</v>
          </cell>
          <cell r="E214" t="str">
            <v>Construção e Manufatura</v>
          </cell>
          <cell r="F214" t="str">
            <v>Diesel B5</v>
          </cell>
          <cell r="G214">
            <v>5.9999999999999995E-4</v>
          </cell>
          <cell r="I214" t="str">
            <v>kg N₂O</v>
          </cell>
          <cell r="J214" t="str">
            <v>GJ</v>
          </cell>
        </row>
        <row r="215">
          <cell r="C215" t="str">
            <v>Fontes Estacionárias</v>
          </cell>
          <cell r="E215" t="str">
            <v>Construção e Manufatura</v>
          </cell>
          <cell r="F215" t="str">
            <v>Óleo Diesel</v>
          </cell>
          <cell r="G215">
            <v>74.099999999999994</v>
          </cell>
          <cell r="I215" t="str">
            <v>kg CO₂</v>
          </cell>
          <cell r="J215" t="str">
            <v>GJ</v>
          </cell>
        </row>
        <row r="216">
          <cell r="C216" t="str">
            <v>Fontes Estacionárias</v>
          </cell>
          <cell r="E216" t="str">
            <v>Construção e Manufatura</v>
          </cell>
          <cell r="F216" t="str">
            <v>Óleo Diesel</v>
          </cell>
          <cell r="G216">
            <v>3.0000000000000001E-3</v>
          </cell>
          <cell r="I216" t="str">
            <v>kg CH₄</v>
          </cell>
          <cell r="J216" t="str">
            <v>GJ</v>
          </cell>
        </row>
        <row r="217">
          <cell r="C217" t="str">
            <v>Fontes Estacionárias</v>
          </cell>
          <cell r="E217" t="str">
            <v>Construção e Manufatura</v>
          </cell>
          <cell r="F217" t="str">
            <v>Óleo Diesel</v>
          </cell>
          <cell r="G217">
            <v>5.9999999999999995E-4</v>
          </cell>
          <cell r="I217" t="str">
            <v>kg N₂O</v>
          </cell>
          <cell r="J217" t="str">
            <v>GJ</v>
          </cell>
        </row>
        <row r="218">
          <cell r="C218" t="str">
            <v>Fontes Estacionárias</v>
          </cell>
          <cell r="E218" t="str">
            <v>Construção e Manufatura</v>
          </cell>
          <cell r="F218" t="str">
            <v>Gasolina C</v>
          </cell>
          <cell r="G218">
            <v>57.417940409868059</v>
          </cell>
          <cell r="I218" t="str">
            <v>kg CO₂</v>
          </cell>
          <cell r="J218" t="str">
            <v>GJ</v>
          </cell>
        </row>
        <row r="219">
          <cell r="C219" t="str">
            <v>Fontes Estacionárias</v>
          </cell>
          <cell r="E219" t="str">
            <v>Construção e Manufatura</v>
          </cell>
          <cell r="F219" t="str">
            <v>Gasolina C</v>
          </cell>
          <cell r="G219">
            <v>3.0000000000000001E-3</v>
          </cell>
          <cell r="I219" t="str">
            <v>kg CH₄</v>
          </cell>
          <cell r="J219" t="str">
            <v>GJ</v>
          </cell>
        </row>
        <row r="220">
          <cell r="C220" t="str">
            <v>Fontes Estacionárias</v>
          </cell>
          <cell r="E220" t="str">
            <v>Construção e Manufatura</v>
          </cell>
          <cell r="F220" t="str">
            <v>Gasolina C</v>
          </cell>
          <cell r="G220">
            <v>5.9999999999999995E-4</v>
          </cell>
          <cell r="I220" t="str">
            <v>kg N₂O</v>
          </cell>
          <cell r="J220" t="str">
            <v>GJ</v>
          </cell>
        </row>
        <row r="221">
          <cell r="C221" t="str">
            <v>Fontes Estacionárias</v>
          </cell>
          <cell r="E221" t="str">
            <v>Construção e Manufatura</v>
          </cell>
          <cell r="F221" t="str">
            <v>Gasolina A</v>
          </cell>
          <cell r="G221">
            <v>69.3</v>
          </cell>
          <cell r="I221" t="str">
            <v>kg CO₂</v>
          </cell>
          <cell r="J221" t="str">
            <v>GJ</v>
          </cell>
        </row>
        <row r="222">
          <cell r="C222" t="str">
            <v>Fontes Estacionárias</v>
          </cell>
          <cell r="E222" t="str">
            <v>Construção e Manufatura</v>
          </cell>
          <cell r="F222" t="str">
            <v>Gasolina A</v>
          </cell>
          <cell r="G222">
            <v>3.0000000000000001E-3</v>
          </cell>
          <cell r="I222" t="str">
            <v>kg CH₄</v>
          </cell>
          <cell r="J222" t="str">
            <v>GJ</v>
          </cell>
        </row>
        <row r="223">
          <cell r="C223" t="str">
            <v>Fontes Estacionárias</v>
          </cell>
          <cell r="E223" t="str">
            <v>Construção e Manufatura</v>
          </cell>
          <cell r="F223" t="str">
            <v>Gasolina A</v>
          </cell>
          <cell r="G223">
            <v>5.9999999999999995E-4</v>
          </cell>
          <cell r="I223" t="str">
            <v>kg N₂O</v>
          </cell>
          <cell r="J223" t="str">
            <v>GJ</v>
          </cell>
        </row>
        <row r="224">
          <cell r="C224" t="str">
            <v>Fontes Estacionárias</v>
          </cell>
          <cell r="E224" t="str">
            <v>Construção e Manufatura</v>
          </cell>
          <cell r="F224" t="str">
            <v>GLP</v>
          </cell>
          <cell r="G224">
            <v>63.1</v>
          </cell>
          <cell r="I224" t="str">
            <v>kg CO₂</v>
          </cell>
          <cell r="J224" t="str">
            <v>GJ</v>
          </cell>
        </row>
        <row r="225">
          <cell r="C225" t="str">
            <v>Fontes Estacionárias</v>
          </cell>
          <cell r="E225" t="str">
            <v>Construção e Manufatura</v>
          </cell>
          <cell r="F225" t="str">
            <v>GLP</v>
          </cell>
          <cell r="G225">
            <v>1E-3</v>
          </cell>
          <cell r="I225" t="str">
            <v>kg CH₄</v>
          </cell>
          <cell r="J225" t="str">
            <v>GJ</v>
          </cell>
        </row>
        <row r="226">
          <cell r="C226" t="str">
            <v>Fontes Estacionárias</v>
          </cell>
          <cell r="E226" t="str">
            <v>Construção e Manufatura</v>
          </cell>
          <cell r="F226" t="str">
            <v>GLP</v>
          </cell>
          <cell r="G226">
            <v>1E-4</v>
          </cell>
          <cell r="I226" t="str">
            <v>kg N₂O</v>
          </cell>
          <cell r="J226" t="str">
            <v>GJ</v>
          </cell>
        </row>
        <row r="227">
          <cell r="C227" t="str">
            <v>Fontes Estacionárias</v>
          </cell>
          <cell r="E227" t="str">
            <v>Construção e Manufatura</v>
          </cell>
          <cell r="F227" t="str">
            <v>Carvão Vegetal</v>
          </cell>
          <cell r="G227">
            <v>112</v>
          </cell>
          <cell r="I227" t="str">
            <v>kg CO₂</v>
          </cell>
          <cell r="J227" t="str">
            <v>GJ</v>
          </cell>
        </row>
        <row r="228">
          <cell r="C228" t="str">
            <v>Fontes Estacionárias</v>
          </cell>
          <cell r="E228" t="str">
            <v>Construção e Manufatura</v>
          </cell>
          <cell r="F228" t="str">
            <v>Carvão Vegetal</v>
          </cell>
          <cell r="G228">
            <v>0.2</v>
          </cell>
          <cell r="I228" t="str">
            <v>kg CH₄</v>
          </cell>
          <cell r="J228" t="str">
            <v>GJ</v>
          </cell>
        </row>
        <row r="229">
          <cell r="C229" t="str">
            <v>Fontes Estacionárias</v>
          </cell>
          <cell r="E229" t="str">
            <v>Construção e Manufatura</v>
          </cell>
          <cell r="F229" t="str">
            <v>Carvão Vegetal</v>
          </cell>
          <cell r="G229">
            <v>4.0000000000000001E-3</v>
          </cell>
          <cell r="I229" t="str">
            <v>kg N₂O</v>
          </cell>
          <cell r="J229" t="str">
            <v>GJ</v>
          </cell>
        </row>
        <row r="230">
          <cell r="C230" t="str">
            <v>Fontes Estacionárias</v>
          </cell>
          <cell r="E230" t="str">
            <v>Construção e Manufatura</v>
          </cell>
          <cell r="F230" t="str">
            <v>Gás Natural</v>
          </cell>
          <cell r="G230">
            <v>56.1</v>
          </cell>
          <cell r="I230" t="str">
            <v>kg CO₂</v>
          </cell>
          <cell r="J230" t="str">
            <v>GJ</v>
          </cell>
        </row>
        <row r="231">
          <cell r="C231" t="str">
            <v>Fontes Estacionárias</v>
          </cell>
          <cell r="E231" t="str">
            <v>Construção e Manufatura</v>
          </cell>
          <cell r="F231" t="str">
            <v>Gás Natural</v>
          </cell>
          <cell r="G231">
            <v>1E-3</v>
          </cell>
          <cell r="I231" t="str">
            <v>kg CH₄</v>
          </cell>
          <cell r="J231" t="str">
            <v>GJ</v>
          </cell>
        </row>
        <row r="232">
          <cell r="C232" t="str">
            <v>Fontes Estacionárias</v>
          </cell>
          <cell r="E232" t="str">
            <v>Construção e Manufatura</v>
          </cell>
          <cell r="F232" t="str">
            <v>Gás Natural</v>
          </cell>
          <cell r="G232">
            <v>1E-4</v>
          </cell>
          <cell r="I232" t="str">
            <v>kg N₂O</v>
          </cell>
          <cell r="J232" t="str">
            <v>GJ</v>
          </cell>
        </row>
        <row r="233">
          <cell r="C233" t="str">
            <v>Fontes Estacionárias</v>
          </cell>
          <cell r="E233" t="str">
            <v>Construção e Manufatura</v>
          </cell>
          <cell r="F233" t="str">
            <v>Carvão (Sub-Bit)</v>
          </cell>
          <cell r="G233">
            <v>96.1</v>
          </cell>
          <cell r="I233" t="str">
            <v>kg CO₂</v>
          </cell>
          <cell r="J233" t="str">
            <v>GJ</v>
          </cell>
        </row>
        <row r="234">
          <cell r="C234" t="str">
            <v>Fontes Estacionárias</v>
          </cell>
          <cell r="E234" t="str">
            <v>Construção e Manufatura</v>
          </cell>
          <cell r="F234" t="str">
            <v>Carvão (Sub-Bit)</v>
          </cell>
          <cell r="G234">
            <v>0.01</v>
          </cell>
          <cell r="I234" t="str">
            <v>kg CH₄</v>
          </cell>
          <cell r="J234" t="str">
            <v>GJ</v>
          </cell>
        </row>
        <row r="235">
          <cell r="C235" t="str">
            <v>Fontes Estacionárias</v>
          </cell>
          <cell r="E235" t="str">
            <v>Construção e Manufatura</v>
          </cell>
          <cell r="F235" t="str">
            <v>Carvão (Sub-Bit)</v>
          </cell>
          <cell r="G235">
            <v>1.5E-3</v>
          </cell>
          <cell r="I235" t="str">
            <v>kg N₂O</v>
          </cell>
          <cell r="J235" t="str">
            <v>GJ</v>
          </cell>
        </row>
        <row r="236">
          <cell r="C236" t="str">
            <v>Fontes Estacionárias</v>
          </cell>
          <cell r="E236" t="str">
            <v>Construção e Manufatura</v>
          </cell>
          <cell r="F236" t="str">
            <v>Licor Negro</v>
          </cell>
          <cell r="G236">
            <v>95.3</v>
          </cell>
          <cell r="I236" t="str">
            <v>kg CO₂</v>
          </cell>
          <cell r="J236" t="str">
            <v>GJ</v>
          </cell>
        </row>
        <row r="237">
          <cell r="C237" t="str">
            <v>Fontes Estacionárias</v>
          </cell>
          <cell r="E237" t="str">
            <v>Construção e Manufatura</v>
          </cell>
          <cell r="F237" t="str">
            <v>Licor Negro</v>
          </cell>
          <cell r="G237">
            <v>3.0000000000000001E-3</v>
          </cell>
          <cell r="I237" t="str">
            <v>kg CH₄</v>
          </cell>
          <cell r="J237" t="str">
            <v>GJ</v>
          </cell>
        </row>
        <row r="238">
          <cell r="C238" t="str">
            <v>Fontes Estacionárias</v>
          </cell>
          <cell r="E238" t="str">
            <v>Construção e Manufatura</v>
          </cell>
          <cell r="F238" t="str">
            <v>Licor Negro</v>
          </cell>
          <cell r="G238">
            <v>2E-3</v>
          </cell>
          <cell r="I238" t="str">
            <v>kg N₂O</v>
          </cell>
          <cell r="J238" t="str">
            <v>GJ</v>
          </cell>
        </row>
        <row r="239">
          <cell r="C239" t="str">
            <v>Fontes Estacionárias</v>
          </cell>
          <cell r="E239" t="str">
            <v>Construção e Manufatura</v>
          </cell>
          <cell r="F239" t="str">
            <v>Resíduo de madeira</v>
          </cell>
          <cell r="G239">
            <v>112</v>
          </cell>
          <cell r="I239" t="str">
            <v>kg CO₂</v>
          </cell>
          <cell r="J239" t="str">
            <v>GJ</v>
          </cell>
        </row>
        <row r="240">
          <cell r="C240" t="str">
            <v>Fontes Estacionárias</v>
          </cell>
          <cell r="E240" t="str">
            <v>Construção e Manufatura</v>
          </cell>
          <cell r="F240" t="str">
            <v>Resíduo de madeira</v>
          </cell>
          <cell r="G240">
            <v>0.03</v>
          </cell>
          <cell r="I240" t="str">
            <v>kg CH₄</v>
          </cell>
          <cell r="J240" t="str">
            <v>GJ</v>
          </cell>
        </row>
        <row r="241">
          <cell r="C241" t="str">
            <v>Fontes Estacionárias</v>
          </cell>
          <cell r="E241" t="str">
            <v>Construção e Manufatura</v>
          </cell>
          <cell r="F241" t="str">
            <v>Resíduo de madeira</v>
          </cell>
          <cell r="G241">
            <v>4.0000000000000001E-3</v>
          </cell>
          <cell r="I241" t="str">
            <v>kg N₂O</v>
          </cell>
          <cell r="J241" t="str">
            <v>GJ</v>
          </cell>
        </row>
        <row r="242">
          <cell r="C242" t="str">
            <v>Fontes Estacionárias</v>
          </cell>
          <cell r="E242" t="str">
            <v>Construção e Manufatura</v>
          </cell>
          <cell r="F242" t="str">
            <v>Querosene</v>
          </cell>
          <cell r="G242">
            <v>71.900000000000006</v>
          </cell>
          <cell r="I242" t="str">
            <v>kg CO₂</v>
          </cell>
          <cell r="J242" t="str">
            <v>GJ</v>
          </cell>
        </row>
        <row r="243">
          <cell r="C243" t="str">
            <v>Fontes Estacionárias</v>
          </cell>
          <cell r="E243" t="str">
            <v>Construção e Manufatura</v>
          </cell>
          <cell r="F243" t="str">
            <v>Querosene</v>
          </cell>
          <cell r="G243">
            <v>3.0000000000000001E-3</v>
          </cell>
          <cell r="I243" t="str">
            <v>kg CH₄</v>
          </cell>
          <cell r="J243" t="str">
            <v>GJ</v>
          </cell>
        </row>
        <row r="244">
          <cell r="C244" t="str">
            <v>Fontes Estacionárias</v>
          </cell>
          <cell r="E244" t="str">
            <v>Construção e Manufatura</v>
          </cell>
          <cell r="F244" t="str">
            <v>Querosene</v>
          </cell>
          <cell r="G244">
            <v>5.9999999999999995E-4</v>
          </cell>
          <cell r="I244" t="str">
            <v>kg N₂O</v>
          </cell>
          <cell r="J244" t="str">
            <v>GJ</v>
          </cell>
        </row>
        <row r="245">
          <cell r="C245" t="str">
            <v>Fontes Estacionárias</v>
          </cell>
          <cell r="E245" t="str">
            <v>Comercial e Institucional</v>
          </cell>
          <cell r="F245" t="str">
            <v>Óleo Combustível Pesado</v>
          </cell>
          <cell r="G245">
            <v>77.400000000000006</v>
          </cell>
          <cell r="I245" t="str">
            <v>kg CO₂</v>
          </cell>
          <cell r="J245" t="str">
            <v>GJ</v>
          </cell>
        </row>
        <row r="246">
          <cell r="C246" t="str">
            <v>Fontes Estacionárias</v>
          </cell>
          <cell r="E246" t="str">
            <v>Comercial e Institucional</v>
          </cell>
          <cell r="F246" t="str">
            <v>Óleo Combustível Pesado</v>
          </cell>
          <cell r="G246">
            <v>0.01</v>
          </cell>
          <cell r="I246" t="str">
            <v>kg CH₄</v>
          </cell>
          <cell r="J246" t="str">
            <v>GJ</v>
          </cell>
        </row>
        <row r="247">
          <cell r="C247" t="str">
            <v>Fontes Estacionárias</v>
          </cell>
          <cell r="E247" t="str">
            <v>Comercial e Institucional</v>
          </cell>
          <cell r="F247" t="str">
            <v>Óleo Combustível Pesado</v>
          </cell>
          <cell r="G247">
            <v>5.9999999999999995E-4</v>
          </cell>
          <cell r="I247" t="str">
            <v>kg N₂O</v>
          </cell>
          <cell r="J247" t="str">
            <v>GJ</v>
          </cell>
        </row>
        <row r="248">
          <cell r="C248" t="str">
            <v>Fontes Estacionárias</v>
          </cell>
          <cell r="E248" t="str">
            <v>Comercial e Institucional</v>
          </cell>
          <cell r="F248" t="str">
            <v>Biodiesel</v>
          </cell>
          <cell r="G248">
            <v>70.8</v>
          </cell>
          <cell r="I248" t="str">
            <v>kg CO₂</v>
          </cell>
          <cell r="J248" t="str">
            <v>GJ</v>
          </cell>
        </row>
        <row r="249">
          <cell r="C249" t="str">
            <v>Fontes Estacionárias</v>
          </cell>
          <cell r="E249" t="str">
            <v>Comercial e Institucional</v>
          </cell>
          <cell r="F249" t="str">
            <v>Biodiesel</v>
          </cell>
          <cell r="G249">
            <v>0.01</v>
          </cell>
          <cell r="I249" t="str">
            <v>kg CH₄</v>
          </cell>
          <cell r="J249" t="str">
            <v>GJ</v>
          </cell>
        </row>
        <row r="250">
          <cell r="C250" t="str">
            <v>Fontes Estacionárias</v>
          </cell>
          <cell r="E250" t="str">
            <v>Comercial e Institucional</v>
          </cell>
          <cell r="F250" t="str">
            <v>Biodiesel</v>
          </cell>
          <cell r="G250">
            <v>5.9999999999999995E-4</v>
          </cell>
          <cell r="I250" t="str">
            <v>kg N₂O</v>
          </cell>
          <cell r="J250" t="str">
            <v>GJ</v>
          </cell>
        </row>
        <row r="251">
          <cell r="C251" t="str">
            <v>Fontes Estacionárias</v>
          </cell>
          <cell r="E251" t="str">
            <v>Comercial e Institucional</v>
          </cell>
          <cell r="F251" t="str">
            <v>Etanol Anidro</v>
          </cell>
          <cell r="G251">
            <v>79.599999999999994</v>
          </cell>
          <cell r="I251" t="str">
            <v>kg CO₂</v>
          </cell>
          <cell r="J251" t="str">
            <v>GJ</v>
          </cell>
        </row>
        <row r="252">
          <cell r="C252" t="str">
            <v>Fontes Estacionárias</v>
          </cell>
          <cell r="E252" t="str">
            <v>Comercial e Institucional</v>
          </cell>
          <cell r="F252" t="str">
            <v>Etanol Anidro</v>
          </cell>
          <cell r="G252">
            <v>0.01</v>
          </cell>
          <cell r="I252" t="str">
            <v>kg CH₄</v>
          </cell>
          <cell r="J252" t="str">
            <v>GJ</v>
          </cell>
        </row>
        <row r="253">
          <cell r="C253" t="str">
            <v>Fontes Estacionárias</v>
          </cell>
          <cell r="E253" t="str">
            <v>Comercial e Institucional</v>
          </cell>
          <cell r="F253" t="str">
            <v>Etanol Anidro</v>
          </cell>
          <cell r="G253">
            <v>5.9999999999999995E-4</v>
          </cell>
          <cell r="I253" t="str">
            <v>kg N₂O</v>
          </cell>
          <cell r="J253" t="str">
            <v>GJ</v>
          </cell>
        </row>
        <row r="254">
          <cell r="C254" t="str">
            <v>Fontes Estacionárias</v>
          </cell>
          <cell r="E254" t="str">
            <v>Comercial e Institucional</v>
          </cell>
          <cell r="F254" t="str">
            <v>Etanol Hidratado</v>
          </cell>
          <cell r="G254">
            <v>79.599999999999994</v>
          </cell>
          <cell r="I254" t="str">
            <v>kg CO₂</v>
          </cell>
          <cell r="J254" t="str">
            <v>GJ</v>
          </cell>
        </row>
        <row r="255">
          <cell r="C255" t="str">
            <v>Fontes Estacionárias</v>
          </cell>
          <cell r="E255" t="str">
            <v>Comercial e Institucional</v>
          </cell>
          <cell r="F255" t="str">
            <v>Etanol Hidratado</v>
          </cell>
          <cell r="G255">
            <v>0.01</v>
          </cell>
          <cell r="I255" t="str">
            <v>kg CH₄</v>
          </cell>
          <cell r="J255" t="str">
            <v>GJ</v>
          </cell>
        </row>
        <row r="256">
          <cell r="C256" t="str">
            <v>Fontes Estacionárias</v>
          </cell>
          <cell r="E256" t="str">
            <v>Comercial e Institucional</v>
          </cell>
          <cell r="F256" t="str">
            <v>Etanol Hidratado</v>
          </cell>
          <cell r="G256">
            <v>5.9999999999999995E-4</v>
          </cell>
          <cell r="I256" t="str">
            <v>kg N₂O</v>
          </cell>
          <cell r="J256" t="str">
            <v>GJ</v>
          </cell>
        </row>
        <row r="257">
          <cell r="C257" t="str">
            <v>Fontes Estacionárias</v>
          </cell>
          <cell r="E257" t="str">
            <v>Comercial e Institucional</v>
          </cell>
          <cell r="F257" t="str">
            <v>Biomassa</v>
          </cell>
          <cell r="G257">
            <v>100</v>
          </cell>
          <cell r="I257" t="str">
            <v>kg CO₂</v>
          </cell>
          <cell r="J257" t="str">
            <v>GJ</v>
          </cell>
        </row>
        <row r="258">
          <cell r="C258" t="str">
            <v>Fontes Estacionárias</v>
          </cell>
          <cell r="E258" t="str">
            <v>Comercial e Institucional</v>
          </cell>
          <cell r="F258" t="str">
            <v>Biomassa</v>
          </cell>
          <cell r="G258">
            <v>0.3</v>
          </cell>
          <cell r="I258" t="str">
            <v>kg CH₄</v>
          </cell>
          <cell r="J258" t="str">
            <v>GJ</v>
          </cell>
        </row>
        <row r="259">
          <cell r="C259" t="str">
            <v>Fontes Estacionárias</v>
          </cell>
          <cell r="E259" t="str">
            <v>Comercial e Institucional</v>
          </cell>
          <cell r="F259" t="str">
            <v>Biomassa</v>
          </cell>
          <cell r="G259">
            <v>4.0000000000000001E-3</v>
          </cell>
          <cell r="I259" t="str">
            <v>kg N₂O</v>
          </cell>
          <cell r="J259" t="str">
            <v>GJ</v>
          </cell>
        </row>
        <row r="260">
          <cell r="C260" t="str">
            <v>Fontes Estacionárias</v>
          </cell>
          <cell r="E260" t="str">
            <v>Comercial e Institucional</v>
          </cell>
          <cell r="F260" t="str">
            <v>Diesel B5</v>
          </cell>
          <cell r="G260">
            <v>70.703196053728391</v>
          </cell>
          <cell r="I260" t="str">
            <v>kg CO₂</v>
          </cell>
          <cell r="J260" t="str">
            <v>GJ</v>
          </cell>
        </row>
        <row r="261">
          <cell r="C261" t="str">
            <v>Fontes Estacionárias</v>
          </cell>
          <cell r="E261" t="str">
            <v>Comercial e Institucional</v>
          </cell>
          <cell r="F261" t="str">
            <v>Diesel B5</v>
          </cell>
          <cell r="G261">
            <v>1.0000000000000002E-2</v>
          </cell>
          <cell r="I261" t="str">
            <v>kg CH₄</v>
          </cell>
          <cell r="J261" t="str">
            <v>GJ</v>
          </cell>
        </row>
        <row r="262">
          <cell r="C262" t="str">
            <v>Fontes Estacionárias</v>
          </cell>
          <cell r="E262" t="str">
            <v>Comercial e Institucional</v>
          </cell>
          <cell r="F262" t="str">
            <v>Diesel B5</v>
          </cell>
          <cell r="G262">
            <v>5.9999999999999995E-4</v>
          </cell>
          <cell r="I262" t="str">
            <v>kg N₂O</v>
          </cell>
          <cell r="J262" t="str">
            <v>GJ</v>
          </cell>
        </row>
        <row r="263">
          <cell r="C263" t="str">
            <v>Fontes Estacionárias</v>
          </cell>
          <cell r="E263" t="str">
            <v>Comercial e Institucional</v>
          </cell>
          <cell r="F263" t="str">
            <v>Óleo Diesel</v>
          </cell>
          <cell r="G263">
            <v>74.099999999999994</v>
          </cell>
          <cell r="I263" t="str">
            <v>kg CO₂</v>
          </cell>
          <cell r="J263" t="str">
            <v>GJ</v>
          </cell>
        </row>
        <row r="264">
          <cell r="C264" t="str">
            <v>Fontes Estacionárias</v>
          </cell>
          <cell r="E264" t="str">
            <v>Comercial e Institucional</v>
          </cell>
          <cell r="F264" t="str">
            <v>Óleo Diesel</v>
          </cell>
          <cell r="G264">
            <v>0.01</v>
          </cell>
          <cell r="I264" t="str">
            <v>kg CH₄</v>
          </cell>
          <cell r="J264" t="str">
            <v>GJ</v>
          </cell>
        </row>
        <row r="265">
          <cell r="C265" t="str">
            <v>Fontes Estacionárias</v>
          </cell>
          <cell r="E265" t="str">
            <v>Comercial e Institucional</v>
          </cell>
          <cell r="F265" t="str">
            <v>Óleo Diesel</v>
          </cell>
          <cell r="G265">
            <v>5.9999999999999995E-4</v>
          </cell>
          <cell r="I265" t="str">
            <v>kg N₂O</v>
          </cell>
          <cell r="J265" t="str">
            <v>GJ</v>
          </cell>
        </row>
        <row r="266">
          <cell r="C266" t="str">
            <v>Fontes Estacionárias</v>
          </cell>
          <cell r="E266" t="str">
            <v>Comercial e Institucional</v>
          </cell>
          <cell r="F266" t="str">
            <v>Gasolina C</v>
          </cell>
          <cell r="G266">
            <v>57.417940409868059</v>
          </cell>
          <cell r="I266" t="str">
            <v>kg CO₂</v>
          </cell>
          <cell r="J266" t="str">
            <v>GJ</v>
          </cell>
        </row>
        <row r="267">
          <cell r="C267" t="str">
            <v>Fontes Estacionárias</v>
          </cell>
          <cell r="E267" t="str">
            <v>Comercial e Institucional</v>
          </cell>
          <cell r="F267" t="str">
            <v>Gasolina C</v>
          </cell>
          <cell r="G267">
            <v>3.0000000000000001E-3</v>
          </cell>
          <cell r="I267" t="str">
            <v>kg CH₄</v>
          </cell>
          <cell r="J267" t="str">
            <v>GJ</v>
          </cell>
        </row>
        <row r="268">
          <cell r="C268" t="str">
            <v>Fontes Estacionárias</v>
          </cell>
          <cell r="E268" t="str">
            <v>Comercial e Institucional</v>
          </cell>
          <cell r="F268" t="str">
            <v>Gasolina C</v>
          </cell>
          <cell r="G268">
            <v>5.9999999999999995E-4</v>
          </cell>
          <cell r="I268" t="str">
            <v>kg N₂O</v>
          </cell>
          <cell r="J268" t="str">
            <v>GJ</v>
          </cell>
        </row>
        <row r="269">
          <cell r="C269" t="str">
            <v>Fontes Estacionárias</v>
          </cell>
          <cell r="E269" t="str">
            <v>Comercial e Institucional</v>
          </cell>
          <cell r="F269" t="str">
            <v>Gasolina A</v>
          </cell>
          <cell r="G269">
            <v>69.3</v>
          </cell>
          <cell r="I269" t="str">
            <v>kg CO₂</v>
          </cell>
          <cell r="J269" t="str">
            <v>GJ</v>
          </cell>
        </row>
        <row r="270">
          <cell r="C270" t="str">
            <v>Fontes Estacionárias</v>
          </cell>
          <cell r="E270" t="str">
            <v>Comercial e Institucional</v>
          </cell>
          <cell r="F270" t="str">
            <v>Gasolina A</v>
          </cell>
          <cell r="G270">
            <v>0.01</v>
          </cell>
          <cell r="I270" t="str">
            <v>kg CH₄</v>
          </cell>
          <cell r="J270" t="str">
            <v>GJ</v>
          </cell>
        </row>
        <row r="271">
          <cell r="C271" t="str">
            <v>Fontes Estacionárias</v>
          </cell>
          <cell r="E271" t="str">
            <v>Comercial e Institucional</v>
          </cell>
          <cell r="F271" t="str">
            <v>Gasolina A</v>
          </cell>
          <cell r="G271">
            <v>5.9999999999999995E-4</v>
          </cell>
          <cell r="I271" t="str">
            <v>kg N₂O</v>
          </cell>
          <cell r="J271" t="str">
            <v>GJ</v>
          </cell>
        </row>
        <row r="272">
          <cell r="C272" t="str">
            <v>Fontes Estacionárias</v>
          </cell>
          <cell r="E272" t="str">
            <v>Comercial e Institucional</v>
          </cell>
          <cell r="F272" t="str">
            <v>GLP</v>
          </cell>
          <cell r="G272">
            <v>63.1</v>
          </cell>
          <cell r="I272" t="str">
            <v>kg CO₂</v>
          </cell>
          <cell r="J272" t="str">
            <v>GJ</v>
          </cell>
        </row>
        <row r="273">
          <cell r="C273" t="str">
            <v>Fontes Estacionárias</v>
          </cell>
          <cell r="E273" t="str">
            <v>Comercial e Institucional</v>
          </cell>
          <cell r="F273" t="str">
            <v>GLP</v>
          </cell>
          <cell r="G273">
            <v>5.0000000000000001E-3</v>
          </cell>
          <cell r="I273" t="str">
            <v>kg CH₄</v>
          </cell>
          <cell r="J273" t="str">
            <v>GJ</v>
          </cell>
        </row>
        <row r="274">
          <cell r="C274" t="str">
            <v>Fontes Estacionárias</v>
          </cell>
          <cell r="E274" t="str">
            <v>Comercial e Institucional</v>
          </cell>
          <cell r="F274" t="str">
            <v>GLP</v>
          </cell>
          <cell r="G274">
            <v>1E-4</v>
          </cell>
          <cell r="I274" t="str">
            <v>kg N₂O</v>
          </cell>
          <cell r="J274" t="str">
            <v>GJ</v>
          </cell>
        </row>
        <row r="275">
          <cell r="C275" t="str">
            <v>Fontes Estacionárias</v>
          </cell>
          <cell r="E275" t="str">
            <v>Comercial e Institucional</v>
          </cell>
          <cell r="F275" t="str">
            <v>Carvão Vegetal</v>
          </cell>
          <cell r="G275">
            <v>112</v>
          </cell>
          <cell r="I275" t="str">
            <v>kg CO₂</v>
          </cell>
          <cell r="J275" t="str">
            <v>GJ</v>
          </cell>
        </row>
        <row r="276">
          <cell r="C276" t="str">
            <v>Fontes Estacionárias</v>
          </cell>
          <cell r="E276" t="str">
            <v>Comercial e Institucional</v>
          </cell>
          <cell r="F276" t="str">
            <v>Carvão Vegetal</v>
          </cell>
          <cell r="G276">
            <v>0.2</v>
          </cell>
          <cell r="I276" t="str">
            <v>kg CH₄</v>
          </cell>
          <cell r="J276" t="str">
            <v>GJ</v>
          </cell>
        </row>
        <row r="277">
          <cell r="C277" t="str">
            <v>Fontes Estacionárias</v>
          </cell>
          <cell r="E277" t="str">
            <v>Comercial e Institucional</v>
          </cell>
          <cell r="F277" t="str">
            <v>Carvão Vegetal</v>
          </cell>
          <cell r="G277">
            <v>1E-3</v>
          </cell>
          <cell r="I277" t="str">
            <v>kg N₂O</v>
          </cell>
          <cell r="J277" t="str">
            <v>GJ</v>
          </cell>
        </row>
        <row r="278">
          <cell r="C278" t="str">
            <v>Fontes Estacionárias</v>
          </cell>
          <cell r="E278" t="str">
            <v>Comercial e Institucional</v>
          </cell>
          <cell r="F278" t="str">
            <v>Gás Natural</v>
          </cell>
          <cell r="G278">
            <v>56.1</v>
          </cell>
          <cell r="I278" t="str">
            <v>kg CO₂</v>
          </cell>
          <cell r="J278" t="str">
            <v>GJ</v>
          </cell>
        </row>
        <row r="279">
          <cell r="C279" t="str">
            <v>Fontes Estacionárias</v>
          </cell>
          <cell r="E279" t="str">
            <v>Comercial e Institucional</v>
          </cell>
          <cell r="F279" t="str">
            <v>Gás Natural</v>
          </cell>
          <cell r="G279">
            <v>5.0000000000000001E-3</v>
          </cell>
          <cell r="I279" t="str">
            <v>kg CH₄</v>
          </cell>
          <cell r="J279" t="str">
            <v>GJ</v>
          </cell>
        </row>
        <row r="280">
          <cell r="C280" t="str">
            <v>Fontes Estacionárias</v>
          </cell>
          <cell r="E280" t="str">
            <v>Comercial e Institucional</v>
          </cell>
          <cell r="F280" t="str">
            <v>Gás Natural</v>
          </cell>
          <cell r="G280">
            <v>1E-4</v>
          </cell>
          <cell r="I280" t="str">
            <v>kg N₂O</v>
          </cell>
          <cell r="J280" t="str">
            <v>GJ</v>
          </cell>
        </row>
        <row r="281">
          <cell r="C281" t="str">
            <v>Fontes Estacionárias</v>
          </cell>
          <cell r="E281" t="str">
            <v>Comercial e Institucional</v>
          </cell>
          <cell r="F281" t="str">
            <v>Carvão (Sub-Bit)</v>
          </cell>
          <cell r="G281">
            <v>96.1</v>
          </cell>
          <cell r="I281" t="str">
            <v>kg CO₂</v>
          </cell>
          <cell r="J281" t="str">
            <v>GJ</v>
          </cell>
        </row>
        <row r="282">
          <cell r="C282" t="str">
            <v>Fontes Estacionárias</v>
          </cell>
          <cell r="E282" t="str">
            <v>Comercial e Institucional</v>
          </cell>
          <cell r="F282" t="str">
            <v>Carvão (Sub-Bit)</v>
          </cell>
          <cell r="G282">
            <v>0.01</v>
          </cell>
          <cell r="I282" t="str">
            <v>kg CH₄</v>
          </cell>
          <cell r="J282" t="str">
            <v>GJ</v>
          </cell>
        </row>
        <row r="283">
          <cell r="C283" t="str">
            <v>Fontes Estacionárias</v>
          </cell>
          <cell r="E283" t="str">
            <v>Comercial e Institucional</v>
          </cell>
          <cell r="F283" t="str">
            <v>Carvão (Sub-Bit)</v>
          </cell>
          <cell r="G283">
            <v>1.5E-3</v>
          </cell>
          <cell r="I283" t="str">
            <v>kg N₂O</v>
          </cell>
          <cell r="J283" t="str">
            <v>GJ</v>
          </cell>
        </row>
        <row r="284">
          <cell r="C284" t="str">
            <v>Fontes Estacionárias</v>
          </cell>
          <cell r="E284" t="str">
            <v>Comercial e Institucional</v>
          </cell>
          <cell r="F284" t="str">
            <v>Licor Negro</v>
          </cell>
          <cell r="G284">
            <v>95.3</v>
          </cell>
          <cell r="I284" t="str">
            <v>kg CO₂</v>
          </cell>
          <cell r="J284" t="str">
            <v>GJ</v>
          </cell>
        </row>
        <row r="285">
          <cell r="C285" t="str">
            <v>Fontes Estacionárias</v>
          </cell>
          <cell r="E285" t="str">
            <v>Comercial e Institucional</v>
          </cell>
          <cell r="F285" t="str">
            <v>Licor Negro</v>
          </cell>
          <cell r="G285">
            <v>3.0000000000000001E-3</v>
          </cell>
          <cell r="I285" t="str">
            <v>kg CH₄</v>
          </cell>
          <cell r="J285" t="str">
            <v>GJ</v>
          </cell>
        </row>
        <row r="286">
          <cell r="C286" t="str">
            <v>Fontes Estacionárias</v>
          </cell>
          <cell r="E286" t="str">
            <v>Comercial e Institucional</v>
          </cell>
          <cell r="F286" t="str">
            <v>Licor Negro</v>
          </cell>
          <cell r="G286">
            <v>2E-3</v>
          </cell>
          <cell r="I286" t="str">
            <v>kg N₂O</v>
          </cell>
          <cell r="J286" t="str">
            <v>GJ</v>
          </cell>
        </row>
        <row r="287">
          <cell r="C287" t="str">
            <v>Fontes Estacionárias</v>
          </cell>
          <cell r="E287" t="str">
            <v>Comercial e Institucional</v>
          </cell>
          <cell r="F287" t="str">
            <v>Resíduo de madeira</v>
          </cell>
          <cell r="G287">
            <v>112</v>
          </cell>
          <cell r="I287" t="str">
            <v>kg CO₂</v>
          </cell>
          <cell r="J287" t="str">
            <v>GJ</v>
          </cell>
        </row>
        <row r="288">
          <cell r="C288" t="str">
            <v>Fontes Estacionárias</v>
          </cell>
          <cell r="E288" t="str">
            <v>Comercial e Institucional</v>
          </cell>
          <cell r="F288" t="str">
            <v>Resíduo de madeira</v>
          </cell>
          <cell r="G288">
            <v>0.3</v>
          </cell>
          <cell r="I288" t="str">
            <v>kg CH₄</v>
          </cell>
          <cell r="J288" t="str">
            <v>GJ</v>
          </cell>
        </row>
        <row r="289">
          <cell r="C289" t="str">
            <v>Fontes Estacionárias</v>
          </cell>
          <cell r="E289" t="str">
            <v>Comercial e Institucional</v>
          </cell>
          <cell r="F289" t="str">
            <v>Resíduo de madeira</v>
          </cell>
          <cell r="G289">
            <v>4.0000000000000001E-3</v>
          </cell>
          <cell r="I289" t="str">
            <v>kg N₂O</v>
          </cell>
          <cell r="J289" t="str">
            <v>GJ</v>
          </cell>
        </row>
        <row r="290">
          <cell r="C290" t="str">
            <v>Fontes Estacionárias</v>
          </cell>
          <cell r="E290" t="str">
            <v>Comercial e Institucional</v>
          </cell>
          <cell r="F290" t="str">
            <v>Querosene</v>
          </cell>
          <cell r="G290">
            <v>71.900000000000006</v>
          </cell>
          <cell r="I290" t="str">
            <v>kg CO₂</v>
          </cell>
          <cell r="J290" t="str">
            <v>GJ</v>
          </cell>
        </row>
        <row r="291">
          <cell r="C291" t="str">
            <v>Fontes Estacionárias</v>
          </cell>
          <cell r="E291" t="str">
            <v>Comercial e Institucional</v>
          </cell>
          <cell r="F291" t="str">
            <v>Querosene</v>
          </cell>
          <cell r="G291">
            <v>0.01</v>
          </cell>
          <cell r="I291" t="str">
            <v>kg CH₄</v>
          </cell>
          <cell r="J291" t="str">
            <v>GJ</v>
          </cell>
        </row>
        <row r="292">
          <cell r="C292" t="str">
            <v>Fontes Estacionárias</v>
          </cell>
          <cell r="E292" t="str">
            <v>Comercial e Institucional</v>
          </cell>
          <cell r="F292" t="str">
            <v>Querosene</v>
          </cell>
          <cell r="G292">
            <v>5.9999999999999995E-4</v>
          </cell>
          <cell r="I292" t="str">
            <v>kg N₂O</v>
          </cell>
          <cell r="J292" t="str">
            <v>GJ</v>
          </cell>
        </row>
        <row r="293">
          <cell r="C293" t="str">
            <v>Fontes Estacionárias</v>
          </cell>
          <cell r="E293" t="str">
            <v>Residencial e Agricultura</v>
          </cell>
          <cell r="F293" t="str">
            <v>Óleo Combustível Pesado</v>
          </cell>
          <cell r="G293">
            <v>77.400000000000006</v>
          </cell>
          <cell r="I293" t="str">
            <v>kg CO₂</v>
          </cell>
          <cell r="J293" t="str">
            <v>GJ</v>
          </cell>
        </row>
        <row r="294">
          <cell r="C294" t="str">
            <v>Fontes Estacionárias</v>
          </cell>
          <cell r="E294" t="str">
            <v>Residencial e Agricultura</v>
          </cell>
          <cell r="F294" t="str">
            <v>Óleo Combustível Pesado</v>
          </cell>
          <cell r="G294">
            <v>0.01</v>
          </cell>
          <cell r="I294" t="str">
            <v>kg CH₄</v>
          </cell>
          <cell r="J294" t="str">
            <v>GJ</v>
          </cell>
        </row>
        <row r="295">
          <cell r="C295" t="str">
            <v>Fontes Estacionárias</v>
          </cell>
          <cell r="E295" t="str">
            <v>Residencial e Agricultura</v>
          </cell>
          <cell r="F295" t="str">
            <v>Óleo Combustível Pesado</v>
          </cell>
          <cell r="G295">
            <v>5.9999999999999995E-4</v>
          </cell>
          <cell r="I295" t="str">
            <v>kg N₂O</v>
          </cell>
          <cell r="J295" t="str">
            <v>GJ</v>
          </cell>
        </row>
        <row r="296">
          <cell r="C296" t="str">
            <v>Fontes Estacionárias</v>
          </cell>
          <cell r="E296" t="str">
            <v>Residencial e Agricultura</v>
          </cell>
          <cell r="F296" t="str">
            <v>Biodiesel</v>
          </cell>
          <cell r="G296">
            <v>70.8</v>
          </cell>
          <cell r="I296" t="str">
            <v>kg CO₂</v>
          </cell>
          <cell r="J296" t="str">
            <v>GJ</v>
          </cell>
        </row>
        <row r="297">
          <cell r="C297" t="str">
            <v>Fontes Estacionárias</v>
          </cell>
          <cell r="E297" t="str">
            <v>Residencial e Agricultura</v>
          </cell>
          <cell r="F297" t="str">
            <v>Biodiesel</v>
          </cell>
          <cell r="G297">
            <v>0.01</v>
          </cell>
          <cell r="I297" t="str">
            <v>kg CH₄</v>
          </cell>
          <cell r="J297" t="str">
            <v>GJ</v>
          </cell>
        </row>
        <row r="298">
          <cell r="C298" t="str">
            <v>Fontes Estacionárias</v>
          </cell>
          <cell r="E298" t="str">
            <v>Residencial e Agricultura</v>
          </cell>
          <cell r="F298" t="str">
            <v>Biodiesel</v>
          </cell>
          <cell r="G298">
            <v>5.9999999999999995E-4</v>
          </cell>
          <cell r="I298" t="str">
            <v>kg N₂O</v>
          </cell>
          <cell r="J298" t="str">
            <v>GJ</v>
          </cell>
        </row>
        <row r="299">
          <cell r="C299" t="str">
            <v>Fontes Estacionárias</v>
          </cell>
          <cell r="E299" t="str">
            <v>Residencial e Agricultura</v>
          </cell>
          <cell r="F299" t="str">
            <v>Etanol Anidro</v>
          </cell>
          <cell r="G299">
            <v>79.599999999999994</v>
          </cell>
          <cell r="I299" t="str">
            <v>kg CO₂</v>
          </cell>
          <cell r="J299" t="str">
            <v>GJ</v>
          </cell>
        </row>
        <row r="300">
          <cell r="C300" t="str">
            <v>Fontes Estacionárias</v>
          </cell>
          <cell r="E300" t="str">
            <v>Residencial e Agricultura</v>
          </cell>
          <cell r="F300" t="str">
            <v>Etanol Anidro</v>
          </cell>
          <cell r="G300">
            <v>0.01</v>
          </cell>
          <cell r="I300" t="str">
            <v>kg CH₄</v>
          </cell>
          <cell r="J300" t="str">
            <v>GJ</v>
          </cell>
        </row>
        <row r="301">
          <cell r="C301" t="str">
            <v>Fontes Estacionárias</v>
          </cell>
          <cell r="E301" t="str">
            <v>Residencial e Agricultura</v>
          </cell>
          <cell r="F301" t="str">
            <v>Etanol Anidro</v>
          </cell>
          <cell r="G301">
            <v>5.9999999999999995E-4</v>
          </cell>
          <cell r="I301" t="str">
            <v>kg N₂O</v>
          </cell>
          <cell r="J301" t="str">
            <v>GJ</v>
          </cell>
        </row>
        <row r="302">
          <cell r="C302" t="str">
            <v>Fontes Estacionárias</v>
          </cell>
          <cell r="E302" t="str">
            <v>Residencial e Agricultura</v>
          </cell>
          <cell r="F302" t="str">
            <v>Etanol Hidratado</v>
          </cell>
          <cell r="G302">
            <v>79.599999999999994</v>
          </cell>
          <cell r="I302" t="str">
            <v>kg CO₂</v>
          </cell>
          <cell r="J302" t="str">
            <v>GJ</v>
          </cell>
        </row>
        <row r="303">
          <cell r="C303" t="str">
            <v>Fontes Estacionárias</v>
          </cell>
          <cell r="E303" t="str">
            <v>Residencial e Agricultura</v>
          </cell>
          <cell r="F303" t="str">
            <v>Etanol Hidratado</v>
          </cell>
          <cell r="G303">
            <v>0.01</v>
          </cell>
          <cell r="I303" t="str">
            <v>kg CH₄</v>
          </cell>
          <cell r="J303" t="str">
            <v>GJ</v>
          </cell>
        </row>
        <row r="304">
          <cell r="C304" t="str">
            <v>Fontes Estacionárias</v>
          </cell>
          <cell r="E304" t="str">
            <v>Residencial e Agricultura</v>
          </cell>
          <cell r="F304" t="str">
            <v>Etanol Hidratado</v>
          </cell>
          <cell r="G304">
            <v>5.9999999999999995E-4</v>
          </cell>
          <cell r="I304" t="str">
            <v>kg N₂O</v>
          </cell>
          <cell r="J304" t="str">
            <v>GJ</v>
          </cell>
        </row>
        <row r="305">
          <cell r="C305" t="str">
            <v>Fontes Estacionárias</v>
          </cell>
          <cell r="E305" t="str">
            <v>Residencial e Agricultura</v>
          </cell>
          <cell r="F305" t="str">
            <v>Biomassa</v>
          </cell>
          <cell r="G305">
            <v>100</v>
          </cell>
          <cell r="I305" t="str">
            <v>kg CO₂</v>
          </cell>
          <cell r="J305" t="str">
            <v>GJ</v>
          </cell>
        </row>
        <row r="306">
          <cell r="C306" t="str">
            <v>Fontes Estacionárias</v>
          </cell>
          <cell r="E306" t="str">
            <v>Residencial e Agricultura</v>
          </cell>
          <cell r="F306" t="str">
            <v>Biomassa</v>
          </cell>
          <cell r="G306">
            <v>0.3</v>
          </cell>
          <cell r="I306" t="str">
            <v>kg CH₄</v>
          </cell>
          <cell r="J306" t="str">
            <v>GJ</v>
          </cell>
        </row>
        <row r="307">
          <cell r="C307" t="str">
            <v>Fontes Estacionárias</v>
          </cell>
          <cell r="E307" t="str">
            <v>Residencial e Agricultura</v>
          </cell>
          <cell r="F307" t="str">
            <v>Biomassa</v>
          </cell>
          <cell r="G307">
            <v>4.0000000000000001E-3</v>
          </cell>
          <cell r="I307" t="str">
            <v>kg N₂O</v>
          </cell>
          <cell r="J307" t="str">
            <v>GJ</v>
          </cell>
        </row>
        <row r="308">
          <cell r="C308" t="str">
            <v>Fontes Estacionárias</v>
          </cell>
          <cell r="E308" t="str">
            <v>Residencial e Agricultura</v>
          </cell>
          <cell r="F308" t="str">
            <v>Diesel B5</v>
          </cell>
          <cell r="G308">
            <v>70.703196053728391</v>
          </cell>
          <cell r="I308" t="str">
            <v>kg CO₂</v>
          </cell>
          <cell r="J308" t="str">
            <v>GJ</v>
          </cell>
        </row>
        <row r="309">
          <cell r="C309" t="str">
            <v>Fontes Estacionárias</v>
          </cell>
          <cell r="E309" t="str">
            <v>Residencial e Agricultura</v>
          </cell>
          <cell r="F309" t="str">
            <v>Diesel B5</v>
          </cell>
          <cell r="G309">
            <v>1.0000000000000002E-2</v>
          </cell>
          <cell r="I309" t="str">
            <v>kg CH₄</v>
          </cell>
          <cell r="J309" t="str">
            <v>GJ</v>
          </cell>
        </row>
        <row r="310">
          <cell r="C310" t="str">
            <v>Fontes Estacionárias</v>
          </cell>
          <cell r="E310" t="str">
            <v>Residencial e Agricultura</v>
          </cell>
          <cell r="F310" t="str">
            <v>Diesel B5</v>
          </cell>
          <cell r="G310">
            <v>5.9999999999999995E-4</v>
          </cell>
          <cell r="I310" t="str">
            <v>kg N₂O</v>
          </cell>
          <cell r="J310" t="str">
            <v>GJ</v>
          </cell>
        </row>
        <row r="311">
          <cell r="C311" t="str">
            <v>Fontes Estacionárias</v>
          </cell>
          <cell r="E311" t="str">
            <v>Residencial e Agricultura</v>
          </cell>
          <cell r="F311" t="str">
            <v>Óleo Diesel</v>
          </cell>
          <cell r="G311">
            <v>74.099999999999994</v>
          </cell>
          <cell r="I311" t="str">
            <v>kg CO₂</v>
          </cell>
          <cell r="J311" t="str">
            <v>GJ</v>
          </cell>
        </row>
        <row r="312">
          <cell r="C312" t="str">
            <v>Fontes Estacionárias</v>
          </cell>
          <cell r="E312" t="str">
            <v>Residencial e Agricultura</v>
          </cell>
          <cell r="F312" t="str">
            <v>Óleo Diesel</v>
          </cell>
          <cell r="G312">
            <v>0.01</v>
          </cell>
          <cell r="I312" t="str">
            <v>kg CH₄</v>
          </cell>
          <cell r="J312" t="str">
            <v>GJ</v>
          </cell>
        </row>
        <row r="313">
          <cell r="C313" t="str">
            <v>Fontes Estacionárias</v>
          </cell>
          <cell r="E313" t="str">
            <v>Residencial e Agricultura</v>
          </cell>
          <cell r="F313" t="str">
            <v>Óleo Diesel</v>
          </cell>
          <cell r="G313">
            <v>5.9999999999999995E-4</v>
          </cell>
          <cell r="I313" t="str">
            <v>kg N₂O</v>
          </cell>
          <cell r="J313" t="str">
            <v>GJ</v>
          </cell>
        </row>
        <row r="314">
          <cell r="C314" t="str">
            <v>Fontes Estacionárias</v>
          </cell>
          <cell r="E314" t="str">
            <v>Residencial e Agricultura</v>
          </cell>
          <cell r="F314" t="str">
            <v>Gasolina C</v>
          </cell>
          <cell r="G314">
            <v>57.417940409868059</v>
          </cell>
          <cell r="I314" t="str">
            <v>kg CO₂</v>
          </cell>
          <cell r="J314" t="str">
            <v>GJ</v>
          </cell>
        </row>
        <row r="315">
          <cell r="C315" t="str">
            <v>Fontes Estacionárias</v>
          </cell>
          <cell r="E315" t="str">
            <v>Residencial e Agricultura</v>
          </cell>
          <cell r="F315" t="str">
            <v>Gasolina C</v>
          </cell>
          <cell r="G315">
            <v>3.0000000000000001E-3</v>
          </cell>
          <cell r="I315" t="str">
            <v>kg CH₄</v>
          </cell>
          <cell r="J315" t="str">
            <v>GJ</v>
          </cell>
        </row>
        <row r="316">
          <cell r="C316" t="str">
            <v>Fontes Estacionárias</v>
          </cell>
          <cell r="E316" t="str">
            <v>Residencial e Agricultura</v>
          </cell>
          <cell r="F316" t="str">
            <v>Gasolina C</v>
          </cell>
          <cell r="G316">
            <v>5.9999999999999995E-4</v>
          </cell>
          <cell r="I316" t="str">
            <v>kg N₂O</v>
          </cell>
          <cell r="J316" t="str">
            <v>GJ</v>
          </cell>
        </row>
        <row r="317">
          <cell r="C317" t="str">
            <v>Fontes Estacionárias</v>
          </cell>
          <cell r="E317" t="str">
            <v>Residencial e Agricultura</v>
          </cell>
          <cell r="F317" t="str">
            <v>Gasolina A</v>
          </cell>
          <cell r="G317">
            <v>69.3</v>
          </cell>
          <cell r="I317" t="str">
            <v>kg CO₂</v>
          </cell>
          <cell r="J317" t="str">
            <v>GJ</v>
          </cell>
        </row>
        <row r="318">
          <cell r="C318" t="str">
            <v>Fontes Estacionárias</v>
          </cell>
          <cell r="E318" t="str">
            <v>Residencial e Agricultura</v>
          </cell>
          <cell r="F318" t="str">
            <v>Gasolina A</v>
          </cell>
          <cell r="G318">
            <v>0.01</v>
          </cell>
          <cell r="I318" t="str">
            <v>kg CH₄</v>
          </cell>
          <cell r="J318" t="str">
            <v>GJ</v>
          </cell>
        </row>
        <row r="319">
          <cell r="C319" t="str">
            <v>Fontes Estacionárias</v>
          </cell>
          <cell r="E319" t="str">
            <v>Residencial e Agricultura</v>
          </cell>
          <cell r="F319" t="str">
            <v>Gasolina A</v>
          </cell>
          <cell r="G319">
            <v>5.9999999999999995E-4</v>
          </cell>
          <cell r="I319" t="str">
            <v>kg N₂O</v>
          </cell>
          <cell r="J319" t="str">
            <v>GJ</v>
          </cell>
        </row>
        <row r="320">
          <cell r="C320" t="str">
            <v>Fontes Estacionárias</v>
          </cell>
          <cell r="E320" t="str">
            <v>Residencial e Agricultura</v>
          </cell>
          <cell r="F320" t="str">
            <v>GLP</v>
          </cell>
          <cell r="G320">
            <v>63.1</v>
          </cell>
          <cell r="I320" t="str">
            <v>kg CO₂</v>
          </cell>
          <cell r="J320" t="str">
            <v>GJ</v>
          </cell>
        </row>
        <row r="321">
          <cell r="C321" t="str">
            <v>Fontes Estacionárias</v>
          </cell>
          <cell r="E321" t="str">
            <v>Residencial e Agricultura</v>
          </cell>
          <cell r="F321" t="str">
            <v>GLP</v>
          </cell>
          <cell r="G321">
            <v>5.0000000000000001E-3</v>
          </cell>
          <cell r="I321" t="str">
            <v>kg CH₄</v>
          </cell>
          <cell r="J321" t="str">
            <v>GJ</v>
          </cell>
        </row>
        <row r="322">
          <cell r="C322" t="str">
            <v>Fontes Estacionárias</v>
          </cell>
          <cell r="E322" t="str">
            <v>Residencial e Agricultura</v>
          </cell>
          <cell r="F322" t="str">
            <v>GLP</v>
          </cell>
          <cell r="G322">
            <v>1E-4</v>
          </cell>
          <cell r="I322" t="str">
            <v>kg N₂O</v>
          </cell>
          <cell r="J322" t="str">
            <v>GJ</v>
          </cell>
        </row>
        <row r="323">
          <cell r="C323" t="str">
            <v>Fontes Estacionárias</v>
          </cell>
          <cell r="E323" t="str">
            <v>Residencial e Agricultura</v>
          </cell>
          <cell r="F323" t="str">
            <v>Carvão Vegetal</v>
          </cell>
          <cell r="G323">
            <v>112</v>
          </cell>
          <cell r="I323" t="str">
            <v>kg CO₂</v>
          </cell>
          <cell r="J323" t="str">
            <v>GJ</v>
          </cell>
        </row>
        <row r="324">
          <cell r="C324" t="str">
            <v>Fontes Estacionárias</v>
          </cell>
          <cell r="E324" t="str">
            <v>Residencial e Agricultura</v>
          </cell>
          <cell r="F324" t="str">
            <v>Carvão Vegetal</v>
          </cell>
          <cell r="G324">
            <v>0.2</v>
          </cell>
          <cell r="I324" t="str">
            <v>kg CH₄</v>
          </cell>
          <cell r="J324" t="str">
            <v>GJ</v>
          </cell>
        </row>
        <row r="325">
          <cell r="C325" t="str">
            <v>Fontes Estacionárias</v>
          </cell>
          <cell r="E325" t="str">
            <v>Residencial e Agricultura</v>
          </cell>
          <cell r="F325" t="str">
            <v>Carvão Vegetal</v>
          </cell>
          <cell r="G325">
            <v>1E-3</v>
          </cell>
          <cell r="I325" t="str">
            <v>kg N₂O</v>
          </cell>
          <cell r="J325" t="str">
            <v>GJ</v>
          </cell>
        </row>
        <row r="326">
          <cell r="C326" t="str">
            <v>Fontes Estacionárias</v>
          </cell>
          <cell r="E326" t="str">
            <v>Residencial e Agricultura</v>
          </cell>
          <cell r="F326" t="str">
            <v>Gás Natural</v>
          </cell>
          <cell r="G326">
            <v>56.1</v>
          </cell>
          <cell r="I326" t="str">
            <v>kg CO₂</v>
          </cell>
          <cell r="J326" t="str">
            <v>GJ</v>
          </cell>
        </row>
        <row r="327">
          <cell r="C327" t="str">
            <v>Fontes Estacionárias</v>
          </cell>
          <cell r="E327" t="str">
            <v>Residencial e Agricultura</v>
          </cell>
          <cell r="F327" t="str">
            <v>Gás Natural</v>
          </cell>
          <cell r="G327">
            <v>5.0000000000000001E-3</v>
          </cell>
          <cell r="I327" t="str">
            <v>kg CH₄</v>
          </cell>
          <cell r="J327" t="str">
            <v>GJ</v>
          </cell>
        </row>
        <row r="328">
          <cell r="C328" t="str">
            <v>Fontes Estacionárias</v>
          </cell>
          <cell r="E328" t="str">
            <v>Residencial e Agricultura</v>
          </cell>
          <cell r="F328" t="str">
            <v>Gás Natural</v>
          </cell>
          <cell r="G328">
            <v>1E-4</v>
          </cell>
          <cell r="I328" t="str">
            <v>kg N₂O</v>
          </cell>
          <cell r="J328" t="str">
            <v>GJ</v>
          </cell>
        </row>
        <row r="329">
          <cell r="C329" t="str">
            <v>Fontes Estacionárias</v>
          </cell>
          <cell r="E329" t="str">
            <v>Residencial e Agricultura</v>
          </cell>
          <cell r="F329" t="str">
            <v>Carvão (Sub-Bit)</v>
          </cell>
          <cell r="G329">
            <v>96.1</v>
          </cell>
          <cell r="I329" t="str">
            <v>kg CO₂</v>
          </cell>
          <cell r="J329" t="str">
            <v>GJ</v>
          </cell>
        </row>
        <row r="330">
          <cell r="C330" t="str">
            <v>Fontes Estacionárias</v>
          </cell>
          <cell r="E330" t="str">
            <v>Residencial e Agricultura</v>
          </cell>
          <cell r="F330" t="str">
            <v>Carvão (Sub-Bit)</v>
          </cell>
          <cell r="G330">
            <v>0.01</v>
          </cell>
          <cell r="I330" t="str">
            <v>kg CH₄</v>
          </cell>
          <cell r="J330" t="str">
            <v>GJ</v>
          </cell>
        </row>
        <row r="331">
          <cell r="C331" t="str">
            <v>Fontes Estacionárias</v>
          </cell>
          <cell r="E331" t="str">
            <v>Residencial e Agricultura</v>
          </cell>
          <cell r="F331" t="str">
            <v>Carvão (Sub-Bit)</v>
          </cell>
          <cell r="G331">
            <v>1.5E-3</v>
          </cell>
          <cell r="I331" t="str">
            <v>kg N₂O</v>
          </cell>
          <cell r="J331" t="str">
            <v>GJ</v>
          </cell>
        </row>
        <row r="332">
          <cell r="C332" t="str">
            <v>Fontes Estacionárias</v>
          </cell>
          <cell r="E332" t="str">
            <v>Residencial e Agricultura</v>
          </cell>
          <cell r="F332" t="str">
            <v>Licor Negro</v>
          </cell>
          <cell r="G332">
            <v>95.3</v>
          </cell>
          <cell r="I332" t="str">
            <v>kg CO₂</v>
          </cell>
          <cell r="J332" t="str">
            <v>GJ</v>
          </cell>
        </row>
        <row r="333">
          <cell r="C333" t="str">
            <v>Fontes Estacionárias</v>
          </cell>
          <cell r="E333" t="str">
            <v>Residencial e Agricultura</v>
          </cell>
          <cell r="F333" t="str">
            <v>Licor Negro</v>
          </cell>
          <cell r="G333">
            <v>3.0000000000000001E-3</v>
          </cell>
          <cell r="I333" t="str">
            <v>kg CH₄</v>
          </cell>
          <cell r="J333" t="str">
            <v>GJ</v>
          </cell>
        </row>
        <row r="334">
          <cell r="C334" t="str">
            <v>Fontes Estacionárias</v>
          </cell>
          <cell r="E334" t="str">
            <v>Residencial e Agricultura</v>
          </cell>
          <cell r="F334" t="str">
            <v>Licor Negro</v>
          </cell>
          <cell r="G334">
            <v>2E-3</v>
          </cell>
          <cell r="I334" t="str">
            <v>kg N₂O</v>
          </cell>
          <cell r="J334" t="str">
            <v>GJ</v>
          </cell>
        </row>
        <row r="335">
          <cell r="C335" t="str">
            <v>Fontes Estacionárias</v>
          </cell>
          <cell r="E335" t="str">
            <v>Residencial e Agricultura</v>
          </cell>
          <cell r="F335" t="str">
            <v>Resíduo de madeira</v>
          </cell>
          <cell r="G335">
            <v>112</v>
          </cell>
          <cell r="I335" t="str">
            <v>kg CO₂</v>
          </cell>
          <cell r="J335" t="str">
            <v>GJ</v>
          </cell>
        </row>
        <row r="336">
          <cell r="C336" t="str">
            <v>Fontes Estacionárias</v>
          </cell>
          <cell r="E336" t="str">
            <v>Residencial e Agricultura</v>
          </cell>
          <cell r="F336" t="str">
            <v>Resíduo de madeira</v>
          </cell>
          <cell r="G336">
            <v>0.3</v>
          </cell>
          <cell r="I336" t="str">
            <v>kg CH₄</v>
          </cell>
          <cell r="J336" t="str">
            <v>GJ</v>
          </cell>
        </row>
        <row r="337">
          <cell r="C337" t="str">
            <v>Fontes Estacionárias</v>
          </cell>
          <cell r="E337" t="str">
            <v>Residencial e Agricultura</v>
          </cell>
          <cell r="F337" t="str">
            <v>Resíduo de madeira</v>
          </cell>
          <cell r="G337">
            <v>4.0000000000000001E-3</v>
          </cell>
          <cell r="I337" t="str">
            <v>kg N₂O</v>
          </cell>
          <cell r="J337" t="str">
            <v>GJ</v>
          </cell>
        </row>
        <row r="338">
          <cell r="C338" t="str">
            <v>Fontes Estacionárias</v>
          </cell>
          <cell r="E338" t="str">
            <v>Residencial e Agricultura</v>
          </cell>
          <cell r="F338" t="str">
            <v>Querosene</v>
          </cell>
          <cell r="G338">
            <v>71.900000000000006</v>
          </cell>
          <cell r="I338" t="str">
            <v>kg CO₂</v>
          </cell>
          <cell r="J338" t="str">
            <v>GJ</v>
          </cell>
        </row>
        <row r="339">
          <cell r="C339" t="str">
            <v>Fontes Estacionárias</v>
          </cell>
          <cell r="E339" t="str">
            <v>Residencial e Agricultura</v>
          </cell>
          <cell r="F339" t="str">
            <v>Querosene</v>
          </cell>
          <cell r="G339">
            <v>0.01</v>
          </cell>
          <cell r="I339" t="str">
            <v>kg CH₄</v>
          </cell>
          <cell r="J339" t="str">
            <v>GJ</v>
          </cell>
        </row>
        <row r="340">
          <cell r="C340" t="str">
            <v>Fontes Estacionárias</v>
          </cell>
          <cell r="E340" t="str">
            <v>Residencial e Agricultura</v>
          </cell>
          <cell r="F340" t="str">
            <v>Querosene</v>
          </cell>
          <cell r="G340">
            <v>5.9999999999999995E-4</v>
          </cell>
          <cell r="I340" t="str">
            <v>kg N₂O</v>
          </cell>
          <cell r="J340" t="str">
            <v>GJ</v>
          </cell>
        </row>
        <row r="341">
          <cell r="C341" t="str">
            <v>Fontes Estacionárias</v>
          </cell>
          <cell r="E341" t="str">
            <v>N/A</v>
          </cell>
          <cell r="F341" t="str">
            <v>Acetileno</v>
          </cell>
          <cell r="G341">
            <v>3.3846153846153846</v>
          </cell>
          <cell r="I341" t="str">
            <v>kg CO₂</v>
          </cell>
          <cell r="J341" t="str">
            <v>kg</v>
          </cell>
        </row>
        <row r="342">
          <cell r="C342" t="str">
            <v>Fontes Estacionárias</v>
          </cell>
          <cell r="E342" t="str">
            <v>N/A</v>
          </cell>
          <cell r="F342" t="str">
            <v>Acetileno</v>
          </cell>
          <cell r="G342">
            <v>0</v>
          </cell>
          <cell r="I342" t="str">
            <v>kg CH₄</v>
          </cell>
          <cell r="J342" t="str">
            <v>kg</v>
          </cell>
        </row>
        <row r="343">
          <cell r="C343" t="str">
            <v>Fontes Estacionárias</v>
          </cell>
          <cell r="E343" t="str">
            <v>N/A</v>
          </cell>
          <cell r="F343" t="str">
            <v>Acetileno</v>
          </cell>
          <cell r="G343">
            <v>0</v>
          </cell>
          <cell r="I343" t="str">
            <v>kg N₂O</v>
          </cell>
          <cell r="J343" t="str">
            <v>kg</v>
          </cell>
        </row>
        <row r="344">
          <cell r="C344" t="str">
            <v>Fontes Estacionárias</v>
          </cell>
          <cell r="E344" t="str">
            <v>N/A</v>
          </cell>
          <cell r="F344" t="str">
            <v>Acetileno</v>
          </cell>
          <cell r="G344">
            <v>3384.6153846153848</v>
          </cell>
          <cell r="I344" t="str">
            <v>kg CO₂</v>
          </cell>
          <cell r="J344" t="str">
            <v>t</v>
          </cell>
        </row>
        <row r="345">
          <cell r="C345" t="str">
            <v>Fontes Estacionárias</v>
          </cell>
          <cell r="E345" t="str">
            <v>N/A</v>
          </cell>
          <cell r="F345" t="str">
            <v>Acetileno</v>
          </cell>
          <cell r="G345">
            <v>0</v>
          </cell>
          <cell r="I345" t="str">
            <v>kg CH₄</v>
          </cell>
          <cell r="J345" t="str">
            <v>t</v>
          </cell>
        </row>
        <row r="346">
          <cell r="C346" t="str">
            <v>Fontes Estacionárias</v>
          </cell>
          <cell r="E346" t="str">
            <v>N/A</v>
          </cell>
          <cell r="F346" t="str">
            <v>Acetileno</v>
          </cell>
          <cell r="G346">
            <v>0</v>
          </cell>
          <cell r="I346" t="str">
            <v>kg N₂O</v>
          </cell>
          <cell r="J346" t="str">
            <v>t</v>
          </cell>
        </row>
        <row r="347">
          <cell r="C347" t="str">
            <v>Fontes Estacionárias</v>
          </cell>
          <cell r="E347" t="str">
            <v>N/A</v>
          </cell>
          <cell r="F347" t="str">
            <v>Acetileno</v>
          </cell>
          <cell r="G347">
            <v>3.7467692307692304</v>
          </cell>
          <cell r="I347" t="str">
            <v>kg CO₂</v>
          </cell>
          <cell r="J347" t="str">
            <v>m3</v>
          </cell>
        </row>
        <row r="348">
          <cell r="C348" t="str">
            <v>Fontes Estacionárias</v>
          </cell>
          <cell r="E348" t="str">
            <v>N/A</v>
          </cell>
          <cell r="F348" t="str">
            <v>Acetileno</v>
          </cell>
          <cell r="G348">
            <v>0</v>
          </cell>
          <cell r="I348" t="str">
            <v>kg CH₄</v>
          </cell>
          <cell r="J348" t="str">
            <v>m3</v>
          </cell>
        </row>
        <row r="349">
          <cell r="C349" t="str">
            <v>Fontes Estacionárias</v>
          </cell>
          <cell r="E349" t="str">
            <v>N/A</v>
          </cell>
          <cell r="F349" t="str">
            <v>Acetileno</v>
          </cell>
          <cell r="G349">
            <v>0</v>
          </cell>
          <cell r="I349" t="str">
            <v>kg N₂O</v>
          </cell>
          <cell r="J349" t="str">
            <v>m3</v>
          </cell>
        </row>
        <row r="350">
          <cell r="C350" t="str">
            <v>Fontes Estacionárias</v>
          </cell>
          <cell r="E350" t="str">
            <v>Residencial e Agricultura</v>
          </cell>
          <cell r="F350" t="str">
            <v>Eletricidade Comprada Janeiro</v>
          </cell>
          <cell r="G350">
            <v>31.972222222222221</v>
          </cell>
          <cell r="I350" t="str">
            <v>kg CO₂</v>
          </cell>
          <cell r="J350" t="str">
            <v>GJ</v>
          </cell>
        </row>
        <row r="351">
          <cell r="C351" t="str">
            <v>Fontes Estacionárias</v>
          </cell>
          <cell r="E351" t="str">
            <v>Residencial e Agricultura</v>
          </cell>
          <cell r="F351" t="str">
            <v>Eletricidade Comprada Fevereiro</v>
          </cell>
          <cell r="G351">
            <v>30.277777777777779</v>
          </cell>
          <cell r="I351" t="str">
            <v>kg CO₂</v>
          </cell>
          <cell r="J351" t="str">
            <v>GJ</v>
          </cell>
        </row>
        <row r="352">
          <cell r="C352" t="str">
            <v>Fontes Estacionárias</v>
          </cell>
          <cell r="E352" t="str">
            <v>Residencial e Agricultura</v>
          </cell>
          <cell r="F352" t="str">
            <v>Eletricidade Comprada Março</v>
          </cell>
          <cell r="G352">
            <v>27.25</v>
          </cell>
          <cell r="I352" t="str">
            <v>kg CO₂</v>
          </cell>
          <cell r="J352" t="str">
            <v>GJ</v>
          </cell>
        </row>
        <row r="353">
          <cell r="C353" t="str">
            <v>Fontes Estacionárias</v>
          </cell>
          <cell r="E353" t="str">
            <v>Residencial e Agricultura</v>
          </cell>
          <cell r="F353" t="str">
            <v>Eletricidade Comprada Abril</v>
          </cell>
          <cell r="G353">
            <v>26.638888888888889</v>
          </cell>
          <cell r="I353" t="str">
            <v>kg CO₂</v>
          </cell>
          <cell r="J353" t="str">
            <v>GJ</v>
          </cell>
        </row>
        <row r="354">
          <cell r="C354" t="str">
            <v>Fontes Estacionárias</v>
          </cell>
          <cell r="E354" t="str">
            <v>Residencial e Agricultura</v>
          </cell>
          <cell r="F354" t="str">
            <v>Eletricidade Comprada Maio</v>
          </cell>
          <cell r="G354">
            <v>31.972222222222221</v>
          </cell>
          <cell r="I354" t="str">
            <v>kg CO₂</v>
          </cell>
          <cell r="J354" t="str">
            <v>GJ</v>
          </cell>
        </row>
        <row r="355">
          <cell r="C355" t="str">
            <v>Fontes Estacionárias</v>
          </cell>
          <cell r="E355" t="str">
            <v>Residencial e Agricultura</v>
          </cell>
          <cell r="F355" t="str">
            <v>Eletricidade Comprada Junho</v>
          </cell>
          <cell r="G355">
            <v>29.972222222222218</v>
          </cell>
          <cell r="I355" t="str">
            <v>kg CO₂</v>
          </cell>
          <cell r="J355" t="str">
            <v>GJ</v>
          </cell>
        </row>
        <row r="356">
          <cell r="C356" t="str">
            <v>Fontes Estacionárias</v>
          </cell>
          <cell r="E356" t="str">
            <v>Residencial e Agricultura</v>
          </cell>
          <cell r="F356" t="str">
            <v>Eletricidade Comprada Julho</v>
          </cell>
          <cell r="G356">
            <v>23.277777777777775</v>
          </cell>
          <cell r="I356" t="str">
            <v>kg CO₂</v>
          </cell>
          <cell r="J356" t="str">
            <v>GJ</v>
          </cell>
        </row>
        <row r="357">
          <cell r="C357" t="str">
            <v>Fontes Estacionárias</v>
          </cell>
          <cell r="E357" t="str">
            <v>Residencial e Agricultura</v>
          </cell>
          <cell r="F357" t="str">
            <v>Eletricidade Comprada Agosto</v>
          </cell>
          <cell r="G357">
            <v>23.138888888888889</v>
          </cell>
          <cell r="I357" t="str">
            <v>kg CO₂</v>
          </cell>
          <cell r="J357" t="str">
            <v>GJ</v>
          </cell>
        </row>
        <row r="358">
          <cell r="C358" t="str">
            <v>Fontes Estacionárias</v>
          </cell>
          <cell r="E358" t="str">
            <v>Residencial e Agricultura</v>
          </cell>
          <cell r="F358" t="str">
            <v>Eletricidade Comprada Setembro</v>
          </cell>
          <cell r="G358">
            <v>23.333333333333332</v>
          </cell>
          <cell r="I358" t="str">
            <v>kg CO₂</v>
          </cell>
          <cell r="J358" t="str">
            <v>GJ</v>
          </cell>
        </row>
        <row r="359">
          <cell r="C359" t="str">
            <v>Fontes Estacionárias</v>
          </cell>
          <cell r="E359" t="str">
            <v>Residencial e Agricultura</v>
          </cell>
          <cell r="F359" t="str">
            <v>Eletricidade Comprada Outubro</v>
          </cell>
          <cell r="G359">
            <v>23.083333333333332</v>
          </cell>
          <cell r="I359" t="str">
            <v>kg CO₂</v>
          </cell>
          <cell r="J359" t="str">
            <v>GJ</v>
          </cell>
        </row>
        <row r="360">
          <cell r="C360" t="str">
            <v>Fontes Estacionárias</v>
          </cell>
          <cell r="E360" t="str">
            <v>Residencial e Agricultura</v>
          </cell>
          <cell r="F360" t="str">
            <v>Eletricidade Comprada Novembro</v>
          </cell>
          <cell r="G360">
            <v>25.833333333333332</v>
          </cell>
          <cell r="I360" t="str">
            <v>kg CO₂</v>
          </cell>
          <cell r="J360" t="str">
            <v>GJ</v>
          </cell>
        </row>
        <row r="361">
          <cell r="C361" t="str">
            <v>Fontes Estacionárias</v>
          </cell>
          <cell r="E361" t="str">
            <v>Residencial e Agricultura</v>
          </cell>
          <cell r="F361" t="str">
            <v>Eletricidade Comprada Dezembro</v>
          </cell>
          <cell r="G361">
            <v>23.361111111111111</v>
          </cell>
          <cell r="I361" t="str">
            <v>kg CO₂</v>
          </cell>
          <cell r="J361" t="str">
            <v>GJ</v>
          </cell>
        </row>
        <row r="362">
          <cell r="C362" t="str">
            <v>Fontes Estacionárias</v>
          </cell>
          <cell r="E362" t="str">
            <v>Residencial e Agricultura</v>
          </cell>
          <cell r="F362" t="str">
            <v>Eletricidade Comprada</v>
          </cell>
          <cell r="G362">
            <v>26.675925925925927</v>
          </cell>
          <cell r="I362" t="str">
            <v>kg CO₂</v>
          </cell>
          <cell r="J362" t="str">
            <v>GJ</v>
          </cell>
        </row>
        <row r="363">
          <cell r="C363" t="str">
            <v>Fontes Estacionárias</v>
          </cell>
          <cell r="E363" t="str">
            <v>Residencial e Agricultura</v>
          </cell>
          <cell r="F363" t="str">
            <v>Eletricidade Comprada</v>
          </cell>
          <cell r="G363">
            <v>0</v>
          </cell>
          <cell r="I363" t="str">
            <v>kg CH₄</v>
          </cell>
          <cell r="J363" t="str">
            <v>GJ</v>
          </cell>
        </row>
        <row r="364">
          <cell r="C364" t="str">
            <v>Fontes Estacionárias</v>
          </cell>
          <cell r="E364" t="str">
            <v>Residencial e Agricultura</v>
          </cell>
          <cell r="F364" t="str">
            <v>Eletricidade Comprada</v>
          </cell>
          <cell r="G364">
            <v>0</v>
          </cell>
          <cell r="I364" t="str">
            <v>kg N₂O</v>
          </cell>
          <cell r="J364" t="str">
            <v>GJ</v>
          </cell>
        </row>
        <row r="365">
          <cell r="C365" t="str">
            <v>Fontes Estacionárias</v>
          </cell>
          <cell r="E365" t="str">
            <v>Comercial e Institucional</v>
          </cell>
          <cell r="F365" t="str">
            <v>Eletricidade Comprada Janeiro</v>
          </cell>
          <cell r="G365">
            <v>31.972222222222221</v>
          </cell>
          <cell r="I365" t="str">
            <v>kg CO₂</v>
          </cell>
          <cell r="J365" t="str">
            <v>GJ</v>
          </cell>
        </row>
        <row r="366">
          <cell r="C366" t="str">
            <v>Fontes Estacionárias</v>
          </cell>
          <cell r="E366" t="str">
            <v>Comercial e Institucional</v>
          </cell>
          <cell r="F366" t="str">
            <v>Eletricidade Comprada Fevereiro</v>
          </cell>
          <cell r="G366">
            <v>30.277777777777779</v>
          </cell>
          <cell r="I366" t="str">
            <v>kg CO₂</v>
          </cell>
          <cell r="J366" t="str">
            <v>GJ</v>
          </cell>
        </row>
        <row r="367">
          <cell r="C367" t="str">
            <v>Fontes Estacionárias</v>
          </cell>
          <cell r="E367" t="str">
            <v>Comercial e Institucional</v>
          </cell>
          <cell r="F367" t="str">
            <v>Eletricidade Comprada Março</v>
          </cell>
          <cell r="G367">
            <v>27.25</v>
          </cell>
          <cell r="I367" t="str">
            <v>kg CO₂</v>
          </cell>
          <cell r="J367" t="str">
            <v>GJ</v>
          </cell>
        </row>
        <row r="368">
          <cell r="C368" t="str">
            <v>Fontes Estacionárias</v>
          </cell>
          <cell r="E368" t="str">
            <v>Comercial e Institucional</v>
          </cell>
          <cell r="F368" t="str">
            <v>Eletricidade Comprada Abril</v>
          </cell>
          <cell r="G368">
            <v>26.638888888888889</v>
          </cell>
          <cell r="I368" t="str">
            <v>kg CO₂</v>
          </cell>
          <cell r="J368" t="str">
            <v>GJ</v>
          </cell>
        </row>
        <row r="369">
          <cell r="C369" t="str">
            <v>Fontes Estacionárias</v>
          </cell>
          <cell r="E369" t="str">
            <v>Comercial e Institucional</v>
          </cell>
          <cell r="F369" t="str">
            <v>Eletricidade Comprada Maio</v>
          </cell>
          <cell r="G369">
            <v>31.972222222222221</v>
          </cell>
          <cell r="I369" t="str">
            <v>kg CO₂</v>
          </cell>
          <cell r="J369" t="str">
            <v>GJ</v>
          </cell>
        </row>
        <row r="370">
          <cell r="C370" t="str">
            <v>Fontes Estacionárias</v>
          </cell>
          <cell r="E370" t="str">
            <v>Comercial e Institucional</v>
          </cell>
          <cell r="F370" t="str">
            <v>Eletricidade Comprada Junho</v>
          </cell>
          <cell r="G370">
            <v>29.972222222222218</v>
          </cell>
          <cell r="I370" t="str">
            <v>kg CO₂</v>
          </cell>
          <cell r="J370" t="str">
            <v>GJ</v>
          </cell>
        </row>
        <row r="371">
          <cell r="C371" t="str">
            <v>Fontes Estacionárias</v>
          </cell>
          <cell r="E371" t="str">
            <v>Comercial e Institucional</v>
          </cell>
          <cell r="F371" t="str">
            <v>Eletricidade Comprada Julho</v>
          </cell>
          <cell r="G371">
            <v>23.277777777777775</v>
          </cell>
          <cell r="I371" t="str">
            <v>kg CO₂</v>
          </cell>
          <cell r="J371" t="str">
            <v>GJ</v>
          </cell>
        </row>
        <row r="372">
          <cell r="C372" t="str">
            <v>Fontes Estacionárias</v>
          </cell>
          <cell r="E372" t="str">
            <v>Comercial e Institucional</v>
          </cell>
          <cell r="F372" t="str">
            <v>Eletricidade Comprada Agosto</v>
          </cell>
          <cell r="G372">
            <v>23.138888888888889</v>
          </cell>
          <cell r="I372" t="str">
            <v>kg CO₂</v>
          </cell>
          <cell r="J372" t="str">
            <v>GJ</v>
          </cell>
        </row>
        <row r="373">
          <cell r="C373" t="str">
            <v>Fontes Estacionárias</v>
          </cell>
          <cell r="E373" t="str">
            <v>Comercial e Institucional</v>
          </cell>
          <cell r="F373" t="str">
            <v>Eletricidade Comprada Setembro</v>
          </cell>
          <cell r="G373">
            <v>23.333333333333332</v>
          </cell>
          <cell r="I373" t="str">
            <v>kg CO₂</v>
          </cell>
          <cell r="J373" t="str">
            <v>GJ</v>
          </cell>
        </row>
        <row r="374">
          <cell r="C374" t="str">
            <v>Fontes Estacionárias</v>
          </cell>
          <cell r="E374" t="str">
            <v>Comercial e Institucional</v>
          </cell>
          <cell r="F374" t="str">
            <v>Eletricidade Comprada Outubro</v>
          </cell>
          <cell r="G374">
            <v>23.083333333333332</v>
          </cell>
          <cell r="I374" t="str">
            <v>kg CO₂</v>
          </cell>
          <cell r="J374" t="str">
            <v>GJ</v>
          </cell>
        </row>
        <row r="375">
          <cell r="C375" t="str">
            <v>Fontes Estacionárias</v>
          </cell>
          <cell r="E375" t="str">
            <v>Comercial e Institucional</v>
          </cell>
          <cell r="F375" t="str">
            <v>Eletricidade Comprada Novembro</v>
          </cell>
          <cell r="G375">
            <v>25.833333333333332</v>
          </cell>
          <cell r="I375" t="str">
            <v>kg CO₂</v>
          </cell>
          <cell r="J375" t="str">
            <v>GJ</v>
          </cell>
        </row>
        <row r="376">
          <cell r="C376" t="str">
            <v>Fontes Estacionárias</v>
          </cell>
          <cell r="E376" t="str">
            <v>Comercial e Institucional</v>
          </cell>
          <cell r="F376" t="str">
            <v>Eletricidade Comprada Dezembro</v>
          </cell>
          <cell r="G376">
            <v>23.361111111111111</v>
          </cell>
          <cell r="I376" t="str">
            <v>kg CO₂</v>
          </cell>
          <cell r="J376" t="str">
            <v>GJ</v>
          </cell>
        </row>
        <row r="377">
          <cell r="C377" t="str">
            <v>Fontes Estacionárias</v>
          </cell>
          <cell r="E377" t="str">
            <v>Comercial e Institucional</v>
          </cell>
          <cell r="F377" t="str">
            <v>Eletricidade Comprada</v>
          </cell>
          <cell r="G377">
            <v>26.675925925925927</v>
          </cell>
          <cell r="I377" t="str">
            <v>kg CO₂</v>
          </cell>
          <cell r="J377" t="str">
            <v>GJ</v>
          </cell>
        </row>
        <row r="378">
          <cell r="C378" t="str">
            <v>Fontes Estacionárias</v>
          </cell>
          <cell r="E378" t="str">
            <v>Comercial e Institucional</v>
          </cell>
          <cell r="F378" t="str">
            <v>Eletricidade Comprada</v>
          </cell>
          <cell r="G378">
            <v>0</v>
          </cell>
          <cell r="I378" t="str">
            <v>kg CH₄</v>
          </cell>
          <cell r="J378" t="str">
            <v>GJ</v>
          </cell>
        </row>
        <row r="379">
          <cell r="C379" t="str">
            <v>Fontes Estacionárias</v>
          </cell>
          <cell r="E379" t="str">
            <v>Comercial e Institucional</v>
          </cell>
          <cell r="F379" t="str">
            <v>Eletricidade Comprada</v>
          </cell>
          <cell r="G379">
            <v>0</v>
          </cell>
          <cell r="I379" t="str">
            <v>kg N₂O</v>
          </cell>
          <cell r="J379" t="str">
            <v>GJ</v>
          </cell>
        </row>
        <row r="380">
          <cell r="C380" t="str">
            <v>Fontes Estacionárias</v>
          </cell>
          <cell r="E380" t="str">
            <v>Construção e Manufatura</v>
          </cell>
          <cell r="F380" t="str">
            <v>Eletricidade Comprada Janeiro</v>
          </cell>
          <cell r="G380">
            <v>31.972222222222221</v>
          </cell>
          <cell r="I380" t="str">
            <v>kg CO₂</v>
          </cell>
          <cell r="J380" t="str">
            <v>GJ</v>
          </cell>
        </row>
        <row r="381">
          <cell r="C381" t="str">
            <v>Fontes Estacionárias</v>
          </cell>
          <cell r="E381" t="str">
            <v>Construção e Manufatura</v>
          </cell>
          <cell r="F381" t="str">
            <v>Eletricidade Comprada Fevereiro</v>
          </cell>
          <cell r="G381">
            <v>30.277777777777779</v>
          </cell>
          <cell r="I381" t="str">
            <v>kg CO₂</v>
          </cell>
          <cell r="J381" t="str">
            <v>GJ</v>
          </cell>
        </row>
        <row r="382">
          <cell r="C382" t="str">
            <v>Fontes Estacionárias</v>
          </cell>
          <cell r="E382" t="str">
            <v>Construção e Manufatura</v>
          </cell>
          <cell r="F382" t="str">
            <v>Eletricidade Comprada Março</v>
          </cell>
          <cell r="G382">
            <v>27.25</v>
          </cell>
          <cell r="I382" t="str">
            <v>kg CO₂</v>
          </cell>
          <cell r="J382" t="str">
            <v>GJ</v>
          </cell>
        </row>
        <row r="383">
          <cell r="C383" t="str">
            <v>Fontes Estacionárias</v>
          </cell>
          <cell r="E383" t="str">
            <v>Construção e Manufatura</v>
          </cell>
          <cell r="F383" t="str">
            <v>Eletricidade Comprada Abril</v>
          </cell>
          <cell r="G383">
            <v>26.638888888888889</v>
          </cell>
          <cell r="I383" t="str">
            <v>kg CO₂</v>
          </cell>
          <cell r="J383" t="str">
            <v>GJ</v>
          </cell>
        </row>
        <row r="384">
          <cell r="C384" t="str">
            <v>Fontes Estacionárias</v>
          </cell>
          <cell r="E384" t="str">
            <v>Construção e Manufatura</v>
          </cell>
          <cell r="F384" t="str">
            <v>Eletricidade Comprada Maio</v>
          </cell>
          <cell r="G384">
            <v>31.972222222222221</v>
          </cell>
          <cell r="I384" t="str">
            <v>kg CO₂</v>
          </cell>
          <cell r="J384" t="str">
            <v>GJ</v>
          </cell>
        </row>
        <row r="385">
          <cell r="C385" t="str">
            <v>Fontes Estacionárias</v>
          </cell>
          <cell r="E385" t="str">
            <v>Construção e Manufatura</v>
          </cell>
          <cell r="F385" t="str">
            <v>Eletricidade Comprada Junho</v>
          </cell>
          <cell r="G385">
            <v>29.972222222222218</v>
          </cell>
          <cell r="I385" t="str">
            <v>kg CO₂</v>
          </cell>
          <cell r="J385" t="str">
            <v>GJ</v>
          </cell>
        </row>
        <row r="386">
          <cell r="C386" t="str">
            <v>Fontes Estacionárias</v>
          </cell>
          <cell r="E386" t="str">
            <v>Construção e Manufatura</v>
          </cell>
          <cell r="F386" t="str">
            <v>Eletricidade Comprada Julho</v>
          </cell>
          <cell r="G386">
            <v>23.277777777777775</v>
          </cell>
          <cell r="I386" t="str">
            <v>kg CO₂</v>
          </cell>
          <cell r="J386" t="str">
            <v>GJ</v>
          </cell>
        </row>
        <row r="387">
          <cell r="C387" t="str">
            <v>Fontes Estacionárias</v>
          </cell>
          <cell r="E387" t="str">
            <v>Construção e Manufatura</v>
          </cell>
          <cell r="F387" t="str">
            <v>Eletricidade Comprada Agosto</v>
          </cell>
          <cell r="G387">
            <v>23.138888888888889</v>
          </cell>
          <cell r="I387" t="str">
            <v>kg CO₂</v>
          </cell>
          <cell r="J387" t="str">
            <v>GJ</v>
          </cell>
        </row>
        <row r="388">
          <cell r="C388" t="str">
            <v>Fontes Estacionárias</v>
          </cell>
          <cell r="E388" t="str">
            <v>Construção e Manufatura</v>
          </cell>
          <cell r="F388" t="str">
            <v>Eletricidade Comprada Setembro</v>
          </cell>
          <cell r="G388">
            <v>23.333333333333332</v>
          </cell>
          <cell r="I388" t="str">
            <v>kg CO₂</v>
          </cell>
          <cell r="J388" t="str">
            <v>GJ</v>
          </cell>
        </row>
        <row r="389">
          <cell r="C389" t="str">
            <v>Fontes Estacionárias</v>
          </cell>
          <cell r="E389" t="str">
            <v>Construção e Manufatura</v>
          </cell>
          <cell r="F389" t="str">
            <v>Eletricidade Comprada Outubro</v>
          </cell>
          <cell r="G389">
            <v>23.083333333333332</v>
          </cell>
          <cell r="I389" t="str">
            <v>kg CO₂</v>
          </cell>
          <cell r="J389" t="str">
            <v>GJ</v>
          </cell>
        </row>
        <row r="390">
          <cell r="C390" t="str">
            <v>Fontes Estacionárias</v>
          </cell>
          <cell r="E390" t="str">
            <v>Construção e Manufatura</v>
          </cell>
          <cell r="F390" t="str">
            <v>Eletricidade Comprada Novembro</v>
          </cell>
          <cell r="G390">
            <v>25.833333333333332</v>
          </cell>
          <cell r="I390" t="str">
            <v>kg CO₂</v>
          </cell>
          <cell r="J390" t="str">
            <v>GJ</v>
          </cell>
        </row>
        <row r="391">
          <cell r="C391" t="str">
            <v>Fontes Estacionárias</v>
          </cell>
          <cell r="E391" t="str">
            <v>Construção e Manufatura</v>
          </cell>
          <cell r="F391" t="str">
            <v>Eletricidade Comprada Dezembro</v>
          </cell>
          <cell r="G391">
            <v>23.361111111111111</v>
          </cell>
          <cell r="I391" t="str">
            <v>kg CO₂</v>
          </cell>
          <cell r="J391" t="str">
            <v>GJ</v>
          </cell>
        </row>
        <row r="392">
          <cell r="C392" t="str">
            <v>Fontes Estacionárias</v>
          </cell>
          <cell r="E392" t="str">
            <v>Construção e Manufatura</v>
          </cell>
          <cell r="F392" t="str">
            <v>Eletricidade Comprada</v>
          </cell>
          <cell r="G392">
            <v>26.675925925925927</v>
          </cell>
          <cell r="I392" t="str">
            <v>kg CO₂</v>
          </cell>
          <cell r="J392" t="str">
            <v>GJ</v>
          </cell>
        </row>
        <row r="393">
          <cell r="C393" t="str">
            <v>Fontes Estacionárias</v>
          </cell>
          <cell r="E393" t="str">
            <v>Construção e Manufatura</v>
          </cell>
          <cell r="F393" t="str">
            <v>Eletricidade Comprada</v>
          </cell>
          <cell r="G393">
            <v>0</v>
          </cell>
          <cell r="I393" t="str">
            <v>kg CH₄</v>
          </cell>
          <cell r="J393" t="str">
            <v>GJ</v>
          </cell>
        </row>
        <row r="394">
          <cell r="C394" t="str">
            <v>Fontes Estacionárias</v>
          </cell>
          <cell r="E394" t="str">
            <v>Construção e Manufatura</v>
          </cell>
          <cell r="F394" t="str">
            <v>Eletricidade Comprada</v>
          </cell>
          <cell r="G394">
            <v>0</v>
          </cell>
          <cell r="I394" t="str">
            <v>kg N₂O</v>
          </cell>
          <cell r="J394" t="str">
            <v>GJ</v>
          </cell>
        </row>
        <row r="395">
          <cell r="C395" t="str">
            <v>Fontes Estacionárias</v>
          </cell>
          <cell r="E395" t="str">
            <v>Geração de Energia</v>
          </cell>
          <cell r="F395" t="str">
            <v>Eletricidade Comprada Janeiro</v>
          </cell>
          <cell r="G395">
            <v>31.972222222222221</v>
          </cell>
          <cell r="I395" t="str">
            <v>kg CO₂</v>
          </cell>
          <cell r="J395" t="str">
            <v>GJ</v>
          </cell>
        </row>
        <row r="396">
          <cell r="C396" t="str">
            <v>Fontes Estacionárias</v>
          </cell>
          <cell r="E396" t="str">
            <v>Geração de Energia</v>
          </cell>
          <cell r="F396" t="str">
            <v>Eletricidade Comprada Fevereiro</v>
          </cell>
          <cell r="G396">
            <v>30.277777777777779</v>
          </cell>
          <cell r="I396" t="str">
            <v>kg CO₂</v>
          </cell>
          <cell r="J396" t="str">
            <v>GJ</v>
          </cell>
        </row>
        <row r="397">
          <cell r="C397" t="str">
            <v>Fontes Estacionárias</v>
          </cell>
          <cell r="E397" t="str">
            <v>Geração de Energia</v>
          </cell>
          <cell r="F397" t="str">
            <v>Eletricidade Comprada Março</v>
          </cell>
          <cell r="G397">
            <v>27.25</v>
          </cell>
          <cell r="I397" t="str">
            <v>kg CO₂</v>
          </cell>
          <cell r="J397" t="str">
            <v>GJ</v>
          </cell>
        </row>
        <row r="398">
          <cell r="C398" t="str">
            <v>Fontes Estacionárias</v>
          </cell>
          <cell r="E398" t="str">
            <v>Geração de Energia</v>
          </cell>
          <cell r="F398" t="str">
            <v>Eletricidade Comprada Abril</v>
          </cell>
          <cell r="G398">
            <v>26.638888888888889</v>
          </cell>
          <cell r="I398" t="str">
            <v>kg CO₂</v>
          </cell>
          <cell r="J398" t="str">
            <v>GJ</v>
          </cell>
        </row>
        <row r="399">
          <cell r="C399" t="str">
            <v>Fontes Estacionárias</v>
          </cell>
          <cell r="E399" t="str">
            <v>Geração de Energia</v>
          </cell>
          <cell r="F399" t="str">
            <v>Eletricidade Comprada Maio</v>
          </cell>
          <cell r="G399">
            <v>31.972222222222221</v>
          </cell>
          <cell r="I399" t="str">
            <v>kg CO₂</v>
          </cell>
          <cell r="J399" t="str">
            <v>GJ</v>
          </cell>
        </row>
        <row r="400">
          <cell r="C400" t="str">
            <v>Fontes Estacionárias</v>
          </cell>
          <cell r="E400" t="str">
            <v>Geração de Energia</v>
          </cell>
          <cell r="F400" t="str">
            <v>Eletricidade Comprada Junho</v>
          </cell>
          <cell r="G400">
            <v>29.972222222222218</v>
          </cell>
          <cell r="I400" t="str">
            <v>kg CO₂</v>
          </cell>
          <cell r="J400" t="str">
            <v>GJ</v>
          </cell>
        </row>
        <row r="401">
          <cell r="C401" t="str">
            <v>Fontes Estacionárias</v>
          </cell>
          <cell r="E401" t="str">
            <v>Geração de Energia</v>
          </cell>
          <cell r="F401" t="str">
            <v>Eletricidade Comprada Julho</v>
          </cell>
          <cell r="G401">
            <v>23.277777777777775</v>
          </cell>
          <cell r="I401" t="str">
            <v>kg CO₂</v>
          </cell>
          <cell r="J401" t="str">
            <v>GJ</v>
          </cell>
        </row>
        <row r="402">
          <cell r="C402" t="str">
            <v>Fontes Estacionárias</v>
          </cell>
          <cell r="E402" t="str">
            <v>Geração de Energia</v>
          </cell>
          <cell r="F402" t="str">
            <v>Eletricidade Comprada Agosto</v>
          </cell>
          <cell r="G402">
            <v>23.138888888888889</v>
          </cell>
          <cell r="I402" t="str">
            <v>kg CO₂</v>
          </cell>
          <cell r="J402" t="str">
            <v>GJ</v>
          </cell>
        </row>
        <row r="403">
          <cell r="C403" t="str">
            <v>Fontes Estacionárias</v>
          </cell>
          <cell r="E403" t="str">
            <v>Geração de Energia</v>
          </cell>
          <cell r="F403" t="str">
            <v>Eletricidade Comprada Setembro</v>
          </cell>
          <cell r="G403">
            <v>23.333333333333332</v>
          </cell>
          <cell r="I403" t="str">
            <v>kg CO₂</v>
          </cell>
          <cell r="J403" t="str">
            <v>GJ</v>
          </cell>
        </row>
        <row r="404">
          <cell r="C404" t="str">
            <v>Fontes Estacionárias</v>
          </cell>
          <cell r="E404" t="str">
            <v>Geração de Energia</v>
          </cell>
          <cell r="F404" t="str">
            <v>Eletricidade Comprada Outubro</v>
          </cell>
          <cell r="G404">
            <v>23.083333333333332</v>
          </cell>
          <cell r="I404" t="str">
            <v>kg CO₂</v>
          </cell>
          <cell r="J404" t="str">
            <v>GJ</v>
          </cell>
        </row>
        <row r="405">
          <cell r="C405" t="str">
            <v>Fontes Estacionárias</v>
          </cell>
          <cell r="E405" t="str">
            <v>Geração de Energia</v>
          </cell>
          <cell r="F405" t="str">
            <v>Eletricidade Comprada Novembro</v>
          </cell>
          <cell r="G405">
            <v>25.833333333333332</v>
          </cell>
          <cell r="I405" t="str">
            <v>kg CO₂</v>
          </cell>
          <cell r="J405" t="str">
            <v>GJ</v>
          </cell>
        </row>
        <row r="406">
          <cell r="C406" t="str">
            <v>Fontes Estacionárias</v>
          </cell>
          <cell r="E406" t="str">
            <v>Geração de Energia</v>
          </cell>
          <cell r="F406" t="str">
            <v>Eletricidade Comprada Dezembro</v>
          </cell>
          <cell r="G406">
            <v>23.361111111111111</v>
          </cell>
          <cell r="I406" t="str">
            <v>kg CO₂</v>
          </cell>
          <cell r="J406" t="str">
            <v>GJ</v>
          </cell>
        </row>
        <row r="407">
          <cell r="C407" t="str">
            <v>Fontes Estacionárias</v>
          </cell>
          <cell r="E407" t="str">
            <v>Geração de Energia</v>
          </cell>
          <cell r="F407" t="str">
            <v>Eletricidade Comprada</v>
          </cell>
          <cell r="G407">
            <v>26.675925925925927</v>
          </cell>
          <cell r="I407" t="str">
            <v>kg CO₂</v>
          </cell>
          <cell r="J407" t="str">
            <v>GJ</v>
          </cell>
        </row>
        <row r="408">
          <cell r="C408" t="str">
            <v>Fontes Estacionárias</v>
          </cell>
          <cell r="E408" t="str">
            <v>Geração de Energia</v>
          </cell>
          <cell r="F408" t="str">
            <v>Eletricidade Comprada</v>
          </cell>
          <cell r="G408">
            <v>0</v>
          </cell>
          <cell r="I408" t="str">
            <v>kg CH₄</v>
          </cell>
          <cell r="J408" t="str">
            <v>GJ</v>
          </cell>
        </row>
        <row r="409">
          <cell r="C409" t="str">
            <v>Fontes Estacionárias</v>
          </cell>
          <cell r="E409" t="str">
            <v>Geração de Energia</v>
          </cell>
          <cell r="F409" t="str">
            <v>Eletricidade Comprada</v>
          </cell>
          <cell r="G409">
            <v>0</v>
          </cell>
          <cell r="I409" t="str">
            <v>kg N₂O</v>
          </cell>
          <cell r="J409" t="str">
            <v>GJ</v>
          </cell>
        </row>
        <row r="410">
          <cell r="C410" t="str">
            <v>Fontes Estacionárias</v>
          </cell>
          <cell r="E410" t="str">
            <v>N/A</v>
          </cell>
          <cell r="F410" t="str">
            <v>Eletricidade Comprada Janeiro</v>
          </cell>
          <cell r="G410">
            <v>0.11509999999999999</v>
          </cell>
          <cell r="I410" t="str">
            <v>t CO₂</v>
          </cell>
          <cell r="J410" t="str">
            <v>MWh</v>
          </cell>
        </row>
        <row r="411">
          <cell r="C411" t="str">
            <v>Fontes Estacionárias</v>
          </cell>
          <cell r="E411" t="str">
            <v>N/A</v>
          </cell>
          <cell r="F411" t="str">
            <v>Eletricidade Comprada Fevereiro</v>
          </cell>
          <cell r="G411">
            <v>0.109</v>
          </cell>
          <cell r="I411" t="str">
            <v>t CO₂</v>
          </cell>
          <cell r="J411" t="str">
            <v>MWh</v>
          </cell>
        </row>
        <row r="412">
          <cell r="C412" t="str">
            <v>Fontes Estacionárias</v>
          </cell>
          <cell r="E412" t="str">
            <v>N/A</v>
          </cell>
          <cell r="F412" t="str">
            <v>Eletricidade Comprada Março</v>
          </cell>
          <cell r="G412">
            <v>9.8100000000000007E-2</v>
          </cell>
          <cell r="I412" t="str">
            <v>t CO₂</v>
          </cell>
          <cell r="J412" t="str">
            <v>MWh</v>
          </cell>
        </row>
        <row r="413">
          <cell r="C413" t="str">
            <v>Fontes Estacionárias</v>
          </cell>
          <cell r="E413" t="str">
            <v>N/A</v>
          </cell>
          <cell r="F413" t="str">
            <v>Eletricidade Comprada Abril</v>
          </cell>
          <cell r="G413">
            <v>9.5899999999999999E-2</v>
          </cell>
          <cell r="I413" t="str">
            <v>t CO₂</v>
          </cell>
          <cell r="J413" t="str">
            <v>MWh</v>
          </cell>
        </row>
        <row r="414">
          <cell r="C414" t="str">
            <v>Fontes Estacionárias</v>
          </cell>
          <cell r="E414" t="str">
            <v>N/A</v>
          </cell>
          <cell r="F414" t="str">
            <v>Eletricidade Comprada Maio</v>
          </cell>
          <cell r="G414">
            <v>0.11509999999999999</v>
          </cell>
          <cell r="I414" t="str">
            <v>t CO₂</v>
          </cell>
          <cell r="J414" t="str">
            <v>MWh</v>
          </cell>
        </row>
        <row r="415">
          <cell r="C415" t="str">
            <v>Fontes Estacionárias</v>
          </cell>
          <cell r="E415" t="str">
            <v>N/A</v>
          </cell>
          <cell r="F415" t="str">
            <v>Eletricidade Comprada Junho</v>
          </cell>
          <cell r="G415">
            <v>0.1079</v>
          </cell>
          <cell r="I415" t="str">
            <v>t CO₂</v>
          </cell>
          <cell r="J415" t="str">
            <v>MWh</v>
          </cell>
        </row>
        <row r="416">
          <cell r="C416" t="str">
            <v>Fontes Estacionárias</v>
          </cell>
          <cell r="E416" t="str">
            <v>N/A</v>
          </cell>
          <cell r="F416" t="str">
            <v>Eletricidade Comprada Julho</v>
          </cell>
          <cell r="G416">
            <v>8.3799999999999999E-2</v>
          </cell>
          <cell r="I416" t="str">
            <v>t CO₂</v>
          </cell>
          <cell r="J416" t="str">
            <v>MWh</v>
          </cell>
        </row>
        <row r="417">
          <cell r="C417" t="str">
            <v>Fontes Estacionárias</v>
          </cell>
          <cell r="E417" t="str">
            <v>N/A</v>
          </cell>
          <cell r="F417" t="str">
            <v>Eletricidade Comprada Agosto</v>
          </cell>
          <cell r="G417">
            <v>8.3299999999999999E-2</v>
          </cell>
          <cell r="I417" t="str">
            <v>t CO₂</v>
          </cell>
          <cell r="J417" t="str">
            <v>MWh</v>
          </cell>
        </row>
        <row r="418">
          <cell r="C418" t="str">
            <v>Fontes Estacionárias</v>
          </cell>
          <cell r="E418" t="str">
            <v>N/A</v>
          </cell>
          <cell r="F418" t="str">
            <v>Eletricidade Comprada Setembro</v>
          </cell>
          <cell r="G418">
            <v>8.4000000000000005E-2</v>
          </cell>
          <cell r="I418" t="str">
            <v>t CO₂</v>
          </cell>
          <cell r="J418" t="str">
            <v>MWh</v>
          </cell>
        </row>
        <row r="419">
          <cell r="C419" t="str">
            <v>Fontes Estacionárias</v>
          </cell>
          <cell r="E419" t="str">
            <v>N/A</v>
          </cell>
          <cell r="F419" t="str">
            <v>Eletricidade Comprada Outubro</v>
          </cell>
          <cell r="G419">
            <v>8.3099999999999993E-2</v>
          </cell>
          <cell r="I419" t="str">
            <v>t CO₂</v>
          </cell>
          <cell r="J419" t="str">
            <v>MWh</v>
          </cell>
        </row>
        <row r="420">
          <cell r="C420" t="str">
            <v>Fontes Estacionárias</v>
          </cell>
          <cell r="E420" t="str">
            <v>N/A</v>
          </cell>
          <cell r="F420" t="str">
            <v>Eletricidade Comprada Novembro</v>
          </cell>
          <cell r="G420">
            <v>9.2999999999999999E-2</v>
          </cell>
          <cell r="I420" t="str">
            <v>t CO₂</v>
          </cell>
          <cell r="J420" t="str">
            <v>MWh</v>
          </cell>
        </row>
        <row r="421">
          <cell r="C421" t="str">
            <v>Fontes Estacionárias</v>
          </cell>
          <cell r="E421" t="str">
            <v>N/A</v>
          </cell>
          <cell r="F421" t="str">
            <v>Eletricidade Comprada Dezembro</v>
          </cell>
          <cell r="G421">
            <v>8.4099999999999994E-2</v>
          </cell>
          <cell r="I421" t="str">
            <v>t CO₂</v>
          </cell>
          <cell r="J421" t="str">
            <v>MWh</v>
          </cell>
        </row>
        <row r="422">
          <cell r="C422" t="str">
            <v>Fontes Estacionárias</v>
          </cell>
          <cell r="E422" t="str">
            <v>N/A</v>
          </cell>
          <cell r="F422" t="str">
            <v>Eletricidade Comprada</v>
          </cell>
          <cell r="G422">
            <v>9.6033333333333346E-2</v>
          </cell>
          <cell r="I422" t="str">
            <v>t CO₂</v>
          </cell>
          <cell r="J422" t="str">
            <v>MWh</v>
          </cell>
        </row>
        <row r="423">
          <cell r="C423" t="str">
            <v>Fontes Estacionárias</v>
          </cell>
          <cell r="E423" t="str">
            <v>N/A</v>
          </cell>
          <cell r="F423" t="str">
            <v>Eletricidade Comprada</v>
          </cell>
          <cell r="G423">
            <v>0</v>
          </cell>
          <cell r="I423" t="str">
            <v>kg CH₄</v>
          </cell>
          <cell r="J423" t="str">
            <v>GJ</v>
          </cell>
        </row>
        <row r="424">
          <cell r="C424" t="str">
            <v>Fontes Estacionárias</v>
          </cell>
          <cell r="E424" t="str">
            <v>N/A</v>
          </cell>
          <cell r="F424" t="str">
            <v>Eletricidade Comprada</v>
          </cell>
          <cell r="G424">
            <v>0</v>
          </cell>
          <cell r="I424" t="str">
            <v>kg N₂O</v>
          </cell>
          <cell r="J424" t="str">
            <v>GJ</v>
          </cell>
        </row>
        <row r="425">
          <cell r="C425" t="str">
            <v>Emissões de Processo</v>
          </cell>
          <cell r="E425" t="str">
            <v>N/A</v>
          </cell>
          <cell r="F425" t="str">
            <v>CO₂</v>
          </cell>
          <cell r="G425">
            <v>1</v>
          </cell>
          <cell r="I425" t="str">
            <v>kg CO₂</v>
          </cell>
          <cell r="J425" t="str">
            <v>kg</v>
          </cell>
        </row>
        <row r="426">
          <cell r="C426" t="str">
            <v>Emissões de Processo</v>
          </cell>
          <cell r="E426" t="str">
            <v>N/A</v>
          </cell>
          <cell r="F426" t="str">
            <v>CO₂</v>
          </cell>
          <cell r="G426">
            <v>0</v>
          </cell>
          <cell r="I426" t="str">
            <v>kg CH₄</v>
          </cell>
          <cell r="J426" t="str">
            <v>kg</v>
          </cell>
        </row>
        <row r="427">
          <cell r="C427" t="str">
            <v>Emissões de Processo</v>
          </cell>
          <cell r="E427" t="str">
            <v>N/A</v>
          </cell>
          <cell r="F427" t="str">
            <v>CO₂</v>
          </cell>
          <cell r="G427">
            <v>0</v>
          </cell>
          <cell r="I427" t="str">
            <v>kg N₂O</v>
          </cell>
          <cell r="J427" t="str">
            <v>kg</v>
          </cell>
        </row>
        <row r="428">
          <cell r="C428" t="str">
            <v>Emissões de Processo</v>
          </cell>
          <cell r="E428" t="str">
            <v>N/A</v>
          </cell>
          <cell r="F428" t="str">
            <v>CO₂</v>
          </cell>
          <cell r="G428">
            <v>1000</v>
          </cell>
          <cell r="I428" t="str">
            <v>kg CO₂</v>
          </cell>
          <cell r="J428" t="str">
            <v>t</v>
          </cell>
        </row>
        <row r="429">
          <cell r="C429" t="str">
            <v>Emissões de Processo</v>
          </cell>
          <cell r="E429" t="str">
            <v>N/A</v>
          </cell>
          <cell r="F429" t="str">
            <v>CO₂</v>
          </cell>
          <cell r="G429">
            <v>0</v>
          </cell>
          <cell r="I429" t="str">
            <v>kg CH₄</v>
          </cell>
          <cell r="J429" t="str">
            <v>t</v>
          </cell>
        </row>
        <row r="430">
          <cell r="C430" t="str">
            <v>Emissões de Processo</v>
          </cell>
          <cell r="E430" t="str">
            <v>N/A</v>
          </cell>
          <cell r="F430" t="str">
            <v>CO₂</v>
          </cell>
          <cell r="G430">
            <v>0</v>
          </cell>
          <cell r="I430" t="str">
            <v>kg N₂O</v>
          </cell>
          <cell r="J430" t="str">
            <v>t</v>
          </cell>
        </row>
        <row r="431">
          <cell r="C431" t="str">
            <v>Emissões de Processo</v>
          </cell>
          <cell r="E431" t="str">
            <v>Construção e Manufatura</v>
          </cell>
          <cell r="F431" t="str">
            <v>Gás Natural</v>
          </cell>
          <cell r="G431">
            <v>56.1</v>
          </cell>
          <cell r="I431" t="str">
            <v>kg CO₂</v>
          </cell>
          <cell r="J431" t="str">
            <v>GJ</v>
          </cell>
        </row>
        <row r="432">
          <cell r="C432" t="str">
            <v>Emissões de Processo</v>
          </cell>
          <cell r="E432" t="str">
            <v>Construção e Manufatura</v>
          </cell>
          <cell r="F432" t="str">
            <v>Gás Natural</v>
          </cell>
          <cell r="G432">
            <v>5.0000000000000001E-3</v>
          </cell>
          <cell r="I432" t="str">
            <v>kg CH₄</v>
          </cell>
          <cell r="J432" t="str">
            <v>GJ</v>
          </cell>
        </row>
        <row r="433">
          <cell r="C433" t="str">
            <v>Emissões de Processo</v>
          </cell>
          <cell r="E433" t="str">
            <v>Construção e Manufatura</v>
          </cell>
          <cell r="F433" t="str">
            <v>Gás Natural</v>
          </cell>
          <cell r="G433">
            <v>1E-4</v>
          </cell>
          <cell r="I433" t="str">
            <v>kg N₂O</v>
          </cell>
          <cell r="J433" t="str">
            <v>GJ</v>
          </cell>
        </row>
        <row r="434">
          <cell r="C434" t="str">
            <v>Fontes Móveis</v>
          </cell>
          <cell r="E434" t="str">
            <v>On-Road</v>
          </cell>
          <cell r="F434" t="str">
            <v>Gasolina C</v>
          </cell>
          <cell r="G434">
            <v>57.417940409868059</v>
          </cell>
          <cell r="I434" t="str">
            <v>kg CO₂</v>
          </cell>
          <cell r="J434" t="str">
            <v>GJ</v>
          </cell>
        </row>
        <row r="435">
          <cell r="C435" t="str">
            <v>Fontes Móveis</v>
          </cell>
          <cell r="E435" t="str">
            <v>On-Road</v>
          </cell>
          <cell r="F435" t="str">
            <v>Gasolina C</v>
          </cell>
          <cell r="G435">
            <v>2.0713542716402619E-2</v>
          </cell>
          <cell r="I435" t="str">
            <v>kg CH₄</v>
          </cell>
          <cell r="J435" t="str">
            <v>GJ</v>
          </cell>
        </row>
        <row r="436">
          <cell r="C436" t="str">
            <v>Fontes Móveis</v>
          </cell>
          <cell r="E436" t="str">
            <v>On-Road</v>
          </cell>
          <cell r="F436" t="str">
            <v>Gasolina C</v>
          </cell>
          <cell r="G436">
            <v>6.6283336692488396E-3</v>
          </cell>
          <cell r="I436" t="str">
            <v>kg N₂O</v>
          </cell>
          <cell r="J436" t="str">
            <v>GJ</v>
          </cell>
        </row>
        <row r="437">
          <cell r="C437" t="str">
            <v>Fontes Móveis</v>
          </cell>
          <cell r="E437" t="str">
            <v>On-Road</v>
          </cell>
          <cell r="F437" t="str">
            <v>Gasolina A</v>
          </cell>
          <cell r="G437">
            <v>69.3</v>
          </cell>
          <cell r="I437" t="str">
            <v>kg CO₂</v>
          </cell>
          <cell r="J437" t="str">
            <v>GJ</v>
          </cell>
        </row>
        <row r="438">
          <cell r="C438" t="str">
            <v>Fontes Móveis</v>
          </cell>
          <cell r="E438" t="str">
            <v>On-Road</v>
          </cell>
          <cell r="F438" t="str">
            <v>Gasolina A</v>
          </cell>
          <cell r="G438">
            <v>2.5000000000000001E-2</v>
          </cell>
          <cell r="I438" t="str">
            <v>kg CH₄</v>
          </cell>
          <cell r="J438" t="str">
            <v>GJ</v>
          </cell>
        </row>
        <row r="439">
          <cell r="C439" t="str">
            <v>Fontes Móveis</v>
          </cell>
          <cell r="E439" t="str">
            <v>On-Road</v>
          </cell>
          <cell r="F439" t="str">
            <v>Gasolina A</v>
          </cell>
          <cell r="G439">
            <v>8.0000000000000002E-3</v>
          </cell>
          <cell r="I439" t="str">
            <v>kg N₂O</v>
          </cell>
          <cell r="J439" t="str">
            <v>GJ</v>
          </cell>
        </row>
        <row r="440">
          <cell r="C440" t="str">
            <v>Fontes Móveis</v>
          </cell>
          <cell r="E440" t="str">
            <v>On-Road</v>
          </cell>
          <cell r="F440" t="str">
            <v>Etanol Anidro</v>
          </cell>
          <cell r="G440">
            <v>79.599999999999994</v>
          </cell>
          <cell r="I440" t="str">
            <v>kg CO₂</v>
          </cell>
          <cell r="J440" t="str">
            <v>GJ</v>
          </cell>
        </row>
        <row r="441">
          <cell r="C441" t="str">
            <v>Fontes Móveis</v>
          </cell>
          <cell r="E441" t="str">
            <v>On-Road</v>
          </cell>
          <cell r="F441" t="str">
            <v>Etanol Anidro</v>
          </cell>
          <cell r="G441">
            <v>1.7999999999999999E-2</v>
          </cell>
          <cell r="I441" t="str">
            <v>kg CH₄</v>
          </cell>
          <cell r="J441" t="str">
            <v>GJ</v>
          </cell>
        </row>
        <row r="442">
          <cell r="C442" t="str">
            <v>Fontes Móveis</v>
          </cell>
          <cell r="E442" t="str">
            <v>On-Road</v>
          </cell>
          <cell r="F442" t="str">
            <v>Etanol Anidro</v>
          </cell>
          <cell r="G442">
            <v>5.9999999999999995E-4</v>
          </cell>
          <cell r="I442" t="str">
            <v>kg N₂O</v>
          </cell>
          <cell r="J442" t="str">
            <v>GJ</v>
          </cell>
        </row>
        <row r="443">
          <cell r="C443" t="str">
            <v>Fontes Móveis</v>
          </cell>
          <cell r="E443" t="str">
            <v>On-Road</v>
          </cell>
          <cell r="F443" t="str">
            <v>Etanol Hidratado</v>
          </cell>
          <cell r="G443">
            <v>79.599999999999994</v>
          </cell>
          <cell r="I443" t="str">
            <v>kg CO₂</v>
          </cell>
          <cell r="J443" t="str">
            <v>GJ</v>
          </cell>
        </row>
        <row r="444">
          <cell r="C444" t="str">
            <v>Fontes Móveis</v>
          </cell>
          <cell r="E444" t="str">
            <v>On-Road</v>
          </cell>
          <cell r="F444" t="str">
            <v>Etanol Hidratado</v>
          </cell>
          <cell r="G444">
            <v>1.7999999999999999E-2</v>
          </cell>
          <cell r="I444" t="str">
            <v>kg CH₄</v>
          </cell>
          <cell r="J444" t="str">
            <v>GJ</v>
          </cell>
        </row>
        <row r="445">
          <cell r="C445" t="str">
            <v>Fontes Móveis</v>
          </cell>
          <cell r="E445" t="str">
            <v>On-Road</v>
          </cell>
          <cell r="F445" t="str">
            <v>Etanol Hidratado</v>
          </cell>
          <cell r="G445">
            <v>5.9999999999999995E-4</v>
          </cell>
          <cell r="I445" t="str">
            <v>kg N₂O</v>
          </cell>
          <cell r="J445" t="str">
            <v>GJ</v>
          </cell>
        </row>
        <row r="446">
          <cell r="C446" t="str">
            <v>Fontes Móveis</v>
          </cell>
          <cell r="E446" t="str">
            <v>On-Road</v>
          </cell>
          <cell r="F446" t="str">
            <v>Óleo Diesel</v>
          </cell>
          <cell r="G446">
            <v>74.099999999999994</v>
          </cell>
          <cell r="I446" t="str">
            <v>kg CO₂</v>
          </cell>
          <cell r="J446" t="str">
            <v>GJ</v>
          </cell>
        </row>
        <row r="447">
          <cell r="C447" t="str">
            <v>Fontes Móveis</v>
          </cell>
          <cell r="E447" t="str">
            <v>On-Road</v>
          </cell>
          <cell r="F447" t="str">
            <v>Óleo Diesel</v>
          </cell>
          <cell r="G447">
            <v>3.8999999999999998E-3</v>
          </cell>
          <cell r="I447" t="str">
            <v>kg CH₄</v>
          </cell>
          <cell r="J447" t="str">
            <v>GJ</v>
          </cell>
        </row>
        <row r="448">
          <cell r="C448" t="str">
            <v>Fontes Móveis</v>
          </cell>
          <cell r="E448" t="str">
            <v>On-Road</v>
          </cell>
          <cell r="F448" t="str">
            <v>Óleo Diesel</v>
          </cell>
          <cell r="G448">
            <v>3.8999999999999998E-3</v>
          </cell>
          <cell r="I448" t="str">
            <v>kg N₂O</v>
          </cell>
          <cell r="J448" t="str">
            <v>GJ</v>
          </cell>
        </row>
        <row r="449">
          <cell r="C449" t="str">
            <v>Fontes Móveis</v>
          </cell>
          <cell r="E449" t="str">
            <v>On-Road</v>
          </cell>
          <cell r="F449" t="str">
            <v>Diesel B5</v>
          </cell>
          <cell r="G449">
            <v>70.703196053728391</v>
          </cell>
          <cell r="I449" t="str">
            <v>kg CO₂</v>
          </cell>
          <cell r="J449" t="str">
            <v>GJ</v>
          </cell>
        </row>
        <row r="450">
          <cell r="C450" t="str">
            <v>Fontes Móveis</v>
          </cell>
          <cell r="E450" t="str">
            <v>On-Road</v>
          </cell>
          <cell r="F450" t="str">
            <v>Diesel B5</v>
          </cell>
          <cell r="G450">
            <v>4.1796289348482703E-3</v>
          </cell>
          <cell r="I450" t="str">
            <v>kg CH₄</v>
          </cell>
          <cell r="J450" t="str">
            <v>GJ</v>
          </cell>
        </row>
        <row r="451">
          <cell r="C451" t="str">
            <v>Fontes Móveis</v>
          </cell>
          <cell r="E451" t="str">
            <v>On-Road</v>
          </cell>
          <cell r="F451" t="str">
            <v>Diesel B5</v>
          </cell>
          <cell r="G451">
            <v>3.7487253303279851E-3</v>
          </cell>
          <cell r="I451" t="str">
            <v>kg N₂O</v>
          </cell>
          <cell r="J451" t="str">
            <v>GJ</v>
          </cell>
        </row>
        <row r="452">
          <cell r="C452" t="str">
            <v>Fontes Móveis</v>
          </cell>
          <cell r="E452" t="str">
            <v>On-Road</v>
          </cell>
          <cell r="F452" t="str">
            <v>Biodiesel</v>
          </cell>
          <cell r="G452">
            <v>70.8</v>
          </cell>
          <cell r="I452" t="str">
            <v>kg CO₂</v>
          </cell>
          <cell r="J452" t="str">
            <v>GJ</v>
          </cell>
        </row>
        <row r="453">
          <cell r="C453" t="str">
            <v>Fontes Móveis</v>
          </cell>
          <cell r="E453" t="str">
            <v>On-Road</v>
          </cell>
          <cell r="F453" t="str">
            <v>Biodiesel</v>
          </cell>
          <cell r="G453">
            <v>0.01</v>
          </cell>
          <cell r="I453" t="str">
            <v>kg CH₄</v>
          </cell>
          <cell r="J453" t="str">
            <v>GJ</v>
          </cell>
        </row>
        <row r="454">
          <cell r="C454" t="str">
            <v>Fontes Móveis</v>
          </cell>
          <cell r="E454" t="str">
            <v>On-Road</v>
          </cell>
          <cell r="F454" t="str">
            <v>Biodiesel</v>
          </cell>
          <cell r="G454">
            <v>5.9999999999999995E-4</v>
          </cell>
          <cell r="I454" t="str">
            <v>kg N₂O</v>
          </cell>
          <cell r="J454" t="str">
            <v>GJ</v>
          </cell>
        </row>
        <row r="455">
          <cell r="C455" t="str">
            <v>Fontes Móveis</v>
          </cell>
          <cell r="E455" t="str">
            <v>On-Road</v>
          </cell>
          <cell r="F455" t="str">
            <v>GLP</v>
          </cell>
          <cell r="G455">
            <v>63.1</v>
          </cell>
          <cell r="I455" t="str">
            <v>kg CO₂</v>
          </cell>
          <cell r="J455" t="str">
            <v>GJ</v>
          </cell>
        </row>
        <row r="456">
          <cell r="C456" t="str">
            <v>Fontes Móveis</v>
          </cell>
          <cell r="E456" t="str">
            <v>On-Road</v>
          </cell>
          <cell r="F456" t="str">
            <v>GLP</v>
          </cell>
          <cell r="G456">
            <v>6.2E-2</v>
          </cell>
          <cell r="I456" t="str">
            <v>kg CH₄</v>
          </cell>
          <cell r="J456" t="str">
            <v>GJ</v>
          </cell>
        </row>
        <row r="457">
          <cell r="C457" t="str">
            <v>Fontes Móveis</v>
          </cell>
          <cell r="E457" t="str">
            <v>On-Road</v>
          </cell>
          <cell r="F457" t="str">
            <v>GLP</v>
          </cell>
          <cell r="G457">
            <v>2.0000000000000001E-4</v>
          </cell>
          <cell r="I457" t="str">
            <v>kg N₂O</v>
          </cell>
          <cell r="J457" t="str">
            <v>GJ</v>
          </cell>
        </row>
        <row r="458">
          <cell r="C458" t="str">
            <v>Fontes Móveis</v>
          </cell>
          <cell r="E458" t="str">
            <v>On-Road</v>
          </cell>
          <cell r="F458" t="str">
            <v>Querosene</v>
          </cell>
          <cell r="G458">
            <v>71.900000000000006</v>
          </cell>
          <cell r="I458" t="str">
            <v>kg CO₂</v>
          </cell>
          <cell r="J458" t="str">
            <v>GJ</v>
          </cell>
        </row>
        <row r="459">
          <cell r="C459" t="str">
            <v>Fontes Móveis</v>
          </cell>
          <cell r="E459" t="str">
            <v>On-Road</v>
          </cell>
          <cell r="F459" t="str">
            <v>Lubrificantes</v>
          </cell>
          <cell r="G459">
            <v>73.3</v>
          </cell>
          <cell r="I459" t="str">
            <v>kg CO₂</v>
          </cell>
          <cell r="J459" t="str">
            <v>GJ</v>
          </cell>
        </row>
        <row r="460">
          <cell r="C460" t="str">
            <v>Fontes Móveis</v>
          </cell>
          <cell r="E460" t="str">
            <v>On-Road</v>
          </cell>
          <cell r="F460" t="str">
            <v>Gás Natural</v>
          </cell>
          <cell r="G460">
            <v>56.1</v>
          </cell>
          <cell r="I460" t="str">
            <v>kg CO₂</v>
          </cell>
          <cell r="J460" t="str">
            <v>GJ</v>
          </cell>
        </row>
        <row r="461">
          <cell r="C461" t="str">
            <v>Fontes Móveis</v>
          </cell>
          <cell r="E461" t="str">
            <v>On-Road</v>
          </cell>
          <cell r="F461" t="str">
            <v>Gás Natural</v>
          </cell>
          <cell r="G461">
            <v>9.1999999999999998E-2</v>
          </cell>
          <cell r="I461" t="str">
            <v>kg CH₄</v>
          </cell>
          <cell r="J461" t="str">
            <v>GJ</v>
          </cell>
        </row>
        <row r="462">
          <cell r="C462" t="str">
            <v>Fontes Móveis</v>
          </cell>
          <cell r="E462" t="str">
            <v>On-Road</v>
          </cell>
          <cell r="F462" t="str">
            <v>Gás Natural</v>
          </cell>
          <cell r="G462">
            <v>3.0000000000000001E-3</v>
          </cell>
          <cell r="I462" t="str">
            <v>kg N₂O</v>
          </cell>
          <cell r="J462" t="str">
            <v>GJ</v>
          </cell>
        </row>
        <row r="463">
          <cell r="C463" t="str">
            <v>Fontes Móveis</v>
          </cell>
          <cell r="E463" t="str">
            <v>Off-Road</v>
          </cell>
          <cell r="F463" t="str">
            <v>Gasolina A</v>
          </cell>
          <cell r="G463">
            <v>69.3</v>
          </cell>
          <cell r="I463" t="str">
            <v>kg CO₂</v>
          </cell>
          <cell r="J463" t="str">
            <v>GJ</v>
          </cell>
        </row>
        <row r="464">
          <cell r="C464" t="str">
            <v>Fontes Móveis</v>
          </cell>
          <cell r="E464" t="str">
            <v>Off-Road</v>
          </cell>
          <cell r="F464" t="str">
            <v>Gasolina A</v>
          </cell>
          <cell r="G464">
            <v>0.12</v>
          </cell>
          <cell r="I464" t="str">
            <v>kg CH₄</v>
          </cell>
          <cell r="J464" t="str">
            <v>GJ</v>
          </cell>
        </row>
        <row r="465">
          <cell r="C465" t="str">
            <v>Fontes Móveis</v>
          </cell>
          <cell r="E465" t="str">
            <v>Off-Road</v>
          </cell>
          <cell r="F465" t="str">
            <v>Gasolina A</v>
          </cell>
          <cell r="G465">
            <v>2E-3</v>
          </cell>
          <cell r="I465" t="str">
            <v>kg N₂O</v>
          </cell>
          <cell r="J465" t="str">
            <v>GJ</v>
          </cell>
        </row>
        <row r="466">
          <cell r="C466" t="str">
            <v>Fontes Móveis</v>
          </cell>
          <cell r="E466" t="str">
            <v>Off-Road</v>
          </cell>
          <cell r="F466" t="str">
            <v>Gasolina C</v>
          </cell>
          <cell r="G466">
            <v>57.417940409868066</v>
          </cell>
          <cell r="I466" t="str">
            <v>kg CO₂</v>
          </cell>
          <cell r="J466" t="str">
            <v>GJ</v>
          </cell>
        </row>
        <row r="467">
          <cell r="C467" t="str">
            <v>Fontes Móveis</v>
          </cell>
          <cell r="E467" t="str">
            <v>Off-Road</v>
          </cell>
          <cell r="F467" t="str">
            <v>Gasolina C</v>
          </cell>
          <cell r="G467">
            <v>0.10113958795217153</v>
          </cell>
          <cell r="I467" t="str">
            <v>kg CH₄</v>
          </cell>
          <cell r="J467" t="str">
            <v>GJ</v>
          </cell>
        </row>
        <row r="468">
          <cell r="C468" t="str">
            <v>Fontes Móveis</v>
          </cell>
          <cell r="E468" t="str">
            <v>Off-Road</v>
          </cell>
          <cell r="F468" t="str">
            <v>Gasolina C</v>
          </cell>
          <cell r="G468">
            <v>1.7599583921185471E-3</v>
          </cell>
          <cell r="I468" t="str">
            <v>kg N₂O</v>
          </cell>
          <cell r="J468" t="str">
            <v>GJ</v>
          </cell>
        </row>
        <row r="469">
          <cell r="C469" t="str">
            <v>Fontes Móveis</v>
          </cell>
          <cell r="E469" t="str">
            <v>Off-Road</v>
          </cell>
          <cell r="F469" t="str">
            <v>Óleo Diesel</v>
          </cell>
          <cell r="G469">
            <v>74.099999999999994</v>
          </cell>
          <cell r="I469" t="str">
            <v>kg CO₂</v>
          </cell>
          <cell r="J469" t="str">
            <v>GJ</v>
          </cell>
        </row>
        <row r="470">
          <cell r="C470" t="str">
            <v>Fontes Móveis</v>
          </cell>
          <cell r="E470" t="str">
            <v>Off-Road</v>
          </cell>
          <cell r="F470" t="str">
            <v>Óleo Diesel</v>
          </cell>
          <cell r="G470">
            <v>4.15E-3</v>
          </cell>
          <cell r="I470" t="str">
            <v>kg CH₄</v>
          </cell>
          <cell r="J470" t="str">
            <v>GJ</v>
          </cell>
        </row>
        <row r="471">
          <cell r="C471" t="str">
            <v>Fontes Móveis</v>
          </cell>
          <cell r="E471" t="str">
            <v>Off-Road</v>
          </cell>
          <cell r="F471" t="str">
            <v>Óleo Diesel</v>
          </cell>
          <cell r="G471">
            <v>2.86E-2</v>
          </cell>
          <cell r="I471" t="str">
            <v>kg N₂O</v>
          </cell>
          <cell r="J471" t="str">
            <v>GJ</v>
          </cell>
        </row>
        <row r="472">
          <cell r="C472" t="str">
            <v>Fontes Móveis</v>
          </cell>
          <cell r="E472" t="str">
            <v>Off-Road</v>
          </cell>
          <cell r="F472" t="str">
            <v>Diesel B5</v>
          </cell>
          <cell r="G472">
            <v>70.703196053728391</v>
          </cell>
          <cell r="I472" t="str">
            <v>kg CO₂</v>
          </cell>
          <cell r="J472" t="str">
            <v>GJ</v>
          </cell>
        </row>
        <row r="473">
          <cell r="C473" t="str">
            <v>Fontes Móveis</v>
          </cell>
          <cell r="E473" t="str">
            <v>Off-Road</v>
          </cell>
          <cell r="F473" t="str">
            <v>Diesel B5</v>
          </cell>
          <cell r="G473">
            <v>4.4181687326003902E-3</v>
          </cell>
          <cell r="I473" t="str">
            <v>kg CH₄</v>
          </cell>
          <cell r="J473" t="str">
            <v>GJ</v>
          </cell>
        </row>
        <row r="474">
          <cell r="C474" t="str">
            <v>Fontes Móveis</v>
          </cell>
          <cell r="E474" t="str">
            <v>Off-Road</v>
          </cell>
          <cell r="F474" t="str">
            <v>Diesel B5</v>
          </cell>
          <cell r="G474">
            <v>2.7316457348237452E-2</v>
          </cell>
          <cell r="I474" t="str">
            <v>kg N₂O</v>
          </cell>
          <cell r="J474" t="str">
            <v>GJ</v>
          </cell>
        </row>
        <row r="475">
          <cell r="C475" t="str">
            <v>Fontes Móveis</v>
          </cell>
          <cell r="E475" t="str">
            <v>Off-Road</v>
          </cell>
          <cell r="F475" t="str">
            <v>Biodiesel</v>
          </cell>
          <cell r="G475">
            <v>70.8</v>
          </cell>
          <cell r="I475" t="str">
            <v>kg CO₂</v>
          </cell>
          <cell r="J475" t="str">
            <v>GJ</v>
          </cell>
        </row>
        <row r="476">
          <cell r="C476" t="str">
            <v>Fontes Móveis</v>
          </cell>
          <cell r="E476" t="str">
            <v>Off-Road</v>
          </cell>
          <cell r="F476" t="str">
            <v>Biodiesel</v>
          </cell>
          <cell r="G476">
            <v>0.01</v>
          </cell>
          <cell r="I476" t="str">
            <v>kg CH₄</v>
          </cell>
          <cell r="J476" t="str">
            <v>GJ</v>
          </cell>
        </row>
        <row r="477">
          <cell r="C477" t="str">
            <v>Fontes Móveis</v>
          </cell>
          <cell r="E477" t="str">
            <v>Off-Road</v>
          </cell>
          <cell r="F477" t="str">
            <v>Biodiesel</v>
          </cell>
          <cell r="G477">
            <v>5.9999999999999995E-4</v>
          </cell>
          <cell r="I477" t="str">
            <v>kg N₂O</v>
          </cell>
          <cell r="J477" t="str">
            <v>GJ</v>
          </cell>
        </row>
        <row r="478">
          <cell r="C478" t="str">
            <v>Fontes Móveis</v>
          </cell>
          <cell r="E478" t="str">
            <v>Off-Road</v>
          </cell>
          <cell r="F478" t="str">
            <v>Etanol Hidratado</v>
          </cell>
          <cell r="G478">
            <v>79.599999999999994</v>
          </cell>
          <cell r="I478" t="str">
            <v>kg CO₂</v>
          </cell>
          <cell r="J478" t="str">
            <v>GJ</v>
          </cell>
        </row>
        <row r="479">
          <cell r="C479" t="str">
            <v>Fontes Móveis</v>
          </cell>
          <cell r="E479" t="str">
            <v>Off-Road</v>
          </cell>
          <cell r="F479" t="str">
            <v>Etanol Hidratado</v>
          </cell>
          <cell r="G479">
            <v>0.01</v>
          </cell>
          <cell r="I479" t="str">
            <v>kg CH₄</v>
          </cell>
          <cell r="J479" t="str">
            <v>GJ</v>
          </cell>
        </row>
        <row r="480">
          <cell r="C480" t="str">
            <v>Fontes Móveis</v>
          </cell>
          <cell r="E480" t="str">
            <v>Off-Road</v>
          </cell>
          <cell r="F480" t="str">
            <v>Etanol Hidratado</v>
          </cell>
          <cell r="G480">
            <v>5.9999999999999995E-4</v>
          </cell>
          <cell r="I480" t="str">
            <v>kg N₂O</v>
          </cell>
          <cell r="J480" t="str">
            <v>GJ</v>
          </cell>
        </row>
        <row r="481">
          <cell r="C481" t="str">
            <v>Fontes Móveis</v>
          </cell>
          <cell r="E481" t="str">
            <v>Off-Road</v>
          </cell>
          <cell r="F481" t="str">
            <v>Etanol Anidro</v>
          </cell>
          <cell r="G481">
            <v>79.599999999999994</v>
          </cell>
          <cell r="I481" t="str">
            <v>kg CO₂</v>
          </cell>
          <cell r="J481" t="str">
            <v>GJ</v>
          </cell>
        </row>
        <row r="482">
          <cell r="C482" t="str">
            <v>Fontes Móveis</v>
          </cell>
          <cell r="E482" t="str">
            <v>Off-Road</v>
          </cell>
          <cell r="F482" t="str">
            <v>Etanol Anidro</v>
          </cell>
          <cell r="G482">
            <v>0.01</v>
          </cell>
          <cell r="I482" t="str">
            <v>kg CH₄</v>
          </cell>
          <cell r="J482" t="str">
            <v>GJ</v>
          </cell>
        </row>
        <row r="483">
          <cell r="C483" t="str">
            <v>Fontes Móveis</v>
          </cell>
          <cell r="E483" t="str">
            <v>Off-Road</v>
          </cell>
          <cell r="F483" t="str">
            <v>Etanol Anidro</v>
          </cell>
          <cell r="G483">
            <v>5.9999999999999995E-4</v>
          </cell>
          <cell r="I483" t="str">
            <v>kg N₂O</v>
          </cell>
          <cell r="J483" t="str">
            <v>GJ</v>
          </cell>
        </row>
        <row r="484">
          <cell r="C484" t="str">
            <v>Fontes Móveis</v>
          </cell>
          <cell r="E484" t="str">
            <v>Transporte Ferroviário</v>
          </cell>
          <cell r="F484" t="str">
            <v>Óleo Diesel</v>
          </cell>
          <cell r="G484">
            <v>74.099999999999994</v>
          </cell>
          <cell r="I484" t="str">
            <v>kg CO₂</v>
          </cell>
          <cell r="J484" t="str">
            <v>GJ</v>
          </cell>
        </row>
        <row r="485">
          <cell r="C485" t="str">
            <v>Fontes Móveis</v>
          </cell>
          <cell r="E485" t="str">
            <v>Transporte Ferroviário</v>
          </cell>
          <cell r="F485" t="str">
            <v>Óleo Diesel</v>
          </cell>
          <cell r="G485">
            <v>4.15E-3</v>
          </cell>
          <cell r="I485" t="str">
            <v>kg CH₄</v>
          </cell>
          <cell r="J485" t="str">
            <v>GJ</v>
          </cell>
        </row>
        <row r="486">
          <cell r="C486" t="str">
            <v>Fontes Móveis</v>
          </cell>
          <cell r="E486" t="str">
            <v>Transporte Ferroviário</v>
          </cell>
          <cell r="F486" t="str">
            <v>Óleo Diesel</v>
          </cell>
          <cell r="G486">
            <v>2.86E-2</v>
          </cell>
          <cell r="I486" t="str">
            <v>kg N₂O</v>
          </cell>
          <cell r="J486" t="str">
            <v>GJ</v>
          </cell>
        </row>
        <row r="487">
          <cell r="C487" t="str">
            <v>Fontes Móveis</v>
          </cell>
          <cell r="E487" t="str">
            <v>Transporte Ferroviário</v>
          </cell>
          <cell r="F487" t="str">
            <v>Diesel B5</v>
          </cell>
          <cell r="G487">
            <v>70.703196053728391</v>
          </cell>
          <cell r="I487" t="str">
            <v>kg CO₂</v>
          </cell>
          <cell r="J487" t="str">
            <v>GJ</v>
          </cell>
        </row>
        <row r="488">
          <cell r="C488" t="str">
            <v>Fontes Móveis</v>
          </cell>
          <cell r="E488" t="str">
            <v>Transporte Ferroviário</v>
          </cell>
          <cell r="F488" t="str">
            <v>Diesel B5</v>
          </cell>
          <cell r="G488">
            <v>4.4181687326003902E-3</v>
          </cell>
          <cell r="I488" t="str">
            <v>kg CH₄</v>
          </cell>
          <cell r="J488" t="str">
            <v>GJ</v>
          </cell>
        </row>
        <row r="489">
          <cell r="C489" t="str">
            <v>Fontes Móveis</v>
          </cell>
          <cell r="E489" t="str">
            <v>Transporte Ferroviário</v>
          </cell>
          <cell r="F489" t="str">
            <v>Diesel B5</v>
          </cell>
          <cell r="G489">
            <v>2.7316457348237452E-2</v>
          </cell>
          <cell r="I489" t="str">
            <v>kg N₂O</v>
          </cell>
          <cell r="J489" t="str">
            <v>GJ</v>
          </cell>
        </row>
        <row r="490">
          <cell r="C490" t="str">
            <v>Fontes Móveis</v>
          </cell>
          <cell r="E490" t="str">
            <v>Transporte Ferroviário</v>
          </cell>
          <cell r="F490" t="str">
            <v>Biodiesel</v>
          </cell>
          <cell r="G490">
            <v>70.8</v>
          </cell>
          <cell r="I490" t="str">
            <v>kg CO₂</v>
          </cell>
          <cell r="J490" t="str">
            <v>GJ</v>
          </cell>
        </row>
        <row r="491">
          <cell r="C491" t="str">
            <v>Fontes Móveis</v>
          </cell>
          <cell r="E491" t="str">
            <v>Transporte Ferroviário</v>
          </cell>
          <cell r="F491" t="str">
            <v>Biodiesel</v>
          </cell>
          <cell r="G491">
            <v>0.01</v>
          </cell>
          <cell r="I491" t="str">
            <v>kg CH₄</v>
          </cell>
          <cell r="J491" t="str">
            <v>GJ</v>
          </cell>
        </row>
        <row r="492">
          <cell r="C492" t="str">
            <v>Fontes Móveis</v>
          </cell>
          <cell r="E492" t="str">
            <v>Transporte Ferroviário</v>
          </cell>
          <cell r="F492" t="str">
            <v>Biodiesel</v>
          </cell>
          <cell r="G492">
            <v>5.9999999999999995E-4</v>
          </cell>
          <cell r="I492" t="str">
            <v>kg N₂O</v>
          </cell>
          <cell r="J492" t="str">
            <v>GJ</v>
          </cell>
        </row>
        <row r="493">
          <cell r="C493" t="str">
            <v>Fontes Móveis</v>
          </cell>
          <cell r="E493" t="str">
            <v>Transporte Ferroviário</v>
          </cell>
          <cell r="F493" t="str">
            <v>Carvão (Sub-Bit)</v>
          </cell>
          <cell r="G493">
            <v>96.1</v>
          </cell>
          <cell r="I493" t="str">
            <v>kg CO₂</v>
          </cell>
          <cell r="J493" t="str">
            <v>GJ</v>
          </cell>
        </row>
        <row r="494">
          <cell r="C494" t="str">
            <v>Fontes Móveis</v>
          </cell>
          <cell r="E494" t="str">
            <v>Transporte Ferroviário</v>
          </cell>
          <cell r="F494" t="str">
            <v>Carvão (Sub-Bit)</v>
          </cell>
          <cell r="G494">
            <v>2E-3</v>
          </cell>
          <cell r="I494" t="str">
            <v>kg CH₄</v>
          </cell>
          <cell r="J494" t="str">
            <v>GJ</v>
          </cell>
        </row>
        <row r="495">
          <cell r="C495" t="str">
            <v>Fontes Móveis</v>
          </cell>
          <cell r="E495" t="str">
            <v>Transporte Ferroviário</v>
          </cell>
          <cell r="F495" t="str">
            <v>Carvão (Sub-Bit)</v>
          </cell>
          <cell r="G495">
            <v>1.5E-3</v>
          </cell>
          <cell r="I495" t="str">
            <v>kg N₂O</v>
          </cell>
          <cell r="J495" t="str">
            <v>GJ</v>
          </cell>
        </row>
        <row r="496">
          <cell r="C496" t="str">
            <v>Fontes Móveis</v>
          </cell>
          <cell r="E496" t="str">
            <v>Transporte Marítimo</v>
          </cell>
          <cell r="F496" t="str">
            <v>Diesel B5</v>
          </cell>
          <cell r="G496">
            <v>74.099999999999994</v>
          </cell>
          <cell r="I496" t="str">
            <v>kg CO₂</v>
          </cell>
          <cell r="J496" t="str">
            <v>GJ</v>
          </cell>
        </row>
        <row r="497">
          <cell r="C497" t="str">
            <v>Fontes Móveis</v>
          </cell>
          <cell r="E497" t="str">
            <v>Transporte Marítimo</v>
          </cell>
          <cell r="F497" t="str">
            <v>Diesel B5</v>
          </cell>
          <cell r="G497">
            <v>7.0000000000000001E-3</v>
          </cell>
          <cell r="I497" t="str">
            <v>kg CH₄</v>
          </cell>
          <cell r="J497" t="str">
            <v>GJ</v>
          </cell>
        </row>
        <row r="498">
          <cell r="C498" t="str">
            <v>Fontes Móveis</v>
          </cell>
          <cell r="E498" t="str">
            <v>Transporte Marítimo</v>
          </cell>
          <cell r="F498" t="str">
            <v>Diesel B5</v>
          </cell>
          <cell r="G498">
            <v>2E-3</v>
          </cell>
          <cell r="I498" t="str">
            <v>kg N₂O</v>
          </cell>
          <cell r="J498" t="str">
            <v>GJ</v>
          </cell>
        </row>
        <row r="499">
          <cell r="C499" t="str">
            <v>Fontes Móveis</v>
          </cell>
          <cell r="E499" t="str">
            <v>Transporte Marítimo</v>
          </cell>
          <cell r="F499" t="str">
            <v>Óleo Combustível Pesado</v>
          </cell>
          <cell r="G499">
            <v>77.400000000000006</v>
          </cell>
          <cell r="I499" t="str">
            <v>kg CO₂</v>
          </cell>
          <cell r="J499" t="str">
            <v>GJ</v>
          </cell>
        </row>
        <row r="500">
          <cell r="C500" t="str">
            <v>Fontes Móveis</v>
          </cell>
          <cell r="E500" t="str">
            <v>Transporte Marítimo</v>
          </cell>
          <cell r="F500" t="str">
            <v>Óleo Combustível Pesado</v>
          </cell>
          <cell r="G500">
            <v>7.0000000000000001E-3</v>
          </cell>
          <cell r="I500" t="str">
            <v>kg CH₄</v>
          </cell>
          <cell r="J500" t="str">
            <v>GJ</v>
          </cell>
        </row>
        <row r="501">
          <cell r="C501" t="str">
            <v>Fontes Móveis</v>
          </cell>
          <cell r="E501" t="str">
            <v>Transporte Marítimo</v>
          </cell>
          <cell r="F501" t="str">
            <v>Óleo Combustível Pesado</v>
          </cell>
          <cell r="G501">
            <v>2E-3</v>
          </cell>
          <cell r="I501" t="str">
            <v>kg N₂O</v>
          </cell>
          <cell r="J501" t="str">
            <v>GJ</v>
          </cell>
        </row>
        <row r="502">
          <cell r="C502" t="str">
            <v>Fontes Móveis</v>
          </cell>
          <cell r="E502" t="str">
            <v>Transporte Aéreo</v>
          </cell>
          <cell r="F502" t="str">
            <v>Gasolina de Aviação</v>
          </cell>
          <cell r="G502">
            <v>70</v>
          </cell>
          <cell r="I502" t="str">
            <v>kg CO₂</v>
          </cell>
          <cell r="J502" t="str">
            <v>GJ</v>
          </cell>
        </row>
        <row r="503">
          <cell r="C503" t="str">
            <v>Fontes Móveis</v>
          </cell>
          <cell r="E503" t="str">
            <v>Transporte Aéreo</v>
          </cell>
          <cell r="F503" t="str">
            <v>Gasolina de Aviação</v>
          </cell>
          <cell r="G503">
            <v>5.0000000000000001E-4</v>
          </cell>
          <cell r="I503" t="str">
            <v>kg CH₄</v>
          </cell>
          <cell r="J503" t="str">
            <v>GJ</v>
          </cell>
        </row>
        <row r="504">
          <cell r="C504" t="str">
            <v>Fontes Móveis</v>
          </cell>
          <cell r="E504" t="str">
            <v>Transporte Aéreo</v>
          </cell>
          <cell r="F504" t="str">
            <v>Gasolina de Aviação</v>
          </cell>
          <cell r="G504">
            <v>2E-3</v>
          </cell>
          <cell r="I504" t="str">
            <v>kg N₂O</v>
          </cell>
          <cell r="J504" t="str">
            <v>GJ</v>
          </cell>
        </row>
        <row r="505">
          <cell r="C505" t="str">
            <v>Fontes Móveis</v>
          </cell>
          <cell r="E505" t="str">
            <v>Transporte Aéreo</v>
          </cell>
          <cell r="F505" t="str">
            <v>Querosene de Aviação</v>
          </cell>
          <cell r="G505">
            <v>71.5</v>
          </cell>
          <cell r="I505" t="str">
            <v>kg CO₂</v>
          </cell>
          <cell r="J505" t="str">
            <v>GJ</v>
          </cell>
        </row>
        <row r="506">
          <cell r="C506" t="str">
            <v>Fontes Móveis</v>
          </cell>
          <cell r="E506" t="str">
            <v>Transporte Aéreo</v>
          </cell>
          <cell r="F506" t="str">
            <v>Querosene de Aviação</v>
          </cell>
          <cell r="G506">
            <v>5.0000000000000001E-4</v>
          </cell>
          <cell r="I506" t="str">
            <v>kg CH₄</v>
          </cell>
          <cell r="J506" t="str">
            <v>GJ</v>
          </cell>
        </row>
        <row r="507">
          <cell r="C507" t="str">
            <v>Fontes Móveis</v>
          </cell>
          <cell r="E507" t="str">
            <v>Transporte Aéreo</v>
          </cell>
          <cell r="F507" t="str">
            <v>Querosene de Aviação</v>
          </cell>
          <cell r="G507">
            <v>2E-3</v>
          </cell>
          <cell r="I507" t="str">
            <v>kg N₂O</v>
          </cell>
          <cell r="J507" t="str">
            <v>GJ</v>
          </cell>
        </row>
        <row r="508">
          <cell r="C508" t="str">
            <v>Aterro Coberto - Anaeróbio</v>
          </cell>
          <cell r="E508" t="str">
            <v>N/A</v>
          </cell>
          <cell r="F508" t="str">
            <v>MCF</v>
          </cell>
          <cell r="G508">
            <v>1</v>
          </cell>
          <cell r="I508" t="str">
            <v>N/A</v>
          </cell>
          <cell r="J508" t="str">
            <v>N/A</v>
          </cell>
        </row>
        <row r="509">
          <cell r="C509" t="str">
            <v>Aterro Coberto - Semiaeróbio</v>
          </cell>
          <cell r="E509" t="str">
            <v>N/A</v>
          </cell>
          <cell r="F509" t="str">
            <v>MCF</v>
          </cell>
          <cell r="G509">
            <v>0.5</v>
          </cell>
          <cell r="I509" t="str">
            <v>N/A</v>
          </cell>
          <cell r="J509" t="str">
            <v>N/A</v>
          </cell>
        </row>
        <row r="510">
          <cell r="C510" t="str">
            <v>Aterro Descoberto - Profundo (&gt;5m)</v>
          </cell>
          <cell r="E510" t="str">
            <v>N/A</v>
          </cell>
          <cell r="F510" t="str">
            <v>MCF</v>
          </cell>
          <cell r="G510">
            <v>0.8</v>
          </cell>
          <cell r="I510" t="str">
            <v>N/A</v>
          </cell>
          <cell r="J510" t="str">
            <v>N/A</v>
          </cell>
        </row>
        <row r="511">
          <cell r="C511" t="str">
            <v>Aterro Descoberto - Raso (&lt;5m)</v>
          </cell>
          <cell r="E511" t="str">
            <v>N/A</v>
          </cell>
          <cell r="F511" t="str">
            <v>MCF</v>
          </cell>
          <cell r="G511">
            <v>0.4</v>
          </cell>
          <cell r="I511" t="str">
            <v>N/A</v>
          </cell>
          <cell r="J511" t="str">
            <v>N/A</v>
          </cell>
        </row>
        <row r="512">
          <cell r="C512" t="str">
            <v>Aterro Não-Categorizado</v>
          </cell>
          <cell r="E512" t="str">
            <v>N/A</v>
          </cell>
          <cell r="F512" t="str">
            <v>MCF</v>
          </cell>
          <cell r="G512">
            <v>0.6</v>
          </cell>
          <cell r="I512" t="str">
            <v>N/A</v>
          </cell>
          <cell r="J512" t="str">
            <v>N/A</v>
          </cell>
        </row>
        <row r="513">
          <cell r="C513" t="str">
            <v>Aterro Coberto - Anaeróbio</v>
          </cell>
          <cell r="E513" t="str">
            <v>N/A</v>
          </cell>
          <cell r="F513" t="str">
            <v>OX</v>
          </cell>
          <cell r="G513">
            <v>0</v>
          </cell>
          <cell r="I513" t="str">
            <v>N/A</v>
          </cell>
          <cell r="J513" t="str">
            <v>N/A</v>
          </cell>
        </row>
        <row r="514">
          <cell r="C514" t="str">
            <v>Aterro Coberto - Semiaeróbio</v>
          </cell>
          <cell r="E514" t="str">
            <v>N/A</v>
          </cell>
          <cell r="F514" t="str">
            <v>OX</v>
          </cell>
          <cell r="G514">
            <v>0.1</v>
          </cell>
          <cell r="I514" t="str">
            <v>N/A</v>
          </cell>
          <cell r="J514" t="str">
            <v>N/A</v>
          </cell>
        </row>
        <row r="515">
          <cell r="C515" t="str">
            <v>Aterro Descoberto - Profundo (&gt;5m)</v>
          </cell>
          <cell r="E515" t="str">
            <v>N/A</v>
          </cell>
          <cell r="F515" t="str">
            <v>OX</v>
          </cell>
          <cell r="G515">
            <v>0</v>
          </cell>
          <cell r="I515" t="str">
            <v>N/A</v>
          </cell>
          <cell r="J515" t="str">
            <v>N/A</v>
          </cell>
        </row>
        <row r="516">
          <cell r="C516" t="str">
            <v>Aterro Descoberto - Raso (&lt;5m)</v>
          </cell>
          <cell r="E516" t="str">
            <v>N/A</v>
          </cell>
          <cell r="F516" t="str">
            <v>OX</v>
          </cell>
          <cell r="G516">
            <v>0</v>
          </cell>
          <cell r="I516" t="str">
            <v>N/A</v>
          </cell>
          <cell r="J516" t="str">
            <v>N/A</v>
          </cell>
        </row>
        <row r="517">
          <cell r="C517" t="str">
            <v>Aterro Não-Categorizado</v>
          </cell>
          <cell r="E517" t="str">
            <v>N/A</v>
          </cell>
          <cell r="F517" t="str">
            <v>OX</v>
          </cell>
          <cell r="G517">
            <v>0</v>
          </cell>
          <cell r="I517" t="str">
            <v>N/A</v>
          </cell>
          <cell r="J517" t="str">
            <v>N/A</v>
          </cell>
        </row>
        <row r="518">
          <cell r="C518" t="str">
            <v>Aterro Sanitário</v>
          </cell>
          <cell r="E518" t="str">
            <v>Resíduo Úmido</v>
          </cell>
          <cell r="F518" t="str">
            <v>DOC</v>
          </cell>
          <cell r="G518">
            <v>0.4</v>
          </cell>
          <cell r="I518" t="str">
            <v>N/A</v>
          </cell>
          <cell r="J518" t="str">
            <v>N/A</v>
          </cell>
        </row>
        <row r="519">
          <cell r="C519" t="str">
            <v>Aterro Sanitário</v>
          </cell>
          <cell r="E519" t="str">
            <v>Resíduo Úmido</v>
          </cell>
          <cell r="F519" t="str">
            <v>DOC</v>
          </cell>
          <cell r="G519">
            <v>0.24</v>
          </cell>
          <cell r="I519" t="str">
            <v>N/A</v>
          </cell>
          <cell r="J519" t="str">
            <v>N/A</v>
          </cell>
        </row>
        <row r="520">
          <cell r="C520" t="str">
            <v>Aterro Sanitário</v>
          </cell>
          <cell r="E520" t="str">
            <v>Resíduo Úmido</v>
          </cell>
          <cell r="F520" t="str">
            <v>DOC</v>
          </cell>
          <cell r="G520">
            <v>0.15</v>
          </cell>
          <cell r="I520" t="str">
            <v>N/A</v>
          </cell>
          <cell r="J520" t="str">
            <v>N/A</v>
          </cell>
        </row>
        <row r="521">
          <cell r="C521" t="str">
            <v>Aterro Sanitário</v>
          </cell>
          <cell r="E521" t="str">
            <v>Resíduo Úmido</v>
          </cell>
          <cell r="F521" t="str">
            <v>DOC</v>
          </cell>
          <cell r="G521">
            <v>0.43</v>
          </cell>
          <cell r="I521" t="str">
            <v>N/A</v>
          </cell>
          <cell r="J521" t="str">
            <v>N/A</v>
          </cell>
        </row>
        <row r="522">
          <cell r="C522" t="str">
            <v>Aterro Sanitário</v>
          </cell>
          <cell r="E522" t="str">
            <v>Resíduo Úmido</v>
          </cell>
          <cell r="F522" t="str">
            <v>DOC</v>
          </cell>
          <cell r="G522">
            <v>0.2</v>
          </cell>
          <cell r="I522" t="str">
            <v>N/A</v>
          </cell>
          <cell r="J522" t="str">
            <v>N/A</v>
          </cell>
        </row>
        <row r="523">
          <cell r="C523" t="str">
            <v>Aterro Sanitário</v>
          </cell>
          <cell r="E523" t="str">
            <v>Resíduo Úmido</v>
          </cell>
          <cell r="F523" t="str">
            <v>DOC</v>
          </cell>
          <cell r="G523">
            <v>0.24</v>
          </cell>
          <cell r="I523" t="str">
            <v>N/A</v>
          </cell>
          <cell r="J523" t="str">
            <v>N/A</v>
          </cell>
        </row>
        <row r="524">
          <cell r="C524" t="str">
            <v>Aterro Sanitário</v>
          </cell>
          <cell r="E524" t="str">
            <v>Resíduo Úmido</v>
          </cell>
          <cell r="F524" t="str">
            <v>DOC</v>
          </cell>
          <cell r="G524">
            <v>0</v>
          </cell>
          <cell r="I524" t="str">
            <v>N/A</v>
          </cell>
          <cell r="J524" t="str">
            <v>N/A</v>
          </cell>
        </row>
        <row r="525">
          <cell r="C525" t="str">
            <v>Aterro Sanitário</v>
          </cell>
          <cell r="E525" t="str">
            <v>Resíduo Úmido</v>
          </cell>
          <cell r="F525" t="str">
            <v>DOC</v>
          </cell>
          <cell r="G525">
            <v>0</v>
          </cell>
          <cell r="I525" t="str">
            <v>N/A</v>
          </cell>
          <cell r="J525" t="str">
            <v>N/A</v>
          </cell>
        </row>
        <row r="526">
          <cell r="C526" t="str">
            <v>Aterro Sanitário</v>
          </cell>
          <cell r="E526" t="str">
            <v>Resíduo Úmido</v>
          </cell>
          <cell r="F526" t="str">
            <v>DOC</v>
          </cell>
          <cell r="G526">
            <v>0</v>
          </cell>
          <cell r="I526" t="str">
            <v>N/A</v>
          </cell>
          <cell r="J526" t="str">
            <v>N/A</v>
          </cell>
        </row>
        <row r="527">
          <cell r="C527" t="str">
            <v>Aterro Sanitário</v>
          </cell>
          <cell r="E527" t="str">
            <v>Resíduo Úmido</v>
          </cell>
          <cell r="F527" t="str">
            <v>DOC</v>
          </cell>
          <cell r="G527">
            <v>0</v>
          </cell>
          <cell r="I527" t="str">
            <v>N/A</v>
          </cell>
          <cell r="J527" t="str">
            <v>N/A</v>
          </cell>
        </row>
        <row r="528">
          <cell r="C528" t="str">
            <v>Aterro Sanitário</v>
          </cell>
          <cell r="E528" t="str">
            <v>Resíduo Seco</v>
          </cell>
          <cell r="F528" t="str">
            <v>DOC</v>
          </cell>
          <cell r="G528">
            <v>0.44</v>
          </cell>
          <cell r="I528" t="str">
            <v>N/A</v>
          </cell>
          <cell r="J528" t="str">
            <v>N/A</v>
          </cell>
        </row>
        <row r="529">
          <cell r="C529" t="str">
            <v>Aterro Sanitário</v>
          </cell>
          <cell r="E529" t="str">
            <v>Resíduo Seco</v>
          </cell>
          <cell r="F529" t="str">
            <v>DOC</v>
          </cell>
          <cell r="G529">
            <v>0.3</v>
          </cell>
          <cell r="I529" t="str">
            <v>N/A</v>
          </cell>
          <cell r="J529" t="str">
            <v>N/A</v>
          </cell>
        </row>
        <row r="530">
          <cell r="C530" t="str">
            <v>Aterro Sanitário</v>
          </cell>
          <cell r="E530" t="str">
            <v>Resíduo Seco</v>
          </cell>
          <cell r="F530" t="str">
            <v>DOC</v>
          </cell>
          <cell r="G530">
            <v>0.38</v>
          </cell>
          <cell r="I530" t="str">
            <v>N/A</v>
          </cell>
          <cell r="J530" t="str">
            <v>N/A</v>
          </cell>
        </row>
        <row r="531">
          <cell r="C531" t="str">
            <v>Aterro Sanitário</v>
          </cell>
          <cell r="E531" t="str">
            <v>Resíduo Seco</v>
          </cell>
          <cell r="F531" t="str">
            <v>DOC</v>
          </cell>
          <cell r="G531">
            <v>0.5</v>
          </cell>
          <cell r="I531" t="str">
            <v>N/A</v>
          </cell>
          <cell r="J531" t="str">
            <v>N/A</v>
          </cell>
        </row>
        <row r="532">
          <cell r="C532" t="str">
            <v>Aterro Sanitário</v>
          </cell>
          <cell r="E532" t="str">
            <v>Resíduo Seco</v>
          </cell>
          <cell r="F532" t="str">
            <v>DOC</v>
          </cell>
          <cell r="G532">
            <v>0.49</v>
          </cell>
          <cell r="I532" t="str">
            <v>N/A</v>
          </cell>
          <cell r="J532" t="str">
            <v>N/A</v>
          </cell>
        </row>
        <row r="533">
          <cell r="C533" t="str">
            <v>Aterro Sanitário</v>
          </cell>
          <cell r="E533" t="str">
            <v>Resíduo Seco</v>
          </cell>
          <cell r="F533" t="str">
            <v>DOC</v>
          </cell>
          <cell r="G533">
            <v>0.09</v>
          </cell>
          <cell r="I533" t="str">
            <v>N/A</v>
          </cell>
          <cell r="J533" t="str">
            <v>N/A</v>
          </cell>
        </row>
        <row r="534">
          <cell r="C534" t="str">
            <v>Aterro Sanitário</v>
          </cell>
          <cell r="E534" t="str">
            <v>Resíduo Seco</v>
          </cell>
          <cell r="F534" t="str">
            <v>DOC</v>
          </cell>
          <cell r="G534">
            <v>0.6</v>
          </cell>
          <cell r="I534" t="str">
            <v>N/A</v>
          </cell>
          <cell r="J534" t="str">
            <v>N/A</v>
          </cell>
        </row>
        <row r="535">
          <cell r="C535" t="str">
            <v>Aterro Sanitário</v>
          </cell>
          <cell r="E535" t="str">
            <v>Resíduo Seco</v>
          </cell>
          <cell r="F535" t="str">
            <v>DOC</v>
          </cell>
          <cell r="G535">
            <v>0</v>
          </cell>
          <cell r="I535" t="str">
            <v>N/A</v>
          </cell>
          <cell r="J535" t="str">
            <v>N/A</v>
          </cell>
        </row>
        <row r="536">
          <cell r="C536" t="str">
            <v>Aterro Sanitário</v>
          </cell>
          <cell r="E536" t="str">
            <v>Resíduo Seco</v>
          </cell>
          <cell r="F536" t="str">
            <v>DOC</v>
          </cell>
          <cell r="G536">
            <v>0</v>
          </cell>
          <cell r="I536" t="str">
            <v>N/A</v>
          </cell>
          <cell r="J536" t="str">
            <v>N/A</v>
          </cell>
        </row>
        <row r="537">
          <cell r="C537" t="str">
            <v>Aterro Sanitário</v>
          </cell>
          <cell r="E537" t="str">
            <v>Resíduo Seco</v>
          </cell>
          <cell r="F537" t="str">
            <v>DOC</v>
          </cell>
          <cell r="G537">
            <v>0</v>
          </cell>
          <cell r="I537" t="str">
            <v>N/A</v>
          </cell>
          <cell r="J537" t="str">
            <v>N/A</v>
          </cell>
        </row>
        <row r="538">
          <cell r="C538" t="str">
            <v>Aterro Sanitário</v>
          </cell>
          <cell r="E538" t="str">
            <v>Resíduo Seco</v>
          </cell>
          <cell r="F538" t="str">
            <v>DOC</v>
          </cell>
          <cell r="G538">
            <v>0</v>
          </cell>
          <cell r="I538" t="str">
            <v>N/A</v>
          </cell>
          <cell r="J538" t="str">
            <v>N/A</v>
          </cell>
        </row>
        <row r="539">
          <cell r="C539" t="str">
            <v>Aterro Sanitário</v>
          </cell>
          <cell r="E539" t="str">
            <v>Zona Temperada Seca</v>
          </cell>
          <cell r="F539" t="str">
            <v>k</v>
          </cell>
          <cell r="G539">
            <v>0.04</v>
          </cell>
          <cell r="I539" t="str">
            <v>N/A</v>
          </cell>
          <cell r="J539" t="str">
            <v>N/A</v>
          </cell>
        </row>
        <row r="540">
          <cell r="C540" t="str">
            <v>Aterro Sanitário</v>
          </cell>
          <cell r="E540" t="str">
            <v>Zona Temperada Seca</v>
          </cell>
          <cell r="F540" t="str">
            <v>k</v>
          </cell>
          <cell r="G540">
            <v>0.04</v>
          </cell>
          <cell r="I540" t="str">
            <v>N/A</v>
          </cell>
          <cell r="J540" t="str">
            <v>N/A</v>
          </cell>
        </row>
        <row r="541">
          <cell r="C541" t="str">
            <v>Aterro Sanitário</v>
          </cell>
          <cell r="E541" t="str">
            <v>Zona Temperada Seca</v>
          </cell>
          <cell r="F541" t="str">
            <v>k</v>
          </cell>
          <cell r="G541">
            <v>0.06</v>
          </cell>
          <cell r="I541" t="str">
            <v>N/A</v>
          </cell>
          <cell r="J541" t="str">
            <v>N/A</v>
          </cell>
        </row>
        <row r="542">
          <cell r="C542" t="str">
            <v>Aterro Sanitário</v>
          </cell>
          <cell r="E542" t="str">
            <v>Zona Temperada Seca</v>
          </cell>
          <cell r="F542" t="str">
            <v>k</v>
          </cell>
          <cell r="G542">
            <v>0.02</v>
          </cell>
          <cell r="I542" t="str">
            <v>N/A</v>
          </cell>
          <cell r="J542" t="str">
            <v>N/A</v>
          </cell>
        </row>
        <row r="543">
          <cell r="C543" t="str">
            <v>Aterro Sanitário</v>
          </cell>
          <cell r="E543" t="str">
            <v>Zona Temperada Seca</v>
          </cell>
          <cell r="F543" t="str">
            <v>k</v>
          </cell>
          <cell r="G543">
            <v>0.05</v>
          </cell>
          <cell r="I543" t="str">
            <v>N/A</v>
          </cell>
          <cell r="J543" t="str">
            <v>N/A</v>
          </cell>
        </row>
        <row r="544">
          <cell r="C544" t="str">
            <v>Aterro Sanitário</v>
          </cell>
          <cell r="E544" t="str">
            <v>Zona Temperada Seca</v>
          </cell>
          <cell r="F544" t="str">
            <v>k</v>
          </cell>
          <cell r="G544">
            <v>0.06</v>
          </cell>
          <cell r="I544" t="str">
            <v>N/A</v>
          </cell>
          <cell r="J544" t="str">
            <v>N/A</v>
          </cell>
        </row>
        <row r="545">
          <cell r="C545" t="str">
            <v>Aterro Sanitário</v>
          </cell>
          <cell r="E545" t="str">
            <v>Zona Temperada Seca</v>
          </cell>
          <cell r="F545" t="str">
            <v>k</v>
          </cell>
          <cell r="G545">
            <v>0</v>
          </cell>
          <cell r="I545" t="str">
            <v>N/A</v>
          </cell>
          <cell r="J545" t="str">
            <v>N/A</v>
          </cell>
        </row>
        <row r="546">
          <cell r="C546" t="str">
            <v>Aterro Sanitário</v>
          </cell>
          <cell r="E546" t="str">
            <v>Zona Temperada Seca</v>
          </cell>
          <cell r="F546" t="str">
            <v>k</v>
          </cell>
          <cell r="G546">
            <v>0</v>
          </cell>
          <cell r="I546" t="str">
            <v>N/A</v>
          </cell>
          <cell r="J546" t="str">
            <v>N/A</v>
          </cell>
        </row>
        <row r="547">
          <cell r="C547" t="str">
            <v>Aterro Sanitário</v>
          </cell>
          <cell r="E547" t="str">
            <v>Zona Temperada Seca</v>
          </cell>
          <cell r="F547" t="str">
            <v>k</v>
          </cell>
          <cell r="G547">
            <v>0</v>
          </cell>
          <cell r="I547" t="str">
            <v>N/A</v>
          </cell>
          <cell r="J547" t="str">
            <v>N/A</v>
          </cell>
        </row>
        <row r="548">
          <cell r="C548" t="str">
            <v>Aterro Sanitário</v>
          </cell>
          <cell r="E548" t="str">
            <v>Zona Temperada Seca</v>
          </cell>
          <cell r="F548" t="str">
            <v>k</v>
          </cell>
          <cell r="G548">
            <v>0</v>
          </cell>
          <cell r="I548" t="str">
            <v>N/A</v>
          </cell>
          <cell r="J548" t="str">
            <v>N/A</v>
          </cell>
        </row>
        <row r="549">
          <cell r="C549" t="str">
            <v>Aterro Sanitário</v>
          </cell>
          <cell r="E549" t="str">
            <v>Zona Temperada Úmida</v>
          </cell>
          <cell r="F549" t="str">
            <v>k</v>
          </cell>
          <cell r="G549">
            <v>0.06</v>
          </cell>
          <cell r="I549" t="str">
            <v>N/A</v>
          </cell>
          <cell r="J549" t="str">
            <v>N/A</v>
          </cell>
        </row>
        <row r="550">
          <cell r="C550" t="str">
            <v>Aterro Sanitário</v>
          </cell>
          <cell r="E550" t="str">
            <v>Zona Temperada Úmida</v>
          </cell>
          <cell r="F550" t="str">
            <v>k</v>
          </cell>
          <cell r="G550">
            <v>0.06</v>
          </cell>
          <cell r="I550" t="str">
            <v>N/A</v>
          </cell>
          <cell r="J550" t="str">
            <v>N/A</v>
          </cell>
        </row>
        <row r="551">
          <cell r="C551" t="str">
            <v>Aterro Sanitário</v>
          </cell>
          <cell r="E551" t="str">
            <v>Zona Temperada Úmida</v>
          </cell>
          <cell r="F551" t="str">
            <v>k</v>
          </cell>
          <cell r="G551">
            <v>0.185</v>
          </cell>
          <cell r="I551" t="str">
            <v>N/A</v>
          </cell>
          <cell r="J551" t="str">
            <v>N/A</v>
          </cell>
        </row>
        <row r="552">
          <cell r="C552" t="str">
            <v>Aterro Sanitário</v>
          </cell>
          <cell r="E552" t="str">
            <v>Zona Temperada Úmida</v>
          </cell>
          <cell r="F552" t="str">
            <v>k</v>
          </cell>
          <cell r="G552">
            <v>0.03</v>
          </cell>
          <cell r="I552" t="str">
            <v>N/A</v>
          </cell>
          <cell r="J552" t="str">
            <v>N/A</v>
          </cell>
        </row>
        <row r="553">
          <cell r="C553" t="str">
            <v>Aterro Sanitário</v>
          </cell>
          <cell r="E553" t="str">
            <v>Zona Temperada Úmida</v>
          </cell>
          <cell r="F553" t="str">
            <v>k</v>
          </cell>
          <cell r="G553">
            <v>0.1</v>
          </cell>
          <cell r="I553" t="str">
            <v>N/A</v>
          </cell>
          <cell r="J553" t="str">
            <v>N/A</v>
          </cell>
        </row>
        <row r="554">
          <cell r="C554" t="str">
            <v>Aterro Sanitário</v>
          </cell>
          <cell r="E554" t="str">
            <v>Zona Temperada Úmida</v>
          </cell>
          <cell r="F554" t="str">
            <v>k</v>
          </cell>
          <cell r="G554">
            <v>0.185</v>
          </cell>
          <cell r="I554" t="str">
            <v>N/A</v>
          </cell>
          <cell r="J554" t="str">
            <v>N/A</v>
          </cell>
        </row>
        <row r="555">
          <cell r="C555" t="str">
            <v>Aterro Sanitário</v>
          </cell>
          <cell r="E555" t="str">
            <v>Zona Temperada Úmida</v>
          </cell>
          <cell r="F555" t="str">
            <v>k</v>
          </cell>
          <cell r="G555">
            <v>0</v>
          </cell>
          <cell r="I555" t="str">
            <v>N/A</v>
          </cell>
          <cell r="J555" t="str">
            <v>N/A</v>
          </cell>
        </row>
        <row r="556">
          <cell r="C556" t="str">
            <v>Aterro Sanitário</v>
          </cell>
          <cell r="E556" t="str">
            <v>Zona Temperada Úmida</v>
          </cell>
          <cell r="F556" t="str">
            <v>k</v>
          </cell>
          <cell r="G556">
            <v>0</v>
          </cell>
          <cell r="I556" t="str">
            <v>N/A</v>
          </cell>
          <cell r="J556" t="str">
            <v>N/A</v>
          </cell>
        </row>
        <row r="557">
          <cell r="C557" t="str">
            <v>Aterro Sanitário</v>
          </cell>
          <cell r="E557" t="str">
            <v>Zona Temperada Úmida</v>
          </cell>
          <cell r="F557" t="str">
            <v>k</v>
          </cell>
          <cell r="G557">
            <v>0</v>
          </cell>
          <cell r="I557" t="str">
            <v>N/A</v>
          </cell>
          <cell r="J557" t="str">
            <v>N/A</v>
          </cell>
        </row>
        <row r="558">
          <cell r="C558" t="str">
            <v>Aterro Sanitário</v>
          </cell>
          <cell r="E558" t="str">
            <v>Zona Temperada Úmida</v>
          </cell>
          <cell r="F558" t="str">
            <v>k</v>
          </cell>
          <cell r="G558">
            <v>0</v>
          </cell>
          <cell r="I558" t="str">
            <v>N/A</v>
          </cell>
          <cell r="J558" t="str">
            <v>N/A</v>
          </cell>
        </row>
        <row r="559">
          <cell r="C559" t="str">
            <v>Aterro Sanitário</v>
          </cell>
          <cell r="E559" t="str">
            <v>Zona Tropical Seca</v>
          </cell>
          <cell r="F559" t="str">
            <v>k</v>
          </cell>
          <cell r="G559">
            <v>4.4999999999999998E-2</v>
          </cell>
          <cell r="I559" t="str">
            <v>N/A</v>
          </cell>
          <cell r="J559" t="str">
            <v>N/A</v>
          </cell>
        </row>
        <row r="560">
          <cell r="C560" t="str">
            <v>Aterro Sanitário</v>
          </cell>
          <cell r="E560" t="str">
            <v>Zona Tropical Seca</v>
          </cell>
          <cell r="F560" t="str">
            <v>k</v>
          </cell>
          <cell r="G560">
            <v>4.4999999999999998E-2</v>
          </cell>
          <cell r="I560" t="str">
            <v>N/A</v>
          </cell>
          <cell r="J560" t="str">
            <v>N/A</v>
          </cell>
        </row>
        <row r="561">
          <cell r="C561" t="str">
            <v>Aterro Sanitário</v>
          </cell>
          <cell r="E561" t="str">
            <v>Zona Tropical Seca</v>
          </cell>
          <cell r="F561" t="str">
            <v>k</v>
          </cell>
          <cell r="G561">
            <v>8.5000000000000006E-2</v>
          </cell>
          <cell r="I561" t="str">
            <v>N/A</v>
          </cell>
          <cell r="J561" t="str">
            <v>N/A</v>
          </cell>
        </row>
        <row r="562">
          <cell r="C562" t="str">
            <v>Aterro Sanitário</v>
          </cell>
          <cell r="E562" t="str">
            <v>Zona Tropical Seca</v>
          </cell>
          <cell r="F562" t="str">
            <v>k</v>
          </cell>
          <cell r="G562">
            <v>2.5000000000000001E-2</v>
          </cell>
          <cell r="I562" t="str">
            <v>N/A</v>
          </cell>
          <cell r="J562" t="str">
            <v>N/A</v>
          </cell>
        </row>
        <row r="563">
          <cell r="C563" t="str">
            <v>Aterro Sanitário</v>
          </cell>
          <cell r="E563" t="str">
            <v>Zona Tropical Seca</v>
          </cell>
          <cell r="F563" t="str">
            <v>k</v>
          </cell>
          <cell r="G563">
            <v>6.5000000000000002E-2</v>
          </cell>
          <cell r="I563" t="str">
            <v>N/A</v>
          </cell>
          <cell r="J563" t="str">
            <v>N/A</v>
          </cell>
        </row>
        <row r="564">
          <cell r="C564" t="str">
            <v>Aterro Sanitário</v>
          </cell>
          <cell r="E564" t="str">
            <v>Zona Tropical Seca</v>
          </cell>
          <cell r="F564" t="str">
            <v>k</v>
          </cell>
          <cell r="G564">
            <v>8.5000000000000006E-2</v>
          </cell>
          <cell r="I564" t="str">
            <v>N/A</v>
          </cell>
          <cell r="J564" t="str">
            <v>N/A</v>
          </cell>
        </row>
        <row r="565">
          <cell r="C565" t="str">
            <v>Aterro Sanitário</v>
          </cell>
          <cell r="E565" t="str">
            <v>Zona Tropical Seca</v>
          </cell>
          <cell r="F565" t="str">
            <v>k</v>
          </cell>
          <cell r="G565">
            <v>0</v>
          </cell>
          <cell r="I565" t="str">
            <v>N/A</v>
          </cell>
          <cell r="J565" t="str">
            <v>N/A</v>
          </cell>
        </row>
        <row r="566">
          <cell r="C566" t="str">
            <v>Aterro Sanitário</v>
          </cell>
          <cell r="E566" t="str">
            <v>Zona Tropical Seca</v>
          </cell>
          <cell r="F566" t="str">
            <v>k</v>
          </cell>
          <cell r="G566">
            <v>0</v>
          </cell>
          <cell r="I566" t="str">
            <v>N/A</v>
          </cell>
          <cell r="J566" t="str">
            <v>N/A</v>
          </cell>
        </row>
        <row r="567">
          <cell r="C567" t="str">
            <v>Aterro Sanitário</v>
          </cell>
          <cell r="E567" t="str">
            <v>Zona Tropical Seca</v>
          </cell>
          <cell r="F567" t="str">
            <v>k</v>
          </cell>
          <cell r="G567">
            <v>0</v>
          </cell>
          <cell r="I567" t="str">
            <v>N/A</v>
          </cell>
          <cell r="J567" t="str">
            <v>N/A</v>
          </cell>
        </row>
        <row r="568">
          <cell r="C568" t="str">
            <v>Aterro Sanitário</v>
          </cell>
          <cell r="E568" t="str">
            <v>Zona Tropical Seca</v>
          </cell>
          <cell r="F568" t="str">
            <v>k</v>
          </cell>
          <cell r="G568">
            <v>0</v>
          </cell>
          <cell r="I568" t="str">
            <v>N/A</v>
          </cell>
          <cell r="J568" t="str">
            <v>N/A</v>
          </cell>
        </row>
        <row r="569">
          <cell r="C569" t="str">
            <v>Aterro Sanitário</v>
          </cell>
          <cell r="E569" t="str">
            <v>Zona Tropical Úmida</v>
          </cell>
          <cell r="F569" t="str">
            <v>k</v>
          </cell>
          <cell r="G569">
            <v>7.0000000000000007E-2</v>
          </cell>
          <cell r="I569" t="str">
            <v>N/A</v>
          </cell>
          <cell r="J569" t="str">
            <v>N/A</v>
          </cell>
        </row>
        <row r="570">
          <cell r="C570" t="str">
            <v>Aterro Sanitário</v>
          </cell>
          <cell r="E570" t="str">
            <v>Zona Tropical Úmida</v>
          </cell>
          <cell r="F570" t="str">
            <v>k</v>
          </cell>
          <cell r="G570">
            <v>7.0000000000000007E-2</v>
          </cell>
          <cell r="I570" t="str">
            <v>N/A</v>
          </cell>
          <cell r="J570" t="str">
            <v>N/A</v>
          </cell>
        </row>
        <row r="571">
          <cell r="C571" t="str">
            <v>Aterro Sanitário</v>
          </cell>
          <cell r="E571" t="str">
            <v>Zona Tropical Úmida</v>
          </cell>
          <cell r="F571" t="str">
            <v>k</v>
          </cell>
          <cell r="G571">
            <v>0.4</v>
          </cell>
          <cell r="I571" t="str">
            <v>N/A</v>
          </cell>
          <cell r="J571" t="str">
            <v>N/A</v>
          </cell>
        </row>
        <row r="572">
          <cell r="C572" t="str">
            <v>Aterro Sanitário</v>
          </cell>
          <cell r="E572" t="str">
            <v>Zona Tropical Úmida</v>
          </cell>
          <cell r="F572" t="str">
            <v>k</v>
          </cell>
          <cell r="G572">
            <v>3.5000000000000003E-2</v>
          </cell>
          <cell r="I572" t="str">
            <v>N/A</v>
          </cell>
          <cell r="J572" t="str">
            <v>N/A</v>
          </cell>
        </row>
        <row r="573">
          <cell r="C573" t="str">
            <v>Aterro Sanitário</v>
          </cell>
          <cell r="E573" t="str">
            <v>Zona Tropical Úmida</v>
          </cell>
          <cell r="F573" t="str">
            <v>k</v>
          </cell>
          <cell r="G573">
            <v>0.17</v>
          </cell>
          <cell r="I573" t="str">
            <v>N/A</v>
          </cell>
          <cell r="J573" t="str">
            <v>N/A</v>
          </cell>
        </row>
        <row r="574">
          <cell r="C574" t="str">
            <v>Aterro Sanitário</v>
          </cell>
          <cell r="E574" t="str">
            <v>Zona Tropical Úmida</v>
          </cell>
          <cell r="F574" t="str">
            <v>k</v>
          </cell>
          <cell r="G574">
            <v>0.4</v>
          </cell>
          <cell r="I574" t="str">
            <v>N/A</v>
          </cell>
          <cell r="J574" t="str">
            <v>N/A</v>
          </cell>
        </row>
        <row r="575">
          <cell r="C575" t="str">
            <v>Aterro Sanitário</v>
          </cell>
          <cell r="E575" t="str">
            <v>Zona Tropical Úmida</v>
          </cell>
          <cell r="F575" t="str">
            <v>k</v>
          </cell>
          <cell r="G575">
            <v>0</v>
          </cell>
          <cell r="I575" t="str">
            <v>N/A</v>
          </cell>
          <cell r="J575" t="str">
            <v>N/A</v>
          </cell>
        </row>
        <row r="576">
          <cell r="C576" t="str">
            <v>Aterro Sanitário</v>
          </cell>
          <cell r="E576" t="str">
            <v>Zona Tropical Úmida</v>
          </cell>
          <cell r="F576" t="str">
            <v>k</v>
          </cell>
          <cell r="G576">
            <v>0</v>
          </cell>
          <cell r="I576" t="str">
            <v>N/A</v>
          </cell>
          <cell r="J576" t="str">
            <v>N/A</v>
          </cell>
        </row>
        <row r="577">
          <cell r="C577" t="str">
            <v>Aterro Sanitário</v>
          </cell>
          <cell r="E577" t="str">
            <v>Zona Tropical Úmida</v>
          </cell>
          <cell r="F577" t="str">
            <v>k</v>
          </cell>
          <cell r="G577">
            <v>0</v>
          </cell>
          <cell r="I577" t="str">
            <v>N/A</v>
          </cell>
          <cell r="J577" t="str">
            <v>N/A</v>
          </cell>
        </row>
        <row r="578">
          <cell r="C578" t="str">
            <v>Aterro Sanitário</v>
          </cell>
          <cell r="E578" t="str">
            <v>Zona Tropical Úmida</v>
          </cell>
          <cell r="F578" t="str">
            <v>k</v>
          </cell>
          <cell r="G578">
            <v>0</v>
          </cell>
          <cell r="I578" t="str">
            <v>N/A</v>
          </cell>
          <cell r="J578" t="str">
            <v>N/A</v>
          </cell>
        </row>
        <row r="579">
          <cell r="C579" t="str">
            <v>Aterro Sanitário</v>
          </cell>
          <cell r="E579" t="str">
            <v>N/A</v>
          </cell>
          <cell r="F579" t="str">
            <v>X</v>
          </cell>
          <cell r="G579">
            <v>1.3333333333333333</v>
          </cell>
          <cell r="I579" t="str">
            <v>N/A</v>
          </cell>
          <cell r="J579" t="str">
            <v>N/A</v>
          </cell>
        </row>
        <row r="580">
          <cell r="C580" t="str">
            <v>Aterro Sanitário</v>
          </cell>
          <cell r="E580" t="str">
            <v>N/A</v>
          </cell>
          <cell r="F580" t="str">
            <v>DOCf</v>
          </cell>
          <cell r="G580">
            <v>0.5</v>
          </cell>
          <cell r="I580" t="str">
            <v>N/A</v>
          </cell>
          <cell r="J580" t="str">
            <v>N/A</v>
          </cell>
        </row>
        <row r="581">
          <cell r="C581" t="str">
            <v>Aterro Sanitário</v>
          </cell>
          <cell r="E581" t="str">
            <v>N/A</v>
          </cell>
          <cell r="F581" t="str">
            <v>F</v>
          </cell>
          <cell r="G581">
            <v>0.5</v>
          </cell>
          <cell r="I581" t="str">
            <v>N/A</v>
          </cell>
          <cell r="J581" t="str">
            <v>N/A</v>
          </cell>
        </row>
        <row r="582">
          <cell r="C582" t="str">
            <v>Compostagem</v>
          </cell>
          <cell r="E582" t="str">
            <v>Resíduo Seco</v>
          </cell>
          <cell r="F582" t="str">
            <v>FE Compostagem</v>
          </cell>
          <cell r="G582">
            <v>10</v>
          </cell>
          <cell r="I582" t="str">
            <v>kg CH₄</v>
          </cell>
          <cell r="J582" t="str">
            <v>t</v>
          </cell>
        </row>
        <row r="583">
          <cell r="C583" t="str">
            <v>Compostagem</v>
          </cell>
          <cell r="E583" t="str">
            <v>Resíduo Seco</v>
          </cell>
          <cell r="F583" t="str">
            <v>FE Compostagem</v>
          </cell>
          <cell r="G583">
            <v>0.6</v>
          </cell>
          <cell r="I583" t="str">
            <v>kg N₂O</v>
          </cell>
          <cell r="J583" t="str">
            <v>t</v>
          </cell>
        </row>
        <row r="584">
          <cell r="C584" t="str">
            <v>Compostagem</v>
          </cell>
          <cell r="E584" t="str">
            <v>Resíduo Úmido</v>
          </cell>
          <cell r="F584" t="str">
            <v>FE Compostagem</v>
          </cell>
          <cell r="G584">
            <v>4</v>
          </cell>
          <cell r="I584" t="str">
            <v>kg CH₄</v>
          </cell>
          <cell r="J584" t="str">
            <v>t</v>
          </cell>
        </row>
        <row r="585">
          <cell r="C585" t="str">
            <v>Compostagem</v>
          </cell>
          <cell r="E585" t="str">
            <v>Resíduo Úmido</v>
          </cell>
          <cell r="F585" t="str">
            <v>FE Compostagem</v>
          </cell>
          <cell r="G585">
            <v>0.3</v>
          </cell>
          <cell r="I585" t="str">
            <v>kg N₂O</v>
          </cell>
          <cell r="J585" t="str">
            <v>t</v>
          </cell>
        </row>
        <row r="586">
          <cell r="C586" t="str">
            <v>Tratamento de Efluentes</v>
          </cell>
          <cell r="E586" t="str">
            <v>N/A</v>
          </cell>
          <cell r="F586" t="str">
            <v>Bo</v>
          </cell>
          <cell r="G586">
            <v>0.25</v>
          </cell>
          <cell r="I586" t="str">
            <v>kg CH₄</v>
          </cell>
          <cell r="J586" t="str">
            <v>kg DQO</v>
          </cell>
        </row>
        <row r="587">
          <cell r="C587" t="str">
            <v>Tratamento de Efluentes</v>
          </cell>
          <cell r="E587" t="str">
            <v>N/A</v>
          </cell>
          <cell r="F587" t="str">
            <v>Bo</v>
          </cell>
          <cell r="G587">
            <v>0.6</v>
          </cell>
          <cell r="I587" t="str">
            <v>kg CH₄</v>
          </cell>
          <cell r="J587" t="str">
            <v>kg DBO</v>
          </cell>
        </row>
        <row r="588">
          <cell r="C588" t="str">
            <v>Tratamento de Efluentes</v>
          </cell>
          <cell r="E588" t="str">
            <v>N/A</v>
          </cell>
          <cell r="F588" t="str">
            <v>MCF</v>
          </cell>
          <cell r="G588">
            <v>0.1</v>
          </cell>
          <cell r="I588" t="str">
            <v>N/A</v>
          </cell>
          <cell r="J588" t="str">
            <v>N/A</v>
          </cell>
        </row>
        <row r="589">
          <cell r="C589" t="str">
            <v>Tratamento de Efluentes</v>
          </cell>
          <cell r="E589" t="str">
            <v>N/A</v>
          </cell>
          <cell r="F589" t="str">
            <v>MCF</v>
          </cell>
          <cell r="G589">
            <v>0</v>
          </cell>
          <cell r="I589" t="str">
            <v>N/A</v>
          </cell>
          <cell r="J589" t="str">
            <v>N/A</v>
          </cell>
        </row>
        <row r="590">
          <cell r="C590" t="str">
            <v>Tratamento de Efluentes</v>
          </cell>
          <cell r="E590" t="str">
            <v>N/A</v>
          </cell>
          <cell r="F590" t="str">
            <v>MCF</v>
          </cell>
          <cell r="G590">
            <v>0.3</v>
          </cell>
          <cell r="I590" t="str">
            <v>N/A</v>
          </cell>
          <cell r="J590" t="str">
            <v>N/A</v>
          </cell>
        </row>
        <row r="591">
          <cell r="C591" t="str">
            <v>Tratamento de Efluentes</v>
          </cell>
          <cell r="E591" t="str">
            <v>N/A</v>
          </cell>
          <cell r="F591" t="str">
            <v>MCF</v>
          </cell>
          <cell r="G591">
            <v>0.8</v>
          </cell>
          <cell r="I591" t="str">
            <v>N/A</v>
          </cell>
          <cell r="J591" t="str">
            <v>N/A</v>
          </cell>
        </row>
        <row r="592">
          <cell r="C592" t="str">
            <v>Tratamento de Efluentes</v>
          </cell>
          <cell r="E592" t="str">
            <v>N/A</v>
          </cell>
          <cell r="F592" t="str">
            <v>MCF</v>
          </cell>
          <cell r="G592">
            <v>0.8</v>
          </cell>
          <cell r="I592" t="str">
            <v>N/A</v>
          </cell>
          <cell r="J592" t="str">
            <v>N/A</v>
          </cell>
        </row>
        <row r="593">
          <cell r="C593" t="str">
            <v>Tratamento de Efluentes</v>
          </cell>
          <cell r="E593" t="str">
            <v>N/A</v>
          </cell>
          <cell r="F593" t="str">
            <v>MCF</v>
          </cell>
          <cell r="G593">
            <v>0.2</v>
          </cell>
          <cell r="I593" t="str">
            <v>N/A</v>
          </cell>
          <cell r="J593" t="str">
            <v>N/A</v>
          </cell>
        </row>
        <row r="594">
          <cell r="C594" t="str">
            <v>Tratamento de Efluentes</v>
          </cell>
          <cell r="E594" t="str">
            <v>N/A</v>
          </cell>
          <cell r="F594" t="str">
            <v>MCF</v>
          </cell>
          <cell r="G594">
            <v>0.8</v>
          </cell>
          <cell r="I594" t="str">
            <v>N/A</v>
          </cell>
          <cell r="J594" t="str">
            <v>N/A</v>
          </cell>
        </row>
        <row r="595">
          <cell r="C595" t="str">
            <v>Incineração</v>
          </cell>
          <cell r="E595" t="str">
            <v>N/A</v>
          </cell>
          <cell r="F595" t="str">
            <v>N/A</v>
          </cell>
          <cell r="G595">
            <v>0</v>
          </cell>
          <cell r="I595" t="str">
            <v>kg CO₂e</v>
          </cell>
          <cell r="J595" t="str">
            <v>kg Material</v>
          </cell>
        </row>
        <row r="596">
          <cell r="C596" t="str">
            <v>Incineração</v>
          </cell>
          <cell r="E596" t="str">
            <v>N/A</v>
          </cell>
          <cell r="F596" t="str">
            <v>N/A</v>
          </cell>
          <cell r="G596">
            <v>0</v>
          </cell>
          <cell r="I596" t="str">
            <v>kg CO₂e</v>
          </cell>
          <cell r="J596" t="str">
            <v>kg Material</v>
          </cell>
        </row>
        <row r="597">
          <cell r="C597" t="str">
            <v>Incineração</v>
          </cell>
          <cell r="E597" t="str">
            <v>N/A</v>
          </cell>
          <cell r="F597" t="str">
            <v>N/A</v>
          </cell>
          <cell r="G597">
            <v>0</v>
          </cell>
          <cell r="I597" t="str">
            <v>kg CO₂e</v>
          </cell>
          <cell r="J597" t="str">
            <v>kg Material</v>
          </cell>
        </row>
        <row r="598">
          <cell r="C598" t="str">
            <v>Incineração</v>
          </cell>
          <cell r="E598" t="str">
            <v>N/A</v>
          </cell>
          <cell r="F598" t="str">
            <v>N/A</v>
          </cell>
          <cell r="G598">
            <v>0.76</v>
          </cell>
          <cell r="I598" t="str">
            <v>kg CO₂e</v>
          </cell>
          <cell r="J598" t="str">
            <v>kg Material</v>
          </cell>
        </row>
        <row r="599">
          <cell r="C599" t="str">
            <v>Incineração</v>
          </cell>
          <cell r="E599" t="str">
            <v>N/A</v>
          </cell>
          <cell r="F599" t="str">
            <v>N/A</v>
          </cell>
          <cell r="G599">
            <v>0.56000000000000005</v>
          </cell>
          <cell r="I599" t="str">
            <v>kg CO₂e</v>
          </cell>
          <cell r="J599" t="str">
            <v>kg Material</v>
          </cell>
        </row>
        <row r="600">
          <cell r="C600" t="str">
            <v>Incineração</v>
          </cell>
          <cell r="E600" t="str">
            <v>N/A</v>
          </cell>
          <cell r="F600" t="str">
            <v>N/A</v>
          </cell>
          <cell r="G600">
            <v>0</v>
          </cell>
          <cell r="I600" t="str">
            <v>kg CO₂e</v>
          </cell>
          <cell r="J600" t="str">
            <v>kg Material</v>
          </cell>
        </row>
        <row r="601">
          <cell r="C601" t="str">
            <v>Incineração</v>
          </cell>
          <cell r="E601" t="str">
            <v>N/A</v>
          </cell>
          <cell r="F601" t="str">
            <v>N/A</v>
          </cell>
          <cell r="G601">
            <v>0</v>
          </cell>
          <cell r="I601" t="str">
            <v>kg CO₂e</v>
          </cell>
          <cell r="J601" t="str">
            <v>kg Material</v>
          </cell>
        </row>
        <row r="602">
          <cell r="C602" t="str">
            <v>Incineração</v>
          </cell>
          <cell r="E602" t="str">
            <v>N/A</v>
          </cell>
          <cell r="F602" t="str">
            <v>N/A</v>
          </cell>
          <cell r="G602">
            <v>0.47</v>
          </cell>
          <cell r="I602" t="str">
            <v>kg CO₂e</v>
          </cell>
          <cell r="J602" t="str">
            <v>kg Material</v>
          </cell>
        </row>
        <row r="603">
          <cell r="C603" t="str">
            <v>Incineração</v>
          </cell>
          <cell r="E603" t="str">
            <v>N/A</v>
          </cell>
          <cell r="F603" t="str">
            <v>N/A</v>
          </cell>
          <cell r="G603">
            <v>0.1</v>
          </cell>
          <cell r="I603" t="str">
            <v>kg CO₂e</v>
          </cell>
          <cell r="J603" t="str">
            <v>kg Material</v>
          </cell>
        </row>
        <row r="604">
          <cell r="C604" t="str">
            <v>Incineração</v>
          </cell>
          <cell r="E604" t="str">
            <v>N/A</v>
          </cell>
          <cell r="F604" t="str">
            <v>N/A</v>
          </cell>
          <cell r="G604">
            <v>2.0499999999999998</v>
          </cell>
          <cell r="I604" t="str">
            <v>kg CO₂e</v>
          </cell>
          <cell r="J604" t="str">
            <v>kg Material</v>
          </cell>
        </row>
        <row r="605">
          <cell r="C605" t="str">
            <v>Incineração</v>
          </cell>
          <cell r="E605" t="str">
            <v>N/A</v>
          </cell>
          <cell r="F605" t="str">
            <v>N/A</v>
          </cell>
          <cell r="G605">
            <v>0</v>
          </cell>
          <cell r="I605" t="str">
            <v>kg CO₂e</v>
          </cell>
          <cell r="J605" t="str">
            <v>kg Material</v>
          </cell>
        </row>
        <row r="606">
          <cell r="C606" t="str">
            <v>Incineração</v>
          </cell>
          <cell r="E606" t="str">
            <v>N/A</v>
          </cell>
          <cell r="F606" t="str">
            <v>N/A</v>
          </cell>
          <cell r="G606">
            <v>0.1</v>
          </cell>
          <cell r="I606" t="str">
            <v>kg CO₂e</v>
          </cell>
          <cell r="J606" t="str">
            <v>kg Material</v>
          </cell>
        </row>
        <row r="607">
          <cell r="C607" t="str">
            <v>Incineração</v>
          </cell>
          <cell r="E607" t="str">
            <v>N/A</v>
          </cell>
          <cell r="F607" t="str">
            <v>N/A</v>
          </cell>
          <cell r="G607">
            <v>0</v>
          </cell>
          <cell r="I607" t="str">
            <v>kg CO₂e</v>
          </cell>
          <cell r="J607" t="str">
            <v>kg Material</v>
          </cell>
        </row>
        <row r="608">
          <cell r="C608" t="str">
            <v>Incineração</v>
          </cell>
          <cell r="E608" t="str">
            <v>N/A</v>
          </cell>
          <cell r="F608" t="str">
            <v>Conteúdo de carbono na parcela seca</v>
          </cell>
          <cell r="G608">
            <v>0.6</v>
          </cell>
          <cell r="I608" t="str">
            <v>N/A</v>
          </cell>
          <cell r="J608" t="str">
            <v>N/A</v>
          </cell>
        </row>
        <row r="609">
          <cell r="C609" t="str">
            <v>Incineração</v>
          </cell>
          <cell r="E609" t="str">
            <v>N/A</v>
          </cell>
          <cell r="F609" t="str">
            <v>Conteúdo de carbono fóssil no conteúdo total de carbono</v>
          </cell>
          <cell r="G609">
            <v>0.4</v>
          </cell>
          <cell r="I609" t="str">
            <v>N/A</v>
          </cell>
          <cell r="J609" t="str">
            <v>N/A</v>
          </cell>
        </row>
        <row r="610">
          <cell r="C610" t="str">
            <v>Incineração</v>
          </cell>
          <cell r="E610" t="str">
            <v>N/A</v>
          </cell>
          <cell r="F610" t="str">
            <v>Resíduos Sólidos Municipais</v>
          </cell>
          <cell r="G610">
            <v>10</v>
          </cell>
          <cell r="I610" t="str">
            <v>GJ</v>
          </cell>
          <cell r="J610" t="str">
            <v>t</v>
          </cell>
        </row>
        <row r="611">
          <cell r="C611" t="str">
            <v>Incineração</v>
          </cell>
          <cell r="E611" t="str">
            <v>N/A</v>
          </cell>
          <cell r="F611" t="str">
            <v>Resíduos Sólidos Municipais</v>
          </cell>
          <cell r="G611">
            <v>0.3</v>
          </cell>
          <cell r="I611" t="str">
            <v>kg CH₄</v>
          </cell>
          <cell r="J611" t="str">
            <v>GJ</v>
          </cell>
        </row>
        <row r="612">
          <cell r="C612" t="str">
            <v>Incineração</v>
          </cell>
          <cell r="E612" t="str">
            <v>N/A</v>
          </cell>
          <cell r="F612" t="str">
            <v>Resíduos Sólidos Municipais</v>
          </cell>
          <cell r="G612">
            <v>4.0000000000000001E-3</v>
          </cell>
          <cell r="I612" t="str">
            <v>kg N₂O</v>
          </cell>
          <cell r="J612" t="str">
            <v>GJ</v>
          </cell>
        </row>
        <row r="613">
          <cell r="C613" t="str">
            <v>N/A</v>
          </cell>
          <cell r="E613" t="str">
            <v>Kyoto</v>
          </cell>
          <cell r="F613" t="str">
            <v>CO₂</v>
          </cell>
          <cell r="G613">
            <v>1</v>
          </cell>
          <cell r="I613" t="str">
            <v>kg CO₂</v>
          </cell>
          <cell r="J613" t="str">
            <v>kg CO₂e</v>
          </cell>
        </row>
        <row r="614">
          <cell r="C614" t="str">
            <v>N/A</v>
          </cell>
          <cell r="E614" t="str">
            <v>Kyoto</v>
          </cell>
          <cell r="F614" t="str">
            <v>CH4</v>
          </cell>
          <cell r="G614">
            <v>28</v>
          </cell>
          <cell r="I614" t="str">
            <v>kg CH₄</v>
          </cell>
          <cell r="J614" t="str">
            <v>kg CO₂e</v>
          </cell>
        </row>
        <row r="615">
          <cell r="C615" t="str">
            <v>N/A</v>
          </cell>
          <cell r="E615" t="str">
            <v>Kyoto</v>
          </cell>
          <cell r="F615" t="str">
            <v>N2O</v>
          </cell>
          <cell r="G615">
            <v>265</v>
          </cell>
          <cell r="I615" t="str">
            <v>kg N₂O</v>
          </cell>
          <cell r="J615" t="str">
            <v>kg CO₂e</v>
          </cell>
        </row>
        <row r="616">
          <cell r="C616" t="str">
            <v>N/A</v>
          </cell>
          <cell r="E616" t="str">
            <v>Kyoto</v>
          </cell>
          <cell r="F616" t="str">
            <v>SF6</v>
          </cell>
          <cell r="G616">
            <v>23900</v>
          </cell>
          <cell r="I616" t="str">
            <v>N/A</v>
          </cell>
          <cell r="J616" t="str">
            <v>N/A</v>
          </cell>
        </row>
        <row r="617">
          <cell r="C617" t="str">
            <v>N/A</v>
          </cell>
          <cell r="E617" t="str">
            <v>Montreal</v>
          </cell>
          <cell r="F617" t="str">
            <v>R-22</v>
          </cell>
          <cell r="G617">
            <v>1810</v>
          </cell>
          <cell r="I617" t="str">
            <v>N/A</v>
          </cell>
          <cell r="J617" t="str">
            <v>N/A</v>
          </cell>
        </row>
        <row r="618">
          <cell r="C618" t="str">
            <v>N/A</v>
          </cell>
          <cell r="E618" t="str">
            <v>Kyoto</v>
          </cell>
          <cell r="F618" t="str">
            <v>HFC-23</v>
          </cell>
          <cell r="G618">
            <v>14800</v>
          </cell>
          <cell r="I618" t="str">
            <v>N/A</v>
          </cell>
          <cell r="J618" t="str">
            <v>N/A</v>
          </cell>
        </row>
        <row r="619">
          <cell r="C619" t="str">
            <v>N/A</v>
          </cell>
          <cell r="E619" t="str">
            <v>Kyoto</v>
          </cell>
          <cell r="F619" t="str">
            <v>HFC-32</v>
          </cell>
          <cell r="G619">
            <v>675</v>
          </cell>
          <cell r="I619" t="str">
            <v>N/A</v>
          </cell>
          <cell r="J619" t="str">
            <v>N/A</v>
          </cell>
        </row>
        <row r="620">
          <cell r="C620" t="str">
            <v>N/A</v>
          </cell>
          <cell r="E620" t="str">
            <v>Kyoto</v>
          </cell>
          <cell r="F620" t="str">
            <v>HFC-125</v>
          </cell>
          <cell r="G620">
            <v>3500</v>
          </cell>
          <cell r="I620" t="str">
            <v>N/A</v>
          </cell>
          <cell r="J620" t="str">
            <v>N/A</v>
          </cell>
        </row>
        <row r="621">
          <cell r="C621" t="str">
            <v>N/A</v>
          </cell>
          <cell r="E621" t="str">
            <v>Kyoto</v>
          </cell>
          <cell r="F621" t="str">
            <v>HFC-134a</v>
          </cell>
          <cell r="G621">
            <v>1430</v>
          </cell>
          <cell r="I621" t="str">
            <v>N/A</v>
          </cell>
          <cell r="J621" t="str">
            <v>N/A</v>
          </cell>
        </row>
        <row r="622">
          <cell r="C622" t="str">
            <v>N/A</v>
          </cell>
          <cell r="E622" t="str">
            <v>Montreal</v>
          </cell>
          <cell r="F622" t="str">
            <v>HCFC-141b</v>
          </cell>
          <cell r="G622">
            <v>725</v>
          </cell>
          <cell r="I622" t="str">
            <v>N/A</v>
          </cell>
          <cell r="J622" t="str">
            <v>N/A</v>
          </cell>
        </row>
        <row r="623">
          <cell r="C623" t="str">
            <v>N/A</v>
          </cell>
          <cell r="E623" t="str">
            <v>Montreal</v>
          </cell>
          <cell r="F623" t="str">
            <v>HCFC-124</v>
          </cell>
          <cell r="G623">
            <v>609</v>
          </cell>
          <cell r="I623" t="str">
            <v>N/A</v>
          </cell>
          <cell r="J623" t="str">
            <v>N/A</v>
          </cell>
        </row>
        <row r="624">
          <cell r="C624" t="str">
            <v>N/A</v>
          </cell>
          <cell r="E624" t="str">
            <v>Montreal</v>
          </cell>
          <cell r="F624" t="str">
            <v>HCFC-22</v>
          </cell>
          <cell r="G624">
            <v>1810</v>
          </cell>
          <cell r="I624" t="str">
            <v>N/A</v>
          </cell>
          <cell r="J624" t="str">
            <v>N/A</v>
          </cell>
        </row>
        <row r="625">
          <cell r="C625" t="str">
            <v>N/A</v>
          </cell>
          <cell r="E625" t="str">
            <v>Kyoto</v>
          </cell>
          <cell r="F625" t="str">
            <v>HFC-143a</v>
          </cell>
          <cell r="G625">
            <v>4470</v>
          </cell>
          <cell r="I625" t="str">
            <v>N/A</v>
          </cell>
          <cell r="J625" t="str">
            <v>N/A</v>
          </cell>
        </row>
        <row r="626">
          <cell r="C626" t="str">
            <v>N/A</v>
          </cell>
          <cell r="E626" t="str">
            <v>Kyoto</v>
          </cell>
          <cell r="F626" t="str">
            <v>HFC-152a</v>
          </cell>
          <cell r="G626">
            <v>124</v>
          </cell>
          <cell r="I626" t="str">
            <v>N/A</v>
          </cell>
          <cell r="J626" t="str">
            <v>N/A</v>
          </cell>
        </row>
        <row r="627">
          <cell r="C627" t="str">
            <v>N/A</v>
          </cell>
          <cell r="E627" t="str">
            <v>Kyoto</v>
          </cell>
          <cell r="F627" t="str">
            <v>HFC-236fa</v>
          </cell>
          <cell r="G627">
            <v>9810</v>
          </cell>
          <cell r="I627" t="str">
            <v>N/A</v>
          </cell>
          <cell r="J627" t="str">
            <v>N/A</v>
          </cell>
        </row>
        <row r="628">
          <cell r="C628" t="str">
            <v>N/A</v>
          </cell>
          <cell r="E628" t="str">
            <v>Kyoto</v>
          </cell>
          <cell r="F628" t="str">
            <v>R-401A</v>
          </cell>
          <cell r="G628">
            <v>16.12</v>
          </cell>
          <cell r="I628" t="str">
            <v>N/A</v>
          </cell>
          <cell r="J628" t="str">
            <v>N/A</v>
          </cell>
        </row>
        <row r="629">
          <cell r="C629" t="str">
            <v>N/A</v>
          </cell>
          <cell r="E629" t="str">
            <v>Kyoto</v>
          </cell>
          <cell r="F629" t="str">
            <v>MP-39</v>
          </cell>
          <cell r="G629">
            <v>16.12</v>
          </cell>
          <cell r="I629" t="str">
            <v>N/A</v>
          </cell>
          <cell r="J629" t="str">
            <v>N/A</v>
          </cell>
        </row>
        <row r="630">
          <cell r="C630" t="str">
            <v>N/A</v>
          </cell>
          <cell r="E630" t="str">
            <v>Kyoto</v>
          </cell>
          <cell r="F630" t="str">
            <v>R-401B</v>
          </cell>
          <cell r="G630">
            <v>13.64</v>
          </cell>
          <cell r="I630" t="str">
            <v>N/A</v>
          </cell>
          <cell r="J630" t="str">
            <v>N/A</v>
          </cell>
        </row>
        <row r="631">
          <cell r="C631" t="str">
            <v>N/A</v>
          </cell>
          <cell r="E631" t="str">
            <v>Kyoto</v>
          </cell>
          <cell r="F631" t="str">
            <v>MP -66</v>
          </cell>
          <cell r="G631">
            <v>13.64</v>
          </cell>
          <cell r="I631" t="str">
            <v>N/A</v>
          </cell>
          <cell r="J631" t="str">
            <v>N/A</v>
          </cell>
        </row>
        <row r="632">
          <cell r="C632" t="str">
            <v>N/A</v>
          </cell>
          <cell r="E632" t="str">
            <v>Kyoto</v>
          </cell>
          <cell r="F632" t="str">
            <v>MO-29</v>
          </cell>
          <cell r="G632">
            <v>2728.95</v>
          </cell>
          <cell r="I632" t="str">
            <v>N/A</v>
          </cell>
          <cell r="J632" t="str">
            <v>N/A</v>
          </cell>
        </row>
        <row r="633">
          <cell r="C633" t="str">
            <v>N/A</v>
          </cell>
          <cell r="E633" t="str">
            <v>Kyoto</v>
          </cell>
          <cell r="F633" t="str">
            <v>R-401C</v>
          </cell>
          <cell r="G633">
            <v>21</v>
          </cell>
          <cell r="I633" t="str">
            <v>N/A</v>
          </cell>
          <cell r="J633" t="str">
            <v>N/A</v>
          </cell>
        </row>
        <row r="634">
          <cell r="C634" t="str">
            <v>N/A</v>
          </cell>
          <cell r="E634" t="str">
            <v>N/A</v>
          </cell>
          <cell r="F634" t="str">
            <v>R-402A</v>
          </cell>
          <cell r="G634">
            <v>2100</v>
          </cell>
          <cell r="I634" t="str">
            <v>N/A</v>
          </cell>
          <cell r="J634" t="str">
            <v>N/A</v>
          </cell>
        </row>
        <row r="635">
          <cell r="C635" t="str">
            <v>N/A</v>
          </cell>
          <cell r="E635" t="str">
            <v>N/A</v>
          </cell>
          <cell r="F635" t="str">
            <v>R-402B</v>
          </cell>
          <cell r="G635">
            <v>1330</v>
          </cell>
          <cell r="I635" t="str">
            <v>N/A</v>
          </cell>
          <cell r="J635" t="str">
            <v>N/A</v>
          </cell>
        </row>
        <row r="636">
          <cell r="C636" t="str">
            <v>N/A</v>
          </cell>
          <cell r="E636" t="str">
            <v>N/A</v>
          </cell>
          <cell r="F636" t="str">
            <v>R-403A</v>
          </cell>
          <cell r="G636">
            <v>1400</v>
          </cell>
          <cell r="I636" t="str">
            <v>N/A</v>
          </cell>
          <cell r="J636" t="str">
            <v>N/A</v>
          </cell>
        </row>
        <row r="637">
          <cell r="C637" t="str">
            <v>N/A</v>
          </cell>
          <cell r="E637" t="str">
            <v>N/A</v>
          </cell>
          <cell r="F637" t="str">
            <v>R-403B</v>
          </cell>
          <cell r="G637">
            <v>2730</v>
          </cell>
          <cell r="I637" t="str">
            <v>N/A</v>
          </cell>
          <cell r="J637" t="str">
            <v>N/A</v>
          </cell>
        </row>
        <row r="638">
          <cell r="C638" t="str">
            <v>N/A</v>
          </cell>
          <cell r="E638" t="str">
            <v>Kyoto</v>
          </cell>
          <cell r="F638" t="str">
            <v>R-404A</v>
          </cell>
          <cell r="G638">
            <v>3921.6</v>
          </cell>
          <cell r="I638" t="str">
            <v>N/A</v>
          </cell>
          <cell r="J638" t="str">
            <v>N/A</v>
          </cell>
        </row>
        <row r="639">
          <cell r="C639" t="str">
            <v>N/A</v>
          </cell>
          <cell r="E639" t="str">
            <v>N/A</v>
          </cell>
          <cell r="F639" t="str">
            <v>R-406A</v>
          </cell>
          <cell r="G639">
            <v>0</v>
          </cell>
          <cell r="I639" t="str">
            <v>N/A</v>
          </cell>
          <cell r="J639" t="str">
            <v>N/A</v>
          </cell>
        </row>
        <row r="640">
          <cell r="C640" t="str">
            <v>N/A</v>
          </cell>
          <cell r="E640" t="str">
            <v>Kyoto</v>
          </cell>
          <cell r="F640" t="str">
            <v>R-407A</v>
          </cell>
          <cell r="G640">
            <v>2107</v>
          </cell>
          <cell r="I640" t="str">
            <v>N/A</v>
          </cell>
          <cell r="J640" t="str">
            <v>N/A</v>
          </cell>
        </row>
        <row r="641">
          <cell r="C641" t="str">
            <v>N/A</v>
          </cell>
          <cell r="E641" t="str">
            <v>Kyoto</v>
          </cell>
          <cell r="F641" t="str">
            <v>R-407B</v>
          </cell>
          <cell r="G641">
            <v>2803.5</v>
          </cell>
          <cell r="I641" t="str">
            <v>N/A</v>
          </cell>
          <cell r="J641" t="str">
            <v>N/A</v>
          </cell>
        </row>
        <row r="642">
          <cell r="C642" t="str">
            <v>N/A</v>
          </cell>
          <cell r="E642" t="str">
            <v>Kyoto</v>
          </cell>
          <cell r="F642" t="str">
            <v>R-407C</v>
          </cell>
          <cell r="G642">
            <v>1773.85</v>
          </cell>
          <cell r="I642" t="str">
            <v>N/A</v>
          </cell>
          <cell r="J642" t="str">
            <v>N/A</v>
          </cell>
        </row>
        <row r="643">
          <cell r="C643" t="str">
            <v>N/A</v>
          </cell>
          <cell r="E643" t="str">
            <v>N/A</v>
          </cell>
          <cell r="F643" t="str">
            <v>R-407D</v>
          </cell>
          <cell r="G643">
            <v>1428</v>
          </cell>
          <cell r="I643" t="str">
            <v>N/A</v>
          </cell>
          <cell r="J643" t="str">
            <v>N/A</v>
          </cell>
        </row>
        <row r="644">
          <cell r="C644" t="str">
            <v>N/A</v>
          </cell>
          <cell r="E644" t="str">
            <v>N/A</v>
          </cell>
          <cell r="F644" t="str">
            <v>R-407E</v>
          </cell>
          <cell r="G644">
            <v>1363</v>
          </cell>
          <cell r="I644" t="str">
            <v>N/A</v>
          </cell>
          <cell r="J644" t="str">
            <v>N/A</v>
          </cell>
        </row>
        <row r="645">
          <cell r="C645" t="str">
            <v>N/A</v>
          </cell>
          <cell r="E645" t="str">
            <v>N/A</v>
          </cell>
          <cell r="F645" t="str">
            <v>R-408A</v>
          </cell>
          <cell r="G645">
            <v>1944</v>
          </cell>
          <cell r="I645" t="str">
            <v>N/A</v>
          </cell>
          <cell r="J645" t="str">
            <v>N/A</v>
          </cell>
        </row>
        <row r="646">
          <cell r="C646" t="str">
            <v>N/A</v>
          </cell>
          <cell r="E646" t="str">
            <v>N/A</v>
          </cell>
          <cell r="F646" t="str">
            <v>R-409A</v>
          </cell>
          <cell r="G646">
            <v>0</v>
          </cell>
          <cell r="I646" t="str">
            <v>N/A</v>
          </cell>
          <cell r="J646" t="str">
            <v>N/A</v>
          </cell>
        </row>
        <row r="647">
          <cell r="C647" t="str">
            <v>N/A</v>
          </cell>
          <cell r="E647" t="str">
            <v>N/A</v>
          </cell>
          <cell r="F647" t="str">
            <v>R-409B</v>
          </cell>
          <cell r="G647">
            <v>0</v>
          </cell>
          <cell r="I647" t="str">
            <v>N/A</v>
          </cell>
          <cell r="J647" t="str">
            <v>N/A</v>
          </cell>
        </row>
        <row r="648">
          <cell r="C648" t="str">
            <v>N/A</v>
          </cell>
          <cell r="E648" t="str">
            <v>N/A</v>
          </cell>
          <cell r="F648" t="str">
            <v>R-410A</v>
          </cell>
          <cell r="G648">
            <v>2087.5</v>
          </cell>
          <cell r="I648" t="str">
            <v>N/A</v>
          </cell>
          <cell r="J648" t="str">
            <v>N/A</v>
          </cell>
        </row>
        <row r="649">
          <cell r="C649" t="str">
            <v>N/A</v>
          </cell>
          <cell r="E649" t="str">
            <v>N/A</v>
          </cell>
          <cell r="F649" t="str">
            <v>R-410B</v>
          </cell>
          <cell r="G649">
            <v>2228.75</v>
          </cell>
          <cell r="I649" t="str">
            <v>N/A</v>
          </cell>
          <cell r="J649" t="str">
            <v>N/A</v>
          </cell>
        </row>
        <row r="650">
          <cell r="C650" t="str">
            <v>N/A</v>
          </cell>
          <cell r="E650" t="str">
            <v>N/A</v>
          </cell>
          <cell r="F650" t="str">
            <v>R-411A</v>
          </cell>
          <cell r="G650">
            <v>15.4</v>
          </cell>
          <cell r="I650" t="str">
            <v>N/A</v>
          </cell>
          <cell r="J650" t="str">
            <v>N/A</v>
          </cell>
        </row>
        <row r="651">
          <cell r="C651" t="str">
            <v>N/A</v>
          </cell>
          <cell r="E651" t="str">
            <v>N/A</v>
          </cell>
          <cell r="F651" t="str">
            <v>R-411B</v>
          </cell>
          <cell r="G651">
            <v>4.2</v>
          </cell>
          <cell r="I651" t="str">
            <v>N/A</v>
          </cell>
          <cell r="J651" t="str">
            <v>N/A</v>
          </cell>
        </row>
        <row r="652">
          <cell r="C652" t="str">
            <v>N/A</v>
          </cell>
          <cell r="E652" t="str">
            <v>N/A</v>
          </cell>
          <cell r="F652" t="str">
            <v>R-412A</v>
          </cell>
          <cell r="G652">
            <v>350</v>
          </cell>
          <cell r="I652" t="str">
            <v>N/A</v>
          </cell>
          <cell r="J652" t="str">
            <v>N/A</v>
          </cell>
        </row>
        <row r="653">
          <cell r="C653" t="str">
            <v>N/A</v>
          </cell>
          <cell r="E653" t="str">
            <v>N/A</v>
          </cell>
          <cell r="F653" t="str">
            <v>R-413A</v>
          </cell>
          <cell r="G653">
            <v>1774</v>
          </cell>
          <cell r="I653" t="str">
            <v>N/A</v>
          </cell>
          <cell r="J653" t="str">
            <v>N/A</v>
          </cell>
        </row>
        <row r="654">
          <cell r="C654" t="str">
            <v>N/A</v>
          </cell>
          <cell r="E654" t="str">
            <v>N/A</v>
          </cell>
          <cell r="F654" t="str">
            <v>R-414A</v>
          </cell>
          <cell r="G654">
            <v>0</v>
          </cell>
          <cell r="I654" t="str">
            <v>N/A</v>
          </cell>
          <cell r="J654" t="str">
            <v>N/A</v>
          </cell>
        </row>
        <row r="655">
          <cell r="C655" t="str">
            <v>N/A</v>
          </cell>
          <cell r="E655" t="str">
            <v>N/A</v>
          </cell>
          <cell r="F655" t="str">
            <v>R-414B</v>
          </cell>
          <cell r="G655">
            <v>0</v>
          </cell>
          <cell r="I655" t="str">
            <v>N/A</v>
          </cell>
          <cell r="J655" t="str">
            <v>N/A</v>
          </cell>
        </row>
        <row r="656">
          <cell r="C656" t="str">
            <v>N/A</v>
          </cell>
          <cell r="E656" t="str">
            <v>N/A</v>
          </cell>
          <cell r="F656" t="str">
            <v>R-415A</v>
          </cell>
          <cell r="G656">
            <v>25</v>
          </cell>
          <cell r="I656" t="str">
            <v>N/A</v>
          </cell>
          <cell r="J656" t="str">
            <v>N/A</v>
          </cell>
        </row>
        <row r="657">
          <cell r="C657" t="str">
            <v>N/A</v>
          </cell>
          <cell r="E657" t="str">
            <v>N/A</v>
          </cell>
          <cell r="F657" t="str">
            <v>R-415B</v>
          </cell>
          <cell r="G657">
            <v>105</v>
          </cell>
          <cell r="I657" t="str">
            <v>N/A</v>
          </cell>
          <cell r="J657" t="str">
            <v>N/A</v>
          </cell>
        </row>
        <row r="658">
          <cell r="C658" t="str">
            <v>N/A</v>
          </cell>
          <cell r="E658" t="str">
            <v>N/A</v>
          </cell>
          <cell r="F658" t="str">
            <v>R-416A</v>
          </cell>
          <cell r="G658">
            <v>767</v>
          </cell>
          <cell r="I658" t="str">
            <v>N/A</v>
          </cell>
          <cell r="J658" t="str">
            <v>N/A</v>
          </cell>
        </row>
        <row r="659">
          <cell r="C659" t="str">
            <v>N/A</v>
          </cell>
          <cell r="E659" t="str">
            <v>N/A</v>
          </cell>
          <cell r="F659" t="str">
            <v>R-417A</v>
          </cell>
          <cell r="G659">
            <v>1954.8</v>
          </cell>
          <cell r="I659" t="str">
            <v>N/A</v>
          </cell>
          <cell r="J659" t="str">
            <v>N/A</v>
          </cell>
        </row>
        <row r="660">
          <cell r="C660" t="str">
            <v>N/A</v>
          </cell>
          <cell r="E660" t="str">
            <v>N/A</v>
          </cell>
          <cell r="F660" t="str">
            <v>R-418A</v>
          </cell>
          <cell r="G660">
            <v>3.5</v>
          </cell>
          <cell r="I660" t="str">
            <v>N/A</v>
          </cell>
          <cell r="J660" t="str">
            <v>N/A</v>
          </cell>
        </row>
        <row r="661">
          <cell r="C661" t="str">
            <v>N/A</v>
          </cell>
          <cell r="E661" t="str">
            <v>N/A</v>
          </cell>
          <cell r="F661" t="str">
            <v>R-419A</v>
          </cell>
          <cell r="G661">
            <v>2403</v>
          </cell>
          <cell r="I661" t="str">
            <v>N/A</v>
          </cell>
          <cell r="J661" t="str">
            <v>N/A</v>
          </cell>
        </row>
        <row r="662">
          <cell r="C662" t="str">
            <v>N/A</v>
          </cell>
          <cell r="E662" t="str">
            <v>N/A</v>
          </cell>
          <cell r="F662" t="str">
            <v>R-420A</v>
          </cell>
          <cell r="G662">
            <v>1144</v>
          </cell>
          <cell r="I662" t="str">
            <v>N/A</v>
          </cell>
          <cell r="J662" t="str">
            <v>N/A</v>
          </cell>
        </row>
        <row r="663">
          <cell r="C663" t="str">
            <v>N/A</v>
          </cell>
          <cell r="E663" t="str">
            <v>N/A</v>
          </cell>
          <cell r="F663" t="str">
            <v>R-500</v>
          </cell>
          <cell r="G663">
            <v>36.68</v>
          </cell>
          <cell r="I663" t="str">
            <v>N/A</v>
          </cell>
          <cell r="J663" t="str">
            <v>N/A</v>
          </cell>
        </row>
        <row r="664">
          <cell r="C664" t="str">
            <v>N/A</v>
          </cell>
          <cell r="E664" t="str">
            <v>N/A</v>
          </cell>
          <cell r="F664" t="str">
            <v>R-501</v>
          </cell>
          <cell r="G664">
            <v>0</v>
          </cell>
          <cell r="I664" t="str">
            <v>N/A</v>
          </cell>
          <cell r="J664" t="str">
            <v>N/A</v>
          </cell>
        </row>
        <row r="665">
          <cell r="C665" t="str">
            <v>N/A</v>
          </cell>
          <cell r="E665" t="str">
            <v>N/A</v>
          </cell>
          <cell r="F665" t="str">
            <v>R-502</v>
          </cell>
          <cell r="G665">
            <v>0</v>
          </cell>
          <cell r="I665" t="str">
            <v>N/A</v>
          </cell>
          <cell r="J665" t="str">
            <v>N/A</v>
          </cell>
        </row>
        <row r="666">
          <cell r="C666" t="str">
            <v>N/A</v>
          </cell>
          <cell r="E666" t="str">
            <v>N/A</v>
          </cell>
          <cell r="F666" t="str">
            <v>R-503</v>
          </cell>
          <cell r="G666">
            <v>4691.7</v>
          </cell>
          <cell r="I666" t="str">
            <v>N/A</v>
          </cell>
          <cell r="J666" t="str">
            <v>N/A</v>
          </cell>
        </row>
        <row r="667">
          <cell r="C667" t="str">
            <v>N/A</v>
          </cell>
          <cell r="E667" t="str">
            <v>N/A</v>
          </cell>
          <cell r="F667" t="str">
            <v>R-504</v>
          </cell>
          <cell r="G667">
            <v>313.3</v>
          </cell>
          <cell r="I667" t="str">
            <v>N/A</v>
          </cell>
          <cell r="J667" t="str">
            <v>N/A</v>
          </cell>
        </row>
        <row r="668">
          <cell r="C668" t="str">
            <v>N/A</v>
          </cell>
          <cell r="E668" t="str">
            <v>N/A</v>
          </cell>
          <cell r="F668" t="str">
            <v>R-505</v>
          </cell>
          <cell r="G668">
            <v>0</v>
          </cell>
          <cell r="I668" t="str">
            <v>N/A</v>
          </cell>
          <cell r="J668" t="str">
            <v>N/A</v>
          </cell>
        </row>
        <row r="669">
          <cell r="C669" t="str">
            <v>N/A</v>
          </cell>
          <cell r="E669" t="str">
            <v>N/A</v>
          </cell>
          <cell r="F669" t="str">
            <v>R-506</v>
          </cell>
          <cell r="G669">
            <v>0</v>
          </cell>
          <cell r="I669" t="str">
            <v>N/A</v>
          </cell>
          <cell r="J669" t="str">
            <v>N/A</v>
          </cell>
        </row>
        <row r="670">
          <cell r="C670" t="str">
            <v>N/A</v>
          </cell>
          <cell r="E670" t="str">
            <v>N/A</v>
          </cell>
          <cell r="F670" t="str">
            <v>R-507 or R-507A</v>
          </cell>
          <cell r="G670">
            <v>3985</v>
          </cell>
          <cell r="I670" t="str">
            <v>N/A</v>
          </cell>
          <cell r="J670" t="str">
            <v>N/A</v>
          </cell>
        </row>
        <row r="671">
          <cell r="C671" t="str">
            <v>N/A</v>
          </cell>
          <cell r="E671" t="str">
            <v>N/A</v>
          </cell>
          <cell r="F671" t="str">
            <v>R-508A</v>
          </cell>
          <cell r="G671">
            <v>13214</v>
          </cell>
          <cell r="I671" t="str">
            <v>N/A</v>
          </cell>
          <cell r="J671" t="str">
            <v>N/A</v>
          </cell>
        </row>
        <row r="672">
          <cell r="C672" t="str">
            <v>N/A</v>
          </cell>
          <cell r="E672" t="str">
            <v>N/A</v>
          </cell>
          <cell r="F672" t="str">
            <v>R-508B</v>
          </cell>
          <cell r="G672">
            <v>13396</v>
          </cell>
          <cell r="I672" t="str">
            <v>N/A</v>
          </cell>
          <cell r="J672" t="str">
            <v>N/A</v>
          </cell>
        </row>
        <row r="673">
          <cell r="C673" t="str">
            <v>N/A</v>
          </cell>
          <cell r="E673" t="str">
            <v>N/A</v>
          </cell>
          <cell r="F673" t="str">
            <v>R-509 or R-509A</v>
          </cell>
          <cell r="G673">
            <v>3920</v>
          </cell>
          <cell r="I673" t="str">
            <v>N/A</v>
          </cell>
          <cell r="J673" t="str">
            <v>N/A</v>
          </cell>
        </row>
        <row r="674">
          <cell r="C674" t="str">
            <v>N/A</v>
          </cell>
          <cell r="E674" t="str">
            <v>N/A</v>
          </cell>
          <cell r="F674" t="str">
            <v>R-510 or R-510A</v>
          </cell>
          <cell r="G674">
            <v>0.88012000000000001</v>
          </cell>
          <cell r="I674" t="str">
            <v>N/A</v>
          </cell>
          <cell r="J674" t="str">
            <v>N/A</v>
          </cell>
        </row>
        <row r="675">
          <cell r="C675" t="str">
            <v>N/A</v>
          </cell>
          <cell r="E675" t="str">
            <v>N/A</v>
          </cell>
          <cell r="F675" t="str">
            <v>R-600A</v>
          </cell>
          <cell r="G675">
            <v>1E-3</v>
          </cell>
          <cell r="I675" t="str">
            <v>N/A</v>
          </cell>
          <cell r="J675" t="str">
            <v>N/A</v>
          </cell>
        </row>
        <row r="676">
          <cell r="C676" t="str">
            <v>N/A</v>
          </cell>
          <cell r="E676" t="str">
            <v>N/A</v>
          </cell>
          <cell r="F676" t="str">
            <v>HE-E170</v>
          </cell>
          <cell r="G676">
            <v>1</v>
          </cell>
          <cell r="I676" t="str">
            <v>N/A</v>
          </cell>
          <cell r="J676" t="str">
            <v>N/A</v>
          </cell>
        </row>
        <row r="677">
          <cell r="C677" t="str">
            <v>N/A</v>
          </cell>
          <cell r="E677" t="str">
            <v>Kyoto</v>
          </cell>
          <cell r="F677" t="str">
            <v>PFC-218 (C3F8)</v>
          </cell>
          <cell r="G677">
            <v>8830</v>
          </cell>
          <cell r="I677" t="str">
            <v>N/A</v>
          </cell>
          <cell r="J677" t="str">
            <v>N/A</v>
          </cell>
        </row>
        <row r="678">
          <cell r="C678" t="str">
            <v>N/A</v>
          </cell>
          <cell r="E678" t="str">
            <v>Kyoto</v>
          </cell>
          <cell r="F678" t="str">
            <v>PFC-116 (C2F6)</v>
          </cell>
          <cell r="G678">
            <v>12200</v>
          </cell>
          <cell r="I678" t="str">
            <v>N/A</v>
          </cell>
          <cell r="J678" t="str">
            <v>N/A</v>
          </cell>
        </row>
        <row r="679">
          <cell r="C679" t="str">
            <v>N/A</v>
          </cell>
          <cell r="E679" t="str">
            <v>Kyoto</v>
          </cell>
          <cell r="F679" t="str">
            <v>PFC-14 (CF₄)</v>
          </cell>
          <cell r="G679">
            <v>7390</v>
          </cell>
          <cell r="I679" t="str">
            <v>N/A</v>
          </cell>
          <cell r="J679" t="str">
            <v>N/A</v>
          </cell>
        </row>
        <row r="680">
          <cell r="C680" t="str">
            <v>Fertilizantes</v>
          </cell>
          <cell r="E680" t="str">
            <v>N/A</v>
          </cell>
          <cell r="F680" t="str">
            <v>Volatilização</v>
          </cell>
          <cell r="G680">
            <v>0.1</v>
          </cell>
          <cell r="I680" t="str">
            <v>N/A</v>
          </cell>
          <cell r="J680" t="str">
            <v>N/A</v>
          </cell>
        </row>
        <row r="681">
          <cell r="C681" t="str">
            <v>Fertilizantes</v>
          </cell>
          <cell r="E681" t="str">
            <v>N/A</v>
          </cell>
          <cell r="F681" t="str">
            <v>Lixiviação / Run-Off</v>
          </cell>
          <cell r="G681">
            <v>0.3</v>
          </cell>
          <cell r="I681" t="str">
            <v>N/A</v>
          </cell>
          <cell r="J681" t="str">
            <v>N/A</v>
          </cell>
        </row>
        <row r="682">
          <cell r="C682" t="str">
            <v>Fertilizantes</v>
          </cell>
          <cell r="E682" t="str">
            <v>N/A</v>
          </cell>
          <cell r="F682" t="str">
            <v>Aplicação</v>
          </cell>
          <cell r="G682">
            <v>0.01</v>
          </cell>
          <cell r="I682" t="str">
            <v>N/A</v>
          </cell>
          <cell r="J682" t="str">
            <v>N/A</v>
          </cell>
        </row>
        <row r="683">
          <cell r="C683" t="str">
            <v>Fertilizantes</v>
          </cell>
          <cell r="E683" t="str">
            <v>N/A</v>
          </cell>
          <cell r="F683" t="str">
            <v>Volatilização</v>
          </cell>
          <cell r="G683">
            <v>0.01</v>
          </cell>
          <cell r="I683" t="str">
            <v>N/A</v>
          </cell>
          <cell r="J683" t="str">
            <v>N/A</v>
          </cell>
        </row>
        <row r="684">
          <cell r="C684" t="str">
            <v>Fertilizantes</v>
          </cell>
          <cell r="E684" t="str">
            <v>N/A</v>
          </cell>
          <cell r="F684" t="str">
            <v>Lixiviação / Run-Off</v>
          </cell>
          <cell r="G684">
            <v>7.4999999999999997E-3</v>
          </cell>
          <cell r="I684" t="str">
            <v>N/A</v>
          </cell>
          <cell r="J684" t="str">
            <v>N/A</v>
          </cell>
        </row>
        <row r="685">
          <cell r="C685" t="str">
            <v>Fertilizantes</v>
          </cell>
          <cell r="E685" t="str">
            <v>N/A</v>
          </cell>
          <cell r="F685" t="str">
            <v>Volatilização</v>
          </cell>
          <cell r="G685">
            <v>1E-3</v>
          </cell>
          <cell r="I685" t="str">
            <v>kg N₂O volatilização</v>
          </cell>
          <cell r="J685" t="str">
            <v>kg</v>
          </cell>
        </row>
        <row r="686">
          <cell r="C686" t="str">
            <v>Fertilizantes</v>
          </cell>
          <cell r="E686" t="str">
            <v>N/A</v>
          </cell>
          <cell r="F686" t="str">
            <v>Lixiviação / Run-Off</v>
          </cell>
          <cell r="G686">
            <v>2.2499999999999998E-3</v>
          </cell>
          <cell r="I686" t="str">
            <v>kg N₂O lixiviação</v>
          </cell>
          <cell r="J686" t="str">
            <v>kg</v>
          </cell>
        </row>
        <row r="687">
          <cell r="C687" t="str">
            <v>Viagens Aéreas</v>
          </cell>
          <cell r="E687" t="str">
            <v>Average Passenger</v>
          </cell>
          <cell r="F687" t="str">
            <v>Distância até 463 km</v>
          </cell>
          <cell r="G687">
            <v>0.17095299999999999</v>
          </cell>
          <cell r="I687" t="str">
            <v>kg CO₂</v>
          </cell>
          <cell r="J687" t="str">
            <v>p-km</v>
          </cell>
        </row>
        <row r="688">
          <cell r="C688" t="str">
            <v>Viagens Aéreas</v>
          </cell>
          <cell r="E688" t="str">
            <v>Average Passenger</v>
          </cell>
          <cell r="F688" t="str">
            <v>Distância até 463 km</v>
          </cell>
          <cell r="G688">
            <v>4.25E-6</v>
          </cell>
          <cell r="I688" t="str">
            <v>kg CH₄</v>
          </cell>
          <cell r="J688" t="str">
            <v>p-km</v>
          </cell>
        </row>
        <row r="689">
          <cell r="C689" t="str">
            <v>Viagens Aéreas</v>
          </cell>
          <cell r="E689" t="str">
            <v>Average Passenger</v>
          </cell>
          <cell r="F689" t="str">
            <v>Distância até 463 km</v>
          </cell>
          <cell r="G689">
            <v>6.3584905660377362E-6</v>
          </cell>
          <cell r="I689" t="str">
            <v>kg N₂O</v>
          </cell>
          <cell r="J689" t="str">
            <v>p-km</v>
          </cell>
        </row>
        <row r="690">
          <cell r="C690" t="str">
            <v>Viagens Aéreas</v>
          </cell>
          <cell r="E690" t="str">
            <v>Average Passenger</v>
          </cell>
          <cell r="F690" t="str">
            <v>Distância de 463 até 3.700 km</v>
          </cell>
          <cell r="G690">
            <v>0.10076400000000001</v>
          </cell>
          <cell r="I690" t="str">
            <v>kg CO₂</v>
          </cell>
          <cell r="J690" t="str">
            <v>p-km</v>
          </cell>
        </row>
        <row r="691">
          <cell r="C691" t="str">
            <v>Viagens Aéreas</v>
          </cell>
          <cell r="E691" t="str">
            <v>Average Passenger</v>
          </cell>
          <cell r="F691" t="str">
            <v>Distância de 463 até 3.700 km</v>
          </cell>
          <cell r="G691">
            <v>3.9285714285714286E-7</v>
          </cell>
          <cell r="I691" t="str">
            <v>kg CH₄</v>
          </cell>
          <cell r="J691" t="str">
            <v>p-km</v>
          </cell>
        </row>
        <row r="692">
          <cell r="C692" t="str">
            <v>Viagens Aéreas</v>
          </cell>
          <cell r="E692" t="str">
            <v>Average Passenger</v>
          </cell>
          <cell r="F692" t="str">
            <v>Distância de 463 até 3.700 km</v>
          </cell>
          <cell r="G692">
            <v>3.7509433962264155E-6</v>
          </cell>
          <cell r="I692" t="str">
            <v>kg N₂O</v>
          </cell>
          <cell r="J692" t="str">
            <v>p-km</v>
          </cell>
        </row>
        <row r="693">
          <cell r="C693" t="str">
            <v>Viagens Aéreas</v>
          </cell>
          <cell r="E693" t="str">
            <v>Average Passenger</v>
          </cell>
          <cell r="F693" t="str">
            <v>Distância acima de 3.700 km</v>
          </cell>
          <cell r="G693">
            <v>0.118606</v>
          </cell>
          <cell r="I693" t="str">
            <v>kg CO₂</v>
          </cell>
          <cell r="J693" t="str">
            <v>p-km</v>
          </cell>
        </row>
        <row r="694">
          <cell r="C694" t="str">
            <v>Viagens Aéreas</v>
          </cell>
          <cell r="E694" t="str">
            <v>Average Passenger</v>
          </cell>
          <cell r="F694" t="str">
            <v>Distância acima de 3.700 km</v>
          </cell>
          <cell r="G694">
            <v>3.9285714285714286E-7</v>
          </cell>
          <cell r="I694" t="str">
            <v>kg CH₄</v>
          </cell>
          <cell r="J694" t="str">
            <v>p-km</v>
          </cell>
        </row>
        <row r="695">
          <cell r="C695" t="str">
            <v>Viagens Aéreas</v>
          </cell>
          <cell r="E695" t="str">
            <v>Average Passenger</v>
          </cell>
          <cell r="F695" t="str">
            <v>Distância acima de 3.700 km</v>
          </cell>
          <cell r="G695">
            <v>4.3999999999999994E-6</v>
          </cell>
          <cell r="I695" t="str">
            <v>kg N₂O</v>
          </cell>
          <cell r="J695" t="str">
            <v>p-km</v>
          </cell>
        </row>
        <row r="696">
          <cell r="C696" t="str">
            <v>Viagens Aéreas-Carga</v>
          </cell>
          <cell r="E696" t="str">
            <v>Freight Flight</v>
          </cell>
          <cell r="F696" t="str">
            <v>Distância até 463 km</v>
          </cell>
          <cell r="G696">
            <v>2.1653568000000001</v>
          </cell>
          <cell r="I696" t="str">
            <v>kg CO2</v>
          </cell>
          <cell r="J696" t="str">
            <v>t-km</v>
          </cell>
        </row>
        <row r="697">
          <cell r="C697" t="str">
            <v>Viagens Aéreas-Carga</v>
          </cell>
          <cell r="E697" t="str">
            <v>Freight Flight</v>
          </cell>
          <cell r="F697" t="str">
            <v>Distância até 463 km</v>
          </cell>
          <cell r="G697">
            <v>5.2071428571428573E-5</v>
          </cell>
          <cell r="I697" t="str">
            <v>kg CH₄</v>
          </cell>
          <cell r="J697" t="str">
            <v>t-km</v>
          </cell>
        </row>
        <row r="698">
          <cell r="C698" t="str">
            <v>Viagens Aéreas-Carga</v>
          </cell>
          <cell r="E698" t="str">
            <v>Freight Flight</v>
          </cell>
          <cell r="F698" t="str">
            <v>Distância até 463 km</v>
          </cell>
          <cell r="G698">
            <v>8.0449811320754721E-5</v>
          </cell>
          <cell r="I698" t="str">
            <v>kg N₂O</v>
          </cell>
          <cell r="J698" t="str">
            <v>t-km</v>
          </cell>
        </row>
        <row r="699">
          <cell r="C699" t="str">
            <v>Viagens Aéreas-Carga</v>
          </cell>
          <cell r="E699" t="str">
            <v>Freight Flight</v>
          </cell>
          <cell r="F699" t="str">
            <v>Distância de 463 até 3.700 km</v>
          </cell>
          <cell r="G699">
            <v>1.346868</v>
          </cell>
          <cell r="I699" t="str">
            <v>kg CO₂</v>
          </cell>
          <cell r="J699" t="str">
            <v>t-km</v>
          </cell>
        </row>
        <row r="700">
          <cell r="C700" t="str">
            <v>Viagens Aéreas-Carga</v>
          </cell>
          <cell r="E700" t="str">
            <v>Freight Flight</v>
          </cell>
          <cell r="F700" t="str">
            <v>Distância de 463 até 3.700 km</v>
          </cell>
          <cell r="G700">
            <v>2.7E-6</v>
          </cell>
          <cell r="I700" t="str">
            <v>kg CH₄</v>
          </cell>
          <cell r="J700" t="str">
            <v>t-km</v>
          </cell>
        </row>
        <row r="701">
          <cell r="C701" t="str">
            <v>Viagens Aéreas-Carga</v>
          </cell>
          <cell r="E701" t="str">
            <v>Freight Flight</v>
          </cell>
          <cell r="F701" t="str">
            <v>Distância de 463 até 3.700 km</v>
          </cell>
          <cell r="G701">
            <v>5.0006037735849061E-5</v>
          </cell>
          <cell r="I701" t="str">
            <v>kg N₂O</v>
          </cell>
          <cell r="J701" t="str">
            <v>t-km</v>
          </cell>
        </row>
        <row r="702">
          <cell r="C702" t="str">
            <v>Viagens Aéreas-Carga</v>
          </cell>
          <cell r="E702" t="str">
            <v>Freight Flight</v>
          </cell>
          <cell r="F702" t="str">
            <v>Distância acima de 3.700 km</v>
          </cell>
          <cell r="G702">
            <v>0.6851952</v>
          </cell>
          <cell r="I702" t="str">
            <v>kg CO₂</v>
          </cell>
          <cell r="J702" t="str">
            <v>t-km</v>
          </cell>
        </row>
        <row r="703">
          <cell r="C703" t="str">
            <v>Viagens Aéreas-Carga</v>
          </cell>
          <cell r="E703" t="str">
            <v>Freight Flight</v>
          </cell>
          <cell r="F703" t="str">
            <v>Distância acima de 3.700 km</v>
          </cell>
          <cell r="G703">
            <v>1.5428571428571428E-6</v>
          </cell>
          <cell r="I703" t="str">
            <v>kg CH₄</v>
          </cell>
          <cell r="J703" t="str">
            <v>t-km</v>
          </cell>
        </row>
        <row r="704">
          <cell r="C704" t="str">
            <v>Viagens Aéreas-Carga</v>
          </cell>
          <cell r="E704" t="str">
            <v>Freight Flight</v>
          </cell>
          <cell r="F704" t="str">
            <v>Distância acima de 3.700 km</v>
          </cell>
          <cell r="G704">
            <v>2.5430943396226415E-5</v>
          </cell>
          <cell r="I704" t="str">
            <v>kg N₂O</v>
          </cell>
          <cell r="J704" t="str">
            <v>t-km</v>
          </cell>
        </row>
        <row r="705">
          <cell r="C705" t="str">
            <v>Fontes Estacionárias</v>
          </cell>
          <cell r="E705" t="str">
            <v>Construção e Manufatura</v>
          </cell>
          <cell r="F705" t="str">
            <v>Mínimo</v>
          </cell>
          <cell r="G705">
            <v>54.3</v>
          </cell>
          <cell r="I705" t="str">
            <v>kg CO₂</v>
          </cell>
          <cell r="J705" t="str">
            <v>GJ</v>
          </cell>
        </row>
        <row r="706">
          <cell r="C706" t="str">
            <v>Fontes Estacionárias</v>
          </cell>
          <cell r="E706" t="str">
            <v>Construção e Manufatura</v>
          </cell>
          <cell r="F706" t="str">
            <v>Máximo</v>
          </cell>
          <cell r="G706">
            <v>58.3</v>
          </cell>
          <cell r="I706" t="str">
            <v>kg CO₂</v>
          </cell>
          <cell r="J706" t="str">
            <v>GJ</v>
          </cell>
        </row>
        <row r="707">
          <cell r="C707" t="str">
            <v>Fontes Estacionárias</v>
          </cell>
          <cell r="E707" t="str">
            <v>Construção e Manufatura</v>
          </cell>
          <cell r="F707" t="str">
            <v>Default</v>
          </cell>
          <cell r="G707">
            <v>56.1</v>
          </cell>
          <cell r="I707" t="str">
            <v>kg CO₂</v>
          </cell>
          <cell r="J707" t="str">
            <v>GJ</v>
          </cell>
        </row>
        <row r="708">
          <cell r="C708" t="str">
            <v>Fontes Estacionárias</v>
          </cell>
          <cell r="E708" t="str">
            <v>Construção e Manufatura</v>
          </cell>
          <cell r="F708" t="str">
            <v>Mínimo</v>
          </cell>
          <cell r="G708">
            <v>2.9999999999999997E-4</v>
          </cell>
          <cell r="I708" t="str">
            <v>kg CH₄</v>
          </cell>
          <cell r="J708" t="str">
            <v>GJ</v>
          </cell>
        </row>
        <row r="709">
          <cell r="C709" t="str">
            <v>Fontes Estacionárias</v>
          </cell>
          <cell r="E709" t="str">
            <v>Construção e Manufatura</v>
          </cell>
          <cell r="F709" t="str">
            <v>Máximo</v>
          </cell>
          <cell r="G709">
            <v>3.0000000000000001E-3</v>
          </cell>
          <cell r="I709" t="str">
            <v>kg CH₄</v>
          </cell>
          <cell r="J709" t="str">
            <v>GJ</v>
          </cell>
        </row>
        <row r="710">
          <cell r="C710" t="str">
            <v>Fontes Estacionárias</v>
          </cell>
          <cell r="E710" t="str">
            <v>Construção e Manufatura</v>
          </cell>
          <cell r="F710" t="str">
            <v>Default</v>
          </cell>
          <cell r="G710">
            <v>1E-3</v>
          </cell>
          <cell r="I710" t="str">
            <v>kg CH₄</v>
          </cell>
          <cell r="J710" t="str">
            <v>GJ</v>
          </cell>
        </row>
        <row r="711">
          <cell r="C711" t="str">
            <v>Fontes Estacionárias</v>
          </cell>
          <cell r="E711" t="str">
            <v>Construção e Manufatura</v>
          </cell>
          <cell r="F711" t="str">
            <v>Mínimo</v>
          </cell>
          <cell r="G711">
            <v>2.9999999999999997E-5</v>
          </cell>
          <cell r="I711" t="str">
            <v>kg N₂O</v>
          </cell>
          <cell r="J711" t="str">
            <v>GJ</v>
          </cell>
        </row>
        <row r="712">
          <cell r="C712" t="str">
            <v>Fontes Estacionárias</v>
          </cell>
          <cell r="E712" t="str">
            <v>Construção e Manufatura</v>
          </cell>
          <cell r="F712" t="str">
            <v>Máximo</v>
          </cell>
          <cell r="G712">
            <v>2.9999999999999997E-4</v>
          </cell>
          <cell r="I712" t="str">
            <v>kg N₂O</v>
          </cell>
          <cell r="J712" t="str">
            <v>GJ</v>
          </cell>
        </row>
        <row r="713">
          <cell r="C713" t="str">
            <v>Fontes Estacionárias</v>
          </cell>
          <cell r="E713" t="str">
            <v>Construção e Manufatura</v>
          </cell>
          <cell r="F713" t="str">
            <v>Default</v>
          </cell>
          <cell r="G713">
            <v>1E-4</v>
          </cell>
          <cell r="I713" t="str">
            <v>kg N₂O</v>
          </cell>
          <cell r="J713" t="str">
            <v>GJ</v>
          </cell>
        </row>
        <row r="714">
          <cell r="C714" t="str">
            <v>Fontes Estacionárias</v>
          </cell>
          <cell r="E714" t="str">
            <v>Construção e Manufatura</v>
          </cell>
          <cell r="F714" t="str">
            <v>Mínimo</v>
          </cell>
          <cell r="G714">
            <v>80.7</v>
          </cell>
          <cell r="I714" t="str">
            <v>kg CO₂</v>
          </cell>
          <cell r="J714" t="str">
            <v>GJ</v>
          </cell>
        </row>
        <row r="715">
          <cell r="C715" t="str">
            <v>Fontes Estacionárias</v>
          </cell>
          <cell r="E715" t="str">
            <v>Construção e Manufatura</v>
          </cell>
          <cell r="F715" t="str">
            <v>Máximo</v>
          </cell>
          <cell r="G715">
            <v>110</v>
          </cell>
          <cell r="I715" t="str">
            <v>kg CO₂</v>
          </cell>
          <cell r="J715" t="str">
            <v>GJ</v>
          </cell>
        </row>
        <row r="716">
          <cell r="C716" t="str">
            <v>Fontes Estacionárias</v>
          </cell>
          <cell r="E716" t="str">
            <v>Construção e Manufatura</v>
          </cell>
          <cell r="F716" t="str">
            <v>Default</v>
          </cell>
          <cell r="G716">
            <v>95.3</v>
          </cell>
          <cell r="I716" t="str">
            <v>kg CO₂</v>
          </cell>
          <cell r="J716" t="str">
            <v>GJ</v>
          </cell>
        </row>
        <row r="717">
          <cell r="C717" t="str">
            <v>Fontes Estacionárias</v>
          </cell>
          <cell r="E717" t="str">
            <v>Construção e Manufatura</v>
          </cell>
          <cell r="F717" t="str">
            <v>Mínimo</v>
          </cell>
          <cell r="G717">
            <v>1E-3</v>
          </cell>
          <cell r="I717" t="str">
            <v>kg CH₄</v>
          </cell>
          <cell r="J717" t="str">
            <v>GJ</v>
          </cell>
        </row>
        <row r="718">
          <cell r="C718" t="str">
            <v>Fontes Estacionárias</v>
          </cell>
          <cell r="E718" t="str">
            <v>Construção e Manufatura</v>
          </cell>
          <cell r="F718" t="str">
            <v>Máximo</v>
          </cell>
          <cell r="G718">
            <v>1.7999999999999999E-2</v>
          </cell>
          <cell r="I718" t="str">
            <v>kg CH₄</v>
          </cell>
          <cell r="J718" t="str">
            <v>GJ</v>
          </cell>
        </row>
        <row r="719">
          <cell r="C719" t="str">
            <v>Fontes Estacionárias</v>
          </cell>
          <cell r="E719" t="str">
            <v>Construção e Manufatura</v>
          </cell>
          <cell r="F719" t="str">
            <v>Default</v>
          </cell>
          <cell r="G719">
            <v>3.0000000000000001E-3</v>
          </cell>
          <cell r="I719" t="str">
            <v>kg CH₄</v>
          </cell>
          <cell r="J719" t="str">
            <v>GJ</v>
          </cell>
        </row>
        <row r="720">
          <cell r="C720" t="str">
            <v>Fontes Estacionárias</v>
          </cell>
          <cell r="E720" t="str">
            <v>Construção e Manufatura</v>
          </cell>
          <cell r="F720" t="str">
            <v>Mínimo</v>
          </cell>
          <cell r="G720">
            <v>1E-3</v>
          </cell>
          <cell r="I720" t="str">
            <v>kg N₂O</v>
          </cell>
          <cell r="J720" t="str">
            <v>GJ</v>
          </cell>
        </row>
        <row r="721">
          <cell r="C721" t="str">
            <v>Fontes Estacionárias</v>
          </cell>
          <cell r="E721" t="str">
            <v>Construção e Manufatura</v>
          </cell>
          <cell r="F721" t="str">
            <v>Máximo</v>
          </cell>
          <cell r="G721">
            <v>2.1000000000000001E-2</v>
          </cell>
          <cell r="I721" t="str">
            <v>kg N₂O</v>
          </cell>
          <cell r="J721" t="str">
            <v>GJ</v>
          </cell>
        </row>
        <row r="722">
          <cell r="C722" t="str">
            <v>Fontes Estacionárias</v>
          </cell>
          <cell r="E722" t="str">
            <v>Construção e Manufatura</v>
          </cell>
          <cell r="F722" t="str">
            <v>Default</v>
          </cell>
          <cell r="G722">
            <v>2E-3</v>
          </cell>
          <cell r="I722" t="str">
            <v>kg N₂O</v>
          </cell>
          <cell r="J722" t="str">
            <v>GJ</v>
          </cell>
        </row>
        <row r="723">
          <cell r="C723" t="str">
            <v>Fontes Estacionárias</v>
          </cell>
          <cell r="E723" t="str">
            <v>Construção e Manufatura</v>
          </cell>
          <cell r="F723" t="str">
            <v>Mínimo</v>
          </cell>
          <cell r="G723">
            <v>70.8</v>
          </cell>
          <cell r="I723" t="str">
            <v>kg CO₂</v>
          </cell>
          <cell r="J723" t="str">
            <v>GJ</v>
          </cell>
        </row>
        <row r="724">
          <cell r="C724" t="str">
            <v>Fontes Estacionárias</v>
          </cell>
          <cell r="E724" t="str">
            <v>Construção e Manufatura</v>
          </cell>
          <cell r="F724" t="str">
            <v>Máximo</v>
          </cell>
          <cell r="G724">
            <v>73.7</v>
          </cell>
          <cell r="I724" t="str">
            <v>kg CO₂</v>
          </cell>
          <cell r="J724" t="str">
            <v>GJ</v>
          </cell>
        </row>
        <row r="725">
          <cell r="C725" t="str">
            <v>Fontes Estacionárias</v>
          </cell>
          <cell r="E725" t="str">
            <v>Construção e Manufatura</v>
          </cell>
          <cell r="F725" t="str">
            <v>Default</v>
          </cell>
          <cell r="G725">
            <v>71.900000000000006</v>
          </cell>
          <cell r="I725" t="str">
            <v>kg CO₂</v>
          </cell>
          <cell r="J725" t="str">
            <v>GJ</v>
          </cell>
        </row>
        <row r="726">
          <cell r="C726" t="str">
            <v>Fontes Estacionárias</v>
          </cell>
          <cell r="E726" t="str">
            <v>Construção e Manufatura</v>
          </cell>
          <cell r="F726" t="str">
            <v>Mínimo</v>
          </cell>
          <cell r="G726">
            <v>1E-3</v>
          </cell>
          <cell r="I726" t="str">
            <v>kg CH₄</v>
          </cell>
          <cell r="J726" t="str">
            <v>GJ</v>
          </cell>
        </row>
        <row r="727">
          <cell r="C727" t="str">
            <v>Fontes Estacionárias</v>
          </cell>
          <cell r="E727" t="str">
            <v>Construção e Manufatura</v>
          </cell>
          <cell r="F727" t="str">
            <v>Máximo</v>
          </cell>
          <cell r="G727">
            <v>0.01</v>
          </cell>
          <cell r="I727" t="str">
            <v>kg CH₄</v>
          </cell>
          <cell r="J727" t="str">
            <v>GJ</v>
          </cell>
        </row>
        <row r="728">
          <cell r="C728" t="str">
            <v>Fontes Estacionárias</v>
          </cell>
          <cell r="E728" t="str">
            <v>Construção e Manufatura</v>
          </cell>
          <cell r="F728" t="str">
            <v>Default</v>
          </cell>
          <cell r="G728">
            <v>3.0000000000000001E-3</v>
          </cell>
          <cell r="I728" t="str">
            <v>kg CH₄</v>
          </cell>
          <cell r="J728" t="str">
            <v>GJ</v>
          </cell>
        </row>
        <row r="729">
          <cell r="C729" t="str">
            <v>Fontes Estacionárias</v>
          </cell>
          <cell r="E729" t="str">
            <v>Construção e Manufatura</v>
          </cell>
          <cell r="F729" t="str">
            <v>Mínimo</v>
          </cell>
          <cell r="G729">
            <v>2.0000000000000001E-4</v>
          </cell>
          <cell r="I729" t="str">
            <v>kg N₂O</v>
          </cell>
          <cell r="J729" t="str">
            <v>GJ</v>
          </cell>
        </row>
        <row r="730">
          <cell r="C730" t="str">
            <v>Fontes Estacionárias</v>
          </cell>
          <cell r="E730" t="str">
            <v>Construção e Manufatura</v>
          </cell>
          <cell r="F730" t="str">
            <v>Máximo</v>
          </cell>
          <cell r="G730">
            <v>2E-3</v>
          </cell>
          <cell r="I730" t="str">
            <v>kg N₂O</v>
          </cell>
          <cell r="J730" t="str">
            <v>GJ</v>
          </cell>
        </row>
        <row r="731">
          <cell r="C731" t="str">
            <v>Fontes Estacionárias</v>
          </cell>
          <cell r="E731" t="str">
            <v>Construção e Manufatura</v>
          </cell>
          <cell r="F731" t="str">
            <v>Default</v>
          </cell>
          <cell r="G731">
            <v>5.9999999999999995E-4</v>
          </cell>
          <cell r="I731" t="str">
            <v>kg N₂O</v>
          </cell>
          <cell r="J731" t="str">
            <v>GJ</v>
          </cell>
        </row>
        <row r="732">
          <cell r="C732" t="str">
            <v>Fontes Estacionárias</v>
          </cell>
          <cell r="E732" t="str">
            <v>Construção e Manufatura</v>
          </cell>
          <cell r="F732" t="str">
            <v>Mínimo</v>
          </cell>
          <cell r="G732">
            <v>54.3</v>
          </cell>
          <cell r="I732" t="str">
            <v>kg CO₂</v>
          </cell>
          <cell r="J732" t="str">
            <v>GJ</v>
          </cell>
        </row>
        <row r="733">
          <cell r="C733" t="str">
            <v>Fontes Estacionárias</v>
          </cell>
          <cell r="E733" t="str">
            <v>Construção e Manufatura</v>
          </cell>
          <cell r="F733" t="str">
            <v>Máximo</v>
          </cell>
          <cell r="G733">
            <v>58.3</v>
          </cell>
          <cell r="I733" t="str">
            <v>kg CO₂</v>
          </cell>
          <cell r="J733" t="str">
            <v>GJ</v>
          </cell>
        </row>
        <row r="734">
          <cell r="C734" t="str">
            <v>Fontes Estacionárias</v>
          </cell>
          <cell r="E734" t="str">
            <v>Construção e Manufatura</v>
          </cell>
          <cell r="F734" t="str">
            <v>Default</v>
          </cell>
          <cell r="G734">
            <v>56.1</v>
          </cell>
          <cell r="I734" t="str">
            <v>kg CO₂</v>
          </cell>
          <cell r="J734" t="str">
            <v>GJ</v>
          </cell>
        </row>
        <row r="735">
          <cell r="C735" t="str">
            <v>Fontes Estacionárias</v>
          </cell>
          <cell r="E735" t="str">
            <v>Construção e Manufatura</v>
          </cell>
          <cell r="F735" t="str">
            <v>Mínimo</v>
          </cell>
          <cell r="G735">
            <v>2.9999999999999997E-4</v>
          </cell>
          <cell r="I735" t="str">
            <v>kg CH₄</v>
          </cell>
          <cell r="J735" t="str">
            <v>GJ</v>
          </cell>
        </row>
        <row r="736">
          <cell r="C736" t="str">
            <v>Fontes Estacionárias</v>
          </cell>
          <cell r="E736" t="str">
            <v>Construção e Manufatura</v>
          </cell>
          <cell r="F736" t="str">
            <v>Máximo</v>
          </cell>
          <cell r="G736">
            <v>3.0000000000000001E-3</v>
          </cell>
          <cell r="I736" t="str">
            <v>kg CH₄</v>
          </cell>
          <cell r="J736" t="str">
            <v>GJ</v>
          </cell>
        </row>
        <row r="737">
          <cell r="C737" t="str">
            <v>Fontes Estacionárias</v>
          </cell>
          <cell r="E737" t="str">
            <v>Construção e Manufatura</v>
          </cell>
          <cell r="F737" t="str">
            <v>Default</v>
          </cell>
          <cell r="G737">
            <v>1E-3</v>
          </cell>
          <cell r="I737" t="str">
            <v>kg CH₄</v>
          </cell>
          <cell r="J737" t="str">
            <v>GJ</v>
          </cell>
        </row>
        <row r="738">
          <cell r="C738" t="str">
            <v>Fontes Estacionárias</v>
          </cell>
          <cell r="E738" t="str">
            <v>Construção e Manufatura</v>
          </cell>
          <cell r="F738" t="str">
            <v>Mínimo</v>
          </cell>
          <cell r="G738">
            <v>2.9999999999999997E-5</v>
          </cell>
          <cell r="I738" t="str">
            <v>kg N₂O</v>
          </cell>
          <cell r="J738" t="str">
            <v>GJ</v>
          </cell>
        </row>
        <row r="739">
          <cell r="C739" t="str">
            <v>Fontes Estacionárias</v>
          </cell>
          <cell r="E739" t="str">
            <v>Construção e Manufatura</v>
          </cell>
          <cell r="F739" t="str">
            <v>Máximo</v>
          </cell>
          <cell r="G739">
            <v>2.9999999999999997E-4</v>
          </cell>
          <cell r="I739" t="str">
            <v>kg N₂O</v>
          </cell>
          <cell r="J739" t="str">
            <v>GJ</v>
          </cell>
        </row>
        <row r="740">
          <cell r="C740" t="str">
            <v>Fontes Estacionárias</v>
          </cell>
          <cell r="E740" t="str">
            <v>Construção e Manufatura</v>
          </cell>
          <cell r="F740" t="str">
            <v>Default</v>
          </cell>
          <cell r="G740">
            <v>1E-4</v>
          </cell>
          <cell r="I740" t="str">
            <v>kg N₂O</v>
          </cell>
          <cell r="J740" t="str">
            <v>GJ</v>
          </cell>
        </row>
        <row r="741">
          <cell r="C741" t="str">
            <v>Fontes Estacionárias</v>
          </cell>
          <cell r="E741" t="str">
            <v>Construção e Manufatura</v>
          </cell>
          <cell r="F741" t="str">
            <v>Mínimo</v>
          </cell>
          <cell r="G741">
            <v>75.5</v>
          </cell>
          <cell r="I741" t="str">
            <v>kg CO₂</v>
          </cell>
          <cell r="J741" t="str">
            <v>GJ</v>
          </cell>
        </row>
        <row r="742">
          <cell r="C742" t="str">
            <v>Fontes Estacionárias</v>
          </cell>
          <cell r="E742" t="str">
            <v>Construção e Manufatura</v>
          </cell>
          <cell r="F742" t="str">
            <v>Máximo</v>
          </cell>
          <cell r="G742">
            <v>78.8</v>
          </cell>
          <cell r="I742" t="str">
            <v>kg CO₂</v>
          </cell>
          <cell r="J742" t="str">
            <v>GJ</v>
          </cell>
        </row>
        <row r="743">
          <cell r="C743" t="str">
            <v>Fontes Estacionárias</v>
          </cell>
          <cell r="E743" t="str">
            <v>Construção e Manufatura</v>
          </cell>
          <cell r="F743" t="str">
            <v>Default</v>
          </cell>
          <cell r="G743">
            <v>77.400000000000006</v>
          </cell>
          <cell r="I743" t="str">
            <v>kg CO₂</v>
          </cell>
          <cell r="J743" t="str">
            <v>GJ</v>
          </cell>
        </row>
        <row r="744">
          <cell r="C744" t="str">
            <v>Fontes Estacionárias</v>
          </cell>
          <cell r="E744" t="str">
            <v>Construção e Manufatura</v>
          </cell>
          <cell r="F744" t="str">
            <v>Mínimo</v>
          </cell>
          <cell r="G744">
            <v>1E-3</v>
          </cell>
          <cell r="I744" t="str">
            <v>kg CH₄</v>
          </cell>
          <cell r="J744" t="str">
            <v>GJ</v>
          </cell>
        </row>
        <row r="745">
          <cell r="C745" t="str">
            <v>Fontes Estacionárias</v>
          </cell>
          <cell r="E745" t="str">
            <v>Construção e Manufatura</v>
          </cell>
          <cell r="F745" t="str">
            <v>Máximo</v>
          </cell>
          <cell r="G745">
            <v>0.01</v>
          </cell>
          <cell r="I745" t="str">
            <v>kg CH₄</v>
          </cell>
          <cell r="J745" t="str">
            <v>GJ</v>
          </cell>
        </row>
        <row r="746">
          <cell r="C746" t="str">
            <v>Fontes Estacionárias</v>
          </cell>
          <cell r="E746" t="str">
            <v>Construção e Manufatura</v>
          </cell>
          <cell r="F746" t="str">
            <v>Default</v>
          </cell>
          <cell r="G746">
            <v>3.0000000000000001E-3</v>
          </cell>
          <cell r="I746" t="str">
            <v>kg CH₄</v>
          </cell>
          <cell r="J746" t="str">
            <v>GJ</v>
          </cell>
        </row>
        <row r="747">
          <cell r="C747" t="str">
            <v>Fontes Estacionárias</v>
          </cell>
          <cell r="E747" t="str">
            <v>Construção e Manufatura</v>
          </cell>
          <cell r="F747" t="str">
            <v>Mínimo</v>
          </cell>
          <cell r="G747">
            <v>2.0000000000000001E-4</v>
          </cell>
          <cell r="I747" t="str">
            <v>kg N₂O</v>
          </cell>
          <cell r="J747" t="str">
            <v>GJ</v>
          </cell>
        </row>
        <row r="748">
          <cell r="C748" t="str">
            <v>Fontes Estacionárias</v>
          </cell>
          <cell r="E748" t="str">
            <v>Construção e Manufatura</v>
          </cell>
          <cell r="F748" t="str">
            <v>Máximo</v>
          </cell>
          <cell r="G748">
            <v>2E-3</v>
          </cell>
          <cell r="I748" t="str">
            <v>kg N₂O</v>
          </cell>
          <cell r="J748" t="str">
            <v>GJ</v>
          </cell>
        </row>
        <row r="749">
          <cell r="C749" t="str">
            <v>Fontes Estacionárias</v>
          </cell>
          <cell r="E749" t="str">
            <v>Construção e Manufatura</v>
          </cell>
          <cell r="F749" t="str">
            <v>Default</v>
          </cell>
          <cell r="G749">
            <v>5.9999999999999995E-4</v>
          </cell>
          <cell r="I749" t="str">
            <v>kg N₂O</v>
          </cell>
          <cell r="J749" t="str">
            <v>GJ</v>
          </cell>
        </row>
        <row r="750">
          <cell r="C750" t="str">
            <v>Fontes Estacionárias</v>
          </cell>
          <cell r="E750" t="str">
            <v>Construção e Manufatura</v>
          </cell>
          <cell r="F750" t="str">
            <v>Mínimo</v>
          </cell>
          <cell r="G750">
            <v>84.7</v>
          </cell>
          <cell r="I750" t="str">
            <v>kg CO₂</v>
          </cell>
          <cell r="J750" t="str">
            <v>GJ</v>
          </cell>
        </row>
        <row r="751">
          <cell r="C751" t="str">
            <v>Fontes Estacionárias</v>
          </cell>
          <cell r="E751" t="str">
            <v>Construção e Manufatura</v>
          </cell>
          <cell r="F751" t="str">
            <v>Máximo</v>
          </cell>
          <cell r="G751">
            <v>117</v>
          </cell>
          <cell r="I751" t="str">
            <v>kg CO₂</v>
          </cell>
          <cell r="J751" t="str">
            <v>GJ</v>
          </cell>
        </row>
        <row r="752">
          <cell r="C752" t="str">
            <v>Fontes Estacionárias</v>
          </cell>
          <cell r="E752" t="str">
            <v>Construção e Manufatura</v>
          </cell>
          <cell r="F752" t="str">
            <v>Default</v>
          </cell>
          <cell r="G752">
            <v>100</v>
          </cell>
          <cell r="I752" t="str">
            <v>kg CO₂</v>
          </cell>
          <cell r="J752" t="str">
            <v>GJ</v>
          </cell>
        </row>
        <row r="753">
          <cell r="C753" t="str">
            <v>Fontes Estacionárias</v>
          </cell>
          <cell r="E753" t="str">
            <v>Construção e Manufatura</v>
          </cell>
          <cell r="F753" t="str">
            <v>Mínimo</v>
          </cell>
          <cell r="G753">
            <v>0.01</v>
          </cell>
          <cell r="I753" t="str">
            <v>kg CH₄</v>
          </cell>
          <cell r="J753" t="str">
            <v>GJ</v>
          </cell>
        </row>
        <row r="754">
          <cell r="C754" t="str">
            <v>Fontes Estacionárias</v>
          </cell>
          <cell r="E754" t="str">
            <v>Construção e Manufatura</v>
          </cell>
          <cell r="F754" t="str">
            <v>Máximo</v>
          </cell>
          <cell r="G754">
            <v>0.1</v>
          </cell>
          <cell r="I754" t="str">
            <v>kg CH₄</v>
          </cell>
          <cell r="J754" t="str">
            <v>GJ</v>
          </cell>
        </row>
        <row r="755">
          <cell r="C755" t="str">
            <v>Fontes Estacionárias</v>
          </cell>
          <cell r="E755" t="str">
            <v>Construção e Manufatura</v>
          </cell>
          <cell r="F755" t="str">
            <v>Default</v>
          </cell>
          <cell r="G755">
            <v>0.03</v>
          </cell>
          <cell r="I755" t="str">
            <v>kg CH₄</v>
          </cell>
          <cell r="J755" t="str">
            <v>GJ</v>
          </cell>
        </row>
        <row r="756">
          <cell r="C756" t="str">
            <v>Fontes Estacionárias</v>
          </cell>
          <cell r="E756" t="str">
            <v>Construção e Manufatura</v>
          </cell>
          <cell r="F756" t="str">
            <v>Mínimo</v>
          </cell>
          <cell r="G756">
            <v>1.5E-3</v>
          </cell>
          <cell r="I756" t="str">
            <v>kg N₂O</v>
          </cell>
          <cell r="J756" t="str">
            <v>GJ</v>
          </cell>
        </row>
        <row r="757">
          <cell r="C757" t="str">
            <v>Fontes Estacionárias</v>
          </cell>
          <cell r="E757" t="str">
            <v>Construção e Manufatura</v>
          </cell>
          <cell r="F757" t="str">
            <v>Máximo</v>
          </cell>
          <cell r="G757">
            <v>1.4999999999999999E-2</v>
          </cell>
          <cell r="I757" t="str">
            <v>kg N₂O</v>
          </cell>
          <cell r="J757" t="str">
            <v>GJ</v>
          </cell>
        </row>
        <row r="758">
          <cell r="C758" t="str">
            <v>Fontes Estacionárias</v>
          </cell>
          <cell r="E758" t="str">
            <v>Construção e Manufatura</v>
          </cell>
          <cell r="F758" t="str">
            <v>Default</v>
          </cell>
          <cell r="G758">
            <v>4.0000000000000001E-3</v>
          </cell>
          <cell r="I758" t="str">
            <v>kg N₂O</v>
          </cell>
          <cell r="J758" t="str">
            <v>GJ</v>
          </cell>
        </row>
        <row r="759">
          <cell r="C759" t="str">
            <v>Fontes Estacionárias</v>
          </cell>
          <cell r="E759" t="str">
            <v>Construção e Manufatura</v>
          </cell>
          <cell r="F759" t="str">
            <v>Mínimo</v>
          </cell>
          <cell r="G759">
            <v>54.3</v>
          </cell>
          <cell r="I759" t="str">
            <v>kg CO₂</v>
          </cell>
          <cell r="J759" t="str">
            <v>GJ</v>
          </cell>
        </row>
        <row r="760">
          <cell r="C760" t="str">
            <v>Fontes Estacionárias</v>
          </cell>
          <cell r="E760" t="str">
            <v>Construção e Manufatura</v>
          </cell>
          <cell r="F760" t="str">
            <v>Máximo</v>
          </cell>
          <cell r="G760">
            <v>58.3</v>
          </cell>
          <cell r="I760" t="str">
            <v>kg CO₂</v>
          </cell>
          <cell r="J760" t="str">
            <v>GJ</v>
          </cell>
        </row>
        <row r="761">
          <cell r="C761" t="str">
            <v>Fontes Estacionárias</v>
          </cell>
          <cell r="E761" t="str">
            <v>Construção e Manufatura</v>
          </cell>
          <cell r="F761" t="str">
            <v>Default</v>
          </cell>
          <cell r="G761">
            <v>56.1</v>
          </cell>
          <cell r="I761" t="str">
            <v>kg CO₂</v>
          </cell>
          <cell r="J761" t="str">
            <v>GJ</v>
          </cell>
        </row>
        <row r="762">
          <cell r="C762" t="str">
            <v>Fontes Estacionárias</v>
          </cell>
          <cell r="E762" t="str">
            <v>Construção e Manufatura</v>
          </cell>
          <cell r="F762" t="str">
            <v>Mínimo</v>
          </cell>
          <cell r="G762">
            <v>2.9999999999999997E-4</v>
          </cell>
          <cell r="I762" t="str">
            <v>kg CH₄</v>
          </cell>
          <cell r="J762" t="str">
            <v>GJ</v>
          </cell>
        </row>
        <row r="763">
          <cell r="C763" t="str">
            <v>Fontes Estacionárias</v>
          </cell>
          <cell r="E763" t="str">
            <v>Construção e Manufatura</v>
          </cell>
          <cell r="F763" t="str">
            <v>Máximo</v>
          </cell>
          <cell r="G763">
            <v>3.0000000000000001E-3</v>
          </cell>
          <cell r="I763" t="str">
            <v>kg CH₄</v>
          </cell>
          <cell r="J763" t="str">
            <v>GJ</v>
          </cell>
        </row>
        <row r="764">
          <cell r="C764" t="str">
            <v>Fontes Estacionárias</v>
          </cell>
          <cell r="E764" t="str">
            <v>Construção e Manufatura</v>
          </cell>
          <cell r="F764" t="str">
            <v>Default</v>
          </cell>
          <cell r="G764">
            <v>1E-3</v>
          </cell>
          <cell r="I764" t="str">
            <v>kg CH₄</v>
          </cell>
          <cell r="J764" t="str">
            <v>GJ</v>
          </cell>
        </row>
        <row r="765">
          <cell r="C765" t="str">
            <v>Fontes Estacionárias</v>
          </cell>
          <cell r="E765" t="str">
            <v>Construção e Manufatura</v>
          </cell>
          <cell r="F765" t="str">
            <v>Mínimo</v>
          </cell>
          <cell r="G765">
            <v>2.9999999999999997E-5</v>
          </cell>
          <cell r="I765" t="str">
            <v>kg N₂O</v>
          </cell>
          <cell r="J765" t="str">
            <v>GJ</v>
          </cell>
        </row>
        <row r="766">
          <cell r="C766" t="str">
            <v>Fontes Estacionárias</v>
          </cell>
          <cell r="E766" t="str">
            <v>Construção e Manufatura</v>
          </cell>
          <cell r="F766" t="str">
            <v>Máximo</v>
          </cell>
          <cell r="G766">
            <v>2.9999999999999997E-4</v>
          </cell>
          <cell r="I766" t="str">
            <v>kg N₂O</v>
          </cell>
          <cell r="J766" t="str">
            <v>GJ</v>
          </cell>
        </row>
        <row r="767">
          <cell r="C767" t="str">
            <v>Fontes Estacionárias</v>
          </cell>
          <cell r="E767" t="str">
            <v>Construção e Manufatura</v>
          </cell>
          <cell r="F767" t="str">
            <v>Default</v>
          </cell>
          <cell r="G767">
            <v>1E-4</v>
          </cell>
          <cell r="I767" t="str">
            <v>kg N₂O</v>
          </cell>
          <cell r="J767" t="str">
            <v>GJ</v>
          </cell>
        </row>
        <row r="768">
          <cell r="C768" t="str">
            <v>Fontes Estacionárias</v>
          </cell>
          <cell r="E768" t="str">
            <v>Construção e Manufatura</v>
          </cell>
          <cell r="F768" t="str">
            <v>Mínimo</v>
          </cell>
          <cell r="G768">
            <v>54.3</v>
          </cell>
          <cell r="I768" t="str">
            <v>kg CO₂</v>
          </cell>
          <cell r="J768" t="str">
            <v>GJ</v>
          </cell>
        </row>
        <row r="769">
          <cell r="C769" t="str">
            <v>Fontes Estacionárias</v>
          </cell>
          <cell r="E769" t="str">
            <v>Construção e Manufatura</v>
          </cell>
          <cell r="F769" t="str">
            <v>Máximo</v>
          </cell>
          <cell r="G769">
            <v>58.3</v>
          </cell>
          <cell r="I769" t="str">
            <v>kg CO₂</v>
          </cell>
          <cell r="J769" t="str">
            <v>GJ</v>
          </cell>
        </row>
        <row r="770">
          <cell r="C770" t="str">
            <v>Fontes Estacionárias</v>
          </cell>
          <cell r="E770" t="str">
            <v>Construção e Manufatura</v>
          </cell>
          <cell r="F770" t="str">
            <v>Default</v>
          </cell>
          <cell r="G770">
            <v>56.1</v>
          </cell>
          <cell r="I770" t="str">
            <v>kg CO₂</v>
          </cell>
          <cell r="J770" t="str">
            <v>GJ</v>
          </cell>
        </row>
        <row r="771">
          <cell r="C771" t="str">
            <v>Fontes Estacionárias</v>
          </cell>
          <cell r="E771" t="str">
            <v>Construção e Manufatura</v>
          </cell>
          <cell r="F771" t="str">
            <v>Mínimo</v>
          </cell>
          <cell r="G771">
            <v>2.9999999999999997E-4</v>
          </cell>
          <cell r="I771" t="str">
            <v>kg CH₄</v>
          </cell>
          <cell r="J771" t="str">
            <v>GJ</v>
          </cell>
        </row>
        <row r="772">
          <cell r="C772" t="str">
            <v>Fontes Estacionárias</v>
          </cell>
          <cell r="E772" t="str">
            <v>Construção e Manufatura</v>
          </cell>
          <cell r="F772" t="str">
            <v>Máximo</v>
          </cell>
          <cell r="G772">
            <v>3.0000000000000001E-3</v>
          </cell>
          <cell r="I772" t="str">
            <v>kg CH₄</v>
          </cell>
          <cell r="J772" t="str">
            <v>GJ</v>
          </cell>
        </row>
        <row r="773">
          <cell r="C773" t="str">
            <v>Fontes Estacionárias</v>
          </cell>
          <cell r="E773" t="str">
            <v>Construção e Manufatura</v>
          </cell>
          <cell r="F773" t="str">
            <v>Default</v>
          </cell>
          <cell r="G773">
            <v>1E-3</v>
          </cell>
          <cell r="I773" t="str">
            <v>kg CH₄</v>
          </cell>
          <cell r="J773" t="str">
            <v>GJ</v>
          </cell>
        </row>
        <row r="774">
          <cell r="C774" t="str">
            <v>Fontes Estacionárias</v>
          </cell>
          <cell r="E774" t="str">
            <v>Construção e Manufatura</v>
          </cell>
          <cell r="F774" t="str">
            <v>Mínimo</v>
          </cell>
          <cell r="G774">
            <v>2.9999999999999997E-5</v>
          </cell>
          <cell r="I774" t="str">
            <v>kg N₂O</v>
          </cell>
          <cell r="J774" t="str">
            <v>GJ</v>
          </cell>
        </row>
        <row r="775">
          <cell r="C775" t="str">
            <v>Fontes Estacionárias</v>
          </cell>
          <cell r="E775" t="str">
            <v>Construção e Manufatura</v>
          </cell>
          <cell r="F775" t="str">
            <v>Máximo</v>
          </cell>
          <cell r="G775">
            <v>2.9999999999999997E-4</v>
          </cell>
          <cell r="I775" t="str">
            <v>kg N₂O</v>
          </cell>
          <cell r="J775" t="str">
            <v>GJ</v>
          </cell>
        </row>
        <row r="776">
          <cell r="C776" t="str">
            <v>Fontes Estacionárias</v>
          </cell>
          <cell r="E776" t="str">
            <v>Construção e Manufatura</v>
          </cell>
          <cell r="F776" t="str">
            <v>Default</v>
          </cell>
          <cell r="G776">
            <v>1E-4</v>
          </cell>
          <cell r="I776" t="str">
            <v>kg N₂O</v>
          </cell>
          <cell r="J776" t="str">
            <v>GJ</v>
          </cell>
        </row>
        <row r="777">
          <cell r="C777" t="str">
            <v>Fontes Estacionárias</v>
          </cell>
          <cell r="E777" t="str">
            <v>Construção e Manufatura</v>
          </cell>
          <cell r="F777" t="str">
            <v>Mínimo</v>
          </cell>
          <cell r="G777">
            <v>54.3</v>
          </cell>
          <cell r="I777" t="str">
            <v>kg CO₂</v>
          </cell>
          <cell r="J777" t="str">
            <v>GJ</v>
          </cell>
        </row>
        <row r="778">
          <cell r="C778" t="str">
            <v>Fontes Estacionárias</v>
          </cell>
          <cell r="E778" t="str">
            <v>Construção e Manufatura</v>
          </cell>
          <cell r="F778" t="str">
            <v>Máximo</v>
          </cell>
          <cell r="G778">
            <v>58.3</v>
          </cell>
          <cell r="I778" t="str">
            <v>kg CO₂</v>
          </cell>
          <cell r="J778" t="str">
            <v>GJ</v>
          </cell>
        </row>
        <row r="779">
          <cell r="C779" t="str">
            <v>Fontes Estacionárias</v>
          </cell>
          <cell r="E779" t="str">
            <v>Construção e Manufatura</v>
          </cell>
          <cell r="F779" t="str">
            <v>Default</v>
          </cell>
          <cell r="G779">
            <v>56.1</v>
          </cell>
          <cell r="I779" t="str">
            <v>kg CO₂</v>
          </cell>
          <cell r="J779" t="str">
            <v>GJ</v>
          </cell>
        </row>
        <row r="780">
          <cell r="C780" t="str">
            <v>Fontes Estacionárias</v>
          </cell>
          <cell r="E780" t="str">
            <v>Construção e Manufatura</v>
          </cell>
          <cell r="F780" t="str">
            <v>Mínimo</v>
          </cell>
          <cell r="G780">
            <v>2.9999999999999997E-4</v>
          </cell>
          <cell r="I780" t="str">
            <v>kg CH₄</v>
          </cell>
          <cell r="J780" t="str">
            <v>GJ</v>
          </cell>
        </row>
        <row r="781">
          <cell r="C781" t="str">
            <v>Fontes Estacionárias</v>
          </cell>
          <cell r="E781" t="str">
            <v>Construção e Manufatura</v>
          </cell>
          <cell r="F781" t="str">
            <v>Máximo</v>
          </cell>
          <cell r="G781">
            <v>3.0000000000000001E-3</v>
          </cell>
          <cell r="I781" t="str">
            <v>kg CH₄</v>
          </cell>
          <cell r="J781" t="str">
            <v>GJ</v>
          </cell>
        </row>
        <row r="782">
          <cell r="C782" t="str">
            <v>Fontes Estacionárias</v>
          </cell>
          <cell r="E782" t="str">
            <v>Construção e Manufatura</v>
          </cell>
          <cell r="F782" t="str">
            <v>Default</v>
          </cell>
          <cell r="G782">
            <v>1E-3</v>
          </cell>
          <cell r="I782" t="str">
            <v>kg CH₄</v>
          </cell>
          <cell r="J782" t="str">
            <v>GJ</v>
          </cell>
        </row>
        <row r="783">
          <cell r="C783" t="str">
            <v>Fontes Estacionárias</v>
          </cell>
          <cell r="E783" t="str">
            <v>Construção e Manufatura</v>
          </cell>
          <cell r="F783" t="str">
            <v>Mínimo</v>
          </cell>
          <cell r="G783">
            <v>2.9999999999999997E-5</v>
          </cell>
          <cell r="I783" t="str">
            <v>kg N₂O</v>
          </cell>
          <cell r="J783" t="str">
            <v>GJ</v>
          </cell>
        </row>
        <row r="784">
          <cell r="C784" t="str">
            <v>Fontes Estacionárias</v>
          </cell>
          <cell r="E784" t="str">
            <v>Construção e Manufatura</v>
          </cell>
          <cell r="F784" t="str">
            <v>Máximo</v>
          </cell>
          <cell r="G784">
            <v>2.9999999999999997E-4</v>
          </cell>
          <cell r="I784" t="str">
            <v>kg N₂O</v>
          </cell>
          <cell r="J784" t="str">
            <v>GJ</v>
          </cell>
        </row>
        <row r="785">
          <cell r="C785" t="str">
            <v>Fontes Estacionárias</v>
          </cell>
          <cell r="E785" t="str">
            <v>Construção e Manufatura</v>
          </cell>
          <cell r="F785" t="str">
            <v>Default</v>
          </cell>
          <cell r="G785">
            <v>1E-4</v>
          </cell>
          <cell r="I785" t="str">
            <v>kg N₂O</v>
          </cell>
          <cell r="J785" t="str">
            <v>GJ</v>
          </cell>
        </row>
        <row r="786">
          <cell r="C786" t="str">
            <v>Fontes Estacionárias</v>
          </cell>
          <cell r="E786" t="str">
            <v>Construção e Manufatura</v>
          </cell>
          <cell r="F786" t="str">
            <v>Mínimo</v>
          </cell>
          <cell r="G786">
            <v>54.3</v>
          </cell>
          <cell r="I786" t="str">
            <v>kg CO₂</v>
          </cell>
          <cell r="J786" t="str">
            <v>GJ</v>
          </cell>
        </row>
        <row r="787">
          <cell r="C787" t="str">
            <v>Fontes Estacionárias</v>
          </cell>
          <cell r="E787" t="str">
            <v>Construção e Manufatura</v>
          </cell>
          <cell r="F787" t="str">
            <v>Máximo</v>
          </cell>
          <cell r="G787">
            <v>58.3</v>
          </cell>
          <cell r="I787" t="str">
            <v>kg CO₂</v>
          </cell>
          <cell r="J787" t="str">
            <v>GJ</v>
          </cell>
        </row>
        <row r="788">
          <cell r="C788" t="str">
            <v>Fontes Estacionárias</v>
          </cell>
          <cell r="E788" t="str">
            <v>Construção e Manufatura</v>
          </cell>
          <cell r="F788" t="str">
            <v>Default</v>
          </cell>
          <cell r="G788">
            <v>56.1</v>
          </cell>
          <cell r="I788" t="str">
            <v>kg CO₂</v>
          </cell>
          <cell r="J788" t="str">
            <v>GJ</v>
          </cell>
        </row>
        <row r="789">
          <cell r="C789" t="str">
            <v>Fontes Estacionárias</v>
          </cell>
          <cell r="E789" t="str">
            <v>Construção e Manufatura</v>
          </cell>
          <cell r="F789" t="str">
            <v>Mínimo</v>
          </cell>
          <cell r="G789">
            <v>2.9999999999999997E-4</v>
          </cell>
          <cell r="I789" t="str">
            <v>kg CH₄</v>
          </cell>
          <cell r="J789" t="str">
            <v>GJ</v>
          </cell>
        </row>
        <row r="790">
          <cell r="C790" t="str">
            <v>Fontes Estacionárias</v>
          </cell>
          <cell r="E790" t="str">
            <v>Construção e Manufatura</v>
          </cell>
          <cell r="F790" t="str">
            <v>Máximo</v>
          </cell>
          <cell r="G790">
            <v>3.0000000000000001E-3</v>
          </cell>
          <cell r="I790" t="str">
            <v>kg CH₄</v>
          </cell>
          <cell r="J790" t="str">
            <v>GJ</v>
          </cell>
        </row>
        <row r="791">
          <cell r="C791" t="str">
            <v>Fontes Estacionárias</v>
          </cell>
          <cell r="E791" t="str">
            <v>Construção e Manufatura</v>
          </cell>
          <cell r="F791" t="str">
            <v>Default</v>
          </cell>
          <cell r="G791">
            <v>1E-3</v>
          </cell>
          <cell r="I791" t="str">
            <v>kg CH₄</v>
          </cell>
          <cell r="J791" t="str">
            <v>GJ</v>
          </cell>
        </row>
        <row r="792">
          <cell r="C792" t="str">
            <v>Fontes Estacionárias</v>
          </cell>
          <cell r="E792" t="str">
            <v>Construção e Manufatura</v>
          </cell>
          <cell r="F792" t="str">
            <v>Mínimo</v>
          </cell>
          <cell r="G792">
            <v>2.9999999999999997E-5</v>
          </cell>
          <cell r="I792" t="str">
            <v>kg N₂O</v>
          </cell>
          <cell r="J792" t="str">
            <v>GJ</v>
          </cell>
        </row>
        <row r="793">
          <cell r="C793" t="str">
            <v>Fontes Estacionárias</v>
          </cell>
          <cell r="E793" t="str">
            <v>Construção e Manufatura</v>
          </cell>
          <cell r="F793" t="str">
            <v>Máximo</v>
          </cell>
          <cell r="G793">
            <v>2.9999999999999997E-4</v>
          </cell>
          <cell r="I793" t="str">
            <v>kg N₂O</v>
          </cell>
          <cell r="J793" t="str">
            <v>GJ</v>
          </cell>
        </row>
        <row r="794">
          <cell r="C794" t="str">
            <v>Fontes Estacionárias</v>
          </cell>
          <cell r="E794" t="str">
            <v>Construção e Manufatura</v>
          </cell>
          <cell r="F794" t="str">
            <v>Default</v>
          </cell>
          <cell r="G794">
            <v>1E-4</v>
          </cell>
          <cell r="I794" t="str">
            <v>kg N₂O</v>
          </cell>
          <cell r="J794" t="str">
            <v>GJ</v>
          </cell>
        </row>
        <row r="795">
          <cell r="C795" t="str">
            <v>Fontes Estacionárias</v>
          </cell>
          <cell r="E795" t="str">
            <v>Construção e Manufatura</v>
          </cell>
          <cell r="F795" t="str">
            <v>Mínimo</v>
          </cell>
          <cell r="G795">
            <v>54.3</v>
          </cell>
          <cell r="I795" t="str">
            <v>kg CO₂</v>
          </cell>
          <cell r="J795" t="str">
            <v>GJ</v>
          </cell>
        </row>
        <row r="796">
          <cell r="C796" t="str">
            <v>Fontes Estacionárias</v>
          </cell>
          <cell r="E796" t="str">
            <v>Construção e Manufatura</v>
          </cell>
          <cell r="F796" t="str">
            <v>Máximo</v>
          </cell>
          <cell r="G796">
            <v>58.3</v>
          </cell>
          <cell r="I796" t="str">
            <v>kg CO₂</v>
          </cell>
          <cell r="J796" t="str">
            <v>GJ</v>
          </cell>
        </row>
        <row r="797">
          <cell r="C797" t="str">
            <v>Fontes Estacionárias</v>
          </cell>
          <cell r="E797" t="str">
            <v>Construção e Manufatura</v>
          </cell>
          <cell r="F797" t="str">
            <v>Default</v>
          </cell>
          <cell r="G797">
            <v>56.1</v>
          </cell>
          <cell r="I797" t="str">
            <v>kg CO₂</v>
          </cell>
          <cell r="J797" t="str">
            <v>GJ</v>
          </cell>
        </row>
        <row r="798">
          <cell r="C798" t="str">
            <v>Fontes Estacionárias</v>
          </cell>
          <cell r="E798" t="str">
            <v>Construção e Manufatura</v>
          </cell>
          <cell r="F798" t="str">
            <v>Mínimo</v>
          </cell>
          <cell r="G798">
            <v>2.9999999999999997E-4</v>
          </cell>
          <cell r="I798" t="str">
            <v>kg CH₄</v>
          </cell>
          <cell r="J798" t="str">
            <v>GJ</v>
          </cell>
        </row>
        <row r="799">
          <cell r="C799" t="str">
            <v>Fontes Estacionárias</v>
          </cell>
          <cell r="E799" t="str">
            <v>Construção e Manufatura</v>
          </cell>
          <cell r="F799" t="str">
            <v>Máximo</v>
          </cell>
          <cell r="G799">
            <v>3.0000000000000001E-3</v>
          </cell>
          <cell r="I799" t="str">
            <v>kg CH₄</v>
          </cell>
          <cell r="J799" t="str">
            <v>GJ</v>
          </cell>
        </row>
        <row r="800">
          <cell r="C800" t="str">
            <v>Fontes Estacionárias</v>
          </cell>
          <cell r="E800" t="str">
            <v>Construção e Manufatura</v>
          </cell>
          <cell r="F800" t="str">
            <v>Default</v>
          </cell>
          <cell r="G800">
            <v>1E-3</v>
          </cell>
          <cell r="I800" t="str">
            <v>kg CH₄</v>
          </cell>
          <cell r="J800" t="str">
            <v>GJ</v>
          </cell>
        </row>
        <row r="801">
          <cell r="C801" t="str">
            <v>Fontes Estacionárias</v>
          </cell>
          <cell r="E801" t="str">
            <v>Construção e Manufatura</v>
          </cell>
          <cell r="F801" t="str">
            <v>Mínimo</v>
          </cell>
          <cell r="G801">
            <v>2.9999999999999997E-5</v>
          </cell>
          <cell r="I801" t="str">
            <v>kg N₂O</v>
          </cell>
          <cell r="J801" t="str">
            <v>GJ</v>
          </cell>
        </row>
        <row r="802">
          <cell r="C802" t="str">
            <v>Fontes Estacionárias</v>
          </cell>
          <cell r="E802" t="str">
            <v>Construção e Manufatura</v>
          </cell>
          <cell r="F802" t="str">
            <v>Máximo</v>
          </cell>
          <cell r="G802">
            <v>2.9999999999999997E-4</v>
          </cell>
          <cell r="I802" t="str">
            <v>kg N₂O</v>
          </cell>
          <cell r="J802" t="str">
            <v>GJ</v>
          </cell>
        </row>
        <row r="803">
          <cell r="C803" t="str">
            <v>Fontes Estacionárias</v>
          </cell>
          <cell r="E803" t="str">
            <v>Construção e Manufatura</v>
          </cell>
          <cell r="F803" t="str">
            <v>Default</v>
          </cell>
          <cell r="G803">
            <v>1E-4</v>
          </cell>
          <cell r="I803" t="str">
            <v>kg N₂O</v>
          </cell>
          <cell r="J803" t="str">
            <v>GJ</v>
          </cell>
        </row>
        <row r="804">
          <cell r="C804" t="str">
            <v>Fontes Estacionárias</v>
          </cell>
          <cell r="E804" t="str">
            <v>Construção e Manufatura</v>
          </cell>
          <cell r="F804" t="str">
            <v>Mínimo</v>
          </cell>
          <cell r="G804">
            <v>54.3</v>
          </cell>
          <cell r="I804" t="str">
            <v>kg CO₂</v>
          </cell>
          <cell r="J804" t="str">
            <v>GJ</v>
          </cell>
        </row>
        <row r="805">
          <cell r="C805" t="str">
            <v>Fontes Estacionárias</v>
          </cell>
          <cell r="E805" t="str">
            <v>Construção e Manufatura</v>
          </cell>
          <cell r="F805" t="str">
            <v>Máximo</v>
          </cell>
          <cell r="G805">
            <v>58.3</v>
          </cell>
          <cell r="I805" t="str">
            <v>kg CO₂</v>
          </cell>
          <cell r="J805" t="str">
            <v>GJ</v>
          </cell>
        </row>
        <row r="806">
          <cell r="C806" t="str">
            <v>Fontes Estacionárias</v>
          </cell>
          <cell r="E806" t="str">
            <v>Construção e Manufatura</v>
          </cell>
          <cell r="F806" t="str">
            <v>Default</v>
          </cell>
          <cell r="G806">
            <v>56.1</v>
          </cell>
          <cell r="I806" t="str">
            <v>kg CO₂</v>
          </cell>
          <cell r="J806" t="str">
            <v>GJ</v>
          </cell>
        </row>
        <row r="807">
          <cell r="C807" t="str">
            <v>Fontes Estacionárias</v>
          </cell>
          <cell r="E807" t="str">
            <v>Construção e Manufatura</v>
          </cell>
          <cell r="F807" t="str">
            <v>Mínimo</v>
          </cell>
          <cell r="G807">
            <v>2.9999999999999997E-4</v>
          </cell>
          <cell r="I807" t="str">
            <v>kg CH₄</v>
          </cell>
          <cell r="J807" t="str">
            <v>GJ</v>
          </cell>
        </row>
        <row r="808">
          <cell r="C808" t="str">
            <v>Fontes Estacionárias</v>
          </cell>
          <cell r="E808" t="str">
            <v>Construção e Manufatura</v>
          </cell>
          <cell r="F808" t="str">
            <v>Máximo</v>
          </cell>
          <cell r="G808">
            <v>3.0000000000000001E-3</v>
          </cell>
          <cell r="I808" t="str">
            <v>kg CH₄</v>
          </cell>
          <cell r="J808" t="str">
            <v>GJ</v>
          </cell>
        </row>
        <row r="809">
          <cell r="C809" t="str">
            <v>Fontes Estacionárias</v>
          </cell>
          <cell r="E809" t="str">
            <v>Construção e Manufatura</v>
          </cell>
          <cell r="F809" t="str">
            <v>Default</v>
          </cell>
          <cell r="G809">
            <v>1E-3</v>
          </cell>
          <cell r="I809" t="str">
            <v>kg CH₄</v>
          </cell>
          <cell r="J809" t="str">
            <v>GJ</v>
          </cell>
        </row>
        <row r="810">
          <cell r="C810" t="str">
            <v>Fontes Estacionárias</v>
          </cell>
          <cell r="E810" t="str">
            <v>Construção e Manufatura</v>
          </cell>
          <cell r="F810" t="str">
            <v>Mínimo</v>
          </cell>
          <cell r="G810">
            <v>2.9999999999999997E-5</v>
          </cell>
          <cell r="I810" t="str">
            <v>kg N₂O</v>
          </cell>
          <cell r="J810" t="str">
            <v>GJ</v>
          </cell>
        </row>
        <row r="811">
          <cell r="C811" t="str">
            <v>Fontes Estacionárias</v>
          </cell>
          <cell r="E811" t="str">
            <v>Construção e Manufatura</v>
          </cell>
          <cell r="F811" t="str">
            <v>Máximo</v>
          </cell>
          <cell r="G811">
            <v>2.9999999999999997E-4</v>
          </cell>
          <cell r="I811" t="str">
            <v>kg N₂O</v>
          </cell>
          <cell r="J811" t="str">
            <v>GJ</v>
          </cell>
        </row>
        <row r="812">
          <cell r="C812" t="str">
            <v>Fontes Estacionárias</v>
          </cell>
          <cell r="E812" t="str">
            <v>Construção e Manufatura</v>
          </cell>
          <cell r="F812" t="str">
            <v>Default</v>
          </cell>
          <cell r="G812">
            <v>1E-4</v>
          </cell>
          <cell r="I812" t="str">
            <v>kg N₂O</v>
          </cell>
          <cell r="J812" t="str">
            <v>GJ</v>
          </cell>
        </row>
        <row r="813">
          <cell r="C813" t="str">
            <v>Fontes Estacionárias</v>
          </cell>
          <cell r="E813" t="str">
            <v>Construção e Manufatura</v>
          </cell>
          <cell r="F813" t="str">
            <v>Mínimo</v>
          </cell>
          <cell r="G813">
            <v>54.3</v>
          </cell>
          <cell r="I813" t="str">
            <v>kg CO₂</v>
          </cell>
          <cell r="J813" t="str">
            <v>GJ</v>
          </cell>
        </row>
        <row r="814">
          <cell r="C814" t="str">
            <v>Fontes Estacionárias</v>
          </cell>
          <cell r="E814" t="str">
            <v>Construção e Manufatura</v>
          </cell>
          <cell r="F814" t="str">
            <v>Máximo</v>
          </cell>
          <cell r="G814">
            <v>58.3</v>
          </cell>
          <cell r="I814" t="str">
            <v>kg CO₂</v>
          </cell>
          <cell r="J814" t="str">
            <v>GJ</v>
          </cell>
        </row>
        <row r="815">
          <cell r="C815" t="str">
            <v>Fontes Estacionárias</v>
          </cell>
          <cell r="E815" t="str">
            <v>Construção e Manufatura</v>
          </cell>
          <cell r="F815" t="str">
            <v>Default</v>
          </cell>
          <cell r="G815">
            <v>56.1</v>
          </cell>
          <cell r="I815" t="str">
            <v>kg CO₂</v>
          </cell>
          <cell r="J815" t="str">
            <v>GJ</v>
          </cell>
        </row>
        <row r="816">
          <cell r="C816" t="str">
            <v>Fontes Estacionárias</v>
          </cell>
          <cell r="E816" t="str">
            <v>Construção e Manufatura</v>
          </cell>
          <cell r="F816" t="str">
            <v>Mínimo</v>
          </cell>
          <cell r="G816">
            <v>2.9999999999999997E-4</v>
          </cell>
          <cell r="I816" t="str">
            <v>kg CH₄</v>
          </cell>
          <cell r="J816" t="str">
            <v>GJ</v>
          </cell>
        </row>
        <row r="817">
          <cell r="C817" t="str">
            <v>Fontes Estacionárias</v>
          </cell>
          <cell r="E817" t="str">
            <v>Construção e Manufatura</v>
          </cell>
          <cell r="F817" t="str">
            <v>Máximo</v>
          </cell>
          <cell r="G817">
            <v>3.0000000000000001E-3</v>
          </cell>
          <cell r="I817" t="str">
            <v>kg CH₄</v>
          </cell>
          <cell r="J817" t="str">
            <v>GJ</v>
          </cell>
        </row>
        <row r="818">
          <cell r="C818" t="str">
            <v>Fontes Estacionárias</v>
          </cell>
          <cell r="E818" t="str">
            <v>Construção e Manufatura</v>
          </cell>
          <cell r="F818" t="str">
            <v>Default</v>
          </cell>
          <cell r="G818">
            <v>1E-3</v>
          </cell>
          <cell r="I818" t="str">
            <v>kg CH₄</v>
          </cell>
          <cell r="J818" t="str">
            <v>GJ</v>
          </cell>
        </row>
        <row r="819">
          <cell r="C819" t="str">
            <v>Fontes Estacionárias</v>
          </cell>
          <cell r="E819" t="str">
            <v>Construção e Manufatura</v>
          </cell>
          <cell r="F819" t="str">
            <v>Mínimo</v>
          </cell>
          <cell r="G819">
            <v>2.9999999999999997E-5</v>
          </cell>
          <cell r="I819" t="str">
            <v>kg N₂O</v>
          </cell>
          <cell r="J819" t="str">
            <v>GJ</v>
          </cell>
        </row>
        <row r="820">
          <cell r="C820" t="str">
            <v>Fontes Estacionárias</v>
          </cell>
          <cell r="E820" t="str">
            <v>Construção e Manufatura</v>
          </cell>
          <cell r="F820" t="str">
            <v>Máximo</v>
          </cell>
          <cell r="G820">
            <v>2.9999999999999997E-4</v>
          </cell>
          <cell r="I820" t="str">
            <v>kg N₂O</v>
          </cell>
          <cell r="J820" t="str">
            <v>GJ</v>
          </cell>
        </row>
        <row r="821">
          <cell r="C821" t="str">
            <v>Fontes Estacionárias</v>
          </cell>
          <cell r="E821" t="str">
            <v>Construção e Manufatura</v>
          </cell>
          <cell r="F821" t="str">
            <v>Default</v>
          </cell>
          <cell r="G821">
            <v>1E-4</v>
          </cell>
          <cell r="I821" t="str">
            <v>kg N₂O</v>
          </cell>
          <cell r="J821" t="str">
            <v>GJ</v>
          </cell>
        </row>
        <row r="822">
          <cell r="C822" t="str">
            <v>Fontes Estacionárias</v>
          </cell>
          <cell r="E822" t="str">
            <v>Construção e Manufatura</v>
          </cell>
          <cell r="F822" t="str">
            <v>Mínimo</v>
          </cell>
          <cell r="G822">
            <v>54.3</v>
          </cell>
          <cell r="I822" t="str">
            <v>kg CO₂</v>
          </cell>
          <cell r="J822" t="str">
            <v>GJ</v>
          </cell>
        </row>
        <row r="823">
          <cell r="C823" t="str">
            <v>Fontes Estacionárias</v>
          </cell>
          <cell r="E823" t="str">
            <v>Construção e Manufatura</v>
          </cell>
          <cell r="F823" t="str">
            <v>Máximo</v>
          </cell>
          <cell r="G823">
            <v>58.3</v>
          </cell>
          <cell r="I823" t="str">
            <v>kg CO₂</v>
          </cell>
          <cell r="J823" t="str">
            <v>GJ</v>
          </cell>
        </row>
        <row r="824">
          <cell r="C824" t="str">
            <v>Fontes Estacionárias</v>
          </cell>
          <cell r="E824" t="str">
            <v>Construção e Manufatura</v>
          </cell>
          <cell r="F824" t="str">
            <v>Default</v>
          </cell>
          <cell r="G824">
            <v>56.1</v>
          </cell>
          <cell r="I824" t="str">
            <v>kg CO₂</v>
          </cell>
          <cell r="J824" t="str">
            <v>GJ</v>
          </cell>
        </row>
        <row r="825">
          <cell r="C825" t="str">
            <v>Fontes Estacionárias</v>
          </cell>
          <cell r="E825" t="str">
            <v>Construção e Manufatura</v>
          </cell>
          <cell r="F825" t="str">
            <v>Mínimo</v>
          </cell>
          <cell r="G825">
            <v>2.9999999999999997E-4</v>
          </cell>
          <cell r="I825" t="str">
            <v>kg CH₄</v>
          </cell>
          <cell r="J825" t="str">
            <v>GJ</v>
          </cell>
        </row>
        <row r="826">
          <cell r="C826" t="str">
            <v>Fontes Estacionárias</v>
          </cell>
          <cell r="E826" t="str">
            <v>Construção e Manufatura</v>
          </cell>
          <cell r="F826" t="str">
            <v>Máximo</v>
          </cell>
          <cell r="G826">
            <v>3.0000000000000001E-3</v>
          </cell>
          <cell r="I826" t="str">
            <v>kg CH₄</v>
          </cell>
          <cell r="J826" t="str">
            <v>GJ</v>
          </cell>
        </row>
        <row r="827">
          <cell r="C827" t="str">
            <v>Fontes Estacionárias</v>
          </cell>
          <cell r="E827" t="str">
            <v>Construção e Manufatura</v>
          </cell>
          <cell r="F827" t="str">
            <v>Default</v>
          </cell>
          <cell r="G827">
            <v>1E-3</v>
          </cell>
          <cell r="I827" t="str">
            <v>kg CH₄</v>
          </cell>
          <cell r="J827" t="str">
            <v>GJ</v>
          </cell>
        </row>
        <row r="828">
          <cell r="C828" t="str">
            <v>Fontes Estacionárias</v>
          </cell>
          <cell r="E828" t="str">
            <v>Construção e Manufatura</v>
          </cell>
          <cell r="F828" t="str">
            <v>Mínimo</v>
          </cell>
          <cell r="G828">
            <v>2.9999999999999997E-5</v>
          </cell>
          <cell r="I828" t="str">
            <v>kg N₂O</v>
          </cell>
          <cell r="J828" t="str">
            <v>GJ</v>
          </cell>
        </row>
        <row r="829">
          <cell r="C829" t="str">
            <v>Fontes Estacionárias</v>
          </cell>
          <cell r="E829" t="str">
            <v>Construção e Manufatura</v>
          </cell>
          <cell r="F829" t="str">
            <v>Máximo</v>
          </cell>
          <cell r="G829">
            <v>2.9999999999999997E-4</v>
          </cell>
          <cell r="I829" t="str">
            <v>kg N₂O</v>
          </cell>
          <cell r="J829" t="str">
            <v>GJ</v>
          </cell>
        </row>
        <row r="830">
          <cell r="C830" t="str">
            <v>Fontes Estacionárias</v>
          </cell>
          <cell r="E830" t="str">
            <v>Construção e Manufatura</v>
          </cell>
          <cell r="F830" t="str">
            <v>Default</v>
          </cell>
          <cell r="G830">
            <v>1E-4</v>
          </cell>
          <cell r="I830" t="str">
            <v>kg N₂O</v>
          </cell>
          <cell r="J830" t="str">
            <v>GJ</v>
          </cell>
        </row>
        <row r="831">
          <cell r="C831" t="str">
            <v>Fontes Estacionárias</v>
          </cell>
          <cell r="E831" t="str">
            <v>Construção e Manufatura</v>
          </cell>
          <cell r="F831" t="str">
            <v>Mínimo</v>
          </cell>
          <cell r="G831">
            <v>54.3</v>
          </cell>
          <cell r="I831" t="str">
            <v>kg CO₂</v>
          </cell>
          <cell r="J831" t="str">
            <v>GJ</v>
          </cell>
        </row>
        <row r="832">
          <cell r="C832" t="str">
            <v>Fontes Estacionárias</v>
          </cell>
          <cell r="E832" t="str">
            <v>Construção e Manufatura</v>
          </cell>
          <cell r="F832" t="str">
            <v>Máximo</v>
          </cell>
          <cell r="G832">
            <v>58.3</v>
          </cell>
          <cell r="I832" t="str">
            <v>kg CO₂</v>
          </cell>
          <cell r="J832" t="str">
            <v>GJ</v>
          </cell>
        </row>
        <row r="833">
          <cell r="C833" t="str">
            <v>Fontes Estacionárias</v>
          </cell>
          <cell r="E833" t="str">
            <v>Construção e Manufatura</v>
          </cell>
          <cell r="F833" t="str">
            <v>Default</v>
          </cell>
          <cell r="G833">
            <v>56.1</v>
          </cell>
          <cell r="I833" t="str">
            <v>kg CO₂</v>
          </cell>
          <cell r="J833" t="str">
            <v>GJ</v>
          </cell>
        </row>
        <row r="834">
          <cell r="C834" t="str">
            <v>Fontes Estacionárias</v>
          </cell>
          <cell r="E834" t="str">
            <v>Construção e Manufatura</v>
          </cell>
          <cell r="F834" t="str">
            <v>Mínimo</v>
          </cell>
          <cell r="G834">
            <v>2.9999999999999997E-4</v>
          </cell>
          <cell r="I834" t="str">
            <v>kg CH₄</v>
          </cell>
          <cell r="J834" t="str">
            <v>GJ</v>
          </cell>
        </row>
        <row r="835">
          <cell r="C835" t="str">
            <v>Fontes Estacionárias</v>
          </cell>
          <cell r="E835" t="str">
            <v>Construção e Manufatura</v>
          </cell>
          <cell r="F835" t="str">
            <v>Máximo</v>
          </cell>
          <cell r="G835">
            <v>3.0000000000000001E-3</v>
          </cell>
          <cell r="I835" t="str">
            <v>kg CH₄</v>
          </cell>
          <cell r="J835" t="str">
            <v>GJ</v>
          </cell>
        </row>
        <row r="836">
          <cell r="C836" t="str">
            <v>Fontes Estacionárias</v>
          </cell>
          <cell r="E836" t="str">
            <v>Construção e Manufatura</v>
          </cell>
          <cell r="F836" t="str">
            <v>Default</v>
          </cell>
          <cell r="G836">
            <v>1E-3</v>
          </cell>
          <cell r="I836" t="str">
            <v>kg CH₄</v>
          </cell>
          <cell r="J836" t="str">
            <v>GJ</v>
          </cell>
        </row>
        <row r="837">
          <cell r="C837" t="str">
            <v>Fontes Estacionárias</v>
          </cell>
          <cell r="E837" t="str">
            <v>Construção e Manufatura</v>
          </cell>
          <cell r="F837" t="str">
            <v>Mínimo</v>
          </cell>
          <cell r="G837">
            <v>2.9999999999999997E-5</v>
          </cell>
          <cell r="I837" t="str">
            <v>kg N₂O</v>
          </cell>
          <cell r="J837" t="str">
            <v>GJ</v>
          </cell>
        </row>
        <row r="838">
          <cell r="C838" t="str">
            <v>Fontes Estacionárias</v>
          </cell>
          <cell r="E838" t="str">
            <v>Construção e Manufatura</v>
          </cell>
          <cell r="F838" t="str">
            <v>Máximo</v>
          </cell>
          <cell r="G838">
            <v>2.9999999999999997E-4</v>
          </cell>
          <cell r="I838" t="str">
            <v>kg N₂O</v>
          </cell>
          <cell r="J838" t="str">
            <v>GJ</v>
          </cell>
        </row>
        <row r="839">
          <cell r="C839" t="str">
            <v>Fontes Estacionárias</v>
          </cell>
          <cell r="E839" t="str">
            <v>Construção e Manufatura</v>
          </cell>
          <cell r="F839" t="str">
            <v>Default</v>
          </cell>
          <cell r="G839">
            <v>1E-4</v>
          </cell>
          <cell r="I839" t="str">
            <v>kg N₂O</v>
          </cell>
          <cell r="J839" t="str">
            <v>GJ</v>
          </cell>
        </row>
        <row r="840">
          <cell r="C840" t="str">
            <v>Fontes Estacionárias</v>
          </cell>
          <cell r="E840" t="str">
            <v>Construção e Manufatura</v>
          </cell>
          <cell r="F840" t="str">
            <v>Mínimo</v>
          </cell>
          <cell r="G840">
            <v>54.3</v>
          </cell>
          <cell r="I840" t="str">
            <v>kg CO₂</v>
          </cell>
          <cell r="J840" t="str">
            <v>GJ</v>
          </cell>
        </row>
        <row r="841">
          <cell r="C841" t="str">
            <v>Fontes Estacionárias</v>
          </cell>
          <cell r="E841" t="str">
            <v>Construção e Manufatura</v>
          </cell>
          <cell r="F841" t="str">
            <v>Máximo</v>
          </cell>
          <cell r="G841">
            <v>58.3</v>
          </cell>
          <cell r="I841" t="str">
            <v>kg CO₂</v>
          </cell>
          <cell r="J841" t="str">
            <v>GJ</v>
          </cell>
        </row>
        <row r="842">
          <cell r="C842" t="str">
            <v>Fontes Estacionárias</v>
          </cell>
          <cell r="E842" t="str">
            <v>Construção e Manufatura</v>
          </cell>
          <cell r="F842" t="str">
            <v>Default</v>
          </cell>
          <cell r="G842">
            <v>56.1</v>
          </cell>
          <cell r="I842" t="str">
            <v>kg CO₂</v>
          </cell>
          <cell r="J842" t="str">
            <v>GJ</v>
          </cell>
        </row>
        <row r="843">
          <cell r="C843" t="str">
            <v>Fontes Estacionárias</v>
          </cell>
          <cell r="E843" t="str">
            <v>Construção e Manufatura</v>
          </cell>
          <cell r="F843" t="str">
            <v>Mínimo</v>
          </cell>
          <cell r="G843">
            <v>2.9999999999999997E-4</v>
          </cell>
          <cell r="I843" t="str">
            <v>kg CH₄</v>
          </cell>
          <cell r="J843" t="str">
            <v>GJ</v>
          </cell>
        </row>
        <row r="844">
          <cell r="C844" t="str">
            <v>Fontes Estacionárias</v>
          </cell>
          <cell r="E844" t="str">
            <v>Construção e Manufatura</v>
          </cell>
          <cell r="F844" t="str">
            <v>Máximo</v>
          </cell>
          <cell r="G844">
            <v>3.0000000000000001E-3</v>
          </cell>
          <cell r="I844" t="str">
            <v>kg CH₄</v>
          </cell>
          <cell r="J844" t="str">
            <v>GJ</v>
          </cell>
        </row>
        <row r="845">
          <cell r="C845" t="str">
            <v>Fontes Estacionárias</v>
          </cell>
          <cell r="E845" t="str">
            <v>Construção e Manufatura</v>
          </cell>
          <cell r="F845" t="str">
            <v>Default</v>
          </cell>
          <cell r="G845">
            <v>1E-3</v>
          </cell>
          <cell r="I845" t="str">
            <v>kg CH₄</v>
          </cell>
          <cell r="J845" t="str">
            <v>GJ</v>
          </cell>
        </row>
        <row r="846">
          <cell r="C846" t="str">
            <v>Fontes Estacionárias</v>
          </cell>
          <cell r="E846" t="str">
            <v>Construção e Manufatura</v>
          </cell>
          <cell r="F846" t="str">
            <v>Mínimo</v>
          </cell>
          <cell r="G846">
            <v>2.9999999999999997E-5</v>
          </cell>
          <cell r="I846" t="str">
            <v>kg N₂O</v>
          </cell>
          <cell r="J846" t="str">
            <v>GJ</v>
          </cell>
        </row>
        <row r="847">
          <cell r="C847" t="str">
            <v>Fontes Estacionárias</v>
          </cell>
          <cell r="E847" t="str">
            <v>Construção e Manufatura</v>
          </cell>
          <cell r="F847" t="str">
            <v>Máximo</v>
          </cell>
          <cell r="G847">
            <v>2.9999999999999997E-4</v>
          </cell>
          <cell r="I847" t="str">
            <v>kg N₂O</v>
          </cell>
          <cell r="J847" t="str">
            <v>GJ</v>
          </cell>
        </row>
        <row r="848">
          <cell r="C848" t="str">
            <v>Fontes Estacionárias</v>
          </cell>
          <cell r="E848" t="str">
            <v>Construção e Manufatura</v>
          </cell>
          <cell r="F848" t="str">
            <v>Default</v>
          </cell>
          <cell r="G848">
            <v>1E-4</v>
          </cell>
          <cell r="I848" t="str">
            <v>kg N₂O</v>
          </cell>
          <cell r="J848" t="str">
            <v>GJ</v>
          </cell>
        </row>
        <row r="849">
          <cell r="C849" t="str">
            <v>Fontes Estacionárias</v>
          </cell>
          <cell r="E849" t="str">
            <v>Construção e Manufatura</v>
          </cell>
          <cell r="F849" t="str">
            <v>Mínimo</v>
          </cell>
          <cell r="G849">
            <v>54.3</v>
          </cell>
          <cell r="I849" t="str">
            <v>kg CO₂</v>
          </cell>
          <cell r="J849" t="str">
            <v>GJ</v>
          </cell>
        </row>
        <row r="850">
          <cell r="C850" t="str">
            <v>Fontes Estacionárias</v>
          </cell>
          <cell r="E850" t="str">
            <v>Construção e Manufatura</v>
          </cell>
          <cell r="F850" t="str">
            <v>Máximo</v>
          </cell>
          <cell r="G850">
            <v>58.3</v>
          </cell>
          <cell r="I850" t="str">
            <v>kg CO₂</v>
          </cell>
          <cell r="J850" t="str">
            <v>GJ</v>
          </cell>
        </row>
        <row r="851">
          <cell r="C851" t="str">
            <v>Fontes Estacionárias</v>
          </cell>
          <cell r="E851" t="str">
            <v>Construção e Manufatura</v>
          </cell>
          <cell r="F851" t="str">
            <v>Default</v>
          </cell>
          <cell r="G851">
            <v>56.1</v>
          </cell>
          <cell r="I851" t="str">
            <v>kg CO₂</v>
          </cell>
          <cell r="J851" t="str">
            <v>GJ</v>
          </cell>
        </row>
        <row r="852">
          <cell r="C852" t="str">
            <v>Fontes Estacionárias</v>
          </cell>
          <cell r="E852" t="str">
            <v>Construção e Manufatura</v>
          </cell>
          <cell r="F852" t="str">
            <v>Mínimo</v>
          </cell>
          <cell r="G852">
            <v>2.9999999999999997E-4</v>
          </cell>
          <cell r="I852" t="str">
            <v>kg CH₄</v>
          </cell>
          <cell r="J852" t="str">
            <v>GJ</v>
          </cell>
        </row>
        <row r="853">
          <cell r="C853" t="str">
            <v>Fontes Estacionárias</v>
          </cell>
          <cell r="E853" t="str">
            <v>Construção e Manufatura</v>
          </cell>
          <cell r="F853" t="str">
            <v>Máximo</v>
          </cell>
          <cell r="G853">
            <v>3.0000000000000001E-3</v>
          </cell>
          <cell r="I853" t="str">
            <v>kg CH₄</v>
          </cell>
          <cell r="J853" t="str">
            <v>GJ</v>
          </cell>
        </row>
        <row r="854">
          <cell r="C854" t="str">
            <v>Fontes Estacionárias</v>
          </cell>
          <cell r="E854" t="str">
            <v>Construção e Manufatura</v>
          </cell>
          <cell r="F854" t="str">
            <v>Default</v>
          </cell>
          <cell r="G854">
            <v>1E-3</v>
          </cell>
          <cell r="I854" t="str">
            <v>kg CH₄</v>
          </cell>
          <cell r="J854" t="str">
            <v>GJ</v>
          </cell>
        </row>
        <row r="855">
          <cell r="C855" t="str">
            <v>Fontes Estacionárias</v>
          </cell>
          <cell r="E855" t="str">
            <v>Construção e Manufatura</v>
          </cell>
          <cell r="F855" t="str">
            <v>Mínimo</v>
          </cell>
          <cell r="G855">
            <v>2.9999999999999997E-5</v>
          </cell>
          <cell r="I855" t="str">
            <v>kg N₂O</v>
          </cell>
          <cell r="J855" t="str">
            <v>GJ</v>
          </cell>
        </row>
        <row r="856">
          <cell r="C856" t="str">
            <v>Fontes Estacionárias</v>
          </cell>
          <cell r="E856" t="str">
            <v>Construção e Manufatura</v>
          </cell>
          <cell r="F856" t="str">
            <v>Máximo</v>
          </cell>
          <cell r="G856">
            <v>2.9999999999999997E-4</v>
          </cell>
          <cell r="I856" t="str">
            <v>kg N₂O</v>
          </cell>
          <cell r="J856" t="str">
            <v>GJ</v>
          </cell>
        </row>
        <row r="857">
          <cell r="C857" t="str">
            <v>Fontes Estacionárias</v>
          </cell>
          <cell r="E857" t="str">
            <v>Construção e Manufatura</v>
          </cell>
          <cell r="F857" t="str">
            <v>Default</v>
          </cell>
          <cell r="G857">
            <v>1E-4</v>
          </cell>
          <cell r="I857" t="str">
            <v>kg N₂O</v>
          </cell>
          <cell r="J857" t="str">
            <v>GJ</v>
          </cell>
        </row>
        <row r="858">
          <cell r="C858" t="str">
            <v>Fontes Estacionárias</v>
          </cell>
          <cell r="E858" t="str">
            <v>Construção e Manufatura</v>
          </cell>
          <cell r="F858" t="str">
            <v>Mínimo</v>
          </cell>
          <cell r="G858">
            <v>54.3</v>
          </cell>
          <cell r="I858" t="str">
            <v>kg CO₂</v>
          </cell>
          <cell r="J858" t="str">
            <v>GJ</v>
          </cell>
        </row>
        <row r="859">
          <cell r="C859" t="str">
            <v>Fontes Estacionárias</v>
          </cell>
          <cell r="E859" t="str">
            <v>Construção e Manufatura</v>
          </cell>
          <cell r="F859" t="str">
            <v>Máximo</v>
          </cell>
          <cell r="G859">
            <v>58.3</v>
          </cell>
          <cell r="I859" t="str">
            <v>kg CO₂</v>
          </cell>
          <cell r="J859" t="str">
            <v>GJ</v>
          </cell>
        </row>
        <row r="860">
          <cell r="C860" t="str">
            <v>Fontes Estacionárias</v>
          </cell>
          <cell r="E860" t="str">
            <v>Construção e Manufatura</v>
          </cell>
          <cell r="F860" t="str">
            <v>Default</v>
          </cell>
          <cell r="G860">
            <v>56.1</v>
          </cell>
          <cell r="I860" t="str">
            <v>kg CO₂</v>
          </cell>
          <cell r="J860" t="str">
            <v>GJ</v>
          </cell>
        </row>
        <row r="861">
          <cell r="C861" t="str">
            <v>Fontes Estacionárias</v>
          </cell>
          <cell r="E861" t="str">
            <v>Construção e Manufatura</v>
          </cell>
          <cell r="F861" t="str">
            <v>Mínimo</v>
          </cell>
          <cell r="G861">
            <v>2.9999999999999997E-4</v>
          </cell>
          <cell r="I861" t="str">
            <v>kg CH₄</v>
          </cell>
          <cell r="J861" t="str">
            <v>GJ</v>
          </cell>
        </row>
        <row r="862">
          <cell r="C862" t="str">
            <v>Fontes Estacionárias</v>
          </cell>
          <cell r="E862" t="str">
            <v>Construção e Manufatura</v>
          </cell>
          <cell r="F862" t="str">
            <v>Máximo</v>
          </cell>
          <cell r="G862">
            <v>3.0000000000000001E-3</v>
          </cell>
          <cell r="I862" t="str">
            <v>kg CH₄</v>
          </cell>
          <cell r="J862" t="str">
            <v>GJ</v>
          </cell>
        </row>
        <row r="863">
          <cell r="C863" t="str">
            <v>Fontes Estacionárias</v>
          </cell>
          <cell r="E863" t="str">
            <v>Construção e Manufatura</v>
          </cell>
          <cell r="F863" t="str">
            <v>Default</v>
          </cell>
          <cell r="G863">
            <v>1E-3</v>
          </cell>
          <cell r="I863" t="str">
            <v>kg CH₄</v>
          </cell>
          <cell r="J863" t="str">
            <v>GJ</v>
          </cell>
        </row>
        <row r="864">
          <cell r="C864" t="str">
            <v>Fontes Estacionárias</v>
          </cell>
          <cell r="E864" t="str">
            <v>Construção e Manufatura</v>
          </cell>
          <cell r="F864" t="str">
            <v>Mínimo</v>
          </cell>
          <cell r="G864">
            <v>2.9999999999999997E-5</v>
          </cell>
          <cell r="I864" t="str">
            <v>kg N₂O</v>
          </cell>
          <cell r="J864" t="str">
            <v>GJ</v>
          </cell>
        </row>
        <row r="865">
          <cell r="C865" t="str">
            <v>Fontes Estacionárias</v>
          </cell>
          <cell r="E865" t="str">
            <v>Construção e Manufatura</v>
          </cell>
          <cell r="F865" t="str">
            <v>Máximo</v>
          </cell>
          <cell r="G865">
            <v>2.9999999999999997E-4</v>
          </cell>
          <cell r="I865" t="str">
            <v>kg N₂O</v>
          </cell>
          <cell r="J865" t="str">
            <v>GJ</v>
          </cell>
        </row>
        <row r="866">
          <cell r="C866" t="str">
            <v>Fontes Estacionárias</v>
          </cell>
          <cell r="E866" t="str">
            <v>Construção e Manufatura</v>
          </cell>
          <cell r="F866" t="str">
            <v>Default</v>
          </cell>
          <cell r="G866">
            <v>1E-4</v>
          </cell>
          <cell r="I866" t="str">
            <v>kg N₂O</v>
          </cell>
          <cell r="J866" t="str">
            <v>GJ</v>
          </cell>
        </row>
        <row r="867">
          <cell r="C867" t="str">
            <v>Fontes Estacionárias</v>
          </cell>
          <cell r="E867" t="str">
            <v>Construção e Manufatura</v>
          </cell>
          <cell r="F867" t="str">
            <v>Mínimo</v>
          </cell>
          <cell r="G867">
            <v>59.8</v>
          </cell>
          <cell r="I867" t="str">
            <v>kg CO₂</v>
          </cell>
          <cell r="J867" t="str">
            <v>GJ</v>
          </cell>
        </row>
        <row r="868">
          <cell r="C868" t="str">
            <v>Fontes Estacionárias</v>
          </cell>
          <cell r="E868" t="str">
            <v>Construção e Manufatura</v>
          </cell>
          <cell r="F868" t="str">
            <v>Máximo</v>
          </cell>
          <cell r="G868">
            <v>84.3</v>
          </cell>
          <cell r="I868" t="str">
            <v>kg CO₂</v>
          </cell>
          <cell r="J868" t="str">
            <v>GJ</v>
          </cell>
        </row>
        <row r="869">
          <cell r="C869" t="str">
            <v>Fontes Estacionárias</v>
          </cell>
          <cell r="E869" t="str">
            <v>Construção e Manufatura</v>
          </cell>
          <cell r="F869" t="str">
            <v>Default</v>
          </cell>
          <cell r="G869">
            <v>70.8</v>
          </cell>
          <cell r="I869" t="str">
            <v>kg CO₂</v>
          </cell>
          <cell r="J869" t="str">
            <v>GJ</v>
          </cell>
        </row>
        <row r="870">
          <cell r="C870" t="str">
            <v>Fontes Estacionárias</v>
          </cell>
          <cell r="E870" t="str">
            <v>Construção e Manufatura</v>
          </cell>
          <cell r="F870" t="str">
            <v>Mínimo</v>
          </cell>
          <cell r="G870">
            <v>1E-3</v>
          </cell>
          <cell r="I870" t="str">
            <v>kg CH₄</v>
          </cell>
          <cell r="J870" t="str">
            <v>GJ</v>
          </cell>
        </row>
        <row r="871">
          <cell r="C871" t="str">
            <v>Fontes Estacionárias</v>
          </cell>
          <cell r="E871" t="str">
            <v>Construção e Manufatura</v>
          </cell>
          <cell r="F871" t="str">
            <v>Máximo</v>
          </cell>
          <cell r="G871">
            <v>0.01</v>
          </cell>
          <cell r="I871" t="str">
            <v>kg CH₄</v>
          </cell>
          <cell r="J871" t="str">
            <v>GJ</v>
          </cell>
        </row>
        <row r="872">
          <cell r="C872" t="str">
            <v>Fontes Estacionárias</v>
          </cell>
          <cell r="E872" t="str">
            <v>Construção e Manufatura</v>
          </cell>
          <cell r="F872" t="str">
            <v>Default</v>
          </cell>
          <cell r="G872">
            <v>3.0000000000000001E-3</v>
          </cell>
          <cell r="I872" t="str">
            <v>kg CH₄</v>
          </cell>
          <cell r="J872" t="str">
            <v>GJ</v>
          </cell>
        </row>
        <row r="873">
          <cell r="C873" t="str">
            <v>Fontes Estacionárias</v>
          </cell>
          <cell r="E873" t="str">
            <v>Construção e Manufatura</v>
          </cell>
          <cell r="F873" t="str">
            <v>Mínimo</v>
          </cell>
          <cell r="G873">
            <v>2.0000000000000001E-4</v>
          </cell>
          <cell r="I873" t="str">
            <v>kg N₂O</v>
          </cell>
          <cell r="J873" t="str">
            <v>GJ</v>
          </cell>
        </row>
        <row r="874">
          <cell r="C874" t="str">
            <v>Fontes Estacionárias</v>
          </cell>
          <cell r="E874" t="str">
            <v>Construção e Manufatura</v>
          </cell>
          <cell r="F874" t="str">
            <v>Máximo</v>
          </cell>
          <cell r="G874">
            <v>2E-3</v>
          </cell>
          <cell r="I874" t="str">
            <v>kg N₂O</v>
          </cell>
          <cell r="J874" t="str">
            <v>GJ</v>
          </cell>
        </row>
        <row r="875">
          <cell r="C875" t="str">
            <v>Fontes Estacionárias</v>
          </cell>
          <cell r="E875" t="str">
            <v>Construção e Manufatura</v>
          </cell>
          <cell r="F875" t="str">
            <v>Default</v>
          </cell>
          <cell r="G875">
            <v>5.9999999999999995E-4</v>
          </cell>
          <cell r="I875" t="str">
            <v>kg N₂O</v>
          </cell>
          <cell r="J875" t="str">
            <v>GJ</v>
          </cell>
        </row>
        <row r="876">
          <cell r="C876" t="str">
            <v>Fontes Estacionárias</v>
          </cell>
          <cell r="E876" t="str">
            <v>Construção e Manufatura</v>
          </cell>
          <cell r="F876" t="str">
            <v>Mínimo</v>
          </cell>
          <cell r="G876">
            <v>67.099999999999994</v>
          </cell>
          <cell r="I876" t="str">
            <v>kg CO₂</v>
          </cell>
          <cell r="J876" t="str">
            <v>GJ</v>
          </cell>
        </row>
        <row r="877">
          <cell r="C877" t="str">
            <v>Fontes Estacionárias</v>
          </cell>
          <cell r="E877" t="str">
            <v>Construção e Manufatura</v>
          </cell>
          <cell r="F877" t="str">
            <v>Máximo</v>
          </cell>
          <cell r="G877">
            <v>95.3</v>
          </cell>
          <cell r="I877" t="str">
            <v>kg CO₂</v>
          </cell>
          <cell r="J877" t="str">
            <v>GJ</v>
          </cell>
        </row>
        <row r="878">
          <cell r="C878" t="str">
            <v>Fontes Estacionárias</v>
          </cell>
          <cell r="E878" t="str">
            <v>Construção e Manufatura</v>
          </cell>
          <cell r="F878" t="str">
            <v>Default</v>
          </cell>
          <cell r="G878">
            <v>79.599999999999994</v>
          </cell>
          <cell r="I878" t="str">
            <v>kg CO₂</v>
          </cell>
          <cell r="J878" t="str">
            <v>GJ</v>
          </cell>
        </row>
        <row r="879">
          <cell r="C879" t="str">
            <v>Fontes Estacionárias</v>
          </cell>
          <cell r="E879" t="str">
            <v>Construção e Manufatura</v>
          </cell>
          <cell r="F879" t="str">
            <v>Mínimo</v>
          </cell>
          <cell r="G879">
            <v>1E-3</v>
          </cell>
          <cell r="I879" t="str">
            <v>kg CH₄</v>
          </cell>
          <cell r="J879" t="str">
            <v>GJ</v>
          </cell>
        </row>
        <row r="880">
          <cell r="C880" t="str">
            <v>Fontes Estacionárias</v>
          </cell>
          <cell r="E880" t="str">
            <v>Construção e Manufatura</v>
          </cell>
          <cell r="F880" t="str">
            <v>Máximo</v>
          </cell>
          <cell r="G880">
            <v>0.01</v>
          </cell>
          <cell r="I880" t="str">
            <v>kg CH₄</v>
          </cell>
          <cell r="J880" t="str">
            <v>GJ</v>
          </cell>
        </row>
        <row r="881">
          <cell r="C881" t="str">
            <v>Fontes Estacionárias</v>
          </cell>
          <cell r="E881" t="str">
            <v>Construção e Manufatura</v>
          </cell>
          <cell r="F881" t="str">
            <v>Default</v>
          </cell>
          <cell r="G881">
            <v>3.0000000000000001E-3</v>
          </cell>
          <cell r="I881" t="str">
            <v>kg CH₄</v>
          </cell>
          <cell r="J881" t="str">
            <v>GJ</v>
          </cell>
        </row>
        <row r="882">
          <cell r="C882" t="str">
            <v>Fontes Estacionárias</v>
          </cell>
          <cell r="E882" t="str">
            <v>Construção e Manufatura</v>
          </cell>
          <cell r="F882" t="str">
            <v>Mínimo</v>
          </cell>
          <cell r="G882">
            <v>2.0000000000000001E-4</v>
          </cell>
          <cell r="I882" t="str">
            <v>kg N₂O</v>
          </cell>
          <cell r="J882" t="str">
            <v>GJ</v>
          </cell>
        </row>
        <row r="883">
          <cell r="C883" t="str">
            <v>Fontes Estacionárias</v>
          </cell>
          <cell r="E883" t="str">
            <v>Construção e Manufatura</v>
          </cell>
          <cell r="F883" t="str">
            <v>Máximo</v>
          </cell>
          <cell r="G883">
            <v>2E-3</v>
          </cell>
          <cell r="I883" t="str">
            <v>kg N₂O</v>
          </cell>
          <cell r="J883" t="str">
            <v>GJ</v>
          </cell>
        </row>
        <row r="884">
          <cell r="C884" t="str">
            <v>Fontes Estacionárias</v>
          </cell>
          <cell r="E884" t="str">
            <v>Construção e Manufatura</v>
          </cell>
          <cell r="F884" t="str">
            <v>Default</v>
          </cell>
          <cell r="G884">
            <v>5.9999999999999995E-4</v>
          </cell>
          <cell r="I884" t="str">
            <v>kg N₂O</v>
          </cell>
          <cell r="J884" t="str">
            <v>GJ</v>
          </cell>
        </row>
        <row r="885">
          <cell r="C885" t="str">
            <v>Fontes Estacionárias</v>
          </cell>
          <cell r="E885" t="str">
            <v>Construção e Manufatura</v>
          </cell>
          <cell r="F885" t="str">
            <v>Mínimo</v>
          </cell>
          <cell r="G885">
            <v>67.099999999999994</v>
          </cell>
          <cell r="I885" t="str">
            <v>kg CO₂</v>
          </cell>
          <cell r="J885" t="str">
            <v>GJ</v>
          </cell>
        </row>
        <row r="886">
          <cell r="C886" t="str">
            <v>Fontes Estacionárias</v>
          </cell>
          <cell r="E886" t="str">
            <v>Construção e Manufatura</v>
          </cell>
          <cell r="F886" t="str">
            <v>Máximo</v>
          </cell>
          <cell r="G886">
            <v>95.3</v>
          </cell>
          <cell r="I886" t="str">
            <v>kg CO₂</v>
          </cell>
          <cell r="J886" t="str">
            <v>GJ</v>
          </cell>
        </row>
        <row r="887">
          <cell r="C887" t="str">
            <v>Fontes Estacionárias</v>
          </cell>
          <cell r="E887" t="str">
            <v>Construção e Manufatura</v>
          </cell>
          <cell r="F887" t="str">
            <v>Default</v>
          </cell>
          <cell r="G887">
            <v>79.599999999999994</v>
          </cell>
          <cell r="I887" t="str">
            <v>kg CO₂</v>
          </cell>
          <cell r="J887" t="str">
            <v>GJ</v>
          </cell>
        </row>
        <row r="888">
          <cell r="C888" t="str">
            <v>Fontes Estacionárias</v>
          </cell>
          <cell r="E888" t="str">
            <v>Construção e Manufatura</v>
          </cell>
          <cell r="F888" t="str">
            <v>Mínimo</v>
          </cell>
          <cell r="G888">
            <v>1E-3</v>
          </cell>
          <cell r="I888" t="str">
            <v>kg CH₄</v>
          </cell>
          <cell r="J888" t="str">
            <v>GJ</v>
          </cell>
        </row>
        <row r="889">
          <cell r="C889" t="str">
            <v>Fontes Estacionárias</v>
          </cell>
          <cell r="E889" t="str">
            <v>Construção e Manufatura</v>
          </cell>
          <cell r="F889" t="str">
            <v>Máximo</v>
          </cell>
          <cell r="G889">
            <v>0.01</v>
          </cell>
          <cell r="I889" t="str">
            <v>kg CH₄</v>
          </cell>
          <cell r="J889" t="str">
            <v>GJ</v>
          </cell>
        </row>
        <row r="890">
          <cell r="C890" t="str">
            <v>Fontes Estacionárias</v>
          </cell>
          <cell r="E890" t="str">
            <v>Construção e Manufatura</v>
          </cell>
          <cell r="F890" t="str">
            <v>Default</v>
          </cell>
          <cell r="G890">
            <v>3.0000000000000001E-3</v>
          </cell>
          <cell r="I890" t="str">
            <v>kg CH₄</v>
          </cell>
          <cell r="J890" t="str">
            <v>GJ</v>
          </cell>
        </row>
        <row r="891">
          <cell r="C891" t="str">
            <v>Fontes Estacionárias</v>
          </cell>
          <cell r="E891" t="str">
            <v>Construção e Manufatura</v>
          </cell>
          <cell r="F891" t="str">
            <v>Mínimo</v>
          </cell>
          <cell r="G891">
            <v>2.0000000000000001E-4</v>
          </cell>
          <cell r="I891" t="str">
            <v>kg N₂O</v>
          </cell>
          <cell r="J891" t="str">
            <v>GJ</v>
          </cell>
        </row>
        <row r="892">
          <cell r="C892" t="str">
            <v>Fontes Estacionárias</v>
          </cell>
          <cell r="E892" t="str">
            <v>Construção e Manufatura</v>
          </cell>
          <cell r="F892" t="str">
            <v>Máximo</v>
          </cell>
          <cell r="G892">
            <v>2E-3</v>
          </cell>
          <cell r="I892" t="str">
            <v>kg N₂O</v>
          </cell>
          <cell r="J892" t="str">
            <v>GJ</v>
          </cell>
        </row>
        <row r="893">
          <cell r="C893" t="str">
            <v>Fontes Estacionárias</v>
          </cell>
          <cell r="E893" t="str">
            <v>Construção e Manufatura</v>
          </cell>
          <cell r="F893" t="str">
            <v>Default</v>
          </cell>
          <cell r="G893">
            <v>5.9999999999999995E-4</v>
          </cell>
          <cell r="I893" t="str">
            <v>kg N₂O</v>
          </cell>
          <cell r="J893" t="str">
            <v>GJ</v>
          </cell>
        </row>
        <row r="894">
          <cell r="C894" t="str">
            <v>Fontes Estacionárias</v>
          </cell>
          <cell r="E894" t="str">
            <v>Construção e Manufatura</v>
          </cell>
          <cell r="F894" t="str">
            <v>Mínimo</v>
          </cell>
          <cell r="G894">
            <v>61.6</v>
          </cell>
          <cell r="I894" t="str">
            <v>kg CO₂</v>
          </cell>
          <cell r="J894" t="str">
            <v>GJ</v>
          </cell>
        </row>
        <row r="895">
          <cell r="C895" t="str">
            <v>Fontes Estacionárias</v>
          </cell>
          <cell r="E895" t="str">
            <v>Construção e Manufatura</v>
          </cell>
          <cell r="F895" t="str">
            <v>Máximo</v>
          </cell>
          <cell r="G895">
            <v>65.599999999999994</v>
          </cell>
          <cell r="I895" t="str">
            <v>kg CO₂</v>
          </cell>
          <cell r="J895" t="str">
            <v>GJ</v>
          </cell>
        </row>
        <row r="896">
          <cell r="C896" t="str">
            <v>Fontes Estacionárias</v>
          </cell>
          <cell r="E896" t="str">
            <v>Construção e Manufatura</v>
          </cell>
          <cell r="F896" t="str">
            <v>Default</v>
          </cell>
          <cell r="G896">
            <v>63.1</v>
          </cell>
          <cell r="I896" t="str">
            <v>kg CO₂</v>
          </cell>
          <cell r="J896" t="str">
            <v>GJ</v>
          </cell>
        </row>
        <row r="897">
          <cell r="C897" t="str">
            <v>Fontes Estacionárias</v>
          </cell>
          <cell r="E897" t="str">
            <v>Construção e Manufatura</v>
          </cell>
          <cell r="F897" t="str">
            <v>Mínimo</v>
          </cell>
          <cell r="G897">
            <v>2.9999999999999997E-4</v>
          </cell>
          <cell r="I897" t="str">
            <v>kg CH₄</v>
          </cell>
          <cell r="J897" t="str">
            <v>GJ</v>
          </cell>
        </row>
        <row r="898">
          <cell r="C898" t="str">
            <v>Fontes Estacionárias</v>
          </cell>
          <cell r="E898" t="str">
            <v>Construção e Manufatura</v>
          </cell>
          <cell r="F898" t="str">
            <v>Máximo</v>
          </cell>
          <cell r="G898">
            <v>3.0000000000000001E-3</v>
          </cell>
          <cell r="I898" t="str">
            <v>kg CH₄</v>
          </cell>
          <cell r="J898" t="str">
            <v>GJ</v>
          </cell>
        </row>
        <row r="899">
          <cell r="C899" t="str">
            <v>Fontes Estacionárias</v>
          </cell>
          <cell r="E899" t="str">
            <v>Construção e Manufatura</v>
          </cell>
          <cell r="F899" t="str">
            <v>Default</v>
          </cell>
          <cell r="G899">
            <v>1E-3</v>
          </cell>
          <cell r="I899" t="str">
            <v>kg CH₄</v>
          </cell>
          <cell r="J899" t="str">
            <v>GJ</v>
          </cell>
        </row>
        <row r="900">
          <cell r="C900" t="str">
            <v>Fontes Estacionárias</v>
          </cell>
          <cell r="E900" t="str">
            <v>Construção e Manufatura</v>
          </cell>
          <cell r="F900" t="str">
            <v>Mínimo</v>
          </cell>
          <cell r="G900">
            <v>2.9999999999999997E-5</v>
          </cell>
          <cell r="I900" t="str">
            <v>kg N₂O</v>
          </cell>
          <cell r="J900" t="str">
            <v>GJ</v>
          </cell>
        </row>
        <row r="901">
          <cell r="C901" t="str">
            <v>Fontes Estacionárias</v>
          </cell>
          <cell r="E901" t="str">
            <v>Construção e Manufatura</v>
          </cell>
          <cell r="F901" t="str">
            <v>Máximo</v>
          </cell>
          <cell r="G901">
            <v>2.9999999999999997E-4</v>
          </cell>
          <cell r="I901" t="str">
            <v>kg N₂O</v>
          </cell>
          <cell r="J901" t="str">
            <v>GJ</v>
          </cell>
        </row>
        <row r="902">
          <cell r="C902" t="str">
            <v>Fontes Estacionárias</v>
          </cell>
          <cell r="E902" t="str">
            <v>Construção e Manufatura</v>
          </cell>
          <cell r="F902" t="str">
            <v>Default</v>
          </cell>
          <cell r="G902">
            <v>1E-4</v>
          </cell>
          <cell r="I902" t="str">
            <v>kg N₂O</v>
          </cell>
          <cell r="J902" t="str">
            <v>GJ</v>
          </cell>
        </row>
        <row r="903">
          <cell r="C903" t="str">
            <v>Fontes Estacionárias</v>
          </cell>
          <cell r="E903" t="str">
            <v>Construção e Manufatura</v>
          </cell>
          <cell r="F903" t="str">
            <v>Mínimo</v>
          </cell>
          <cell r="G903">
            <v>95</v>
          </cell>
          <cell r="I903" t="str">
            <v>kg CO₂</v>
          </cell>
          <cell r="J903" t="str">
            <v>GJ</v>
          </cell>
        </row>
        <row r="904">
          <cell r="C904" t="str">
            <v>Fontes Estacionárias</v>
          </cell>
          <cell r="E904" t="str">
            <v>Construção e Manufatura</v>
          </cell>
          <cell r="F904" t="str">
            <v>Máximo</v>
          </cell>
          <cell r="G904">
            <v>132</v>
          </cell>
          <cell r="I904" t="str">
            <v>kg CO₂</v>
          </cell>
          <cell r="J904" t="str">
            <v>GJ</v>
          </cell>
        </row>
        <row r="905">
          <cell r="C905" t="str">
            <v>Fontes Estacionárias</v>
          </cell>
          <cell r="E905" t="str">
            <v>Construção e Manufatura</v>
          </cell>
          <cell r="F905" t="str">
            <v>Default</v>
          </cell>
          <cell r="G905">
            <v>112</v>
          </cell>
          <cell r="I905" t="str">
            <v>kg CO₂</v>
          </cell>
          <cell r="J905" t="str">
            <v>GJ</v>
          </cell>
        </row>
        <row r="906">
          <cell r="C906" t="str">
            <v>Fontes Estacionárias</v>
          </cell>
          <cell r="E906" t="str">
            <v>Construção e Manufatura</v>
          </cell>
          <cell r="F906" t="str">
            <v>Mínimo</v>
          </cell>
          <cell r="G906">
            <v>7.0000000000000007E-2</v>
          </cell>
          <cell r="I906" t="str">
            <v>kg CH₄</v>
          </cell>
          <cell r="J906" t="str">
            <v>GJ</v>
          </cell>
        </row>
        <row r="907">
          <cell r="C907" t="str">
            <v>Fontes Estacionárias</v>
          </cell>
          <cell r="E907" t="str">
            <v>Construção e Manufatura</v>
          </cell>
          <cell r="F907" t="str">
            <v>Máximo</v>
          </cell>
          <cell r="G907">
            <v>0.6</v>
          </cell>
          <cell r="I907" t="str">
            <v>kg CH₄</v>
          </cell>
          <cell r="J907" t="str">
            <v>GJ</v>
          </cell>
        </row>
        <row r="908">
          <cell r="C908" t="str">
            <v>Fontes Estacionárias</v>
          </cell>
          <cell r="E908" t="str">
            <v>Construção e Manufatura</v>
          </cell>
          <cell r="F908" t="str">
            <v>Default</v>
          </cell>
          <cell r="G908">
            <v>0.2</v>
          </cell>
          <cell r="I908" t="str">
            <v>kg CH₄</v>
          </cell>
          <cell r="J908" t="str">
            <v>GJ</v>
          </cell>
        </row>
        <row r="909">
          <cell r="C909" t="str">
            <v>Fontes Estacionárias</v>
          </cell>
          <cell r="E909" t="str">
            <v>Construção e Manufatura</v>
          </cell>
          <cell r="F909" t="str">
            <v>Mínimo</v>
          </cell>
          <cell r="G909">
            <v>1.5E-3</v>
          </cell>
          <cell r="I909" t="str">
            <v>kg N₂O</v>
          </cell>
          <cell r="J909" t="str">
            <v>GJ</v>
          </cell>
        </row>
        <row r="910">
          <cell r="C910" t="str">
            <v>Fontes Estacionárias</v>
          </cell>
          <cell r="E910" t="str">
            <v>Construção e Manufatura</v>
          </cell>
          <cell r="F910" t="str">
            <v>Máximo</v>
          </cell>
          <cell r="G910">
            <v>1.4999999999999999E-2</v>
          </cell>
          <cell r="I910" t="str">
            <v>kg N₂O</v>
          </cell>
          <cell r="J910" t="str">
            <v>GJ</v>
          </cell>
        </row>
        <row r="911">
          <cell r="C911" t="str">
            <v>Fontes Estacionárias</v>
          </cell>
          <cell r="E911" t="str">
            <v>Construção e Manufatura</v>
          </cell>
          <cell r="F911" t="str">
            <v>Default</v>
          </cell>
          <cell r="G911">
            <v>4.0000000000000001E-3</v>
          </cell>
          <cell r="I911" t="str">
            <v>kg N₂O</v>
          </cell>
          <cell r="J911" t="str">
            <v>GJ</v>
          </cell>
        </row>
        <row r="912">
          <cell r="C912" t="str">
            <v>Fontes Estacionárias</v>
          </cell>
          <cell r="E912" t="str">
            <v>Construção e Manufatura</v>
          </cell>
          <cell r="F912" t="str">
            <v>Mínimo</v>
          </cell>
          <cell r="G912">
            <v>92.8</v>
          </cell>
          <cell r="I912" t="str">
            <v>kg CO₂</v>
          </cell>
          <cell r="J912" t="str">
            <v>GJ</v>
          </cell>
        </row>
        <row r="913">
          <cell r="C913" t="str">
            <v>Fontes Estacionárias</v>
          </cell>
          <cell r="E913" t="str">
            <v>Construção e Manufatura</v>
          </cell>
          <cell r="F913" t="str">
            <v>Máximo</v>
          </cell>
          <cell r="G913">
            <v>100</v>
          </cell>
          <cell r="I913" t="str">
            <v>kg CO₂</v>
          </cell>
          <cell r="J913" t="str">
            <v>GJ</v>
          </cell>
        </row>
        <row r="914">
          <cell r="C914" t="str">
            <v>Fontes Estacionárias</v>
          </cell>
          <cell r="E914" t="str">
            <v>Construção e Manufatura</v>
          </cell>
          <cell r="F914" t="str">
            <v>Default</v>
          </cell>
          <cell r="G914">
            <v>96.1</v>
          </cell>
          <cell r="I914" t="str">
            <v>kg CO₂</v>
          </cell>
          <cell r="J914" t="str">
            <v>GJ</v>
          </cell>
        </row>
        <row r="915">
          <cell r="C915" t="str">
            <v>Fontes Estacionárias</v>
          </cell>
          <cell r="E915" t="str">
            <v>Construção e Manufatura</v>
          </cell>
          <cell r="F915" t="str">
            <v>Mínimo</v>
          </cell>
          <cell r="G915">
            <v>3.0000000000000001E-3</v>
          </cell>
          <cell r="I915" t="str">
            <v>kg CH₄</v>
          </cell>
          <cell r="J915" t="str">
            <v>GJ</v>
          </cell>
        </row>
        <row r="916">
          <cell r="C916" t="str">
            <v>Fontes Estacionárias</v>
          </cell>
          <cell r="E916" t="str">
            <v>Construção e Manufatura</v>
          </cell>
          <cell r="F916" t="str">
            <v>Máximo</v>
          </cell>
          <cell r="G916">
            <v>0.03</v>
          </cell>
          <cell r="I916" t="str">
            <v>kg CH₄</v>
          </cell>
          <cell r="J916" t="str">
            <v>GJ</v>
          </cell>
        </row>
        <row r="917">
          <cell r="C917" t="str">
            <v>Fontes Estacionárias</v>
          </cell>
          <cell r="E917" t="str">
            <v>Construção e Manufatura</v>
          </cell>
          <cell r="F917" t="str">
            <v>Default</v>
          </cell>
          <cell r="G917">
            <v>0.01</v>
          </cell>
          <cell r="I917" t="str">
            <v>kg CH₄</v>
          </cell>
          <cell r="J917" t="str">
            <v>GJ</v>
          </cell>
        </row>
        <row r="918">
          <cell r="C918" t="str">
            <v>Fontes Estacionárias</v>
          </cell>
          <cell r="E918" t="str">
            <v>Construção e Manufatura</v>
          </cell>
          <cell r="F918" t="str">
            <v>Mínimo</v>
          </cell>
          <cell r="G918">
            <v>5.0000000000000001E-4</v>
          </cell>
          <cell r="I918" t="str">
            <v>kg N₂O</v>
          </cell>
          <cell r="J918" t="str">
            <v>GJ</v>
          </cell>
        </row>
        <row r="919">
          <cell r="C919" t="str">
            <v>Fontes Estacionárias</v>
          </cell>
          <cell r="E919" t="str">
            <v>Construção e Manufatura</v>
          </cell>
          <cell r="F919" t="str">
            <v>Máximo</v>
          </cell>
          <cell r="G919">
            <v>5.0000000000000001E-3</v>
          </cell>
          <cell r="I919" t="str">
            <v>kg N₂O</v>
          </cell>
          <cell r="J919" t="str">
            <v>GJ</v>
          </cell>
        </row>
        <row r="920">
          <cell r="C920" t="str">
            <v>Fontes Estacionárias</v>
          </cell>
          <cell r="E920" t="str">
            <v>Construção e Manufatura</v>
          </cell>
          <cell r="F920" t="str">
            <v>Default</v>
          </cell>
          <cell r="G920">
            <v>1.5E-3</v>
          </cell>
          <cell r="I920" t="str">
            <v>kg N₂O</v>
          </cell>
          <cell r="J920" t="str">
            <v>GJ</v>
          </cell>
        </row>
        <row r="921">
          <cell r="C921" t="str">
            <v>Fontes Estacionárias</v>
          </cell>
          <cell r="E921" t="str">
            <v>Construção e Manufatura</v>
          </cell>
          <cell r="F921" t="str">
            <v>Mínimo</v>
          </cell>
          <cell r="G921">
            <v>95</v>
          </cell>
          <cell r="I921" t="str">
            <v>kg CO₂</v>
          </cell>
          <cell r="J921" t="str">
            <v>GJ</v>
          </cell>
        </row>
        <row r="922">
          <cell r="C922" t="str">
            <v>Fontes Estacionárias</v>
          </cell>
          <cell r="E922" t="str">
            <v>Construção e Manufatura</v>
          </cell>
          <cell r="F922" t="str">
            <v>Máximo</v>
          </cell>
          <cell r="G922">
            <v>132</v>
          </cell>
          <cell r="I922" t="str">
            <v>kg CO₂</v>
          </cell>
          <cell r="J922" t="str">
            <v>GJ</v>
          </cell>
        </row>
        <row r="923">
          <cell r="C923" t="str">
            <v>Fontes Estacionárias</v>
          </cell>
          <cell r="E923" t="str">
            <v>Construção e Manufatura</v>
          </cell>
          <cell r="F923" t="str">
            <v>Default</v>
          </cell>
          <cell r="G923">
            <v>112</v>
          </cell>
          <cell r="I923" t="str">
            <v>kg CO₂</v>
          </cell>
          <cell r="J923" t="str">
            <v>GJ</v>
          </cell>
        </row>
        <row r="924">
          <cell r="C924" t="str">
            <v>Fontes Estacionárias</v>
          </cell>
          <cell r="E924" t="str">
            <v>Construção e Manufatura</v>
          </cell>
          <cell r="F924" t="str">
            <v>Mínimo</v>
          </cell>
          <cell r="G924">
            <v>0.01</v>
          </cell>
          <cell r="I924" t="str">
            <v>kg CH₄</v>
          </cell>
          <cell r="J924" t="str">
            <v>GJ</v>
          </cell>
        </row>
        <row r="925">
          <cell r="C925" t="str">
            <v>Fontes Estacionárias</v>
          </cell>
          <cell r="E925" t="str">
            <v>Construção e Manufatura</v>
          </cell>
          <cell r="F925" t="str">
            <v>Máximo</v>
          </cell>
          <cell r="G925">
            <v>0.1</v>
          </cell>
          <cell r="I925" t="str">
            <v>kg CH₄</v>
          </cell>
          <cell r="J925" t="str">
            <v>GJ</v>
          </cell>
        </row>
        <row r="926">
          <cell r="C926" t="str">
            <v>Fontes Estacionárias</v>
          </cell>
          <cell r="E926" t="str">
            <v>Construção e Manufatura</v>
          </cell>
          <cell r="F926" t="str">
            <v>Default</v>
          </cell>
          <cell r="G926">
            <v>0.03</v>
          </cell>
          <cell r="I926" t="str">
            <v>kg CH₄</v>
          </cell>
          <cell r="J926" t="str">
            <v>GJ</v>
          </cell>
        </row>
        <row r="927">
          <cell r="C927" t="str">
            <v>Fontes Estacionárias</v>
          </cell>
          <cell r="E927" t="str">
            <v>Construção e Manufatura</v>
          </cell>
          <cell r="F927" t="str">
            <v>Mínimo</v>
          </cell>
          <cell r="G927">
            <v>1.5E-3</v>
          </cell>
          <cell r="I927" t="str">
            <v>kg N₂O</v>
          </cell>
          <cell r="J927" t="str">
            <v>GJ</v>
          </cell>
        </row>
        <row r="928">
          <cell r="C928" t="str">
            <v>Fontes Estacionárias</v>
          </cell>
          <cell r="E928" t="str">
            <v>Construção e Manufatura</v>
          </cell>
          <cell r="F928" t="str">
            <v>Máximo</v>
          </cell>
          <cell r="G928">
            <v>1.4999999999999999E-2</v>
          </cell>
          <cell r="I928" t="str">
            <v>kg N₂O</v>
          </cell>
          <cell r="J928" t="str">
            <v>GJ</v>
          </cell>
        </row>
        <row r="929">
          <cell r="C929" t="str">
            <v>Fontes Estacionárias</v>
          </cell>
          <cell r="E929" t="str">
            <v>Construção e Manufatura</v>
          </cell>
          <cell r="F929" t="str">
            <v>Default</v>
          </cell>
          <cell r="G929">
            <v>4.0000000000000001E-3</v>
          </cell>
          <cell r="I929" t="str">
            <v>kg N₂O</v>
          </cell>
          <cell r="J929" t="str">
            <v>GJ</v>
          </cell>
        </row>
        <row r="930">
          <cell r="C930" t="str">
            <v>Fontes Estacionárias</v>
          </cell>
          <cell r="E930" t="str">
            <v>Construção e Manufatura</v>
          </cell>
          <cell r="F930" t="str">
            <v>Mínimo</v>
          </cell>
          <cell r="G930">
            <v>55.926565334287076</v>
          </cell>
          <cell r="I930" t="str">
            <v>kg CO₂</v>
          </cell>
          <cell r="J930" t="str">
            <v>GJ</v>
          </cell>
        </row>
        <row r="931">
          <cell r="C931" t="str">
            <v>Fontes Estacionárias</v>
          </cell>
          <cell r="E931" t="str">
            <v>Construção e Manufatura</v>
          </cell>
          <cell r="F931" t="str">
            <v>Máximo</v>
          </cell>
          <cell r="G931">
            <v>60.483544731895655</v>
          </cell>
          <cell r="I931" t="str">
            <v>kg CO₂</v>
          </cell>
          <cell r="J931" t="str">
            <v>GJ</v>
          </cell>
        </row>
        <row r="932">
          <cell r="C932" t="str">
            <v>Fontes Estacionárias</v>
          </cell>
          <cell r="E932" t="str">
            <v>Construção e Manufatura</v>
          </cell>
          <cell r="F932" t="str">
            <v>Default</v>
          </cell>
          <cell r="G932">
            <v>57.417940409868066</v>
          </cell>
          <cell r="I932" t="str">
            <v>kg CO₂</v>
          </cell>
          <cell r="J932" t="str">
            <v>GJ</v>
          </cell>
        </row>
        <row r="933">
          <cell r="C933" t="str">
            <v>Fontes Estacionárias</v>
          </cell>
          <cell r="E933" t="str">
            <v>Construção e Manufatura</v>
          </cell>
          <cell r="F933" t="str">
            <v>Mínimo</v>
          </cell>
          <cell r="G933">
            <v>1E-3</v>
          </cell>
          <cell r="I933" t="str">
            <v>kg CH₄</v>
          </cell>
          <cell r="J933" t="str">
            <v>GJ</v>
          </cell>
        </row>
        <row r="934">
          <cell r="C934" t="str">
            <v>Fontes Estacionárias</v>
          </cell>
          <cell r="E934" t="str">
            <v>Construção e Manufatura</v>
          </cell>
          <cell r="F934" t="str">
            <v>Máximo</v>
          </cell>
          <cell r="G934">
            <v>0.01</v>
          </cell>
          <cell r="I934" t="str">
            <v>kg CH₄</v>
          </cell>
          <cell r="J934" t="str">
            <v>GJ</v>
          </cell>
        </row>
        <row r="935">
          <cell r="C935" t="str">
            <v>Fontes Estacionárias</v>
          </cell>
          <cell r="E935" t="str">
            <v>Construção e Manufatura</v>
          </cell>
          <cell r="F935" t="str">
            <v>Default</v>
          </cell>
          <cell r="G935">
            <v>3.0000000000000001E-3</v>
          </cell>
          <cell r="I935" t="str">
            <v>kg CH₄</v>
          </cell>
          <cell r="J935" t="str">
            <v>GJ</v>
          </cell>
        </row>
        <row r="936">
          <cell r="C936" t="str">
            <v>Fontes Estacionárias</v>
          </cell>
          <cell r="E936" t="str">
            <v>Construção e Manufatura</v>
          </cell>
          <cell r="F936" t="str">
            <v>Mínimo</v>
          </cell>
          <cell r="G936">
            <v>2.0000000000000001E-4</v>
          </cell>
          <cell r="I936" t="str">
            <v>kg N₂O</v>
          </cell>
          <cell r="J936" t="str">
            <v>GJ</v>
          </cell>
        </row>
        <row r="937">
          <cell r="C937" t="str">
            <v>Fontes Estacionárias</v>
          </cell>
          <cell r="E937" t="str">
            <v>Construção e Manufatura</v>
          </cell>
          <cell r="F937" t="str">
            <v>Máximo</v>
          </cell>
          <cell r="G937">
            <v>2E-3</v>
          </cell>
          <cell r="I937" t="str">
            <v>kg N₂O</v>
          </cell>
          <cell r="J937" t="str">
            <v>GJ</v>
          </cell>
        </row>
        <row r="938">
          <cell r="C938" t="str">
            <v>Fontes Estacionárias</v>
          </cell>
          <cell r="E938" t="str">
            <v>Construção e Manufatura</v>
          </cell>
          <cell r="F938" t="str">
            <v>Default</v>
          </cell>
          <cell r="G938">
            <v>5.9999999999999995E-4</v>
          </cell>
          <cell r="I938" t="str">
            <v>kg N₂O</v>
          </cell>
          <cell r="J938" t="str">
            <v>GJ</v>
          </cell>
        </row>
        <row r="939">
          <cell r="C939" t="str">
            <v>Fontes Estacionárias</v>
          </cell>
          <cell r="E939" t="str">
            <v>Construção e Manufatura</v>
          </cell>
          <cell r="F939" t="str">
            <v>Mínimo</v>
          </cell>
          <cell r="G939">
            <v>67.5</v>
          </cell>
          <cell r="I939" t="str">
            <v>kg CO₂</v>
          </cell>
          <cell r="J939" t="str">
            <v>GJ</v>
          </cell>
        </row>
        <row r="940">
          <cell r="C940" t="str">
            <v>Fontes Estacionárias</v>
          </cell>
          <cell r="E940" t="str">
            <v>Construção e Manufatura</v>
          </cell>
          <cell r="F940" t="str">
            <v>Máximo</v>
          </cell>
          <cell r="G940">
            <v>73</v>
          </cell>
          <cell r="I940" t="str">
            <v>kg CO₂</v>
          </cell>
          <cell r="J940" t="str">
            <v>GJ</v>
          </cell>
        </row>
        <row r="941">
          <cell r="C941" t="str">
            <v>Fontes Estacionárias</v>
          </cell>
          <cell r="E941" t="str">
            <v>Construção e Manufatura</v>
          </cell>
          <cell r="F941" t="str">
            <v>Default</v>
          </cell>
          <cell r="G941">
            <v>69.3</v>
          </cell>
          <cell r="I941" t="str">
            <v>kg CO₂</v>
          </cell>
          <cell r="J941" t="str">
            <v>GJ</v>
          </cell>
        </row>
        <row r="942">
          <cell r="C942" t="str">
            <v>Fontes Estacionárias</v>
          </cell>
          <cell r="E942" t="str">
            <v>Construção e Manufatura</v>
          </cell>
          <cell r="F942" t="str">
            <v>Mínimo</v>
          </cell>
          <cell r="G942">
            <v>1E-3</v>
          </cell>
          <cell r="I942" t="str">
            <v>kg CH₄</v>
          </cell>
          <cell r="J942" t="str">
            <v>GJ</v>
          </cell>
        </row>
        <row r="943">
          <cell r="C943" t="str">
            <v>Fontes Estacionárias</v>
          </cell>
          <cell r="E943" t="str">
            <v>Construção e Manufatura</v>
          </cell>
          <cell r="F943" t="str">
            <v>Máximo</v>
          </cell>
          <cell r="G943">
            <v>0.01</v>
          </cell>
          <cell r="I943" t="str">
            <v>kg CH₄</v>
          </cell>
          <cell r="J943" t="str">
            <v>GJ</v>
          </cell>
        </row>
        <row r="944">
          <cell r="C944" t="str">
            <v>Fontes Estacionárias</v>
          </cell>
          <cell r="E944" t="str">
            <v>Construção e Manufatura</v>
          </cell>
          <cell r="F944" t="str">
            <v>Default</v>
          </cell>
          <cell r="G944">
            <v>3.0000000000000001E-3</v>
          </cell>
          <cell r="I944" t="str">
            <v>kg CH₄</v>
          </cell>
          <cell r="J944" t="str">
            <v>GJ</v>
          </cell>
        </row>
        <row r="945">
          <cell r="C945" t="str">
            <v>Fontes Estacionárias</v>
          </cell>
          <cell r="E945" t="str">
            <v>Construção e Manufatura</v>
          </cell>
          <cell r="F945" t="str">
            <v>Mínimo</v>
          </cell>
          <cell r="G945">
            <v>2.0000000000000001E-4</v>
          </cell>
          <cell r="I945" t="str">
            <v>kg N₂O</v>
          </cell>
          <cell r="J945" t="str">
            <v>GJ</v>
          </cell>
        </row>
        <row r="946">
          <cell r="C946" t="str">
            <v>Fontes Estacionárias</v>
          </cell>
          <cell r="E946" t="str">
            <v>Construção e Manufatura</v>
          </cell>
          <cell r="F946" t="str">
            <v>Máximo</v>
          </cell>
          <cell r="G946">
            <v>2E-3</v>
          </cell>
          <cell r="I946" t="str">
            <v>kg N₂O</v>
          </cell>
          <cell r="J946" t="str">
            <v>GJ</v>
          </cell>
        </row>
        <row r="947">
          <cell r="C947" t="str">
            <v>Fontes Estacionárias</v>
          </cell>
          <cell r="E947" t="str">
            <v>Construção e Manufatura</v>
          </cell>
          <cell r="F947" t="str">
            <v>Default</v>
          </cell>
          <cell r="G947">
            <v>5.9999999999999995E-4</v>
          </cell>
          <cell r="I947" t="str">
            <v>kg N₂O</v>
          </cell>
          <cell r="J947" t="str">
            <v>GJ</v>
          </cell>
        </row>
        <row r="948">
          <cell r="C948" t="str">
            <v>Fontes Estacionárias</v>
          </cell>
          <cell r="E948" t="str">
            <v>Construção e Manufatura</v>
          </cell>
          <cell r="F948" t="str">
            <v>Mínimo</v>
          </cell>
          <cell r="G948">
            <v>69.27195726721564</v>
          </cell>
          <cell r="I948" t="str">
            <v>kg CO₂</v>
          </cell>
          <cell r="J948" t="str">
            <v>GJ</v>
          </cell>
        </row>
        <row r="949">
          <cell r="C949" t="str">
            <v>Fontes Estacionárias</v>
          </cell>
          <cell r="E949" t="str">
            <v>Construção e Manufatura</v>
          </cell>
          <cell r="F949" t="str">
            <v>Máximo</v>
          </cell>
          <cell r="G949">
            <v>71.371107487434315</v>
          </cell>
          <cell r="I949" t="str">
            <v>kg CO₂</v>
          </cell>
          <cell r="J949" t="str">
            <v>GJ</v>
          </cell>
        </row>
        <row r="950">
          <cell r="C950" t="str">
            <v>Fontes Estacionárias</v>
          </cell>
          <cell r="E950" t="str">
            <v>Construção e Manufatura</v>
          </cell>
          <cell r="F950" t="str">
            <v>Default</v>
          </cell>
          <cell r="G950">
            <v>70.703196053728377</v>
          </cell>
          <cell r="I950" t="str">
            <v>kg CO₂</v>
          </cell>
          <cell r="J950" t="str">
            <v>GJ</v>
          </cell>
        </row>
        <row r="951">
          <cell r="C951" t="str">
            <v>Fontes Estacionárias</v>
          </cell>
          <cell r="E951" t="str">
            <v>Construção e Manufatura</v>
          </cell>
          <cell r="F951" t="str">
            <v>Mínimo</v>
          </cell>
          <cell r="G951">
            <v>1E-3</v>
          </cell>
          <cell r="I951" t="str">
            <v>kg CH₄</v>
          </cell>
          <cell r="J951" t="str">
            <v>GJ</v>
          </cell>
        </row>
        <row r="952">
          <cell r="C952" t="str">
            <v>Fontes Estacionárias</v>
          </cell>
          <cell r="E952" t="str">
            <v>Construção e Manufatura</v>
          </cell>
          <cell r="F952" t="str">
            <v>Máximo</v>
          </cell>
          <cell r="G952">
            <v>0.01</v>
          </cell>
          <cell r="I952" t="str">
            <v>kg CH₄</v>
          </cell>
          <cell r="J952" t="str">
            <v>GJ</v>
          </cell>
        </row>
        <row r="953">
          <cell r="C953" t="str">
            <v>Fontes Estacionárias</v>
          </cell>
          <cell r="E953" t="str">
            <v>Construção e Manufatura</v>
          </cell>
          <cell r="F953" t="str">
            <v>Default</v>
          </cell>
          <cell r="G953">
            <v>3.0000000000000001E-3</v>
          </cell>
          <cell r="I953" t="str">
            <v>kg CH₄</v>
          </cell>
          <cell r="J953" t="str">
            <v>GJ</v>
          </cell>
        </row>
        <row r="954">
          <cell r="C954" t="str">
            <v>Fontes Estacionárias</v>
          </cell>
          <cell r="E954" t="str">
            <v>Construção e Manufatura</v>
          </cell>
          <cell r="F954" t="str">
            <v>Mínimo</v>
          </cell>
          <cell r="G954">
            <v>2.0000000000000001E-4</v>
          </cell>
          <cell r="I954" t="str">
            <v>kg N₂O</v>
          </cell>
          <cell r="J954" t="str">
            <v>GJ</v>
          </cell>
        </row>
        <row r="955">
          <cell r="C955" t="str">
            <v>Fontes Estacionárias</v>
          </cell>
          <cell r="E955" t="str">
            <v>Construção e Manufatura</v>
          </cell>
          <cell r="F955" t="str">
            <v>Máximo</v>
          </cell>
          <cell r="G955">
            <v>2E-3</v>
          </cell>
          <cell r="I955" t="str">
            <v>kg N₂O</v>
          </cell>
          <cell r="J955" t="str">
            <v>GJ</v>
          </cell>
        </row>
        <row r="956">
          <cell r="C956" t="str">
            <v>Fontes Estacionárias</v>
          </cell>
          <cell r="E956" t="str">
            <v>Construção e Manufatura</v>
          </cell>
          <cell r="F956" t="str">
            <v>Default</v>
          </cell>
          <cell r="G956">
            <v>5.9999999999999995E-4</v>
          </cell>
          <cell r="I956" t="str">
            <v>kg N₂O</v>
          </cell>
          <cell r="J956" t="str">
            <v>GJ</v>
          </cell>
        </row>
        <row r="957">
          <cell r="C957" t="str">
            <v>Fontes Estacionárias</v>
          </cell>
          <cell r="E957" t="str">
            <v>Construção e Manufatura</v>
          </cell>
          <cell r="F957" t="str">
            <v>Mínimo</v>
          </cell>
          <cell r="G957">
            <v>72.599999999999994</v>
          </cell>
          <cell r="I957" t="str">
            <v>kg CO₂</v>
          </cell>
          <cell r="J957" t="str">
            <v>GJ</v>
          </cell>
        </row>
        <row r="958">
          <cell r="C958" t="str">
            <v>Fontes Estacionárias</v>
          </cell>
          <cell r="E958" t="str">
            <v>Construção e Manufatura</v>
          </cell>
          <cell r="F958" t="str">
            <v>Máximo</v>
          </cell>
          <cell r="G958">
            <v>74.8</v>
          </cell>
          <cell r="I958" t="str">
            <v>kg CO₂</v>
          </cell>
          <cell r="J958" t="str">
            <v>GJ</v>
          </cell>
        </row>
        <row r="959">
          <cell r="C959" t="str">
            <v>Fontes Estacionárias</v>
          </cell>
          <cell r="E959" t="str">
            <v>Construção e Manufatura</v>
          </cell>
          <cell r="F959" t="str">
            <v>Default</v>
          </cell>
          <cell r="G959">
            <v>74.099999999999994</v>
          </cell>
          <cell r="I959" t="str">
            <v>kg CO₂</v>
          </cell>
          <cell r="J959" t="str">
            <v>GJ</v>
          </cell>
        </row>
        <row r="960">
          <cell r="C960" t="str">
            <v>Fontes Estacionárias</v>
          </cell>
          <cell r="E960" t="str">
            <v>Construção e Manufatura</v>
          </cell>
          <cell r="F960" t="str">
            <v>Mínimo</v>
          </cell>
          <cell r="G960">
            <v>1E-3</v>
          </cell>
          <cell r="I960" t="str">
            <v>kg CH₄</v>
          </cell>
          <cell r="J960" t="str">
            <v>GJ</v>
          </cell>
        </row>
        <row r="961">
          <cell r="C961" t="str">
            <v>Fontes Estacionárias</v>
          </cell>
          <cell r="E961" t="str">
            <v>Construção e Manufatura</v>
          </cell>
          <cell r="F961" t="str">
            <v>Máximo</v>
          </cell>
          <cell r="G961">
            <v>0.01</v>
          </cell>
          <cell r="I961" t="str">
            <v>kg CH₄</v>
          </cell>
          <cell r="J961" t="str">
            <v>GJ</v>
          </cell>
        </row>
        <row r="962">
          <cell r="C962" t="str">
            <v>Fontes Estacionárias</v>
          </cell>
          <cell r="E962" t="str">
            <v>Construção e Manufatura</v>
          </cell>
          <cell r="F962" t="str">
            <v>Default</v>
          </cell>
          <cell r="G962">
            <v>3.0000000000000001E-3</v>
          </cell>
          <cell r="I962" t="str">
            <v>kg CH₄</v>
          </cell>
          <cell r="J962" t="str">
            <v>GJ</v>
          </cell>
        </row>
        <row r="963">
          <cell r="C963" t="str">
            <v>Fontes Estacionárias</v>
          </cell>
          <cell r="E963" t="str">
            <v>Construção e Manufatura</v>
          </cell>
          <cell r="F963" t="str">
            <v>Mínimo</v>
          </cell>
          <cell r="G963">
            <v>2.0000000000000001E-4</v>
          </cell>
          <cell r="I963" t="str">
            <v>kg N₂O</v>
          </cell>
          <cell r="J963" t="str">
            <v>GJ</v>
          </cell>
        </row>
        <row r="964">
          <cell r="C964" t="str">
            <v>Fontes Estacionárias</v>
          </cell>
          <cell r="E964" t="str">
            <v>Construção e Manufatura</v>
          </cell>
          <cell r="F964" t="str">
            <v>Máximo</v>
          </cell>
          <cell r="G964">
            <v>2E-3</v>
          </cell>
          <cell r="I964" t="str">
            <v>kg N₂O</v>
          </cell>
          <cell r="J964" t="str">
            <v>GJ</v>
          </cell>
        </row>
        <row r="965">
          <cell r="C965" t="str">
            <v>Fontes Estacionárias</v>
          </cell>
          <cell r="E965" t="str">
            <v>Construção e Manufatura</v>
          </cell>
          <cell r="F965" t="str">
            <v>Default</v>
          </cell>
          <cell r="G965">
            <v>5.9999999999999995E-4</v>
          </cell>
          <cell r="I965" t="str">
            <v>kg N₂O</v>
          </cell>
          <cell r="J965" t="str">
            <v>GJ</v>
          </cell>
        </row>
        <row r="966">
          <cell r="C966" t="str">
            <v>Fontes Móveis</v>
          </cell>
          <cell r="E966" t="str">
            <v>N/A</v>
          </cell>
          <cell r="F966" t="str">
            <v>Default</v>
          </cell>
          <cell r="G966">
            <v>74.099999999999994</v>
          </cell>
          <cell r="I966" t="str">
            <v>kg CO₂</v>
          </cell>
          <cell r="J966" t="str">
            <v>GJ</v>
          </cell>
        </row>
        <row r="967">
          <cell r="C967" t="str">
            <v>Fontes Móveis</v>
          </cell>
          <cell r="E967" t="str">
            <v>N/A</v>
          </cell>
          <cell r="F967" t="str">
            <v>Mínimo</v>
          </cell>
          <cell r="G967">
            <v>72.599999999999994</v>
          </cell>
          <cell r="I967" t="str">
            <v>kg CO₂</v>
          </cell>
          <cell r="J967" t="str">
            <v>GJ</v>
          </cell>
        </row>
        <row r="968">
          <cell r="C968" t="str">
            <v>Fontes Móveis</v>
          </cell>
          <cell r="E968" t="str">
            <v>N/A</v>
          </cell>
          <cell r="F968" t="str">
            <v>Máximo</v>
          </cell>
          <cell r="G968">
            <v>74.8</v>
          </cell>
          <cell r="I968" t="str">
            <v>kg CO₂</v>
          </cell>
          <cell r="J968" t="str">
            <v>GJ</v>
          </cell>
        </row>
        <row r="969">
          <cell r="C969" t="str">
            <v>Fontes Móveis</v>
          </cell>
          <cell r="E969" t="str">
            <v>N/A</v>
          </cell>
          <cell r="F969" t="str">
            <v>Default</v>
          </cell>
          <cell r="G969">
            <v>3.8999999999999998E-3</v>
          </cell>
          <cell r="I969" t="str">
            <v>kg CH₄</v>
          </cell>
          <cell r="J969" t="str">
            <v>GJ</v>
          </cell>
        </row>
        <row r="970">
          <cell r="C970" t="str">
            <v>Fontes Móveis</v>
          </cell>
          <cell r="E970" t="str">
            <v>N/A</v>
          </cell>
          <cell r="F970" t="str">
            <v>Mínimo</v>
          </cell>
          <cell r="G970">
            <v>1.6000000000000001E-3</v>
          </cell>
          <cell r="I970" t="str">
            <v>kg CH₄</v>
          </cell>
          <cell r="J970" t="str">
            <v>GJ</v>
          </cell>
        </row>
        <row r="971">
          <cell r="C971" t="str">
            <v>Fontes Móveis</v>
          </cell>
          <cell r="E971" t="str">
            <v>N/A</v>
          </cell>
          <cell r="F971" t="str">
            <v>Máximo</v>
          </cell>
          <cell r="G971">
            <v>9.4999999999999998E-3</v>
          </cell>
          <cell r="I971" t="str">
            <v>kg CH₄</v>
          </cell>
          <cell r="J971" t="str">
            <v>GJ</v>
          </cell>
        </row>
        <row r="972">
          <cell r="C972" t="str">
            <v>Fontes Móveis</v>
          </cell>
          <cell r="E972" t="str">
            <v>N/A</v>
          </cell>
          <cell r="F972" t="str">
            <v>Default</v>
          </cell>
          <cell r="G972">
            <v>3.8999999999999998E-3</v>
          </cell>
          <cell r="I972" t="str">
            <v>kg N₂O</v>
          </cell>
          <cell r="J972" t="str">
            <v>GJ</v>
          </cell>
        </row>
        <row r="973">
          <cell r="C973" t="str">
            <v>Fontes Móveis</v>
          </cell>
          <cell r="E973" t="str">
            <v>N/A</v>
          </cell>
          <cell r="F973" t="str">
            <v>Mínimo</v>
          </cell>
          <cell r="G973">
            <v>1.2999999999999999E-3</v>
          </cell>
          <cell r="I973" t="str">
            <v>kg N₂O</v>
          </cell>
          <cell r="J973" t="str">
            <v>GJ</v>
          </cell>
        </row>
        <row r="974">
          <cell r="C974" t="str">
            <v>Fontes Móveis</v>
          </cell>
          <cell r="E974" t="str">
            <v>N/A</v>
          </cell>
          <cell r="F974" t="str">
            <v>Máximo</v>
          </cell>
          <cell r="G974">
            <v>1.2E-2</v>
          </cell>
          <cell r="I974" t="str">
            <v>kg N₂O</v>
          </cell>
          <cell r="J974" t="str">
            <v>GJ</v>
          </cell>
        </row>
        <row r="975">
          <cell r="C975" t="str">
            <v>Fontes Móveis</v>
          </cell>
          <cell r="E975" t="str">
            <v>N/A</v>
          </cell>
          <cell r="F975" t="str">
            <v>Default</v>
          </cell>
          <cell r="G975">
            <v>74.099999999999994</v>
          </cell>
          <cell r="I975" t="str">
            <v>kg CO₂</v>
          </cell>
          <cell r="J975" t="str">
            <v>GJ</v>
          </cell>
        </row>
        <row r="976">
          <cell r="C976" t="str">
            <v>Fontes Móveis</v>
          </cell>
          <cell r="E976" t="str">
            <v>N/A</v>
          </cell>
          <cell r="F976" t="str">
            <v>Mínimo</v>
          </cell>
          <cell r="G976">
            <v>72.599999999999994</v>
          </cell>
          <cell r="I976" t="str">
            <v>kg CO₂</v>
          </cell>
          <cell r="J976" t="str">
            <v>GJ</v>
          </cell>
        </row>
        <row r="977">
          <cell r="C977" t="str">
            <v>Fontes Móveis</v>
          </cell>
          <cell r="E977" t="str">
            <v>N/A</v>
          </cell>
          <cell r="F977" t="str">
            <v>Máximo</v>
          </cell>
          <cell r="G977">
            <v>74.8</v>
          </cell>
          <cell r="I977" t="str">
            <v>kg CO₂</v>
          </cell>
          <cell r="J977" t="str">
            <v>GJ</v>
          </cell>
        </row>
        <row r="978">
          <cell r="C978" t="str">
            <v>Fontes Móveis</v>
          </cell>
          <cell r="E978" t="str">
            <v>N/A</v>
          </cell>
          <cell r="F978" t="str">
            <v>Default</v>
          </cell>
          <cell r="G978">
            <v>3.8999999999999998E-3</v>
          </cell>
          <cell r="I978" t="str">
            <v>kg CH₄</v>
          </cell>
          <cell r="J978" t="str">
            <v>GJ</v>
          </cell>
        </row>
        <row r="979">
          <cell r="C979" t="str">
            <v>Fontes Móveis</v>
          </cell>
          <cell r="E979" t="str">
            <v>N/A</v>
          </cell>
          <cell r="F979" t="str">
            <v>Mínimo</v>
          </cell>
          <cell r="G979">
            <v>1.6000000000000001E-3</v>
          </cell>
          <cell r="I979" t="str">
            <v>kg CH₄</v>
          </cell>
          <cell r="J979" t="str">
            <v>GJ</v>
          </cell>
        </row>
        <row r="980">
          <cell r="C980" t="str">
            <v>Fontes Móveis</v>
          </cell>
          <cell r="E980" t="str">
            <v>N/A</v>
          </cell>
          <cell r="F980" t="str">
            <v>Máximo</v>
          </cell>
          <cell r="G980">
            <v>9.4999999999999998E-3</v>
          </cell>
          <cell r="I980" t="str">
            <v>kg CH₄</v>
          </cell>
          <cell r="J980" t="str">
            <v>GJ</v>
          </cell>
        </row>
        <row r="981">
          <cell r="C981" t="str">
            <v>Fontes Móveis</v>
          </cell>
          <cell r="E981" t="str">
            <v>N/A</v>
          </cell>
          <cell r="F981" t="str">
            <v>Default</v>
          </cell>
          <cell r="G981">
            <v>3.8999999999999998E-3</v>
          </cell>
          <cell r="I981" t="str">
            <v>kg N₂O</v>
          </cell>
          <cell r="J981" t="str">
            <v>GJ</v>
          </cell>
        </row>
        <row r="982">
          <cell r="C982" t="str">
            <v>Fontes Móveis</v>
          </cell>
          <cell r="E982" t="str">
            <v>N/A</v>
          </cell>
          <cell r="F982" t="str">
            <v>Mínimo</v>
          </cell>
          <cell r="G982">
            <v>1.2999999999999999E-3</v>
          </cell>
          <cell r="I982" t="str">
            <v>kg N₂O</v>
          </cell>
          <cell r="J982" t="str">
            <v>GJ</v>
          </cell>
        </row>
        <row r="983">
          <cell r="C983" t="str">
            <v>Fontes Móveis</v>
          </cell>
          <cell r="E983" t="str">
            <v>N/A</v>
          </cell>
          <cell r="F983" t="str">
            <v>Máximo</v>
          </cell>
          <cell r="G983">
            <v>1.2E-2</v>
          </cell>
          <cell r="I983" t="str">
            <v>kg N₂O</v>
          </cell>
          <cell r="J983" t="str">
            <v>GJ</v>
          </cell>
        </row>
        <row r="984">
          <cell r="C984" t="str">
            <v>Fontes Móveis</v>
          </cell>
          <cell r="E984" t="str">
            <v>N/A</v>
          </cell>
          <cell r="F984" t="str">
            <v>Default</v>
          </cell>
          <cell r="G984">
            <v>56.1</v>
          </cell>
          <cell r="I984" t="str">
            <v>kg CO₂</v>
          </cell>
          <cell r="J984" t="str">
            <v>GJ</v>
          </cell>
        </row>
        <row r="985">
          <cell r="C985" t="str">
            <v>Fontes Móveis</v>
          </cell>
          <cell r="E985" t="str">
            <v>N/A</v>
          </cell>
          <cell r="F985" t="str">
            <v>Mínimo</v>
          </cell>
          <cell r="G985">
            <v>54.3</v>
          </cell>
          <cell r="I985" t="str">
            <v>kg CO₂</v>
          </cell>
          <cell r="J985" t="str">
            <v>GJ</v>
          </cell>
        </row>
        <row r="986">
          <cell r="C986" t="str">
            <v>Fontes Móveis</v>
          </cell>
          <cell r="E986" t="str">
            <v>N/A</v>
          </cell>
          <cell r="F986" t="str">
            <v>Máximo</v>
          </cell>
          <cell r="G986">
            <v>58.3</v>
          </cell>
          <cell r="I986" t="str">
            <v>kg CO₂</v>
          </cell>
          <cell r="J986" t="str">
            <v>GJ</v>
          </cell>
        </row>
        <row r="987">
          <cell r="C987" t="str">
            <v>Fontes Móveis</v>
          </cell>
          <cell r="E987" t="str">
            <v>N/A</v>
          </cell>
          <cell r="F987" t="str">
            <v>Default</v>
          </cell>
          <cell r="G987">
            <v>9.1999999999999998E-2</v>
          </cell>
          <cell r="I987" t="str">
            <v>kg CH₄</v>
          </cell>
          <cell r="J987" t="str">
            <v>GJ</v>
          </cell>
        </row>
        <row r="988">
          <cell r="C988" t="str">
            <v>Fontes Móveis</v>
          </cell>
          <cell r="E988" t="str">
            <v>N/A</v>
          </cell>
          <cell r="F988" t="str">
            <v>Mínimo</v>
          </cell>
          <cell r="G988">
            <v>0.05</v>
          </cell>
          <cell r="I988" t="str">
            <v>kg CH₄</v>
          </cell>
          <cell r="J988" t="str">
            <v>GJ</v>
          </cell>
        </row>
        <row r="989">
          <cell r="C989" t="str">
            <v>Fontes Móveis</v>
          </cell>
          <cell r="E989" t="str">
            <v>N/A</v>
          </cell>
          <cell r="F989" t="str">
            <v>Máximo</v>
          </cell>
          <cell r="G989">
            <v>1.54</v>
          </cell>
          <cell r="I989" t="str">
            <v>kg CH₄</v>
          </cell>
          <cell r="J989" t="str">
            <v>GJ</v>
          </cell>
        </row>
        <row r="990">
          <cell r="C990" t="str">
            <v>Fontes Móveis</v>
          </cell>
          <cell r="E990" t="str">
            <v>N/A</v>
          </cell>
          <cell r="F990" t="str">
            <v>Default</v>
          </cell>
          <cell r="G990">
            <v>3.0000000000000001E-3</v>
          </cell>
          <cell r="I990" t="str">
            <v>kg N₂O</v>
          </cell>
          <cell r="J990" t="str">
            <v>GJ</v>
          </cell>
        </row>
        <row r="991">
          <cell r="C991" t="str">
            <v>Fontes Móveis</v>
          </cell>
          <cell r="E991" t="str">
            <v>N/A</v>
          </cell>
          <cell r="F991" t="str">
            <v>Mínimo</v>
          </cell>
          <cell r="G991">
            <v>1E-3</v>
          </cell>
          <cell r="I991" t="str">
            <v>kg N₂O</v>
          </cell>
          <cell r="J991" t="str">
            <v>GJ</v>
          </cell>
        </row>
        <row r="992">
          <cell r="C992" t="str">
            <v>Fontes Móveis</v>
          </cell>
          <cell r="E992" t="str">
            <v>N/A</v>
          </cell>
          <cell r="F992" t="str">
            <v>Máximo</v>
          </cell>
          <cell r="G992">
            <v>7.6999999999999999E-2</v>
          </cell>
          <cell r="I992" t="str">
            <v>kg N₂O</v>
          </cell>
          <cell r="J992" t="str">
            <v>GJ</v>
          </cell>
        </row>
        <row r="993">
          <cell r="C993" t="str">
            <v>Fontes Móveis</v>
          </cell>
          <cell r="E993" t="str">
            <v>N/A</v>
          </cell>
          <cell r="F993" t="str">
            <v>Default</v>
          </cell>
          <cell r="G993">
            <v>57.417940409868066</v>
          </cell>
          <cell r="I993" t="str">
            <v>kg CO₂</v>
          </cell>
          <cell r="J993" t="str">
            <v>GJ</v>
          </cell>
        </row>
        <row r="994">
          <cell r="C994" t="str">
            <v>Fontes Móveis</v>
          </cell>
          <cell r="E994" t="str">
            <v>N/A</v>
          </cell>
          <cell r="F994" t="str">
            <v>Mínimo</v>
          </cell>
          <cell r="G994">
            <v>55.926565334287076</v>
          </cell>
          <cell r="I994" t="str">
            <v>kg CO₂</v>
          </cell>
          <cell r="J994" t="str">
            <v>GJ</v>
          </cell>
        </row>
        <row r="995">
          <cell r="C995" t="str">
            <v>Fontes Móveis</v>
          </cell>
          <cell r="E995" t="str">
            <v>N/A</v>
          </cell>
          <cell r="F995" t="str">
            <v>Máximo</v>
          </cell>
          <cell r="G995">
            <v>60.483544731895655</v>
          </cell>
          <cell r="I995" t="str">
            <v>kg CO₂</v>
          </cell>
          <cell r="J995" t="str">
            <v>GJ</v>
          </cell>
        </row>
        <row r="996">
          <cell r="C996" t="str">
            <v>Fontes Móveis</v>
          </cell>
          <cell r="E996" t="str">
            <v>N/A</v>
          </cell>
          <cell r="F996" t="str">
            <v>Default</v>
          </cell>
          <cell r="G996">
            <v>2.3799791960592738E-2</v>
          </cell>
          <cell r="I996" t="str">
            <v>kg CH₄</v>
          </cell>
          <cell r="J996" t="str">
            <v>GJ</v>
          </cell>
        </row>
        <row r="997">
          <cell r="C997" t="str">
            <v>Fontes Móveis</v>
          </cell>
          <cell r="E997" t="str">
            <v>N/A</v>
          </cell>
          <cell r="F997" t="str">
            <v>Mínimo</v>
          </cell>
          <cell r="G997">
            <v>8.4430206023914222E-3</v>
          </cell>
          <cell r="I997" t="str">
            <v>kg CH₄</v>
          </cell>
          <cell r="J997" t="str">
            <v>GJ</v>
          </cell>
        </row>
        <row r="998">
          <cell r="C998" t="str">
            <v>Fontes Móveis</v>
          </cell>
          <cell r="E998" t="str">
            <v>N/A</v>
          </cell>
          <cell r="F998" t="str">
            <v>Máximo</v>
          </cell>
          <cell r="G998">
            <v>8.5657083417312208E-2</v>
          </cell>
          <cell r="I998" t="str">
            <v>kg CH₄</v>
          </cell>
          <cell r="J998" t="str">
            <v>GJ</v>
          </cell>
        </row>
        <row r="999">
          <cell r="C999" t="str">
            <v>Fontes Móveis</v>
          </cell>
          <cell r="E999" t="str">
            <v>N/A</v>
          </cell>
          <cell r="F999" t="str">
            <v>Default</v>
          </cell>
          <cell r="G999">
            <v>6.7312086440551771E-3</v>
          </cell>
          <cell r="I999" t="str">
            <v>kg N₂O</v>
          </cell>
          <cell r="J999" t="str">
            <v>GJ</v>
          </cell>
        </row>
        <row r="1000">
          <cell r="C1000" t="str">
            <v>Fontes Móveis</v>
          </cell>
          <cell r="E1000" t="str">
            <v>N/A</v>
          </cell>
          <cell r="F1000" t="str">
            <v>Mínimo</v>
          </cell>
          <cell r="G1000">
            <v>2.1885001007746511E-3</v>
          </cell>
          <cell r="I1000" t="str">
            <v>kg N₂O</v>
          </cell>
          <cell r="J1000" t="str">
            <v>GJ</v>
          </cell>
        </row>
        <row r="1001">
          <cell r="C1001" t="str">
            <v>Fontes Móveis</v>
          </cell>
          <cell r="E1001" t="str">
            <v>N/A</v>
          </cell>
          <cell r="F1001" t="str">
            <v>Máximo</v>
          </cell>
          <cell r="G1001">
            <v>2.0227917590434307E-2</v>
          </cell>
          <cell r="I1001" t="str">
            <v>kg N₂O</v>
          </cell>
          <cell r="J1001" t="str">
            <v>GJ</v>
          </cell>
        </row>
        <row r="1002">
          <cell r="C1002" t="str">
            <v>Fontes Móveis</v>
          </cell>
          <cell r="E1002" t="str">
            <v>N/A</v>
          </cell>
          <cell r="F1002" t="str">
            <v>Default</v>
          </cell>
          <cell r="G1002">
            <v>69.3</v>
          </cell>
          <cell r="I1002" t="str">
            <v>kg CO₂</v>
          </cell>
          <cell r="J1002" t="str">
            <v>GJ</v>
          </cell>
        </row>
        <row r="1003">
          <cell r="C1003" t="str">
            <v>Fontes Móveis</v>
          </cell>
          <cell r="E1003" t="str">
            <v>N/A</v>
          </cell>
          <cell r="F1003" t="str">
            <v>Mínimo</v>
          </cell>
          <cell r="G1003">
            <v>67.5</v>
          </cell>
          <cell r="I1003" t="str">
            <v>kg CO₂</v>
          </cell>
          <cell r="J1003" t="str">
            <v>GJ</v>
          </cell>
        </row>
        <row r="1004">
          <cell r="C1004" t="str">
            <v>Fontes Móveis</v>
          </cell>
          <cell r="E1004" t="str">
            <v>N/A</v>
          </cell>
          <cell r="F1004" t="str">
            <v>Máximo</v>
          </cell>
          <cell r="G1004">
            <v>73</v>
          </cell>
          <cell r="I1004" t="str">
            <v>kg CO₂</v>
          </cell>
          <cell r="J1004" t="str">
            <v>GJ</v>
          </cell>
        </row>
        <row r="1005">
          <cell r="C1005" t="str">
            <v>Fontes Móveis</v>
          </cell>
          <cell r="E1005" t="str">
            <v>N/A</v>
          </cell>
          <cell r="F1005" t="str">
            <v>Default</v>
          </cell>
          <cell r="G1005">
            <v>2.5000000000000001E-2</v>
          </cell>
          <cell r="I1005" t="str">
            <v>kg CH₄</v>
          </cell>
          <cell r="J1005" t="str">
            <v>GJ</v>
          </cell>
        </row>
        <row r="1006">
          <cell r="C1006" t="str">
            <v>Fontes Móveis</v>
          </cell>
          <cell r="E1006" t="str">
            <v>N/A</v>
          </cell>
          <cell r="F1006" t="str">
            <v>Mínimo</v>
          </cell>
          <cell r="G1006">
            <v>7.4999999999999997E-3</v>
          </cell>
          <cell r="I1006" t="str">
            <v>kg CH₄</v>
          </cell>
          <cell r="J1006" t="str">
            <v>GJ</v>
          </cell>
        </row>
        <row r="1007">
          <cell r="C1007" t="str">
            <v>Fontes Móveis</v>
          </cell>
          <cell r="E1007" t="str">
            <v>N/A</v>
          </cell>
          <cell r="F1007" t="str">
            <v>Máximo</v>
          </cell>
          <cell r="G1007">
            <v>8.5999999999999993E-2</v>
          </cell>
          <cell r="I1007" t="str">
            <v>kg CH₄</v>
          </cell>
          <cell r="J1007" t="str">
            <v>GJ</v>
          </cell>
        </row>
        <row r="1008">
          <cell r="C1008" t="str">
            <v>Fontes Móveis</v>
          </cell>
          <cell r="E1008" t="str">
            <v>N/A</v>
          </cell>
          <cell r="F1008" t="str">
            <v>Default</v>
          </cell>
          <cell r="G1008">
            <v>8.0000000000000002E-3</v>
          </cell>
          <cell r="I1008" t="str">
            <v>kg N₂O</v>
          </cell>
          <cell r="J1008" t="str">
            <v>GJ</v>
          </cell>
        </row>
        <row r="1009">
          <cell r="C1009" t="str">
            <v>Fontes Móveis</v>
          </cell>
          <cell r="E1009" t="str">
            <v>N/A</v>
          </cell>
          <cell r="F1009" t="str">
            <v>Mínimo</v>
          </cell>
          <cell r="G1009">
            <v>2.5999999999999999E-3</v>
          </cell>
          <cell r="I1009" t="str">
            <v>kg N₂O</v>
          </cell>
          <cell r="J1009" t="str">
            <v>GJ</v>
          </cell>
        </row>
        <row r="1010">
          <cell r="C1010" t="str">
            <v>Fontes Móveis</v>
          </cell>
          <cell r="E1010" t="str">
            <v>N/A</v>
          </cell>
          <cell r="F1010" t="str">
            <v>Máximo</v>
          </cell>
          <cell r="G1010">
            <v>2.4E-2</v>
          </cell>
          <cell r="I1010" t="str">
            <v>kg N₂O</v>
          </cell>
          <cell r="J1010" t="str">
            <v>GJ</v>
          </cell>
        </row>
        <row r="1011">
          <cell r="C1011" t="str">
            <v>Fontes Móveis</v>
          </cell>
          <cell r="E1011" t="str">
            <v>N/A</v>
          </cell>
          <cell r="F1011" t="str">
            <v>Default</v>
          </cell>
          <cell r="G1011">
            <v>71.5</v>
          </cell>
          <cell r="I1011" t="str">
            <v>kg CO₂</v>
          </cell>
          <cell r="J1011" t="str">
            <v>GJ</v>
          </cell>
        </row>
        <row r="1012">
          <cell r="C1012" t="str">
            <v>Fontes Móveis</v>
          </cell>
          <cell r="E1012" t="str">
            <v>N/A</v>
          </cell>
          <cell r="F1012" t="str">
            <v>Mínimo</v>
          </cell>
          <cell r="G1012">
            <v>69.7</v>
          </cell>
          <cell r="I1012" t="str">
            <v>kg CO₂</v>
          </cell>
          <cell r="J1012" t="str">
            <v>GJ</v>
          </cell>
        </row>
        <row r="1013">
          <cell r="C1013" t="str">
            <v>Fontes Móveis</v>
          </cell>
          <cell r="E1013" t="str">
            <v>N/A</v>
          </cell>
          <cell r="F1013" t="str">
            <v>Máximo</v>
          </cell>
          <cell r="G1013">
            <v>74.400000000000006</v>
          </cell>
          <cell r="I1013" t="str">
            <v>kg CO₂</v>
          </cell>
          <cell r="J1013" t="str">
            <v>GJ</v>
          </cell>
        </row>
        <row r="1014">
          <cell r="C1014" t="str">
            <v>Fontes Móveis</v>
          </cell>
          <cell r="E1014" t="str">
            <v>N/A</v>
          </cell>
          <cell r="F1014" t="str">
            <v>Default</v>
          </cell>
          <cell r="G1014">
            <v>0.01</v>
          </cell>
          <cell r="I1014" t="str">
            <v>kg CH₄</v>
          </cell>
          <cell r="J1014" t="str">
            <v>GJ</v>
          </cell>
        </row>
        <row r="1015">
          <cell r="C1015" t="str">
            <v>Fontes Móveis</v>
          </cell>
          <cell r="E1015" t="str">
            <v>N/A</v>
          </cell>
          <cell r="F1015" t="str">
            <v>Mínimo</v>
          </cell>
          <cell r="G1015">
            <v>3.0000000000000001E-3</v>
          </cell>
          <cell r="I1015" t="str">
            <v>kg CH₄</v>
          </cell>
          <cell r="J1015" t="str">
            <v>GJ</v>
          </cell>
        </row>
        <row r="1016">
          <cell r="C1016" t="str">
            <v>Fontes Móveis</v>
          </cell>
          <cell r="E1016" t="str">
            <v>N/A</v>
          </cell>
          <cell r="F1016" t="str">
            <v>Máximo</v>
          </cell>
          <cell r="G1016">
            <v>0.03</v>
          </cell>
          <cell r="I1016" t="str">
            <v>kg CH₄</v>
          </cell>
          <cell r="J1016" t="str">
            <v>GJ</v>
          </cell>
        </row>
        <row r="1017">
          <cell r="C1017" t="str">
            <v>Fontes Móveis</v>
          </cell>
          <cell r="E1017" t="str">
            <v>N/A</v>
          </cell>
          <cell r="F1017" t="str">
            <v>Default</v>
          </cell>
          <cell r="G1017">
            <v>5.9999999999999995E-4</v>
          </cell>
          <cell r="I1017" t="str">
            <v>kg N₂O</v>
          </cell>
          <cell r="J1017" t="str">
            <v>GJ</v>
          </cell>
        </row>
        <row r="1018">
          <cell r="C1018" t="str">
            <v>Fontes Móveis</v>
          </cell>
          <cell r="E1018" t="str">
            <v>N/A</v>
          </cell>
          <cell r="F1018" t="str">
            <v>Mínimo</v>
          </cell>
          <cell r="G1018">
            <v>2.0000000000000001E-4</v>
          </cell>
          <cell r="I1018" t="str">
            <v>kg N₂O</v>
          </cell>
          <cell r="J1018" t="str">
            <v>GJ</v>
          </cell>
        </row>
        <row r="1019">
          <cell r="C1019" t="str">
            <v>Fontes Móveis</v>
          </cell>
          <cell r="E1019" t="str">
            <v>N/A</v>
          </cell>
          <cell r="F1019" t="str">
            <v>Máximo</v>
          </cell>
          <cell r="G1019">
            <v>2E-3</v>
          </cell>
          <cell r="I1019" t="str">
            <v>kg N₂O</v>
          </cell>
          <cell r="J1019" t="str">
            <v>GJ</v>
          </cell>
        </row>
        <row r="1020">
          <cell r="C1020" t="str">
            <v>Fontes Móveis</v>
          </cell>
          <cell r="E1020" t="str">
            <v>N/A</v>
          </cell>
          <cell r="F1020" t="str">
            <v>Default</v>
          </cell>
          <cell r="G1020">
            <v>0</v>
          </cell>
          <cell r="I1020" t="str">
            <v>kg CO₂</v>
          </cell>
          <cell r="J1020" t="str">
            <v>GJ</v>
          </cell>
        </row>
        <row r="1021">
          <cell r="C1021" t="str">
            <v>Fontes Móveis</v>
          </cell>
          <cell r="E1021" t="str">
            <v>N/A</v>
          </cell>
          <cell r="F1021" t="str">
            <v>Mínimo</v>
          </cell>
          <cell r="G1021">
            <v>0</v>
          </cell>
          <cell r="I1021" t="str">
            <v>kg CO₂</v>
          </cell>
          <cell r="J1021" t="str">
            <v>GJ</v>
          </cell>
        </row>
        <row r="1022">
          <cell r="C1022" t="str">
            <v>Fontes Móveis</v>
          </cell>
          <cell r="E1022" t="str">
            <v>N/A</v>
          </cell>
          <cell r="F1022" t="str">
            <v>Máximo</v>
          </cell>
          <cell r="G1022">
            <v>0</v>
          </cell>
          <cell r="I1022" t="str">
            <v>kg CO₂</v>
          </cell>
          <cell r="J1022" t="str">
            <v>GJ</v>
          </cell>
        </row>
        <row r="1023">
          <cell r="C1023" t="str">
            <v>Fontes Móveis</v>
          </cell>
          <cell r="E1023" t="str">
            <v>N/A</v>
          </cell>
          <cell r="F1023" t="str">
            <v>Default</v>
          </cell>
          <cell r="G1023">
            <v>1.7999999999999999E-2</v>
          </cell>
          <cell r="I1023" t="str">
            <v>kg CH₄</v>
          </cell>
          <cell r="J1023" t="str">
            <v>GJ</v>
          </cell>
        </row>
        <row r="1024">
          <cell r="C1024" t="str">
            <v>Fontes Móveis</v>
          </cell>
          <cell r="E1024" t="str">
            <v>N/A</v>
          </cell>
          <cell r="F1024" t="str">
            <v>Mínimo</v>
          </cell>
          <cell r="G1024">
            <v>1.2999999999999999E-2</v>
          </cell>
          <cell r="I1024" t="str">
            <v>kg CH₄</v>
          </cell>
          <cell r="J1024" t="str">
            <v>GJ</v>
          </cell>
        </row>
        <row r="1025">
          <cell r="C1025" t="str">
            <v>Fontes Móveis</v>
          </cell>
          <cell r="E1025" t="str">
            <v>N/A</v>
          </cell>
          <cell r="F1025" t="str">
            <v>Máximo</v>
          </cell>
          <cell r="G1025">
            <v>8.4000000000000005E-2</v>
          </cell>
          <cell r="I1025" t="str">
            <v>kg CH₄</v>
          </cell>
          <cell r="J1025" t="str">
            <v>GJ</v>
          </cell>
        </row>
        <row r="1026">
          <cell r="C1026" t="str">
            <v>Fontes Móveis</v>
          </cell>
          <cell r="E1026" t="str">
            <v>N/A</v>
          </cell>
          <cell r="F1026" t="str">
            <v>Default</v>
          </cell>
          <cell r="G1026">
            <v>5.9999999999999995E-4</v>
          </cell>
          <cell r="I1026" t="str">
            <v>kg N₂O</v>
          </cell>
          <cell r="J1026" t="str">
            <v>GJ</v>
          </cell>
        </row>
        <row r="1027">
          <cell r="C1027" t="str">
            <v>Fontes Móveis</v>
          </cell>
          <cell r="E1027" t="str">
            <v>N/A</v>
          </cell>
          <cell r="F1027" t="str">
            <v>Mínimo</v>
          </cell>
          <cell r="G1027">
            <v>2.0000000000000001E-4</v>
          </cell>
          <cell r="I1027" t="str">
            <v>kg N₂O</v>
          </cell>
          <cell r="J1027" t="str">
            <v>GJ</v>
          </cell>
        </row>
        <row r="1028">
          <cell r="C1028" t="str">
            <v>Fontes Móveis</v>
          </cell>
          <cell r="E1028" t="str">
            <v>N/A</v>
          </cell>
          <cell r="F1028" t="str">
            <v>Máximo</v>
          </cell>
          <cell r="G1028">
            <v>2E-3</v>
          </cell>
          <cell r="I1028" t="str">
            <v>kg N₂O</v>
          </cell>
          <cell r="J1028" t="str">
            <v>GJ</v>
          </cell>
        </row>
        <row r="1029">
          <cell r="C1029" t="str">
            <v>Fontes Móveis</v>
          </cell>
          <cell r="E1029" t="str">
            <v>N/A</v>
          </cell>
          <cell r="F1029" t="str">
            <v>Default</v>
          </cell>
          <cell r="G1029">
            <v>0</v>
          </cell>
          <cell r="I1029" t="str">
            <v>kg CO₂</v>
          </cell>
          <cell r="J1029" t="str">
            <v>GJ</v>
          </cell>
        </row>
        <row r="1030">
          <cell r="C1030" t="str">
            <v>Fontes Móveis</v>
          </cell>
          <cell r="E1030" t="str">
            <v>N/A</v>
          </cell>
          <cell r="F1030" t="str">
            <v>Mínimo</v>
          </cell>
          <cell r="G1030">
            <v>0</v>
          </cell>
          <cell r="I1030" t="str">
            <v>kg CO₂</v>
          </cell>
          <cell r="J1030" t="str">
            <v>GJ</v>
          </cell>
        </row>
        <row r="1031">
          <cell r="C1031" t="str">
            <v>Fontes Móveis</v>
          </cell>
          <cell r="E1031" t="str">
            <v>N/A</v>
          </cell>
          <cell r="F1031" t="str">
            <v>Máximo</v>
          </cell>
          <cell r="G1031">
            <v>0</v>
          </cell>
          <cell r="I1031" t="str">
            <v>kg CO₂</v>
          </cell>
          <cell r="J1031" t="str">
            <v>GJ</v>
          </cell>
        </row>
        <row r="1032">
          <cell r="C1032" t="str">
            <v>Fontes Móveis</v>
          </cell>
          <cell r="E1032" t="str">
            <v>N/A</v>
          </cell>
          <cell r="F1032" t="str">
            <v>Default</v>
          </cell>
          <cell r="G1032">
            <v>1.7999999999999999E-2</v>
          </cell>
          <cell r="I1032" t="str">
            <v>kg CH₄</v>
          </cell>
          <cell r="J1032" t="str">
            <v>GJ</v>
          </cell>
        </row>
        <row r="1033">
          <cell r="C1033" t="str">
            <v>Fontes Móveis</v>
          </cell>
          <cell r="E1033" t="str">
            <v>N/A</v>
          </cell>
          <cell r="F1033" t="str">
            <v>Mínimo</v>
          </cell>
          <cell r="G1033">
            <v>1.2999999999999999E-2</v>
          </cell>
          <cell r="I1033" t="str">
            <v>kg CH₄</v>
          </cell>
          <cell r="J1033" t="str">
            <v>GJ</v>
          </cell>
        </row>
        <row r="1034">
          <cell r="C1034" t="str">
            <v>Fontes Móveis</v>
          </cell>
          <cell r="E1034" t="str">
            <v>N/A</v>
          </cell>
          <cell r="F1034" t="str">
            <v>Máximo</v>
          </cell>
          <cell r="G1034">
            <v>8.4000000000000005E-2</v>
          </cell>
          <cell r="I1034" t="str">
            <v>kg CH₄</v>
          </cell>
          <cell r="J1034" t="str">
            <v>GJ</v>
          </cell>
        </row>
        <row r="1035">
          <cell r="C1035" t="str">
            <v>Fontes Móveis</v>
          </cell>
          <cell r="E1035" t="str">
            <v>N/A</v>
          </cell>
          <cell r="F1035" t="str">
            <v>Default</v>
          </cell>
          <cell r="G1035">
            <v>5.9999999999999995E-4</v>
          </cell>
          <cell r="I1035" t="str">
            <v>kg N₂O</v>
          </cell>
          <cell r="J1035" t="str">
            <v>GJ</v>
          </cell>
        </row>
        <row r="1036">
          <cell r="C1036" t="str">
            <v>Fontes Móveis</v>
          </cell>
          <cell r="E1036" t="str">
            <v>N/A</v>
          </cell>
          <cell r="F1036" t="str">
            <v>Mínimo</v>
          </cell>
          <cell r="G1036">
            <v>2.0000000000000001E-4</v>
          </cell>
          <cell r="I1036" t="str">
            <v>kg N₂O</v>
          </cell>
          <cell r="J1036" t="str">
            <v>GJ</v>
          </cell>
        </row>
        <row r="1037">
          <cell r="C1037" t="str">
            <v>Fontes Móveis</v>
          </cell>
          <cell r="E1037" t="str">
            <v>N/A</v>
          </cell>
          <cell r="F1037" t="str">
            <v>Máximo</v>
          </cell>
          <cell r="G1037">
            <v>2E-3</v>
          </cell>
          <cell r="I1037" t="str">
            <v>kg N₂O</v>
          </cell>
          <cell r="J1037" t="str">
            <v>GJ</v>
          </cell>
        </row>
        <row r="1038">
          <cell r="C1038" t="str">
            <v>Fontes Móveis</v>
          </cell>
          <cell r="E1038" t="str">
            <v>N/A</v>
          </cell>
          <cell r="F1038" t="str">
            <v>Default</v>
          </cell>
          <cell r="G1038">
            <v>70.8</v>
          </cell>
          <cell r="I1038" t="str">
            <v>kg CO₂</v>
          </cell>
          <cell r="J1038" t="str">
            <v>GJ</v>
          </cell>
        </row>
        <row r="1039">
          <cell r="C1039" t="str">
            <v>Fontes Móveis</v>
          </cell>
          <cell r="E1039" t="str">
            <v>N/A</v>
          </cell>
          <cell r="F1039" t="str">
            <v>Mínimo</v>
          </cell>
          <cell r="G1039">
            <v>59</v>
          </cell>
          <cell r="I1039" t="str">
            <v>kg CO₂</v>
          </cell>
          <cell r="J1039" t="str">
            <v>GJ</v>
          </cell>
        </row>
        <row r="1040">
          <cell r="C1040" t="str">
            <v>Fontes Móveis</v>
          </cell>
          <cell r="E1040" t="str">
            <v>N/A</v>
          </cell>
          <cell r="F1040" t="str">
            <v>Máximo</v>
          </cell>
          <cell r="G1040">
            <v>84.3</v>
          </cell>
          <cell r="I1040" t="str">
            <v>kg CO₂</v>
          </cell>
          <cell r="J1040" t="str">
            <v>GJ</v>
          </cell>
        </row>
        <row r="1041">
          <cell r="C1041" t="str">
            <v>Fontes Móveis</v>
          </cell>
          <cell r="E1041" t="str">
            <v>N/A</v>
          </cell>
          <cell r="F1041" t="str">
            <v>Default</v>
          </cell>
          <cell r="G1041">
            <v>0.01</v>
          </cell>
          <cell r="I1041" t="str">
            <v>kg CH₄</v>
          </cell>
          <cell r="J1041" t="str">
            <v>GJ</v>
          </cell>
        </row>
        <row r="1042">
          <cell r="C1042" t="str">
            <v>Fontes Móveis</v>
          </cell>
          <cell r="E1042" t="str">
            <v>N/A</v>
          </cell>
          <cell r="F1042" t="str">
            <v>Mínimo</v>
          </cell>
          <cell r="G1042">
            <v>3.0000000000000001E-3</v>
          </cell>
          <cell r="I1042" t="str">
            <v>kg CH₄</v>
          </cell>
          <cell r="J1042" t="str">
            <v>GJ</v>
          </cell>
        </row>
        <row r="1043">
          <cell r="C1043" t="str">
            <v>Fontes Móveis</v>
          </cell>
          <cell r="E1043" t="str">
            <v>N/A</v>
          </cell>
          <cell r="F1043" t="str">
            <v>Máximo</v>
          </cell>
          <cell r="G1043">
            <v>0.03</v>
          </cell>
          <cell r="I1043" t="str">
            <v>kg CH₄</v>
          </cell>
          <cell r="J1043" t="str">
            <v>GJ</v>
          </cell>
        </row>
        <row r="1044">
          <cell r="C1044" t="str">
            <v>Fontes Móveis</v>
          </cell>
          <cell r="E1044" t="str">
            <v>N/A</v>
          </cell>
          <cell r="F1044" t="str">
            <v>Default</v>
          </cell>
          <cell r="G1044">
            <v>5.9999999999999995E-4</v>
          </cell>
          <cell r="I1044" t="str">
            <v>kg N₂O</v>
          </cell>
          <cell r="J1044" t="str">
            <v>GJ</v>
          </cell>
        </row>
        <row r="1045">
          <cell r="C1045" t="str">
            <v>Fontes Móveis</v>
          </cell>
          <cell r="E1045" t="str">
            <v>N/A</v>
          </cell>
          <cell r="F1045" t="str">
            <v>Mínimo</v>
          </cell>
          <cell r="G1045">
            <v>2.0000000000000001E-4</v>
          </cell>
          <cell r="I1045" t="str">
            <v>kg N₂O</v>
          </cell>
          <cell r="J1045" t="str">
            <v>GJ</v>
          </cell>
        </row>
        <row r="1046">
          <cell r="C1046" t="str">
            <v>Fontes Móveis</v>
          </cell>
          <cell r="E1046" t="str">
            <v>N/A</v>
          </cell>
          <cell r="F1046" t="str">
            <v>Máximo</v>
          </cell>
          <cell r="G1046">
            <v>2E-3</v>
          </cell>
          <cell r="I1046" t="str">
            <v>kg N₂O</v>
          </cell>
          <cell r="J1046" t="str">
            <v>GJ</v>
          </cell>
        </row>
        <row r="1047">
          <cell r="C1047" t="str">
            <v>Fontes Móveis</v>
          </cell>
          <cell r="E1047" t="str">
            <v>N/A</v>
          </cell>
          <cell r="F1047" t="str">
            <v>Default</v>
          </cell>
          <cell r="G1047">
            <v>63.1</v>
          </cell>
          <cell r="I1047" t="str">
            <v>kg CO₂</v>
          </cell>
          <cell r="J1047" t="str">
            <v>GJ</v>
          </cell>
        </row>
        <row r="1048">
          <cell r="C1048" t="str">
            <v>Fontes Móveis</v>
          </cell>
          <cell r="E1048" t="str">
            <v>N/A</v>
          </cell>
          <cell r="F1048" t="str">
            <v>Mínimo</v>
          </cell>
          <cell r="G1048">
            <v>61.6</v>
          </cell>
          <cell r="I1048" t="str">
            <v>kg CO₂</v>
          </cell>
          <cell r="J1048" t="str">
            <v>GJ</v>
          </cell>
        </row>
        <row r="1049">
          <cell r="C1049" t="str">
            <v>Fontes Móveis</v>
          </cell>
          <cell r="E1049" t="str">
            <v>N/A</v>
          </cell>
          <cell r="F1049" t="str">
            <v>Máximo</v>
          </cell>
          <cell r="G1049">
            <v>65.599999999999994</v>
          </cell>
          <cell r="I1049" t="str">
            <v>kg CO₂</v>
          </cell>
          <cell r="J1049" t="str">
            <v>GJ</v>
          </cell>
        </row>
        <row r="1050">
          <cell r="C1050" t="str">
            <v>Fontes Móveis</v>
          </cell>
          <cell r="E1050" t="str">
            <v>N/A</v>
          </cell>
          <cell r="F1050" t="str">
            <v>Default</v>
          </cell>
          <cell r="G1050">
            <v>6.2E-2</v>
          </cell>
          <cell r="I1050" t="str">
            <v>kg CH₄</v>
          </cell>
          <cell r="J1050" t="str">
            <v>GJ</v>
          </cell>
        </row>
        <row r="1051">
          <cell r="C1051" t="str">
            <v>Fontes Móveis</v>
          </cell>
          <cell r="E1051" t="str">
            <v>N/A</v>
          </cell>
          <cell r="F1051" t="str">
            <v>Mínimo</v>
          </cell>
          <cell r="G1051">
            <v>6.2E-2</v>
          </cell>
          <cell r="I1051" t="str">
            <v>kg CH₄</v>
          </cell>
          <cell r="J1051" t="str">
            <v>GJ</v>
          </cell>
        </row>
        <row r="1052">
          <cell r="C1052" t="str">
            <v>Fontes Móveis</v>
          </cell>
          <cell r="E1052" t="str">
            <v>N/A</v>
          </cell>
          <cell r="F1052" t="str">
            <v>Máximo</v>
          </cell>
          <cell r="G1052">
            <v>6.2E-2</v>
          </cell>
          <cell r="I1052" t="str">
            <v>kg CH₄</v>
          </cell>
          <cell r="J1052" t="str">
            <v>GJ</v>
          </cell>
        </row>
        <row r="1053">
          <cell r="C1053" t="str">
            <v>Fontes Móveis</v>
          </cell>
          <cell r="E1053" t="str">
            <v>N/A</v>
          </cell>
          <cell r="F1053" t="str">
            <v>Default</v>
          </cell>
          <cell r="G1053">
            <v>2.0000000000000001E-4</v>
          </cell>
          <cell r="I1053" t="str">
            <v>kg N₂O</v>
          </cell>
          <cell r="J1053" t="str">
            <v>GJ</v>
          </cell>
        </row>
        <row r="1054">
          <cell r="C1054" t="str">
            <v>Fontes Móveis</v>
          </cell>
          <cell r="E1054" t="str">
            <v>N/A</v>
          </cell>
          <cell r="F1054" t="str">
            <v>Mínimo</v>
          </cell>
          <cell r="G1054">
            <v>2.0000000000000001E-4</v>
          </cell>
          <cell r="I1054" t="str">
            <v>kg N₂O</v>
          </cell>
          <cell r="J1054" t="str">
            <v>GJ</v>
          </cell>
        </row>
        <row r="1055">
          <cell r="C1055" t="str">
            <v>Fontes Móveis</v>
          </cell>
          <cell r="E1055" t="str">
            <v>N/A</v>
          </cell>
          <cell r="F1055" t="str">
            <v>Máximo</v>
          </cell>
          <cell r="G1055">
            <v>2.0000000000000001E-4</v>
          </cell>
          <cell r="I1055" t="str">
            <v>kg N₂O</v>
          </cell>
          <cell r="J1055" t="str">
            <v>GJ</v>
          </cell>
        </row>
        <row r="1056">
          <cell r="C1056" t="str">
            <v>Fertilizantes</v>
          </cell>
          <cell r="E1056" t="str">
            <v>N/A</v>
          </cell>
          <cell r="F1056" t="str">
            <v>Default</v>
          </cell>
          <cell r="G1056">
            <v>0.01</v>
          </cell>
          <cell r="I1056" t="str">
            <v>N/A</v>
          </cell>
          <cell r="J1056" t="str">
            <v>N/A</v>
          </cell>
        </row>
        <row r="1057">
          <cell r="C1057" t="str">
            <v>Fertilizantes</v>
          </cell>
          <cell r="E1057" t="str">
            <v>N/A</v>
          </cell>
          <cell r="F1057" t="str">
            <v>Mínimo</v>
          </cell>
          <cell r="G1057">
            <v>3.0000000000000001E-3</v>
          </cell>
          <cell r="I1057" t="str">
            <v>N/A</v>
          </cell>
          <cell r="J1057" t="str">
            <v>N/A</v>
          </cell>
        </row>
        <row r="1058">
          <cell r="C1058" t="str">
            <v>Fertilizantes</v>
          </cell>
          <cell r="E1058" t="str">
            <v>N/A</v>
          </cell>
          <cell r="F1058" t="str">
            <v>Máximo</v>
          </cell>
          <cell r="G1058">
            <v>0.03</v>
          </cell>
          <cell r="I1058" t="str">
            <v>N/A</v>
          </cell>
          <cell r="J1058" t="str">
            <v>N/A</v>
          </cell>
        </row>
        <row r="1059">
          <cell r="C1059" t="str">
            <v>Fertilizantes</v>
          </cell>
          <cell r="E1059" t="str">
            <v>N/A</v>
          </cell>
          <cell r="F1059" t="str">
            <v>Default</v>
          </cell>
          <cell r="G1059">
            <v>0.1</v>
          </cell>
          <cell r="I1059" t="str">
            <v>N/A</v>
          </cell>
          <cell r="J1059" t="str">
            <v>N/A</v>
          </cell>
        </row>
        <row r="1060">
          <cell r="C1060" t="str">
            <v>Fertilizantes</v>
          </cell>
          <cell r="E1060" t="str">
            <v>N/A</v>
          </cell>
          <cell r="F1060" t="str">
            <v>Mínimo</v>
          </cell>
          <cell r="G1060">
            <v>0.03</v>
          </cell>
          <cell r="I1060" t="str">
            <v>N/A</v>
          </cell>
          <cell r="J1060" t="str">
            <v>N/A</v>
          </cell>
        </row>
        <row r="1061">
          <cell r="C1061" t="str">
            <v>Fertilizantes</v>
          </cell>
          <cell r="E1061" t="str">
            <v>N/A</v>
          </cell>
          <cell r="F1061" t="str">
            <v>Máximo</v>
          </cell>
          <cell r="G1061">
            <v>0.3</v>
          </cell>
          <cell r="I1061" t="str">
            <v>N/A</v>
          </cell>
          <cell r="J1061" t="str">
            <v>N/A</v>
          </cell>
        </row>
        <row r="1062">
          <cell r="C1062" t="str">
            <v>Fertilizantes</v>
          </cell>
          <cell r="E1062" t="str">
            <v>N/A</v>
          </cell>
          <cell r="F1062" t="str">
            <v>Default</v>
          </cell>
          <cell r="G1062">
            <v>0.01</v>
          </cell>
          <cell r="I1062" t="str">
            <v>N/A</v>
          </cell>
          <cell r="J1062" t="str">
            <v>N/A</v>
          </cell>
        </row>
        <row r="1063">
          <cell r="C1063" t="str">
            <v>Fertilizantes</v>
          </cell>
          <cell r="E1063" t="str">
            <v>N/A</v>
          </cell>
          <cell r="F1063" t="str">
            <v>Mínimo</v>
          </cell>
          <cell r="G1063">
            <v>2E-3</v>
          </cell>
          <cell r="I1063" t="str">
            <v>N/A</v>
          </cell>
          <cell r="J1063" t="str">
            <v>N/A</v>
          </cell>
        </row>
        <row r="1064">
          <cell r="C1064" t="str">
            <v>Fertilizantes</v>
          </cell>
          <cell r="E1064" t="str">
            <v>N/A</v>
          </cell>
          <cell r="F1064" t="str">
            <v>Máximo</v>
          </cell>
          <cell r="G1064">
            <v>0.05</v>
          </cell>
          <cell r="I1064" t="str">
            <v>N/A</v>
          </cell>
          <cell r="J1064" t="str">
            <v>N/A</v>
          </cell>
        </row>
        <row r="1065">
          <cell r="C1065" t="str">
            <v>Fertilizantes</v>
          </cell>
          <cell r="E1065" t="str">
            <v>N/A</v>
          </cell>
          <cell r="F1065" t="str">
            <v>Default</v>
          </cell>
          <cell r="G1065">
            <v>0.3</v>
          </cell>
          <cell r="I1065" t="str">
            <v>N/A</v>
          </cell>
          <cell r="J1065" t="str">
            <v>N/A</v>
          </cell>
        </row>
        <row r="1066">
          <cell r="C1066" t="str">
            <v>Fertilizantes</v>
          </cell>
          <cell r="E1066" t="str">
            <v>N/A</v>
          </cell>
          <cell r="F1066" t="str">
            <v>Mínimo</v>
          </cell>
          <cell r="G1066">
            <v>0.1</v>
          </cell>
          <cell r="I1066" t="str">
            <v>N/A</v>
          </cell>
          <cell r="J1066" t="str">
            <v>N/A</v>
          </cell>
        </row>
        <row r="1067">
          <cell r="C1067" t="str">
            <v>Fertilizantes</v>
          </cell>
          <cell r="E1067" t="str">
            <v>N/A</v>
          </cell>
          <cell r="F1067" t="str">
            <v>Máximo</v>
          </cell>
          <cell r="G1067">
            <v>0.8</v>
          </cell>
          <cell r="I1067" t="str">
            <v>N/A</v>
          </cell>
          <cell r="J1067" t="str">
            <v>N/A</v>
          </cell>
        </row>
        <row r="1068">
          <cell r="C1068" t="str">
            <v>Fertilizantes</v>
          </cell>
          <cell r="E1068" t="str">
            <v>N/A</v>
          </cell>
          <cell r="F1068" t="str">
            <v>Default</v>
          </cell>
          <cell r="G1068">
            <v>7.4999999999999997E-3</v>
          </cell>
          <cell r="I1068" t="str">
            <v>N/A</v>
          </cell>
          <cell r="J1068" t="str">
            <v>N/A</v>
          </cell>
        </row>
        <row r="1069">
          <cell r="C1069" t="str">
            <v>Fertilizantes</v>
          </cell>
          <cell r="E1069" t="str">
            <v>N/A</v>
          </cell>
          <cell r="F1069" t="str">
            <v>Mínimo</v>
          </cell>
          <cell r="G1069">
            <v>5.0000000000000001E-4</v>
          </cell>
          <cell r="I1069" t="str">
            <v>N/A</v>
          </cell>
          <cell r="J1069" t="str">
            <v>N/A</v>
          </cell>
        </row>
        <row r="1070">
          <cell r="C1070" t="str">
            <v>Fertilizantes</v>
          </cell>
          <cell r="E1070" t="str">
            <v>N/A</v>
          </cell>
          <cell r="F1070" t="str">
            <v>Máximo</v>
          </cell>
          <cell r="G1070">
            <v>2.5000000000000001E-2</v>
          </cell>
          <cell r="I1070" t="str">
            <v>N/A</v>
          </cell>
          <cell r="J1070" t="str">
            <v>N/A</v>
          </cell>
        </row>
        <row r="1071">
          <cell r="C1071" t="str">
            <v>Fertilizantes</v>
          </cell>
          <cell r="E1071" t="str">
            <v>N/A</v>
          </cell>
          <cell r="F1071" t="str">
            <v>Default</v>
          </cell>
          <cell r="G1071">
            <v>1.325E-2</v>
          </cell>
          <cell r="I1071" t="str">
            <v>kg N₂O</v>
          </cell>
          <cell r="J1071" t="str">
            <v>kg N</v>
          </cell>
        </row>
        <row r="1072">
          <cell r="C1072" t="str">
            <v>Fertilizantes</v>
          </cell>
          <cell r="E1072" t="str">
            <v>N/A</v>
          </cell>
          <cell r="F1072" t="str">
            <v>Mínimo</v>
          </cell>
          <cell r="G1072">
            <v>-0.76528301886792449</v>
          </cell>
          <cell r="I1072" t="str">
            <v>kg N₂O</v>
          </cell>
          <cell r="J1072" t="str">
            <v>kg N</v>
          </cell>
        </row>
        <row r="1073">
          <cell r="C1073" t="str">
            <v>Fertilizantes</v>
          </cell>
          <cell r="E1073" t="str">
            <v>N/A</v>
          </cell>
          <cell r="F1073" t="str">
            <v>Máximo</v>
          </cell>
          <cell r="G1073">
            <v>3.9056603773584908</v>
          </cell>
          <cell r="I1073" t="str">
            <v>kg N₂O</v>
          </cell>
          <cell r="J1073" t="str">
            <v>kg N</v>
          </cell>
        </row>
        <row r="1074">
          <cell r="C1074" t="str">
            <v>Gerenciamento de Resíduos</v>
          </cell>
          <cell r="E1074" t="str">
            <v>N/A</v>
          </cell>
          <cell r="F1074" t="str">
            <v>Default</v>
          </cell>
          <cell r="G1074">
            <v>10</v>
          </cell>
          <cell r="I1074" t="str">
            <v>g CH₄</v>
          </cell>
          <cell r="J1074" t="str">
            <v>kg resíduo</v>
          </cell>
        </row>
        <row r="1075">
          <cell r="C1075" t="str">
            <v>Gerenciamento de Resíduos</v>
          </cell>
          <cell r="E1075" t="str">
            <v>N/A</v>
          </cell>
          <cell r="F1075" t="str">
            <v>Mínimo</v>
          </cell>
          <cell r="G1075">
            <v>0.08</v>
          </cell>
          <cell r="I1075" t="str">
            <v>g CH₄</v>
          </cell>
          <cell r="J1075" t="str">
            <v>kg resíduo</v>
          </cell>
        </row>
        <row r="1076">
          <cell r="C1076" t="str">
            <v>Gerenciamento de Resíduos</v>
          </cell>
          <cell r="E1076" t="str">
            <v>N/A</v>
          </cell>
          <cell r="F1076" t="str">
            <v>Máximo</v>
          </cell>
          <cell r="G1076">
            <v>20</v>
          </cell>
          <cell r="I1076" t="str">
            <v>g CH₄</v>
          </cell>
          <cell r="J1076" t="str">
            <v>kg resíduo</v>
          </cell>
        </row>
        <row r="1077">
          <cell r="C1077" t="str">
            <v>Gerenciamento de Resíduos</v>
          </cell>
          <cell r="E1077" t="str">
            <v>N/A</v>
          </cell>
          <cell r="F1077" t="str">
            <v>Default</v>
          </cell>
          <cell r="G1077">
            <v>0.6</v>
          </cell>
          <cell r="I1077" t="str">
            <v>g N₂O</v>
          </cell>
          <cell r="J1077" t="str">
            <v>kg resíduo</v>
          </cell>
        </row>
        <row r="1078">
          <cell r="C1078" t="str">
            <v>Gerenciamento de Resíduos</v>
          </cell>
          <cell r="E1078" t="str">
            <v>N/A</v>
          </cell>
          <cell r="F1078" t="str">
            <v>Mínimo</v>
          </cell>
          <cell r="G1078">
            <v>0.2</v>
          </cell>
          <cell r="I1078" t="str">
            <v>g N₂O</v>
          </cell>
          <cell r="J1078" t="str">
            <v>kg resíduo</v>
          </cell>
        </row>
        <row r="1079">
          <cell r="C1079" t="str">
            <v>Gerenciamento de Resíduos</v>
          </cell>
          <cell r="E1079" t="str">
            <v>N/A</v>
          </cell>
          <cell r="F1079" t="str">
            <v>Máximo</v>
          </cell>
          <cell r="G1079">
            <v>1.6</v>
          </cell>
          <cell r="I1079" t="str">
            <v>g N₂O</v>
          </cell>
          <cell r="J1079" t="str">
            <v>kg resíduo</v>
          </cell>
        </row>
        <row r="1080">
          <cell r="C1080" t="str">
            <v>Gerenciamento de Resíduos</v>
          </cell>
          <cell r="E1080" t="str">
            <v>N/A</v>
          </cell>
          <cell r="F1080" t="str">
            <v>Mínimo</v>
          </cell>
          <cell r="G1080">
            <v>0</v>
          </cell>
          <cell r="I1080" t="str">
            <v>kg CO₂</v>
          </cell>
          <cell r="J1080" t="str">
            <v>t resíduo</v>
          </cell>
        </row>
        <row r="1081">
          <cell r="C1081" t="str">
            <v>Gerenciamento de Resíduos</v>
          </cell>
          <cell r="E1081" t="str">
            <v>N/A</v>
          </cell>
          <cell r="F1081" t="str">
            <v>Máximo</v>
          </cell>
          <cell r="G1081">
            <v>0</v>
          </cell>
          <cell r="I1081" t="str">
            <v>kg CO₂</v>
          </cell>
          <cell r="J1081" t="str">
            <v>t resíduo</v>
          </cell>
        </row>
        <row r="1082">
          <cell r="C1082" t="str">
            <v>Gerenciamento de Resíduos</v>
          </cell>
          <cell r="E1082" t="str">
            <v>N/A</v>
          </cell>
          <cell r="F1082" t="str">
            <v>Mínimo</v>
          </cell>
          <cell r="G1082">
            <v>7.0000000000000009</v>
          </cell>
          <cell r="I1082" t="str">
            <v>kg CH₄</v>
          </cell>
          <cell r="J1082" t="str">
            <v>t resíduo</v>
          </cell>
        </row>
        <row r="1083">
          <cell r="C1083" t="str">
            <v>Gerenciamento de Resíduos</v>
          </cell>
          <cell r="E1083" t="str">
            <v>N/A</v>
          </cell>
          <cell r="F1083" t="str">
            <v>Máximo</v>
          </cell>
          <cell r="G1083">
            <v>1998.9999999999998</v>
          </cell>
          <cell r="I1083" t="str">
            <v>kg CH₄</v>
          </cell>
          <cell r="J1083" t="str">
            <v>t resíduo</v>
          </cell>
        </row>
        <row r="1084">
          <cell r="C1084" t="str">
            <v>Gerenciamento de Resíduos</v>
          </cell>
          <cell r="E1084" t="str">
            <v>N/A</v>
          </cell>
          <cell r="F1084" t="str">
            <v>Mínimo</v>
          </cell>
          <cell r="G1084">
            <v>1</v>
          </cell>
          <cell r="I1084" t="str">
            <v>kg N₂O</v>
          </cell>
          <cell r="J1084" t="str">
            <v>t resíduo</v>
          </cell>
        </row>
        <row r="1085">
          <cell r="C1085" t="str">
            <v>Gerenciamento de Resíduos</v>
          </cell>
          <cell r="E1085" t="str">
            <v>N/A</v>
          </cell>
          <cell r="F1085" t="str">
            <v>Máximo</v>
          </cell>
          <cell r="G1085">
            <v>15</v>
          </cell>
          <cell r="I1085" t="str">
            <v>kg N₂O</v>
          </cell>
          <cell r="J1085" t="str">
            <v>t resíduo</v>
          </cell>
        </row>
        <row r="1086">
          <cell r="C1086" t="str">
            <v>Gerenciamento de Resíduos</v>
          </cell>
          <cell r="E1086" t="str">
            <v>Taxa de Geração de Metano</v>
          </cell>
          <cell r="F1086" t="str">
            <v>Default</v>
          </cell>
          <cell r="G1086">
            <v>0.4</v>
          </cell>
          <cell r="I1086" t="str">
            <v>N/A</v>
          </cell>
          <cell r="J1086" t="str">
            <v>N/A</v>
          </cell>
        </row>
        <row r="1087">
          <cell r="C1087" t="str">
            <v>Gerenciamento de Resíduos</v>
          </cell>
          <cell r="E1087" t="str">
            <v>Taxa de Geração de Metano</v>
          </cell>
          <cell r="F1087" t="str">
            <v>Mínimo</v>
          </cell>
          <cell r="G1087">
            <v>0.17</v>
          </cell>
          <cell r="I1087" t="str">
            <v>N/A</v>
          </cell>
          <cell r="J1087" t="str">
            <v>N/A</v>
          </cell>
        </row>
        <row r="1088">
          <cell r="C1088" t="str">
            <v>Gerenciamento de Resíduos</v>
          </cell>
          <cell r="E1088" t="str">
            <v>Taxa de Geração de Metano</v>
          </cell>
          <cell r="F1088" t="str">
            <v>Máximo</v>
          </cell>
          <cell r="G1088">
            <v>0.7</v>
          </cell>
          <cell r="I1088" t="str">
            <v>N/A</v>
          </cell>
          <cell r="J1088" t="str">
            <v>N/A</v>
          </cell>
        </row>
        <row r="1089">
          <cell r="C1089" t="str">
            <v>Gerenciamento de Resíduos</v>
          </cell>
          <cell r="E1089" t="str">
            <v>Conteúdo de Carbono Orgânico Dissolvido</v>
          </cell>
          <cell r="F1089" t="str">
            <v>Default</v>
          </cell>
          <cell r="G1089">
            <v>0.5</v>
          </cell>
          <cell r="I1089" t="str">
            <v>N/A</v>
          </cell>
          <cell r="J1089" t="str">
            <v>N/A</v>
          </cell>
        </row>
        <row r="1090">
          <cell r="C1090" t="str">
            <v>Gerenciamento de Resíduos</v>
          </cell>
          <cell r="E1090" t="str">
            <v>Conteúdo de Carbono Orgânico Dissolvido</v>
          </cell>
          <cell r="F1090" t="str">
            <v>Mínimo</v>
          </cell>
          <cell r="G1090">
            <v>0.4</v>
          </cell>
          <cell r="I1090" t="str">
            <v>N/A</v>
          </cell>
          <cell r="J1090" t="str">
            <v>N/A</v>
          </cell>
        </row>
        <row r="1091">
          <cell r="C1091" t="str">
            <v>Gerenciamento de Resíduos</v>
          </cell>
          <cell r="E1091" t="str">
            <v>Conteúdo de Carbono Orgânico Dissolvido</v>
          </cell>
          <cell r="F1091" t="str">
            <v>Máximo</v>
          </cell>
          <cell r="G1091">
            <v>0.6</v>
          </cell>
          <cell r="I1091" t="str">
            <v>N/A</v>
          </cell>
          <cell r="J1091" t="str">
            <v>N/A</v>
          </cell>
        </row>
        <row r="1092">
          <cell r="C1092" t="str">
            <v>Gerenciamento de Resíduos</v>
          </cell>
          <cell r="E1092" t="str">
            <v>Fração do volume de CH4 no Gás de Aterro</v>
          </cell>
          <cell r="F1092" t="str">
            <v>Default</v>
          </cell>
          <cell r="G1092">
            <v>0.5</v>
          </cell>
          <cell r="I1092" t="str">
            <v>N/A</v>
          </cell>
          <cell r="J1092" t="str">
            <v>N/A</v>
          </cell>
        </row>
        <row r="1093">
          <cell r="C1093" t="str">
            <v>Gerenciamento de Resíduos</v>
          </cell>
          <cell r="E1093" t="str">
            <v>Fração do volume de CH4 no Gás de Aterro</v>
          </cell>
          <cell r="F1093" t="str">
            <v>Mínimo</v>
          </cell>
          <cell r="G1093">
            <v>0.47499999999999998</v>
          </cell>
          <cell r="I1093" t="str">
            <v>N/A</v>
          </cell>
          <cell r="J1093" t="str">
            <v>N/A</v>
          </cell>
        </row>
        <row r="1094">
          <cell r="C1094" t="str">
            <v>Gerenciamento de Resíduos</v>
          </cell>
          <cell r="E1094" t="str">
            <v>Fração do volume de CH4 no Gás de Aterro</v>
          </cell>
          <cell r="F1094" t="str">
            <v>Máximo</v>
          </cell>
          <cell r="G1094">
            <v>0.52500000000000002</v>
          </cell>
          <cell r="I1094" t="str">
            <v>N/A</v>
          </cell>
          <cell r="J1094" t="str">
            <v>N/A</v>
          </cell>
        </row>
        <row r="1095">
          <cell r="C1095" t="str">
            <v>Gerenciamento de Resíduos</v>
          </cell>
          <cell r="E1095" t="str">
            <v>Conteúdo de COD</v>
          </cell>
          <cell r="F1095" t="str">
            <v>Default</v>
          </cell>
          <cell r="G1095">
            <v>0.15</v>
          </cell>
          <cell r="I1095" t="str">
            <v>N/A</v>
          </cell>
          <cell r="J1095" t="str">
            <v>N/A</v>
          </cell>
        </row>
        <row r="1096">
          <cell r="C1096" t="str">
            <v>Gerenciamento de Resíduos</v>
          </cell>
          <cell r="E1096" t="str">
            <v>Conteúdo de COD</v>
          </cell>
          <cell r="F1096" t="str">
            <v>Mínimo</v>
          </cell>
          <cell r="G1096">
            <v>0.12</v>
          </cell>
          <cell r="I1096" t="str">
            <v>N/A</v>
          </cell>
          <cell r="J1096" t="str">
            <v>N/A</v>
          </cell>
        </row>
        <row r="1097">
          <cell r="C1097" t="str">
            <v>Gerenciamento de Resíduos</v>
          </cell>
          <cell r="E1097" t="str">
            <v>Conteúdo de COD</v>
          </cell>
          <cell r="F1097" t="str">
            <v>Máximo</v>
          </cell>
          <cell r="G1097">
            <v>0.18</v>
          </cell>
          <cell r="I1097" t="str">
            <v>N/A</v>
          </cell>
          <cell r="J1097" t="str">
            <v>N/A</v>
          </cell>
        </row>
        <row r="1098">
          <cell r="C1098" t="str">
            <v>Gerenciamento de Resíduos</v>
          </cell>
          <cell r="E1098" t="str">
            <v>Fator de Correção do Metano</v>
          </cell>
          <cell r="F1098" t="str">
            <v>Default</v>
          </cell>
          <cell r="G1098">
            <v>0.8</v>
          </cell>
          <cell r="I1098" t="str">
            <v>N/A</v>
          </cell>
          <cell r="J1098" t="str">
            <v>N/A</v>
          </cell>
        </row>
        <row r="1099">
          <cell r="C1099" t="str">
            <v>Gerenciamento de Resíduos</v>
          </cell>
          <cell r="E1099" t="str">
            <v>Fator de Correção do Metano</v>
          </cell>
          <cell r="F1099" t="str">
            <v>Mínimo</v>
          </cell>
          <cell r="G1099">
            <v>0.64000000000000012</v>
          </cell>
          <cell r="I1099" t="str">
            <v>N/A</v>
          </cell>
          <cell r="J1099" t="str">
            <v>N/A</v>
          </cell>
        </row>
        <row r="1100">
          <cell r="C1100" t="str">
            <v>Gerenciamento de Resíduos</v>
          </cell>
          <cell r="E1100" t="str">
            <v>Fator de Correção do Metano</v>
          </cell>
          <cell r="F1100" t="str">
            <v>Máximo</v>
          </cell>
          <cell r="G1100">
            <v>0.96</v>
          </cell>
          <cell r="I1100" t="str">
            <v>N/A</v>
          </cell>
          <cell r="J1100" t="str">
            <v>N/A</v>
          </cell>
        </row>
        <row r="1101">
          <cell r="C1101" t="str">
            <v>Gerenciamento de Resíduos</v>
          </cell>
          <cell r="E1101" t="str">
            <v>Total</v>
          </cell>
          <cell r="F1101" t="str">
            <v>Default</v>
          </cell>
          <cell r="G1101">
            <v>9.8903986189308197E-3</v>
          </cell>
          <cell r="I1101" t="str">
            <v>kg CH₄</v>
          </cell>
          <cell r="J1101" t="str">
            <v>kg resíduo</v>
          </cell>
        </row>
        <row r="1102">
          <cell r="C1102" t="str">
            <v>Gerenciamento de Resíduos</v>
          </cell>
          <cell r="E1102" t="str">
            <v>Total</v>
          </cell>
          <cell r="F1102" t="str">
            <v>Mínimo</v>
          </cell>
          <cell r="G1102">
            <v>-0.76934771952880321</v>
          </cell>
          <cell r="I1102" t="str">
            <v>kg CH₄</v>
          </cell>
          <cell r="J1102" t="str">
            <v>kg resíduo</v>
          </cell>
        </row>
        <row r="1103">
          <cell r="C1103" t="str">
            <v>Gerenciamento de Resíduos</v>
          </cell>
          <cell r="E1103" t="str">
            <v>Total</v>
          </cell>
          <cell r="F1103" t="str">
            <v>Máximo</v>
          </cell>
          <cell r="G1103">
            <v>1.7705525125728665</v>
          </cell>
          <cell r="I1103" t="str">
            <v>kg CH₄</v>
          </cell>
          <cell r="J1103" t="str">
            <v>kg resíduo</v>
          </cell>
        </row>
        <row r="1104">
          <cell r="C1104" t="str">
            <v>Gerenciamento de Resíduos</v>
          </cell>
          <cell r="E1104" t="str">
            <v>N/A</v>
          </cell>
          <cell r="F1104" t="str">
            <v>Mínimo</v>
          </cell>
          <cell r="G1104">
            <v>-0.2</v>
          </cell>
          <cell r="I1104" t="str">
            <v>kg CO₂</v>
          </cell>
          <cell r="J1104" t="str">
            <v>kg material</v>
          </cell>
        </row>
        <row r="1105">
          <cell r="C1105" t="str">
            <v>Gerenciamento de Resíduos</v>
          </cell>
          <cell r="E1105" t="str">
            <v>N/A</v>
          </cell>
          <cell r="F1105" t="str">
            <v>Máximo</v>
          </cell>
          <cell r="G1105">
            <v>0.2</v>
          </cell>
          <cell r="I1105" t="str">
            <v>kg CO₂</v>
          </cell>
          <cell r="J1105" t="str">
            <v>kg material</v>
          </cell>
        </row>
        <row r="1106">
          <cell r="C1106" t="str">
            <v>Viagens Aéreas</v>
          </cell>
          <cell r="E1106" t="str">
            <v>N/A</v>
          </cell>
          <cell r="F1106" t="str">
            <v>Mínimo</v>
          </cell>
          <cell r="G1106">
            <v>-0.45</v>
          </cell>
          <cell r="I1106" t="str">
            <v>kg CH₄</v>
          </cell>
          <cell r="J1106" t="str">
            <v>p-km</v>
          </cell>
        </row>
        <row r="1107">
          <cell r="C1107" t="str">
            <v>Viagens Aéreas</v>
          </cell>
          <cell r="E1107" t="str">
            <v>N/A</v>
          </cell>
          <cell r="F1107" t="str">
            <v>Máximo</v>
          </cell>
          <cell r="G1107">
            <v>0.45</v>
          </cell>
          <cell r="I1107" t="str">
            <v>kg CH₄</v>
          </cell>
          <cell r="J1107" t="str">
            <v>p-km</v>
          </cell>
        </row>
        <row r="1108">
          <cell r="C1108" t="str">
            <v>Viagens Aéreas</v>
          </cell>
          <cell r="E1108" t="str">
            <v>N/A</v>
          </cell>
          <cell r="F1108" t="str">
            <v>Mínimo</v>
          </cell>
          <cell r="G1108">
            <v>-0.45</v>
          </cell>
          <cell r="I1108" t="str">
            <v>kg CO₂</v>
          </cell>
          <cell r="J1108" t="str">
            <v>p-km</v>
          </cell>
        </row>
        <row r="1109">
          <cell r="C1109" t="str">
            <v>Viagens Aéreas</v>
          </cell>
          <cell r="E1109" t="str">
            <v>N/A</v>
          </cell>
          <cell r="F1109" t="str">
            <v>Máximo</v>
          </cell>
          <cell r="G1109">
            <v>0.45</v>
          </cell>
          <cell r="I1109" t="str">
            <v>kg CO₂</v>
          </cell>
          <cell r="J1109" t="str">
            <v>p-km</v>
          </cell>
        </row>
        <row r="1110">
          <cell r="C1110" t="str">
            <v>Viagens Aéreas</v>
          </cell>
          <cell r="E1110" t="str">
            <v>N/A</v>
          </cell>
          <cell r="F1110" t="str">
            <v>Mínimo</v>
          </cell>
          <cell r="G1110">
            <v>-0.45</v>
          </cell>
          <cell r="I1110" t="str">
            <v>kg N₂O</v>
          </cell>
          <cell r="J1110" t="str">
            <v>p-km</v>
          </cell>
        </row>
        <row r="1111">
          <cell r="C1111" t="str">
            <v>Viagens Aéreas</v>
          </cell>
          <cell r="E1111" t="str">
            <v>N/A</v>
          </cell>
          <cell r="F1111" t="str">
            <v>Máximo</v>
          </cell>
          <cell r="G1111">
            <v>0.45</v>
          </cell>
          <cell r="I1111" t="str">
            <v>kg N₂O</v>
          </cell>
          <cell r="J1111" t="str">
            <v>p-km</v>
          </cell>
        </row>
        <row r="1112">
          <cell r="C1112" t="str">
            <v>Fontes Estacionárias</v>
          </cell>
          <cell r="E1112" t="str">
            <v>Comercial e Institucional</v>
          </cell>
          <cell r="F1112" t="str">
            <v>Mínimo</v>
          </cell>
          <cell r="G1112">
            <v>72.599999999999994</v>
          </cell>
          <cell r="I1112" t="str">
            <v>kg CO₂</v>
          </cell>
          <cell r="J1112" t="str">
            <v>GJ</v>
          </cell>
        </row>
        <row r="1113">
          <cell r="C1113" t="str">
            <v>Fontes Estacionárias</v>
          </cell>
          <cell r="E1113" t="str">
            <v>Comercial e Institucional</v>
          </cell>
          <cell r="F1113" t="str">
            <v>Máximo</v>
          </cell>
          <cell r="G1113">
            <v>74.8</v>
          </cell>
          <cell r="I1113" t="str">
            <v>kg CO₂</v>
          </cell>
          <cell r="J1113" t="str">
            <v>GJ</v>
          </cell>
        </row>
        <row r="1114">
          <cell r="C1114" t="str">
            <v>Fontes Estacionárias</v>
          </cell>
          <cell r="E1114" t="str">
            <v>Comercial e Institucional</v>
          </cell>
          <cell r="F1114" t="str">
            <v>Mínimo</v>
          </cell>
          <cell r="G1114">
            <v>72.599999999999994</v>
          </cell>
          <cell r="I1114" t="str">
            <v>kg CO₂</v>
          </cell>
          <cell r="J1114" t="str">
            <v>GJ</v>
          </cell>
        </row>
        <row r="1115">
          <cell r="C1115" t="str">
            <v>Fontes Estacionárias</v>
          </cell>
          <cell r="E1115" t="str">
            <v>Comercial e Institucional</v>
          </cell>
          <cell r="F1115" t="str">
            <v>Máximo</v>
          </cell>
          <cell r="G1115">
            <v>74.8</v>
          </cell>
          <cell r="I1115" t="str">
            <v>kg CO₂</v>
          </cell>
          <cell r="J1115" t="str">
            <v>GJ</v>
          </cell>
        </row>
        <row r="1116">
          <cell r="C1116" t="str">
            <v>Fontes Estacionárias</v>
          </cell>
          <cell r="E1116" t="str">
            <v>Comercial e Institucional</v>
          </cell>
          <cell r="F1116" t="str">
            <v>Mínimo</v>
          </cell>
          <cell r="G1116">
            <v>54.3</v>
          </cell>
          <cell r="I1116" t="str">
            <v>kg CO₂</v>
          </cell>
          <cell r="J1116" t="str">
            <v>GJ</v>
          </cell>
        </row>
        <row r="1117">
          <cell r="C1117" t="str">
            <v>Fontes Estacionárias</v>
          </cell>
          <cell r="E1117" t="str">
            <v>Comercial e Institucional</v>
          </cell>
          <cell r="F1117" t="str">
            <v>Máximo</v>
          </cell>
          <cell r="G1117">
            <v>58.3</v>
          </cell>
          <cell r="I1117" t="str">
            <v>kg CO₂</v>
          </cell>
          <cell r="J1117" t="str">
            <v>GJ</v>
          </cell>
        </row>
        <row r="1118">
          <cell r="C1118" t="str">
            <v>Fontes Estacionárias</v>
          </cell>
          <cell r="E1118" t="str">
            <v>Comercial e Institucional</v>
          </cell>
          <cell r="F1118" t="str">
            <v>Mínimo</v>
          </cell>
          <cell r="G1118">
            <v>61.6</v>
          </cell>
          <cell r="I1118" t="str">
            <v>kg CO₂</v>
          </cell>
          <cell r="J1118" t="str">
            <v>GJ</v>
          </cell>
        </row>
        <row r="1119">
          <cell r="C1119" t="str">
            <v>Fontes Estacionárias</v>
          </cell>
          <cell r="E1119" t="str">
            <v>Comercial e Institucional</v>
          </cell>
          <cell r="F1119" t="str">
            <v>Máximo</v>
          </cell>
          <cell r="G1119">
            <v>65.599999999999994</v>
          </cell>
          <cell r="I1119" t="str">
            <v>kg CO₂</v>
          </cell>
          <cell r="J1119" t="str">
            <v>GJ</v>
          </cell>
        </row>
        <row r="1120">
          <cell r="C1120" t="str">
            <v>Fontes Estacionárias</v>
          </cell>
          <cell r="E1120" t="str">
            <v>Comercial e Institucional</v>
          </cell>
          <cell r="F1120" t="str">
            <v>Mínimo</v>
          </cell>
          <cell r="G1120">
            <v>54.3</v>
          </cell>
          <cell r="I1120" t="str">
            <v>kg CO₂</v>
          </cell>
          <cell r="J1120" t="str">
            <v>GJ</v>
          </cell>
        </row>
        <row r="1121">
          <cell r="C1121" t="str">
            <v>Fontes Estacionárias</v>
          </cell>
          <cell r="E1121" t="str">
            <v>Comercial e Institucional</v>
          </cell>
          <cell r="F1121" t="str">
            <v>Máximo</v>
          </cell>
          <cell r="G1121">
            <v>58.3</v>
          </cell>
          <cell r="I1121" t="str">
            <v>kg CO₂</v>
          </cell>
          <cell r="J1121" t="str">
            <v>GJ</v>
          </cell>
        </row>
        <row r="1122">
          <cell r="C1122" t="str">
            <v>Fontes Estacionárias</v>
          </cell>
          <cell r="E1122" t="str">
            <v>Comercial e Institucional</v>
          </cell>
          <cell r="F1122" t="str">
            <v>Mínimo</v>
          </cell>
          <cell r="G1122">
            <v>3.0000000000000001E-3</v>
          </cell>
          <cell r="I1122" t="str">
            <v>kg CH₄</v>
          </cell>
          <cell r="J1122" t="str">
            <v>GJ</v>
          </cell>
        </row>
        <row r="1123">
          <cell r="C1123" t="str">
            <v>Fontes Estacionárias</v>
          </cell>
          <cell r="E1123" t="str">
            <v>Comercial e Institucional</v>
          </cell>
          <cell r="F1123" t="str">
            <v>Máximo</v>
          </cell>
          <cell r="G1123">
            <v>0.03</v>
          </cell>
          <cell r="I1123" t="str">
            <v>kg CH₄</v>
          </cell>
          <cell r="J1123" t="str">
            <v>GJ</v>
          </cell>
        </row>
        <row r="1124">
          <cell r="C1124" t="str">
            <v>Fontes Estacionárias</v>
          </cell>
          <cell r="E1124" t="str">
            <v>Comercial e Institucional</v>
          </cell>
          <cell r="F1124" t="str">
            <v>Mínimo</v>
          </cell>
          <cell r="G1124">
            <v>3.0000000000000001E-3</v>
          </cell>
          <cell r="I1124" t="str">
            <v>kg CH₄</v>
          </cell>
          <cell r="J1124" t="str">
            <v>GJ</v>
          </cell>
        </row>
        <row r="1125">
          <cell r="C1125" t="str">
            <v>Fontes Estacionárias</v>
          </cell>
          <cell r="E1125" t="str">
            <v>Comercial e Institucional</v>
          </cell>
          <cell r="F1125" t="str">
            <v>Máximo</v>
          </cell>
          <cell r="G1125">
            <v>0.03</v>
          </cell>
          <cell r="I1125" t="str">
            <v>kg CH₄</v>
          </cell>
          <cell r="J1125" t="str">
            <v>GJ</v>
          </cell>
        </row>
        <row r="1126">
          <cell r="C1126" t="str">
            <v>Fontes Estacionárias</v>
          </cell>
          <cell r="E1126" t="str">
            <v>Comercial e Institucional</v>
          </cell>
          <cell r="F1126" t="str">
            <v>Mínimo</v>
          </cell>
          <cell r="G1126">
            <v>1.5E-3</v>
          </cell>
          <cell r="I1126" t="str">
            <v>kg CH₄</v>
          </cell>
          <cell r="J1126" t="str">
            <v>GJ</v>
          </cell>
        </row>
        <row r="1127">
          <cell r="C1127" t="str">
            <v>Fontes Estacionárias</v>
          </cell>
          <cell r="E1127" t="str">
            <v>Comercial e Institucional</v>
          </cell>
          <cell r="F1127" t="str">
            <v>Máximo</v>
          </cell>
          <cell r="G1127">
            <v>1.4999999999999999E-2</v>
          </cell>
          <cell r="I1127" t="str">
            <v>kg CH₄</v>
          </cell>
          <cell r="J1127" t="str">
            <v>GJ</v>
          </cell>
        </row>
        <row r="1128">
          <cell r="C1128" t="str">
            <v>Fontes Estacionárias</v>
          </cell>
          <cell r="E1128" t="str">
            <v>Comercial e Institucional</v>
          </cell>
          <cell r="F1128" t="str">
            <v>Mínimo</v>
          </cell>
          <cell r="G1128">
            <v>1.5E-3</v>
          </cell>
          <cell r="I1128" t="str">
            <v>kg CH₄</v>
          </cell>
          <cell r="J1128" t="str">
            <v>GJ</v>
          </cell>
        </row>
        <row r="1129">
          <cell r="C1129" t="str">
            <v>Fontes Estacionárias</v>
          </cell>
          <cell r="E1129" t="str">
            <v>Comercial e Institucional</v>
          </cell>
          <cell r="F1129" t="str">
            <v>Máximo</v>
          </cell>
          <cell r="G1129">
            <v>1.4999999999999999E-2</v>
          </cell>
          <cell r="I1129" t="str">
            <v>kg CH₄</v>
          </cell>
          <cell r="J1129" t="str">
            <v>GJ</v>
          </cell>
        </row>
        <row r="1130">
          <cell r="C1130" t="str">
            <v>Fontes Estacionárias</v>
          </cell>
          <cell r="E1130" t="str">
            <v>Comercial e Institucional</v>
          </cell>
          <cell r="F1130" t="str">
            <v>Mínimo</v>
          </cell>
          <cell r="G1130">
            <v>0</v>
          </cell>
          <cell r="I1130" t="str">
            <v>kg CH₄</v>
          </cell>
          <cell r="J1130" t="str">
            <v>GJ</v>
          </cell>
        </row>
        <row r="1131">
          <cell r="C1131" t="str">
            <v>Fontes Estacionárias</v>
          </cell>
          <cell r="E1131" t="str">
            <v>Comercial e Institucional</v>
          </cell>
          <cell r="F1131" t="str">
            <v>Máximo</v>
          </cell>
          <cell r="G1131">
            <v>0</v>
          </cell>
          <cell r="I1131" t="str">
            <v>kg CH₄</v>
          </cell>
          <cell r="J1131" t="str">
            <v>GJ</v>
          </cell>
        </row>
        <row r="1132">
          <cell r="C1132" t="str">
            <v>Fontes Estacionárias</v>
          </cell>
          <cell r="E1132" t="str">
            <v>Comercial e Institucional</v>
          </cell>
          <cell r="F1132" t="str">
            <v>Mínimo</v>
          </cell>
          <cell r="G1132">
            <v>2.0000000000000001E-4</v>
          </cell>
          <cell r="I1132" t="str">
            <v>kg N₂O</v>
          </cell>
          <cell r="J1132" t="str">
            <v>GJ</v>
          </cell>
        </row>
        <row r="1133">
          <cell r="C1133" t="str">
            <v>Fontes Estacionárias</v>
          </cell>
          <cell r="E1133" t="str">
            <v>Comercial e Institucional</v>
          </cell>
          <cell r="F1133" t="str">
            <v>Máximo</v>
          </cell>
          <cell r="G1133">
            <v>2E-3</v>
          </cell>
          <cell r="I1133" t="str">
            <v>kg N₂O</v>
          </cell>
          <cell r="J1133" t="str">
            <v>GJ</v>
          </cell>
        </row>
        <row r="1134">
          <cell r="C1134" t="str">
            <v>Fontes Estacionárias</v>
          </cell>
          <cell r="E1134" t="str">
            <v>Comercial e Institucional</v>
          </cell>
          <cell r="F1134" t="str">
            <v>Mínimo</v>
          </cell>
          <cell r="G1134">
            <v>2.0000000000000001E-4</v>
          </cell>
          <cell r="I1134" t="str">
            <v>kg N₂O</v>
          </cell>
          <cell r="J1134" t="str">
            <v>GJ</v>
          </cell>
        </row>
        <row r="1135">
          <cell r="C1135" t="str">
            <v>Fontes Estacionárias</v>
          </cell>
          <cell r="E1135" t="str">
            <v>Comercial e Institucional</v>
          </cell>
          <cell r="F1135" t="str">
            <v>Máximo</v>
          </cell>
          <cell r="G1135">
            <v>2E-3</v>
          </cell>
          <cell r="I1135" t="str">
            <v>kg N₂O</v>
          </cell>
          <cell r="J1135" t="str">
            <v>GJ</v>
          </cell>
        </row>
        <row r="1136">
          <cell r="C1136" t="str">
            <v>Fontes Estacionárias</v>
          </cell>
          <cell r="E1136" t="str">
            <v>Comercial e Institucional</v>
          </cell>
          <cell r="F1136" t="str">
            <v>Mínimo</v>
          </cell>
          <cell r="G1136">
            <v>2.9999999999999997E-5</v>
          </cell>
          <cell r="I1136" t="str">
            <v>kg N₂O</v>
          </cell>
          <cell r="J1136" t="str">
            <v>GJ</v>
          </cell>
        </row>
        <row r="1137">
          <cell r="C1137" t="str">
            <v>Fontes Estacionárias</v>
          </cell>
          <cell r="E1137" t="str">
            <v>Comercial e Institucional</v>
          </cell>
          <cell r="F1137" t="str">
            <v>Máximo</v>
          </cell>
          <cell r="G1137">
            <v>2.9999999999999997E-4</v>
          </cell>
          <cell r="I1137" t="str">
            <v>kg N₂O</v>
          </cell>
          <cell r="J1137" t="str">
            <v>GJ</v>
          </cell>
        </row>
        <row r="1138">
          <cell r="C1138" t="str">
            <v>Fontes Estacionárias</v>
          </cell>
          <cell r="E1138" t="str">
            <v>Comercial e Institucional</v>
          </cell>
          <cell r="F1138" t="str">
            <v>Mínimo</v>
          </cell>
          <cell r="G1138">
            <v>2.9999999999999997E-5</v>
          </cell>
          <cell r="I1138" t="str">
            <v>kg N₂O</v>
          </cell>
          <cell r="J1138" t="str">
            <v>GJ</v>
          </cell>
        </row>
        <row r="1139">
          <cell r="C1139" t="str">
            <v>Fontes Estacionárias</v>
          </cell>
          <cell r="E1139" t="str">
            <v>Comercial e Institucional</v>
          </cell>
          <cell r="F1139" t="str">
            <v>Máximo</v>
          </cell>
          <cell r="G1139">
            <v>2.9999999999999997E-4</v>
          </cell>
          <cell r="I1139" t="str">
            <v>kg N₂O</v>
          </cell>
          <cell r="J1139" t="str">
            <v>GJ</v>
          </cell>
        </row>
        <row r="1140">
          <cell r="C1140" t="str">
            <v>Fontes Estacionárias</v>
          </cell>
          <cell r="E1140" t="str">
            <v>Comercial e Institucional</v>
          </cell>
          <cell r="F1140" t="str">
            <v>Mínimo</v>
          </cell>
          <cell r="G1140">
            <v>0</v>
          </cell>
          <cell r="I1140" t="str">
            <v>kg N₂O</v>
          </cell>
          <cell r="J1140" t="str">
            <v>GJ</v>
          </cell>
        </row>
        <row r="1141">
          <cell r="C1141" t="str">
            <v>Fontes Estacionárias</v>
          </cell>
          <cell r="E1141" t="str">
            <v>Comercial e Institucional</v>
          </cell>
          <cell r="F1141" t="str">
            <v>Máximo</v>
          </cell>
          <cell r="G1141">
            <v>0</v>
          </cell>
          <cell r="I1141" t="str">
            <v>kg N₂O</v>
          </cell>
          <cell r="J1141" t="str">
            <v>GJ</v>
          </cell>
        </row>
        <row r="1142">
          <cell r="C1142" t="str">
            <v>Fontes Estacionárias</v>
          </cell>
          <cell r="E1142" t="str">
            <v>Comercial e Institucional</v>
          </cell>
          <cell r="F1142" t="str">
            <v>Default</v>
          </cell>
          <cell r="G1142">
            <v>74.099999999999994</v>
          </cell>
          <cell r="I1142" t="str">
            <v>kg CO₂</v>
          </cell>
          <cell r="J1142" t="str">
            <v>GJ</v>
          </cell>
        </row>
        <row r="1143">
          <cell r="C1143" t="str">
            <v>Fontes Estacionárias</v>
          </cell>
          <cell r="E1143" t="str">
            <v>Comercial e Institucional</v>
          </cell>
          <cell r="F1143" t="str">
            <v>Default</v>
          </cell>
          <cell r="G1143">
            <v>74.099999999999994</v>
          </cell>
          <cell r="I1143" t="str">
            <v>kg CO₂</v>
          </cell>
          <cell r="J1143" t="str">
            <v>GJ</v>
          </cell>
        </row>
        <row r="1144">
          <cell r="C1144" t="str">
            <v>Fontes Estacionárias</v>
          </cell>
          <cell r="E1144" t="str">
            <v>Comercial e Institucional</v>
          </cell>
          <cell r="F1144" t="str">
            <v>Default</v>
          </cell>
          <cell r="G1144">
            <v>56.1</v>
          </cell>
          <cell r="I1144" t="str">
            <v>kg CO₂</v>
          </cell>
          <cell r="J1144" t="str">
            <v>GJ</v>
          </cell>
        </row>
        <row r="1145">
          <cell r="C1145" t="str">
            <v>Fontes Estacionárias</v>
          </cell>
          <cell r="E1145" t="str">
            <v>Comercial e Institucional</v>
          </cell>
          <cell r="F1145" t="str">
            <v>Default</v>
          </cell>
          <cell r="G1145">
            <v>63.1</v>
          </cell>
          <cell r="I1145" t="str">
            <v>kg CO₂</v>
          </cell>
          <cell r="J1145" t="str">
            <v>GJ</v>
          </cell>
        </row>
        <row r="1146">
          <cell r="C1146" t="str">
            <v>Fontes Estacionárias</v>
          </cell>
          <cell r="E1146" t="str">
            <v>Comercial e Institucional</v>
          </cell>
          <cell r="F1146" t="str">
            <v>Default</v>
          </cell>
          <cell r="G1146">
            <v>56.1</v>
          </cell>
          <cell r="I1146" t="str">
            <v>kg CO₂</v>
          </cell>
          <cell r="J1146" t="str">
            <v>GJ</v>
          </cell>
        </row>
        <row r="1147">
          <cell r="C1147" t="str">
            <v>Fontes Estacionárias</v>
          </cell>
          <cell r="E1147" t="str">
            <v>Comercial e Institucional</v>
          </cell>
          <cell r="F1147" t="str">
            <v>Default</v>
          </cell>
          <cell r="G1147">
            <v>0.01</v>
          </cell>
          <cell r="I1147" t="str">
            <v>kg CH₄</v>
          </cell>
          <cell r="J1147" t="str">
            <v>GJ</v>
          </cell>
        </row>
        <row r="1148">
          <cell r="C1148" t="str">
            <v>Fontes Estacionárias</v>
          </cell>
          <cell r="E1148" t="str">
            <v>Comercial e Institucional</v>
          </cell>
          <cell r="F1148" t="str">
            <v>Default</v>
          </cell>
          <cell r="G1148">
            <v>0.01</v>
          </cell>
          <cell r="I1148" t="str">
            <v>kg CH₄</v>
          </cell>
          <cell r="J1148" t="str">
            <v>GJ</v>
          </cell>
        </row>
        <row r="1149">
          <cell r="C1149" t="str">
            <v>Fontes Estacionárias</v>
          </cell>
          <cell r="E1149" t="str">
            <v>Comercial e Institucional</v>
          </cell>
          <cell r="F1149" t="str">
            <v>Default</v>
          </cell>
          <cell r="G1149">
            <v>5.0000000000000001E-3</v>
          </cell>
          <cell r="I1149" t="str">
            <v>kg CH₄</v>
          </cell>
          <cell r="J1149" t="str">
            <v>GJ</v>
          </cell>
        </row>
        <row r="1150">
          <cell r="C1150" t="str">
            <v>Fontes Estacionárias</v>
          </cell>
          <cell r="E1150" t="str">
            <v>Comercial e Institucional</v>
          </cell>
          <cell r="F1150" t="str">
            <v>Default</v>
          </cell>
          <cell r="G1150">
            <v>5.0000000000000001E-3</v>
          </cell>
          <cell r="I1150" t="str">
            <v>kg CH₄</v>
          </cell>
          <cell r="J1150" t="str">
            <v>GJ</v>
          </cell>
        </row>
        <row r="1151">
          <cell r="C1151" t="str">
            <v>Fontes Estacionárias</v>
          </cell>
          <cell r="E1151" t="str">
            <v>Comercial e Institucional</v>
          </cell>
          <cell r="F1151" t="str">
            <v>Default</v>
          </cell>
          <cell r="G1151">
            <v>0</v>
          </cell>
          <cell r="I1151" t="str">
            <v>kg CH₄</v>
          </cell>
          <cell r="J1151" t="str">
            <v>GJ</v>
          </cell>
        </row>
        <row r="1152">
          <cell r="C1152" t="str">
            <v>Fontes Estacionárias</v>
          </cell>
          <cell r="E1152" t="str">
            <v>Comercial e Institucional</v>
          </cell>
          <cell r="F1152" t="str">
            <v>Default</v>
          </cell>
          <cell r="G1152">
            <v>5.9999999999999995E-4</v>
          </cell>
          <cell r="I1152" t="str">
            <v>kg N₂O</v>
          </cell>
          <cell r="J1152" t="str">
            <v>GJ</v>
          </cell>
        </row>
        <row r="1153">
          <cell r="C1153" t="str">
            <v>Fontes Estacionárias</v>
          </cell>
          <cell r="E1153" t="str">
            <v>Comercial e Institucional</v>
          </cell>
          <cell r="F1153" t="str">
            <v>Default</v>
          </cell>
          <cell r="G1153">
            <v>5.9999999999999995E-4</v>
          </cell>
          <cell r="I1153" t="str">
            <v>kg N₂O</v>
          </cell>
          <cell r="J1153" t="str">
            <v>GJ</v>
          </cell>
        </row>
        <row r="1154">
          <cell r="C1154" t="str">
            <v>Fontes Estacionárias</v>
          </cell>
          <cell r="E1154" t="str">
            <v>Comercial e Institucional</v>
          </cell>
          <cell r="F1154" t="str">
            <v>Default</v>
          </cell>
          <cell r="G1154">
            <v>1E-4</v>
          </cell>
          <cell r="I1154" t="str">
            <v>kg N₂O</v>
          </cell>
          <cell r="J1154" t="str">
            <v>GJ</v>
          </cell>
        </row>
        <row r="1155">
          <cell r="C1155" t="str">
            <v>Fontes Estacionárias</v>
          </cell>
          <cell r="E1155" t="str">
            <v>Comercial e Institucional</v>
          </cell>
          <cell r="F1155" t="str">
            <v>Default</v>
          </cell>
          <cell r="G1155">
            <v>1E-4</v>
          </cell>
          <cell r="I1155" t="str">
            <v>kg N₂O</v>
          </cell>
          <cell r="J1155" t="str">
            <v>GJ</v>
          </cell>
        </row>
        <row r="1156">
          <cell r="C1156" t="str">
            <v>Fontes Estacionárias</v>
          </cell>
          <cell r="E1156" t="str">
            <v>Comercial e Institucional</v>
          </cell>
          <cell r="F1156" t="str">
            <v>Default</v>
          </cell>
          <cell r="G1156">
            <v>0</v>
          </cell>
          <cell r="I1156" t="str">
            <v>kg N₂O</v>
          </cell>
          <cell r="J1156" t="str">
            <v>GJ</v>
          </cell>
        </row>
        <row r="1160">
          <cell r="G1160">
            <v>74.343000000000004</v>
          </cell>
        </row>
        <row r="1161">
          <cell r="G1161">
            <v>267.63480000000004</v>
          </cell>
        </row>
        <row r="1162">
          <cell r="G1162">
            <v>0.26763480000000006</v>
          </cell>
        </row>
        <row r="1164">
          <cell r="G1164">
            <v>0.24299999999999999</v>
          </cell>
          <cell r="I1164" t="str">
            <v>GJ</v>
          </cell>
          <cell r="J1164" t="str">
            <v>GJ</v>
          </cell>
        </row>
        <row r="1165">
          <cell r="G1165">
            <v>0.87480000000000002</v>
          </cell>
          <cell r="I1165" t="str">
            <v>tonne</v>
          </cell>
          <cell r="J1165" t="str">
            <v>MWh</v>
          </cell>
        </row>
        <row r="1166">
          <cell r="C1166" t="str">
            <v>Diesel</v>
          </cell>
          <cell r="G1166">
            <v>8.7480000000000001E-4</v>
          </cell>
        </row>
        <row r="1167">
          <cell r="C1167">
            <v>74.099999999999994</v>
          </cell>
        </row>
        <row r="1168">
          <cell r="C1168">
            <v>3.8999999999999998E-3</v>
          </cell>
        </row>
        <row r="1169">
          <cell r="C1169">
            <v>3.8999999999999998E-3</v>
          </cell>
        </row>
        <row r="1170">
          <cell r="C1170">
            <v>75.242699999999999</v>
          </cell>
        </row>
        <row r="1171">
          <cell r="C1171">
            <v>2.7177663239999998</v>
          </cell>
        </row>
        <row r="1173">
          <cell r="C1173" t="str">
            <v>gasolina</v>
          </cell>
          <cell r="F1173" t="str">
            <v>GJ / tonne</v>
          </cell>
        </row>
        <row r="1174">
          <cell r="C1174">
            <v>69.3</v>
          </cell>
          <cell r="E1174" t="str">
            <v>biodiesel</v>
          </cell>
          <cell r="F1174">
            <v>27.4</v>
          </cell>
          <cell r="G1174">
            <v>7.6111111111111107</v>
          </cell>
        </row>
        <row r="1175">
          <cell r="C1175">
            <v>2.5000000000000001E-2</v>
          </cell>
          <cell r="E1175" t="str">
            <v>biogas</v>
          </cell>
          <cell r="F1175">
            <v>50.4</v>
          </cell>
          <cell r="G1175">
            <v>14</v>
          </cell>
        </row>
        <row r="1176">
          <cell r="C1176">
            <v>8.0000000000000002E-3</v>
          </cell>
          <cell r="E1176" t="str">
            <v>biomass</v>
          </cell>
          <cell r="F1176">
            <v>11.6</v>
          </cell>
          <cell r="G1176">
            <v>3.2222222222222219</v>
          </cell>
        </row>
        <row r="1177">
          <cell r="C1177">
            <v>72.12</v>
          </cell>
        </row>
        <row r="1178">
          <cell r="C1178">
            <v>2.3706276720000004</v>
          </cell>
        </row>
        <row r="1179">
          <cell r="C1179" t="str">
            <v>gas natural</v>
          </cell>
        </row>
        <row r="1180">
          <cell r="C1180">
            <v>56.1</v>
          </cell>
        </row>
        <row r="1181">
          <cell r="C1181">
            <v>1E-3</v>
          </cell>
        </row>
        <row r="1182">
          <cell r="C1182">
            <v>1E-4</v>
          </cell>
        </row>
        <row r="1183">
          <cell r="C1183">
            <v>56.154499999999999</v>
          </cell>
        </row>
        <row r="1184">
          <cell r="C1184">
            <v>2.532</v>
          </cell>
        </row>
        <row r="1185">
          <cell r="C1185">
            <v>2.532E-3</v>
          </cell>
        </row>
        <row r="1190">
          <cell r="C1190" t="str">
            <v>Gás Natural</v>
          </cell>
          <cell r="E1190" t="str">
            <v>GJ/m³</v>
          </cell>
        </row>
        <row r="1194">
          <cell r="C1194">
            <v>2.5323297999999999</v>
          </cell>
        </row>
        <row r="1195">
          <cell r="C1195">
            <v>2.5323297999999997E-3</v>
          </cell>
        </row>
        <row r="1196">
          <cell r="C1196">
            <v>6.8731429731537216E-2</v>
          </cell>
        </row>
        <row r="1197">
          <cell r="C1197">
            <v>68.731429731537219</v>
          </cell>
        </row>
      </sheetData>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997.388485416668" createdVersion="6" refreshedVersion="6" minRefreshableVersion="3" recordCount="12">
  <cacheSource type="worksheet">
    <worksheetSource ref="A18:X30" sheet="Project emissions"/>
  </cacheSource>
  <cacheFields count="24">
    <cacheField name="Source" numFmtId="0">
      <sharedItems count="6">
        <s v="Projcapture"/>
        <s v="Projtransport pipeline"/>
        <s v="Projinjection"/>
        <s v="Projtransport road"/>
        <s v="Projtransport maritime"/>
        <s v="Projtransport rail"/>
      </sharedItems>
    </cacheField>
    <cacheField name="Parameter monitored " numFmtId="0">
      <sharedItems/>
    </cacheField>
    <cacheField name="Description" numFmtId="0">
      <sharedItems/>
    </cacheField>
    <cacheField name="Unit" numFmtId="0">
      <sharedItems/>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Year 5" numFmtId="0">
      <sharedItems containsString="0" containsBlank="1" containsNumber="1" containsInteger="1" minValue="0" maxValue="0"/>
    </cacheField>
    <cacheField name="Year 6" numFmtId="0">
      <sharedItems containsString="0" containsBlank="1" containsNumber="1" containsInteger="1" minValue="0" maxValue="0"/>
    </cacheField>
    <cacheField name="Year 7" numFmtId="0">
      <sharedItems containsString="0" containsBlank="1" containsNumber="1" containsInteger="1" minValue="0" maxValue="0"/>
    </cacheField>
    <cacheField name="Year 8" numFmtId="0">
      <sharedItems containsString="0" containsBlank="1" containsNumber="1" containsInteger="1" minValue="0" maxValue="0"/>
    </cacheField>
    <cacheField name="Year 9" numFmtId="0">
      <sharedItems containsString="0" containsBlank="1" containsNumber="1" containsInteger="1" minValue="0" maxValue="0"/>
    </cacheField>
    <cacheField name="Year 10" numFmtId="0">
      <sharedItems containsString="0" containsBlank="1" containsNumber="1" containsInteger="1" minValue="0" maxValue="0"/>
    </cacheField>
    <cacheField name="Comments" numFmtId="0">
      <sharedItems containsBlank="1"/>
    </cacheField>
    <cacheField name="t CO2e / [unit]" numFmtId="0">
      <sharedItems containsString="0" containsBlank="1" containsNumber="1" minValue="0.03" maxValue="0.108"/>
    </cacheField>
    <cacheField name="t CO2e" numFmtId="0">
      <sharedItems containsString="0" containsBlank="1" containsNumber="1" containsInteger="1" minValue="0" maxValue="0"/>
    </cacheField>
    <cacheField name="Name of responsible" numFmtId="0">
      <sharedItems containsNonDate="0" containsString="0" containsBlank="1"/>
    </cacheField>
    <cacheField name="Area / Department" numFmtId="0">
      <sharedItems containsNonDate="0" containsString="0" containsBlank="1"/>
    </cacheField>
    <cacheField name="Phone" numFmtId="0">
      <sharedItems containsNonDate="0" containsString="0" containsBlank="1"/>
    </cacheField>
    <cacheField name="E-mail" numFmtId="0">
      <sharedItems containsNonDate="0" containsString="0" containsBlank="1"/>
    </cacheField>
    <cacheField name="Data source" numFmtId="0">
      <sharedItems containsNonDate="0" containsString="0" containsBlank="1"/>
    </cacheField>
    <cacheField name="Brief description" numFmtId="0">
      <sharedItems containsNonDate="0" containsString="0" containsBlank="1"/>
    </cacheField>
    <cacheField name="Reliability"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997.390932291666" createdVersion="6" refreshedVersion="6" minRefreshableVersion="3" recordCount="1">
  <cacheSource type="worksheet">
    <worksheetSource ref="A14:X15" sheet="Reference emissions"/>
  </cacheSource>
  <cacheFields count="24">
    <cacheField name="Source" numFmtId="0">
      <sharedItems count="1">
        <s v="Refrelease"/>
      </sharedItems>
    </cacheField>
    <cacheField name="Parameter monitored " numFmtId="0">
      <sharedItems/>
    </cacheField>
    <cacheField name="Description" numFmtId="0">
      <sharedItems/>
    </cacheField>
    <cacheField name="Unit" numFmtId="0">
      <sharedItems/>
    </cacheField>
    <cacheField name="Year 1" numFmtId="0">
      <sharedItems containsNonDate="0" containsString="0" containsBlank="1"/>
    </cacheField>
    <cacheField name="Year 2" numFmtId="0">
      <sharedItems containsNonDate="0" containsString="0" containsBlank="1"/>
    </cacheField>
    <cacheField name="Year 3" numFmtId="0">
      <sharedItems containsNonDate="0" containsString="0" containsBlank="1"/>
    </cacheField>
    <cacheField name="Year 4" numFmtId="0">
      <sharedItems containsNonDate="0" containsString="0" containsBlank="1"/>
    </cacheField>
    <cacheField name="Year 5" numFmtId="0">
      <sharedItems containsNonDate="0" containsString="0" containsBlank="1"/>
    </cacheField>
    <cacheField name="Year 6" numFmtId="0">
      <sharedItems containsNonDate="0" containsString="0" containsBlank="1"/>
    </cacheField>
    <cacheField name="Year 7" numFmtId="0">
      <sharedItems containsNonDate="0" containsString="0" containsBlank="1"/>
    </cacheField>
    <cacheField name="Year 8" numFmtId="0">
      <sharedItems containsNonDate="0" containsString="0" containsBlank="1"/>
    </cacheField>
    <cacheField name="Year 9" numFmtId="0">
      <sharedItems containsNonDate="0" containsString="0" containsBlank="1"/>
    </cacheField>
    <cacheField name="Year 10" numFmtId="0">
      <sharedItems containsNonDate="0" containsString="0" containsBlank="1"/>
    </cacheField>
    <cacheField name="Comments" numFmtId="0">
      <sharedItems containsNonDate="0" containsString="0" containsBlank="1"/>
    </cacheField>
    <cacheField name="t CO2e / [unit]" numFmtId="167">
      <sharedItems containsNonDate="0" containsString="0" containsBlank="1"/>
    </cacheField>
    <cacheField name="t CO2e" numFmtId="0">
      <sharedItems containsSemiMixedTypes="0" containsString="0" containsNumber="1" containsInteger="1" minValue="0" maxValue="0"/>
    </cacheField>
    <cacheField name="Name of responsible" numFmtId="0">
      <sharedItems containsNonDate="0" containsString="0" containsBlank="1"/>
    </cacheField>
    <cacheField name="Area / Department" numFmtId="0">
      <sharedItems containsNonDate="0" containsString="0" containsBlank="1"/>
    </cacheField>
    <cacheField name="Phone" numFmtId="0">
      <sharedItems containsNonDate="0" containsString="0" containsBlank="1"/>
    </cacheField>
    <cacheField name="E-mail" numFmtId="0">
      <sharedItems containsNonDate="0" containsString="0" containsBlank="1"/>
    </cacheField>
    <cacheField name="Data source" numFmtId="0">
      <sharedItems containsNonDate="0" containsString="0" containsBlank="1"/>
    </cacheField>
    <cacheField name="Brief description" numFmtId="0">
      <sharedItems containsNonDate="0" containsString="0" containsBlank="1"/>
    </cacheField>
    <cacheField name="Reliabilit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s v="Various"/>
    <s v="See Regulation (EU) 2018/2066, Annex IV, Section 21."/>
    <s v="t CO2"/>
    <m/>
    <m/>
    <m/>
    <m/>
    <m/>
    <m/>
    <m/>
    <m/>
    <m/>
    <m/>
    <m/>
    <m/>
    <n v="0"/>
    <m/>
    <m/>
    <m/>
    <m/>
    <m/>
    <m/>
    <s v="Primary Data"/>
  </r>
  <r>
    <x v="1"/>
    <s v="Various"/>
    <s v="See Regulation (EU) 2018/2066, Annex IV, Section 22."/>
    <s v="t CO2"/>
    <m/>
    <m/>
    <m/>
    <m/>
    <m/>
    <m/>
    <m/>
    <m/>
    <m/>
    <m/>
    <m/>
    <m/>
    <n v="0"/>
    <m/>
    <m/>
    <m/>
    <m/>
    <m/>
    <m/>
    <m/>
  </r>
  <r>
    <x v="2"/>
    <s v="Various"/>
    <s v="See Regulation (EU) 2018/2066, Annex IV, Section 23."/>
    <s v="t CO2"/>
    <m/>
    <m/>
    <m/>
    <m/>
    <m/>
    <m/>
    <m/>
    <m/>
    <m/>
    <m/>
    <m/>
    <m/>
    <n v="0"/>
    <m/>
    <m/>
    <m/>
    <m/>
    <m/>
    <m/>
    <m/>
  </r>
  <r>
    <x v="3"/>
    <s v="Kroad"/>
    <s v="Total distance travelled by road vehicles "/>
    <s v="km"/>
    <m/>
    <m/>
    <m/>
    <m/>
    <m/>
    <m/>
    <m/>
    <m/>
    <m/>
    <m/>
    <s v="Equals to distance of one-way trip * number of trips"/>
    <m/>
    <m/>
    <m/>
    <m/>
    <m/>
    <m/>
    <m/>
    <m/>
    <m/>
  </r>
  <r>
    <x v="4"/>
    <s v="Kmaritime"/>
    <s v="Total distance travelled by maritime transportation"/>
    <s v="km"/>
    <m/>
    <m/>
    <m/>
    <m/>
    <m/>
    <m/>
    <m/>
    <m/>
    <m/>
    <m/>
    <s v="Equals to distance of one-way trip * number of trips"/>
    <m/>
    <m/>
    <m/>
    <m/>
    <m/>
    <m/>
    <m/>
    <m/>
    <m/>
  </r>
  <r>
    <x v="5"/>
    <s v="Krail"/>
    <s v="Total distance travelled by rail "/>
    <s v="km"/>
    <m/>
    <m/>
    <m/>
    <m/>
    <m/>
    <m/>
    <m/>
    <m/>
    <m/>
    <m/>
    <s v="Equals to distance of one-way trip * number of trips"/>
    <m/>
    <m/>
    <m/>
    <m/>
    <m/>
    <m/>
    <m/>
    <m/>
    <m/>
  </r>
  <r>
    <x v="3"/>
    <s v="CO2transported_road"/>
    <s v="Amount of CO2 transported by road vehicles"/>
    <s v="t CO2"/>
    <m/>
    <m/>
    <m/>
    <m/>
    <m/>
    <m/>
    <m/>
    <m/>
    <m/>
    <m/>
    <m/>
    <m/>
    <m/>
    <m/>
    <m/>
    <m/>
    <m/>
    <m/>
    <m/>
    <m/>
  </r>
  <r>
    <x v="4"/>
    <s v="CO2transported_maritime"/>
    <s v="Amount of CO2 transported by maritime transportation"/>
    <s v="t CO2"/>
    <m/>
    <m/>
    <m/>
    <m/>
    <m/>
    <m/>
    <m/>
    <m/>
    <m/>
    <m/>
    <m/>
    <m/>
    <m/>
    <m/>
    <m/>
    <m/>
    <m/>
    <m/>
    <m/>
    <m/>
  </r>
  <r>
    <x v="5"/>
    <s v="CO2transported_rail"/>
    <s v="Amount of CO2 transported by rail"/>
    <s v="t CO2"/>
    <m/>
    <m/>
    <m/>
    <m/>
    <m/>
    <m/>
    <m/>
    <m/>
    <m/>
    <m/>
    <m/>
    <m/>
    <m/>
    <m/>
    <m/>
    <m/>
    <m/>
    <m/>
    <m/>
    <m/>
  </r>
  <r>
    <x v="3"/>
    <s v="K * CO2"/>
    <s v="[See above]"/>
    <s v="t CO2 * km "/>
    <n v="0"/>
    <n v="0"/>
    <n v="0"/>
    <n v="0"/>
    <n v="0"/>
    <n v="0"/>
    <n v="0"/>
    <n v="0"/>
    <n v="0"/>
    <n v="0"/>
    <m/>
    <n v="0.108"/>
    <n v="0"/>
    <m/>
    <m/>
    <m/>
    <m/>
    <m/>
    <m/>
    <m/>
  </r>
  <r>
    <x v="4"/>
    <s v="K * CO2"/>
    <s v="[See above]"/>
    <s v="t CO2 * km "/>
    <n v="0"/>
    <n v="0"/>
    <n v="0"/>
    <n v="0"/>
    <n v="0"/>
    <n v="0"/>
    <n v="0"/>
    <n v="0"/>
    <n v="0"/>
    <n v="0"/>
    <m/>
    <n v="0.03"/>
    <n v="0"/>
    <m/>
    <m/>
    <m/>
    <m/>
    <m/>
    <m/>
    <m/>
  </r>
  <r>
    <x v="5"/>
    <s v="K * CO2"/>
    <s v="[See above]"/>
    <s v="t CO2 * km "/>
    <n v="0"/>
    <n v="0"/>
    <n v="0"/>
    <n v="0"/>
    <n v="0"/>
    <n v="0"/>
    <n v="0"/>
    <n v="0"/>
    <n v="0"/>
    <n v="0"/>
    <m/>
    <n v="6.5000000000000002E-2"/>
    <n v="0"/>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s v="CO2 transferred to the capture installation"/>
    <s v="Amount of CO2 transferred to the capture installation"/>
    <s v="t CO2"/>
    <m/>
    <m/>
    <m/>
    <m/>
    <m/>
    <m/>
    <m/>
    <m/>
    <m/>
    <m/>
    <m/>
    <m/>
    <n v="0"/>
    <m/>
    <m/>
    <m/>
    <m/>
    <m/>
    <m/>
    <s v="Primary Da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7" firstHeaderRow="1" firstDataRow="1" firstDataCol="1"/>
  <pivotFields count="24">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0"/>
  </rowFields>
  <rowItems count="2">
    <i>
      <x/>
    </i>
    <i t="grand">
      <x/>
    </i>
  </rowItems>
  <colItems count="1">
    <i/>
  </colItems>
  <dataFields count="1">
    <dataField name="Sum of t CO2e" fld="16"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12" firstHeaderRow="1" firstDataRow="1" firstDataCol="1"/>
  <pivotFields count="24">
    <pivotField axis="axisRow" showAll="0">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0"/>
  </rowFields>
  <rowItems count="7">
    <i>
      <x/>
    </i>
    <i>
      <x v="1"/>
    </i>
    <i>
      <x v="2"/>
    </i>
    <i>
      <x v="3"/>
    </i>
    <i>
      <x v="4"/>
    </i>
    <i>
      <x v="5"/>
    </i>
    <i t="grand">
      <x/>
    </i>
  </rowItems>
  <colItems count="1">
    <i/>
  </colItems>
  <dataFields count="1">
    <dataField name="Sum of t CO2e" fld="16" baseField="0" baseItem="0" numFmtId="166"/>
  </dataFields>
  <formats count="17">
    <format dxfId="16">
      <pivotArea outline="0" collapsedLevelsAreSubtotals="1" fieldPosition="0"/>
    </format>
    <format dxfId="15">
      <pivotArea type="all" dataOnly="0" outline="0" fieldPosition="0"/>
    </format>
    <format dxfId="14">
      <pivotArea outline="0" collapsedLevelsAreSubtotals="1" fieldPosition="0"/>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dataOnly="0" labelOnly="1" grandRow="1" outline="0" fieldPosition="0"/>
    </format>
    <format dxfId="8">
      <pivotArea dataOnly="0" labelOnly="1" outline="0" axis="axisValues" fieldPosition="0"/>
    </format>
    <format dxfId="7">
      <pivotArea type="all" dataOnly="0" outline="0" fieldPosition="0"/>
    </format>
    <format dxfId="6">
      <pivotArea outline="0" collapsedLevelsAreSubtotals="1" fieldPosition="0"/>
    </format>
    <format dxfId="5">
      <pivotArea dataOnly="0" labelOnly="1" grandRow="1" outline="0" fieldPosition="0"/>
    </format>
    <format dxfId="4">
      <pivotArea dataOnly="0" labelOnly="1" outline="0" axis="axisValues" fieldPosition="0"/>
    </format>
    <format dxfId="3">
      <pivotArea type="all" dataOnly="0" outline="0" fieldPosition="0"/>
    </format>
    <format dxfId="2">
      <pivotArea outline="0" collapsedLevelsAreSubtotals="1" fieldPosition="0"/>
    </format>
    <format dxfId="1">
      <pivotArea dataOnly="0" labelOnly="1" grandRow="1" outline="0" fieldPosition="0"/>
    </format>
    <format dxfId="0">
      <pivotArea dataOnly="0" labelOnly="1" outline="0" axis="axisValues"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zoomScale="90" zoomScaleNormal="90" workbookViewId="0"/>
  </sheetViews>
  <sheetFormatPr defaultColWidth="9.1796875" defaultRowHeight="12.5" x14ac:dyDescent="0.25"/>
  <cols>
    <col min="1" max="1" width="30.1796875" style="9" customWidth="1"/>
    <col min="2" max="2" width="100.54296875" style="9" bestFit="1" customWidth="1"/>
    <col min="3" max="16384" width="9.1796875" style="9"/>
  </cols>
  <sheetData>
    <row r="1" spans="1:2" ht="13" x14ac:dyDescent="0.25">
      <c r="A1" s="4" t="s">
        <v>394</v>
      </c>
      <c r="B1" s="4"/>
    </row>
    <row r="3" spans="1:2" ht="13" x14ac:dyDescent="0.25">
      <c r="A3" s="4" t="s">
        <v>0</v>
      </c>
      <c r="B3" s="4"/>
    </row>
    <row r="4" spans="1:2" ht="388.5" customHeight="1" x14ac:dyDescent="0.25">
      <c r="A4" s="246" t="s">
        <v>378</v>
      </c>
      <c r="B4" s="246"/>
    </row>
    <row r="5" spans="1:2" x14ac:dyDescent="0.25">
      <c r="B5" s="7"/>
    </row>
    <row r="6" spans="1:2" ht="40.5" customHeight="1" x14ac:dyDescent="0.25">
      <c r="A6" s="247" t="s">
        <v>1</v>
      </c>
      <c r="B6" s="247"/>
    </row>
    <row r="7" spans="1:2" x14ac:dyDescent="0.25">
      <c r="A7" s="7"/>
      <c r="B7" s="7"/>
    </row>
    <row r="8" spans="1:2" ht="13" x14ac:dyDescent="0.25">
      <c r="A8" s="4" t="s">
        <v>2</v>
      </c>
      <c r="B8" s="5"/>
    </row>
    <row r="9" spans="1:2" ht="13" x14ac:dyDescent="0.25">
      <c r="A9" s="6"/>
      <c r="B9" s="7"/>
    </row>
    <row r="10" spans="1:2" x14ac:dyDescent="0.25">
      <c r="A10" s="8" t="s">
        <v>3</v>
      </c>
      <c r="B10" s="8"/>
    </row>
    <row r="11" spans="1:2" ht="13" thickBot="1" x14ac:dyDescent="0.3">
      <c r="A11" s="8"/>
      <c r="B11" s="8"/>
    </row>
    <row r="12" spans="1:2" ht="13.5" thickBot="1" x14ac:dyDescent="0.3">
      <c r="A12" s="11" t="s">
        <v>4</v>
      </c>
      <c r="B12" s="8"/>
    </row>
    <row r="13" spans="1:2" ht="13" thickBot="1" x14ac:dyDescent="0.3">
      <c r="A13" s="13" t="s">
        <v>5</v>
      </c>
      <c r="B13" s="8"/>
    </row>
    <row r="14" spans="1:2" ht="13" thickBot="1" x14ac:dyDescent="0.3">
      <c r="A14" s="17" t="s">
        <v>6</v>
      </c>
      <c r="B14" s="8"/>
    </row>
    <row r="15" spans="1:2" ht="13" thickBot="1" x14ac:dyDescent="0.3">
      <c r="A15" s="22" t="s">
        <v>7</v>
      </c>
      <c r="B15" s="8"/>
    </row>
    <row r="16" spans="1:2" ht="13" thickBot="1" x14ac:dyDescent="0.3">
      <c r="A16" s="23" t="s">
        <v>8</v>
      </c>
      <c r="B16" s="8"/>
    </row>
    <row r="17" spans="1:3" x14ac:dyDescent="0.25">
      <c r="A17" s="8"/>
      <c r="B17" s="8"/>
    </row>
    <row r="18" spans="1:3" ht="13" x14ac:dyDescent="0.25">
      <c r="A18" s="4" t="s">
        <v>9</v>
      </c>
      <c r="B18" s="5"/>
    </row>
    <row r="19" spans="1:3" ht="13" x14ac:dyDescent="0.25">
      <c r="A19" s="6"/>
      <c r="B19" s="7"/>
    </row>
    <row r="20" spans="1:3" ht="13" thickBot="1" x14ac:dyDescent="0.3">
      <c r="A20" s="7" t="s">
        <v>10</v>
      </c>
      <c r="B20" s="7"/>
    </row>
    <row r="21" spans="1:3" ht="25" customHeight="1" thickBot="1" x14ac:dyDescent="0.3">
      <c r="A21" s="26" t="s">
        <v>11</v>
      </c>
      <c r="B21" s="48" t="s">
        <v>12</v>
      </c>
    </row>
    <row r="22" spans="1:3" ht="25" customHeight="1" thickBot="1" x14ac:dyDescent="0.3">
      <c r="A22" s="26" t="s">
        <v>13</v>
      </c>
      <c r="B22" s="48" t="s">
        <v>14</v>
      </c>
    </row>
    <row r="23" spans="1:3" ht="25" customHeight="1" thickBot="1" x14ac:dyDescent="0.3">
      <c r="A23" s="26" t="s">
        <v>15</v>
      </c>
      <c r="B23" s="48" t="s">
        <v>16</v>
      </c>
    </row>
    <row r="24" spans="1:3" ht="25" customHeight="1" thickBot="1" x14ac:dyDescent="0.3">
      <c r="A24" s="26" t="s">
        <v>17</v>
      </c>
      <c r="B24" s="48" t="s">
        <v>18</v>
      </c>
    </row>
    <row r="25" spans="1:3" ht="25" customHeight="1" thickBot="1" x14ac:dyDescent="0.3">
      <c r="A25" s="26" t="s">
        <v>19</v>
      </c>
      <c r="B25" s="49" t="s">
        <v>20</v>
      </c>
      <c r="C25" s="47" t="s">
        <v>21</v>
      </c>
    </row>
    <row r="26" spans="1:3" ht="25" customHeight="1" thickBot="1" x14ac:dyDescent="0.3">
      <c r="A26" s="26" t="s">
        <v>22</v>
      </c>
      <c r="B26" s="172" t="s">
        <v>23</v>
      </c>
      <c r="C26" s="47"/>
    </row>
    <row r="27" spans="1:3" ht="25" customHeight="1" thickBot="1" x14ac:dyDescent="0.3">
      <c r="A27" s="26" t="s">
        <v>24</v>
      </c>
      <c r="B27" s="172" t="s">
        <v>25</v>
      </c>
      <c r="C27" s="47"/>
    </row>
    <row r="28" spans="1:3" ht="25" customHeight="1" thickBot="1" x14ac:dyDescent="0.3">
      <c r="A28" s="26" t="s">
        <v>26</v>
      </c>
      <c r="B28" s="172" t="s">
        <v>27</v>
      </c>
      <c r="C28" s="47"/>
    </row>
    <row r="29" spans="1:3" ht="25" customHeight="1" thickBot="1" x14ac:dyDescent="0.3">
      <c r="A29" s="26" t="s">
        <v>28</v>
      </c>
      <c r="B29" s="172" t="s">
        <v>29</v>
      </c>
      <c r="C29" s="47"/>
    </row>
    <row r="30" spans="1:3" ht="25" customHeight="1" thickBot="1" x14ac:dyDescent="0.3">
      <c r="A30" s="26" t="s">
        <v>30</v>
      </c>
      <c r="B30" s="48" t="s">
        <v>31</v>
      </c>
      <c r="C30" s="47"/>
    </row>
    <row r="31" spans="1:3" ht="25" customHeight="1" thickBot="1" x14ac:dyDescent="0.3">
      <c r="A31" s="26" t="s">
        <v>32</v>
      </c>
      <c r="B31" s="172" t="s">
        <v>33</v>
      </c>
      <c r="C31" s="47"/>
    </row>
    <row r="32" spans="1:3" x14ac:dyDescent="0.25">
      <c r="A32" s="27"/>
      <c r="B32" s="28"/>
    </row>
    <row r="33" spans="1:2" ht="13" x14ac:dyDescent="0.25">
      <c r="A33" s="4" t="s">
        <v>34</v>
      </c>
      <c r="B33" s="5"/>
    </row>
    <row r="34" spans="1:2" ht="13.5" thickBot="1" x14ac:dyDescent="0.3">
      <c r="A34" s="29"/>
      <c r="B34" s="30"/>
    </row>
    <row r="35" spans="1:2" ht="42.65" customHeight="1" thickBot="1" x14ac:dyDescent="0.3">
      <c r="A35" s="15" t="s">
        <v>35</v>
      </c>
      <c r="B35" s="15" t="s">
        <v>36</v>
      </c>
    </row>
    <row r="36" spans="1:2" ht="42.65" customHeight="1" thickBot="1" x14ac:dyDescent="0.3">
      <c r="A36" s="51" t="s">
        <v>37</v>
      </c>
      <c r="B36" s="50" t="s">
        <v>38</v>
      </c>
    </row>
    <row r="37" spans="1:2" ht="42.65" customHeight="1" thickBot="1" x14ac:dyDescent="0.3">
      <c r="A37" s="51" t="s">
        <v>39</v>
      </c>
      <c r="B37" s="50" t="s">
        <v>40</v>
      </c>
    </row>
    <row r="38" spans="1:2" ht="42.65" customHeight="1" thickBot="1" x14ac:dyDescent="0.3">
      <c r="A38" s="51" t="s">
        <v>41</v>
      </c>
      <c r="B38" s="50" t="s">
        <v>42</v>
      </c>
    </row>
    <row r="39" spans="1:2" ht="42.65" customHeight="1" thickBot="1" x14ac:dyDescent="0.3">
      <c r="A39" s="51" t="s">
        <v>43</v>
      </c>
      <c r="B39" s="50" t="s">
        <v>44</v>
      </c>
    </row>
    <row r="40" spans="1:2" ht="42.65" customHeight="1" thickBot="1" x14ac:dyDescent="0.3">
      <c r="A40" s="51" t="s">
        <v>45</v>
      </c>
      <c r="B40" s="50" t="s">
        <v>46</v>
      </c>
    </row>
    <row r="41" spans="1:2" ht="42.65" customHeight="1" thickBot="1" x14ac:dyDescent="0.3">
      <c r="A41" s="51" t="s">
        <v>47</v>
      </c>
      <c r="B41" s="50" t="s">
        <v>48</v>
      </c>
    </row>
  </sheetData>
  <mergeCells count="2">
    <mergeCell ref="A4:B4"/>
    <mergeCell ref="A6:B6"/>
  </mergeCells>
  <pageMargins left="0.7" right="0.7" top="0.75" bottom="0.75" header="0.3" footer="0.3"/>
  <pageSetup paperSize="9"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topLeftCell="A70" zoomScale="80" zoomScaleNormal="80" workbookViewId="0">
      <selection activeCell="E78" sqref="E78"/>
    </sheetView>
  </sheetViews>
  <sheetFormatPr defaultColWidth="9.1796875" defaultRowHeight="14" x14ac:dyDescent="0.3"/>
  <cols>
    <col min="1" max="1" width="11" style="68" customWidth="1"/>
    <col min="2" max="2" width="11.54296875" style="68" customWidth="1"/>
    <col min="3" max="3" width="9.1796875" style="68"/>
    <col min="4" max="4" width="28" style="68" customWidth="1"/>
    <col min="5" max="5" width="11.81640625" style="68" customWidth="1"/>
    <col min="6" max="6" width="22.1796875" style="68" customWidth="1"/>
    <col min="7" max="7" width="36.1796875" style="68" customWidth="1"/>
    <col min="8" max="8" width="19" style="68" customWidth="1"/>
    <col min="9" max="10" width="16.54296875" style="68" bestFit="1" customWidth="1"/>
    <col min="11" max="11" width="14.54296875" style="68" customWidth="1"/>
    <col min="12" max="12" width="13.1796875" style="68" customWidth="1"/>
    <col min="13" max="13" width="12.81640625" style="68" customWidth="1"/>
    <col min="14" max="14" width="14.54296875" style="68" customWidth="1"/>
    <col min="15" max="15" width="14.1796875" style="68" customWidth="1"/>
    <col min="16" max="16" width="13.54296875" style="68" customWidth="1"/>
    <col min="17" max="17" width="13.453125" style="68" customWidth="1"/>
    <col min="18" max="18" width="34.81640625" style="68" customWidth="1"/>
    <col min="19" max="20" width="11.81640625" style="68" customWidth="1"/>
    <col min="21" max="21" width="9.1796875" style="68"/>
    <col min="22" max="22" width="3" style="68" customWidth="1"/>
    <col min="23" max="16384" width="9.1796875" style="68"/>
  </cols>
  <sheetData>
    <row r="1" spans="1:22" x14ac:dyDescent="0.3">
      <c r="A1" s="66"/>
      <c r="B1" s="66"/>
      <c r="C1" s="67"/>
      <c r="D1" s="67"/>
      <c r="E1" s="67"/>
      <c r="F1" s="67"/>
      <c r="G1" s="67"/>
      <c r="H1" s="67"/>
      <c r="I1" s="67"/>
      <c r="J1" s="67"/>
      <c r="K1" s="67"/>
      <c r="L1" s="67"/>
      <c r="M1" s="67"/>
      <c r="N1" s="67"/>
      <c r="O1" s="67"/>
      <c r="P1" s="67"/>
      <c r="Q1" s="67"/>
      <c r="R1" s="67"/>
      <c r="S1" s="67"/>
      <c r="T1" s="67"/>
      <c r="U1" s="67"/>
    </row>
    <row r="2" spans="1:22" x14ac:dyDescent="0.3">
      <c r="A2" s="69" t="s">
        <v>252</v>
      </c>
      <c r="B2" s="69"/>
      <c r="C2" s="70"/>
      <c r="D2" s="70"/>
      <c r="E2" s="70"/>
      <c r="F2" s="70"/>
      <c r="G2" s="70"/>
      <c r="H2" s="70"/>
      <c r="I2" s="70"/>
      <c r="J2" s="70"/>
      <c r="K2" s="70"/>
      <c r="L2" s="70"/>
      <c r="M2" s="70"/>
      <c r="N2" s="70"/>
      <c r="O2" s="70"/>
      <c r="P2" s="70"/>
      <c r="Q2" s="70"/>
      <c r="R2" s="70"/>
      <c r="S2" s="70"/>
      <c r="T2" s="70"/>
      <c r="U2" s="70"/>
      <c r="V2" s="69"/>
    </row>
    <row r="3" spans="1:22" x14ac:dyDescent="0.3">
      <c r="C3" s="67"/>
      <c r="D3" s="67"/>
      <c r="E3" s="67"/>
      <c r="F3" s="67"/>
      <c r="G3" s="67"/>
      <c r="H3" s="67"/>
      <c r="I3" s="67"/>
      <c r="J3" s="67"/>
      <c r="K3" s="67"/>
      <c r="L3" s="67"/>
      <c r="M3" s="67"/>
      <c r="N3" s="67"/>
      <c r="O3" s="67"/>
      <c r="P3" s="67"/>
      <c r="Q3" s="67"/>
      <c r="R3" s="67"/>
      <c r="S3" s="67"/>
      <c r="T3" s="67"/>
      <c r="U3" s="67"/>
    </row>
    <row r="4" spans="1:22" x14ac:dyDescent="0.3">
      <c r="C4" s="67"/>
      <c r="D4" s="67"/>
      <c r="E4" s="67"/>
      <c r="F4" s="67"/>
      <c r="G4" s="67"/>
      <c r="H4" s="67"/>
      <c r="I4" s="67"/>
      <c r="J4" s="67"/>
      <c r="K4" s="67"/>
      <c r="L4" s="67"/>
      <c r="M4" s="67"/>
      <c r="N4" s="67"/>
      <c r="O4" s="67"/>
      <c r="P4" s="67"/>
      <c r="Q4" s="67"/>
      <c r="R4" s="67"/>
      <c r="S4" s="67"/>
      <c r="T4" s="67"/>
      <c r="U4" s="67"/>
    </row>
    <row r="5" spans="1:22" x14ac:dyDescent="0.3">
      <c r="C5" s="67"/>
      <c r="D5" s="67"/>
      <c r="E5" s="67"/>
      <c r="F5" s="67"/>
      <c r="G5" s="67"/>
      <c r="H5" s="67"/>
      <c r="I5" s="67"/>
      <c r="J5" s="67"/>
      <c r="K5" s="67"/>
      <c r="L5" s="67"/>
      <c r="M5" s="67"/>
      <c r="N5" s="67"/>
      <c r="O5" s="67"/>
      <c r="P5" s="67"/>
      <c r="Q5" s="67"/>
      <c r="R5" s="67"/>
      <c r="S5" s="67"/>
      <c r="T5" s="67"/>
      <c r="U5" s="67"/>
    </row>
    <row r="6" spans="1:22" x14ac:dyDescent="0.3">
      <c r="C6" s="67"/>
      <c r="D6" s="67"/>
      <c r="E6" s="67"/>
      <c r="F6" s="67"/>
      <c r="G6" s="67"/>
      <c r="H6" s="67"/>
      <c r="I6" s="67"/>
      <c r="J6" s="67"/>
      <c r="K6" s="67"/>
      <c r="L6" s="67"/>
      <c r="M6" s="67"/>
      <c r="N6" s="67"/>
      <c r="O6" s="67"/>
      <c r="P6" s="67"/>
      <c r="Q6" s="67"/>
      <c r="R6" s="67"/>
      <c r="S6" s="67"/>
      <c r="T6" s="67"/>
      <c r="U6" s="67"/>
    </row>
    <row r="7" spans="1:22" x14ac:dyDescent="0.3">
      <c r="C7" s="67"/>
      <c r="D7" s="67"/>
      <c r="E7" s="67"/>
      <c r="F7" s="67"/>
      <c r="G7" s="67"/>
      <c r="H7" s="67"/>
      <c r="I7" s="67"/>
      <c r="J7" s="67"/>
      <c r="K7" s="67"/>
      <c r="L7" s="67"/>
      <c r="M7" s="67"/>
      <c r="N7" s="67"/>
      <c r="O7" s="67"/>
      <c r="P7" s="67"/>
      <c r="Q7" s="67"/>
      <c r="R7" s="67"/>
      <c r="S7" s="67"/>
      <c r="T7" s="67"/>
      <c r="U7" s="67"/>
    </row>
    <row r="8" spans="1:22" x14ac:dyDescent="0.3">
      <c r="C8" s="67"/>
      <c r="D8" s="67"/>
      <c r="E8" s="67"/>
      <c r="F8" s="67"/>
      <c r="G8" s="67"/>
      <c r="H8" s="67"/>
      <c r="I8" s="67"/>
      <c r="J8" s="67"/>
      <c r="K8" s="67"/>
      <c r="L8" s="67"/>
      <c r="M8" s="67"/>
      <c r="N8" s="67"/>
      <c r="O8" s="67"/>
      <c r="P8" s="67"/>
      <c r="Q8" s="67"/>
      <c r="R8" s="67"/>
      <c r="S8" s="67"/>
      <c r="T8" s="67"/>
      <c r="U8" s="67"/>
    </row>
    <row r="9" spans="1:22" ht="14.5" thickBot="1" x14ac:dyDescent="0.35">
      <c r="C9" s="67"/>
      <c r="D9" s="67"/>
      <c r="E9" s="67"/>
      <c r="F9" s="67"/>
      <c r="G9" s="67"/>
      <c r="H9" s="67"/>
      <c r="I9" s="67"/>
      <c r="J9" s="67"/>
      <c r="K9" s="67"/>
      <c r="L9" s="67"/>
      <c r="M9" s="67"/>
      <c r="N9" s="67"/>
      <c r="O9" s="67"/>
      <c r="P9" s="67"/>
      <c r="Q9" s="67"/>
      <c r="R9" s="67"/>
      <c r="S9" s="67"/>
      <c r="T9" s="67"/>
      <c r="U9" s="67"/>
    </row>
    <row r="10" spans="1:22" ht="14.5" thickBot="1" x14ac:dyDescent="0.35">
      <c r="A10" s="71"/>
      <c r="B10" s="71"/>
      <c r="C10" s="72"/>
      <c r="D10" s="72"/>
      <c r="E10" s="72"/>
      <c r="F10" s="72"/>
      <c r="G10" s="72"/>
      <c r="H10" s="72"/>
      <c r="I10" s="72"/>
      <c r="J10" s="72"/>
      <c r="K10" s="72"/>
      <c r="L10" s="72"/>
      <c r="M10" s="72"/>
      <c r="N10" s="72"/>
      <c r="O10" s="72"/>
      <c r="P10" s="72"/>
      <c r="Q10" s="72"/>
      <c r="R10" s="72"/>
      <c r="S10" s="72"/>
      <c r="T10" s="72"/>
      <c r="U10" s="72"/>
      <c r="V10" s="73"/>
    </row>
    <row r="11" spans="1:22" ht="14.15" customHeight="1" x14ac:dyDescent="0.3">
      <c r="A11" s="74"/>
      <c r="B11" s="75" t="s">
        <v>253</v>
      </c>
      <c r="C11" s="306" t="s">
        <v>254</v>
      </c>
      <c r="D11" s="307"/>
      <c r="E11" s="307"/>
      <c r="F11" s="307"/>
      <c r="G11" s="307"/>
      <c r="H11" s="307"/>
      <c r="I11" s="307"/>
      <c r="J11" s="307"/>
      <c r="K11" s="307"/>
      <c r="L11" s="307"/>
      <c r="M11" s="307"/>
      <c r="N11" s="307"/>
      <c r="O11" s="307"/>
      <c r="P11" s="307"/>
      <c r="Q11" s="307"/>
      <c r="R11" s="307"/>
      <c r="S11" s="76"/>
      <c r="T11" s="76"/>
      <c r="U11" s="77"/>
      <c r="V11" s="78"/>
    </row>
    <row r="12" spans="1:22" x14ac:dyDescent="0.3">
      <c r="A12" s="310" t="s">
        <v>255</v>
      </c>
      <c r="B12" s="311"/>
      <c r="C12" s="308"/>
      <c r="D12" s="309"/>
      <c r="E12" s="309"/>
      <c r="F12" s="309"/>
      <c r="G12" s="309"/>
      <c r="H12" s="309"/>
      <c r="I12" s="309"/>
      <c r="J12" s="309"/>
      <c r="K12" s="309"/>
      <c r="L12" s="309"/>
      <c r="M12" s="309"/>
      <c r="N12" s="309"/>
      <c r="O12" s="309"/>
      <c r="P12" s="309"/>
      <c r="Q12" s="309"/>
      <c r="R12" s="309"/>
      <c r="S12" s="79"/>
      <c r="T12" s="79"/>
      <c r="U12" s="80"/>
      <c r="V12" s="78"/>
    </row>
    <row r="13" spans="1:22" x14ac:dyDescent="0.3">
      <c r="A13" s="310"/>
      <c r="B13" s="311"/>
      <c r="C13" s="308"/>
      <c r="D13" s="309"/>
      <c r="E13" s="309"/>
      <c r="F13" s="309"/>
      <c r="G13" s="309"/>
      <c r="H13" s="309"/>
      <c r="I13" s="309"/>
      <c r="J13" s="309"/>
      <c r="K13" s="309"/>
      <c r="L13" s="309"/>
      <c r="M13" s="309"/>
      <c r="N13" s="309"/>
      <c r="O13" s="309"/>
      <c r="P13" s="309"/>
      <c r="Q13" s="309"/>
      <c r="R13" s="309"/>
      <c r="S13" s="79"/>
      <c r="T13" s="79"/>
      <c r="U13" s="80"/>
      <c r="V13" s="78"/>
    </row>
    <row r="14" spans="1:22" x14ac:dyDescent="0.3">
      <c r="A14" s="310"/>
      <c r="B14" s="311"/>
      <c r="C14" s="308"/>
      <c r="D14" s="309"/>
      <c r="E14" s="309"/>
      <c r="F14" s="309"/>
      <c r="G14" s="309"/>
      <c r="H14" s="309"/>
      <c r="I14" s="309"/>
      <c r="J14" s="309"/>
      <c r="K14" s="309"/>
      <c r="L14" s="309"/>
      <c r="M14" s="309"/>
      <c r="N14" s="309"/>
      <c r="O14" s="309"/>
      <c r="P14" s="309"/>
      <c r="Q14" s="309"/>
      <c r="R14" s="309"/>
      <c r="S14" s="79"/>
      <c r="T14" s="79"/>
      <c r="U14" s="80"/>
      <c r="V14" s="78"/>
    </row>
    <row r="15" spans="1:22" x14ac:dyDescent="0.3">
      <c r="A15" s="74"/>
      <c r="B15" s="74"/>
      <c r="C15" s="308"/>
      <c r="D15" s="309"/>
      <c r="E15" s="309"/>
      <c r="F15" s="309"/>
      <c r="G15" s="309"/>
      <c r="H15" s="309"/>
      <c r="I15" s="309"/>
      <c r="J15" s="309"/>
      <c r="K15" s="309"/>
      <c r="L15" s="309"/>
      <c r="M15" s="309"/>
      <c r="N15" s="309"/>
      <c r="O15" s="309"/>
      <c r="P15" s="309"/>
      <c r="Q15" s="309"/>
      <c r="R15" s="309"/>
      <c r="S15" s="79"/>
      <c r="T15" s="79"/>
      <c r="U15" s="80"/>
      <c r="V15" s="78"/>
    </row>
    <row r="16" spans="1:22" x14ac:dyDescent="0.3">
      <c r="A16" s="74"/>
      <c r="B16" s="74"/>
      <c r="C16" s="308"/>
      <c r="D16" s="309"/>
      <c r="E16" s="309"/>
      <c r="F16" s="309"/>
      <c r="G16" s="309"/>
      <c r="H16" s="309"/>
      <c r="I16" s="309"/>
      <c r="J16" s="309"/>
      <c r="K16" s="309"/>
      <c r="L16" s="309"/>
      <c r="M16" s="309"/>
      <c r="N16" s="309"/>
      <c r="O16" s="309"/>
      <c r="P16" s="309"/>
      <c r="Q16" s="309"/>
      <c r="R16" s="309"/>
      <c r="S16" s="79"/>
      <c r="T16" s="79"/>
      <c r="U16" s="80"/>
      <c r="V16" s="78"/>
    </row>
    <row r="17" spans="1:22" x14ac:dyDescent="0.3">
      <c r="A17" s="74"/>
      <c r="B17" s="74"/>
      <c r="C17" s="308"/>
      <c r="D17" s="309"/>
      <c r="E17" s="309"/>
      <c r="F17" s="309"/>
      <c r="G17" s="309"/>
      <c r="H17" s="309"/>
      <c r="I17" s="309"/>
      <c r="J17" s="309"/>
      <c r="K17" s="309"/>
      <c r="L17" s="309"/>
      <c r="M17" s="309"/>
      <c r="N17" s="309"/>
      <c r="O17" s="309"/>
      <c r="P17" s="309"/>
      <c r="Q17" s="309"/>
      <c r="R17" s="309"/>
      <c r="S17" s="79"/>
      <c r="T17" s="79"/>
      <c r="U17" s="80"/>
      <c r="V17" s="78"/>
    </row>
    <row r="18" spans="1:22" x14ac:dyDescent="0.3">
      <c r="A18" s="74"/>
      <c r="B18" s="74"/>
      <c r="C18" s="308"/>
      <c r="D18" s="309"/>
      <c r="E18" s="309"/>
      <c r="F18" s="309"/>
      <c r="G18" s="309"/>
      <c r="H18" s="309"/>
      <c r="I18" s="309"/>
      <c r="J18" s="309"/>
      <c r="K18" s="309"/>
      <c r="L18" s="309"/>
      <c r="M18" s="309"/>
      <c r="N18" s="309"/>
      <c r="O18" s="309"/>
      <c r="P18" s="309"/>
      <c r="Q18" s="309"/>
      <c r="R18" s="309"/>
      <c r="S18" s="79"/>
      <c r="T18" s="79"/>
      <c r="U18" s="80"/>
      <c r="V18" s="78"/>
    </row>
    <row r="19" spans="1:22" x14ac:dyDescent="0.3">
      <c r="A19" s="74"/>
      <c r="B19" s="74"/>
      <c r="C19" s="81"/>
      <c r="F19" s="82"/>
      <c r="G19" s="83"/>
      <c r="K19" s="84"/>
      <c r="L19" s="79"/>
      <c r="M19" s="79"/>
      <c r="N19" s="79"/>
      <c r="O19" s="79"/>
      <c r="P19" s="79"/>
      <c r="Q19" s="79"/>
      <c r="R19" s="79"/>
      <c r="S19" s="79"/>
      <c r="T19" s="79"/>
      <c r="U19" s="80"/>
      <c r="V19" s="78"/>
    </row>
    <row r="20" spans="1:22" x14ac:dyDescent="0.3">
      <c r="A20" s="74"/>
      <c r="B20" s="74"/>
      <c r="C20" s="81"/>
      <c r="K20" s="85"/>
      <c r="L20" s="79"/>
      <c r="M20" s="79"/>
      <c r="N20" s="79"/>
      <c r="O20" s="79"/>
      <c r="P20" s="79"/>
      <c r="Q20" s="79"/>
      <c r="R20" s="79"/>
      <c r="S20" s="79"/>
      <c r="T20" s="79"/>
      <c r="U20" s="80"/>
      <c r="V20" s="78"/>
    </row>
    <row r="21" spans="1:22" x14ac:dyDescent="0.3">
      <c r="A21" s="74"/>
      <c r="B21" s="74"/>
      <c r="C21" s="81"/>
      <c r="D21" s="79"/>
      <c r="E21" s="79"/>
      <c r="F21" s="86"/>
      <c r="K21" s="79"/>
      <c r="L21" s="79"/>
      <c r="M21" s="79"/>
      <c r="N21" s="79"/>
      <c r="O21" s="79"/>
      <c r="P21" s="79"/>
      <c r="Q21" s="79"/>
      <c r="R21" s="79"/>
      <c r="S21" s="79"/>
      <c r="T21" s="79"/>
      <c r="U21" s="80"/>
      <c r="V21" s="78"/>
    </row>
    <row r="22" spans="1:22" x14ac:dyDescent="0.3">
      <c r="A22" s="74"/>
      <c r="B22" s="74"/>
      <c r="C22" s="87"/>
      <c r="D22" s="67"/>
      <c r="E22" s="79"/>
      <c r="F22" s="79"/>
      <c r="G22" s="79"/>
      <c r="H22" s="79"/>
      <c r="I22" s="79"/>
      <c r="J22" s="79"/>
      <c r="K22" s="88"/>
      <c r="L22" s="88"/>
      <c r="M22" s="88"/>
      <c r="N22" s="88"/>
      <c r="O22" s="88"/>
      <c r="P22" s="88"/>
      <c r="Q22" s="88"/>
      <c r="R22" s="88"/>
      <c r="S22" s="88"/>
      <c r="T22" s="88"/>
      <c r="U22" s="89"/>
      <c r="V22" s="78"/>
    </row>
    <row r="23" spans="1:22" ht="16" customHeight="1" x14ac:dyDescent="0.3">
      <c r="A23" s="74"/>
      <c r="B23" s="75" t="s">
        <v>256</v>
      </c>
      <c r="C23" s="312" t="s">
        <v>257</v>
      </c>
      <c r="D23" s="313"/>
      <c r="E23" s="313"/>
      <c r="F23" s="313"/>
      <c r="G23" s="313"/>
      <c r="H23" s="313"/>
      <c r="I23" s="313"/>
      <c r="J23" s="313"/>
      <c r="K23" s="313"/>
      <c r="L23" s="313"/>
      <c r="M23" s="313"/>
      <c r="N23" s="313"/>
      <c r="O23" s="313"/>
      <c r="P23" s="313"/>
      <c r="Q23" s="313"/>
      <c r="R23" s="313"/>
      <c r="S23" s="313"/>
      <c r="T23" s="313"/>
      <c r="U23" s="314"/>
      <c r="V23" s="78"/>
    </row>
    <row r="24" spans="1:22" ht="14.9" customHeight="1" x14ac:dyDescent="0.3">
      <c r="A24" s="90"/>
      <c r="B24" s="91"/>
      <c r="C24" s="308"/>
      <c r="D24" s="309"/>
      <c r="E24" s="309"/>
      <c r="F24" s="309"/>
      <c r="G24" s="309"/>
      <c r="H24" s="309"/>
      <c r="I24" s="309"/>
      <c r="J24" s="309"/>
      <c r="K24" s="309"/>
      <c r="L24" s="309"/>
      <c r="M24" s="309"/>
      <c r="N24" s="309"/>
      <c r="O24" s="309"/>
      <c r="P24" s="309"/>
      <c r="Q24" s="309"/>
      <c r="R24" s="309"/>
      <c r="S24" s="309"/>
      <c r="T24" s="309"/>
      <c r="U24" s="315"/>
      <c r="V24" s="78"/>
    </row>
    <row r="25" spans="1:22" ht="14.9" customHeight="1" x14ac:dyDescent="0.3">
      <c r="A25" s="90"/>
      <c r="B25" s="91"/>
      <c r="C25" s="308"/>
      <c r="D25" s="309"/>
      <c r="E25" s="309"/>
      <c r="F25" s="309"/>
      <c r="G25" s="309"/>
      <c r="H25" s="309"/>
      <c r="I25" s="309"/>
      <c r="J25" s="309"/>
      <c r="K25" s="309"/>
      <c r="L25" s="309"/>
      <c r="M25" s="309"/>
      <c r="N25" s="309"/>
      <c r="O25" s="309"/>
      <c r="P25" s="309"/>
      <c r="Q25" s="309"/>
      <c r="R25" s="309"/>
      <c r="S25" s="309"/>
      <c r="T25" s="309"/>
      <c r="U25" s="315"/>
      <c r="V25" s="78"/>
    </row>
    <row r="26" spans="1:22" x14ac:dyDescent="0.3">
      <c r="A26" s="74"/>
      <c r="B26" s="75" t="s">
        <v>258</v>
      </c>
      <c r="C26" s="312" t="s">
        <v>259</v>
      </c>
      <c r="D26" s="313"/>
      <c r="E26" s="313"/>
      <c r="F26" s="313"/>
      <c r="G26" s="313"/>
      <c r="H26" s="313"/>
      <c r="I26" s="313"/>
      <c r="J26" s="313"/>
      <c r="K26" s="313"/>
      <c r="L26" s="313"/>
      <c r="M26" s="313"/>
      <c r="N26" s="313"/>
      <c r="O26" s="313"/>
      <c r="P26" s="313"/>
      <c r="Q26" s="313"/>
      <c r="R26" s="313"/>
      <c r="S26" s="313"/>
      <c r="T26" s="313"/>
      <c r="U26" s="314"/>
      <c r="V26" s="78"/>
    </row>
    <row r="27" spans="1:22" x14ac:dyDescent="0.3">
      <c r="A27" s="92"/>
      <c r="B27" s="93"/>
      <c r="C27" s="308"/>
      <c r="D27" s="309"/>
      <c r="E27" s="309"/>
      <c r="F27" s="309"/>
      <c r="G27" s="309"/>
      <c r="H27" s="309"/>
      <c r="I27" s="309"/>
      <c r="J27" s="309"/>
      <c r="K27" s="309"/>
      <c r="L27" s="309"/>
      <c r="M27" s="309"/>
      <c r="N27" s="309"/>
      <c r="O27" s="309"/>
      <c r="P27" s="309"/>
      <c r="Q27" s="309"/>
      <c r="R27" s="309"/>
      <c r="S27" s="309"/>
      <c r="T27" s="309"/>
      <c r="U27" s="315"/>
      <c r="V27" s="78"/>
    </row>
    <row r="28" spans="1:22" x14ac:dyDescent="0.3">
      <c r="A28" s="92"/>
      <c r="B28" s="94"/>
      <c r="C28" s="308"/>
      <c r="D28" s="309"/>
      <c r="E28" s="309"/>
      <c r="F28" s="309"/>
      <c r="G28" s="309"/>
      <c r="H28" s="309"/>
      <c r="I28" s="309"/>
      <c r="J28" s="309"/>
      <c r="K28" s="309"/>
      <c r="L28" s="309"/>
      <c r="M28" s="309"/>
      <c r="N28" s="309"/>
      <c r="O28" s="309"/>
      <c r="P28" s="309"/>
      <c r="Q28" s="309"/>
      <c r="R28" s="309"/>
      <c r="S28" s="309"/>
      <c r="T28" s="309"/>
      <c r="U28" s="315"/>
      <c r="V28" s="78"/>
    </row>
    <row r="29" spans="1:22" x14ac:dyDescent="0.3">
      <c r="A29" s="74"/>
      <c r="B29" s="75" t="s">
        <v>260</v>
      </c>
      <c r="C29" s="312" t="s">
        <v>261</v>
      </c>
      <c r="D29" s="313"/>
      <c r="E29" s="313"/>
      <c r="F29" s="313"/>
      <c r="G29" s="313"/>
      <c r="H29" s="313"/>
      <c r="I29" s="313"/>
      <c r="J29" s="313"/>
      <c r="K29" s="313"/>
      <c r="L29" s="313"/>
      <c r="M29" s="313"/>
      <c r="N29" s="313"/>
      <c r="O29" s="313"/>
      <c r="P29" s="313"/>
      <c r="Q29" s="313"/>
      <c r="R29" s="313"/>
      <c r="S29" s="313"/>
      <c r="T29" s="313"/>
      <c r="U29" s="314"/>
      <c r="V29" s="78"/>
    </row>
    <row r="30" spans="1:22" x14ac:dyDescent="0.3">
      <c r="A30" s="74"/>
      <c r="B30" s="74"/>
      <c r="C30" s="308"/>
      <c r="D30" s="309"/>
      <c r="E30" s="309"/>
      <c r="F30" s="309"/>
      <c r="G30" s="309"/>
      <c r="H30" s="309"/>
      <c r="I30" s="309"/>
      <c r="J30" s="309"/>
      <c r="K30" s="309"/>
      <c r="L30" s="309"/>
      <c r="M30" s="309"/>
      <c r="N30" s="309"/>
      <c r="O30" s="309"/>
      <c r="P30" s="309"/>
      <c r="Q30" s="309"/>
      <c r="R30" s="309"/>
      <c r="S30" s="309"/>
      <c r="T30" s="309"/>
      <c r="U30" s="315"/>
      <c r="V30" s="78"/>
    </row>
    <row r="31" spans="1:22" x14ac:dyDescent="0.3">
      <c r="A31" s="74"/>
      <c r="B31" s="74"/>
      <c r="C31" s="316"/>
      <c r="D31" s="317"/>
      <c r="E31" s="317"/>
      <c r="F31" s="317"/>
      <c r="G31" s="317"/>
      <c r="H31" s="317"/>
      <c r="I31" s="317"/>
      <c r="J31" s="317"/>
      <c r="K31" s="317"/>
      <c r="L31" s="317"/>
      <c r="M31" s="317"/>
      <c r="N31" s="317"/>
      <c r="O31" s="317"/>
      <c r="P31" s="317"/>
      <c r="Q31" s="317"/>
      <c r="R31" s="317"/>
      <c r="S31" s="317"/>
      <c r="T31" s="317"/>
      <c r="U31" s="318"/>
      <c r="V31" s="78"/>
    </row>
    <row r="32" spans="1:22" ht="16" customHeight="1" x14ac:dyDescent="0.3">
      <c r="A32" s="304" t="s">
        <v>262</v>
      </c>
      <c r="B32" s="305"/>
      <c r="C32" s="95"/>
      <c r="D32" s="96"/>
      <c r="E32" s="96"/>
      <c r="F32" s="96"/>
      <c r="G32" s="96"/>
      <c r="H32" s="96"/>
      <c r="I32" s="96"/>
      <c r="J32" s="96"/>
      <c r="K32" s="96"/>
      <c r="L32" s="96"/>
      <c r="M32" s="96"/>
      <c r="N32" s="96"/>
      <c r="O32" s="96"/>
      <c r="P32" s="96"/>
      <c r="Q32" s="96"/>
      <c r="R32" s="96"/>
      <c r="S32" s="96"/>
      <c r="T32" s="96"/>
      <c r="U32" s="97"/>
      <c r="V32" s="78"/>
    </row>
    <row r="33" spans="1:22" ht="16" customHeight="1" thickBot="1" x14ac:dyDescent="0.35">
      <c r="A33" s="304"/>
      <c r="B33" s="305"/>
      <c r="C33" s="98"/>
      <c r="D33" s="116" t="s">
        <v>263</v>
      </c>
      <c r="E33" s="79"/>
      <c r="F33" s="79"/>
      <c r="G33" s="79"/>
      <c r="H33" s="79"/>
      <c r="I33" s="79"/>
      <c r="J33" s="79"/>
      <c r="K33" s="79"/>
      <c r="Q33" s="79"/>
      <c r="R33" s="79"/>
      <c r="S33" s="79"/>
      <c r="T33" s="79"/>
      <c r="U33" s="80"/>
      <c r="V33" s="78"/>
    </row>
    <row r="34" spans="1:22" ht="47.9" customHeight="1" thickBot="1" x14ac:dyDescent="0.35">
      <c r="A34" s="304"/>
      <c r="B34" s="305"/>
      <c r="C34" s="98"/>
      <c r="D34" s="10" t="s">
        <v>214</v>
      </c>
      <c r="E34" s="11" t="s">
        <v>163</v>
      </c>
      <c r="F34" s="11" t="s">
        <v>73</v>
      </c>
      <c r="G34" s="11" t="s">
        <v>71</v>
      </c>
      <c r="H34" s="11" t="s">
        <v>215</v>
      </c>
      <c r="I34" s="11" t="s">
        <v>216</v>
      </c>
      <c r="J34" s="239" t="s">
        <v>167</v>
      </c>
      <c r="K34" s="239" t="s">
        <v>166</v>
      </c>
      <c r="Q34" s="79"/>
      <c r="R34" s="79"/>
      <c r="S34" s="79"/>
      <c r="T34" s="79"/>
      <c r="U34" s="80"/>
      <c r="V34" s="78"/>
    </row>
    <row r="35" spans="1:22" ht="76.400000000000006" customHeight="1" thickBot="1" x14ac:dyDescent="0.35">
      <c r="A35" s="304"/>
      <c r="B35" s="305"/>
      <c r="C35" s="98"/>
      <c r="D35" s="150" t="s">
        <v>264</v>
      </c>
      <c r="E35" s="152">
        <v>0.01</v>
      </c>
      <c r="F35" s="148" t="s">
        <v>265</v>
      </c>
      <c r="G35" s="150" t="s">
        <v>266</v>
      </c>
      <c r="H35" s="12" t="s">
        <v>267</v>
      </c>
      <c r="I35" s="149"/>
      <c r="J35" s="42" t="s">
        <v>268</v>
      </c>
      <c r="K35" s="42"/>
      <c r="Q35" s="79"/>
      <c r="R35" s="79"/>
      <c r="S35" s="79"/>
      <c r="T35" s="79"/>
      <c r="U35" s="80"/>
      <c r="V35" s="78"/>
    </row>
    <row r="36" spans="1:22" ht="23.9" customHeight="1" thickBot="1" x14ac:dyDescent="0.35">
      <c r="A36" s="304"/>
      <c r="B36" s="305"/>
      <c r="C36" s="98"/>
      <c r="D36" s="150" t="s">
        <v>269</v>
      </c>
      <c r="E36" s="151">
        <v>25000</v>
      </c>
      <c r="F36" s="148" t="s">
        <v>270</v>
      </c>
      <c r="G36" s="150" t="s">
        <v>271</v>
      </c>
      <c r="H36" s="12" t="s">
        <v>272</v>
      </c>
      <c r="I36" s="149"/>
      <c r="J36" s="42"/>
      <c r="K36" s="42"/>
      <c r="Q36" s="79"/>
      <c r="R36" s="79"/>
      <c r="S36" s="79"/>
      <c r="T36" s="79"/>
      <c r="U36" s="80"/>
      <c r="V36" s="78"/>
    </row>
    <row r="37" spans="1:22" ht="23.9" customHeight="1" thickBot="1" x14ac:dyDescent="0.35">
      <c r="A37" s="304"/>
      <c r="B37" s="305"/>
      <c r="C37" s="98"/>
      <c r="D37" s="150" t="s">
        <v>273</v>
      </c>
      <c r="E37" s="114">
        <f>E36-(E36*E35)</f>
        <v>24750</v>
      </c>
      <c r="F37" s="148" t="s">
        <v>270</v>
      </c>
      <c r="G37" s="150" t="s">
        <v>274</v>
      </c>
      <c r="H37" s="12"/>
      <c r="I37" s="12"/>
      <c r="J37" s="42"/>
      <c r="K37" s="42"/>
      <c r="N37" s="84"/>
      <c r="Q37" s="79"/>
      <c r="R37" s="79"/>
      <c r="S37" s="79"/>
      <c r="T37" s="79"/>
      <c r="U37" s="80"/>
      <c r="V37" s="78"/>
    </row>
    <row r="38" spans="1:22" ht="23.9" customHeight="1" thickBot="1" x14ac:dyDescent="0.35">
      <c r="A38" s="304"/>
      <c r="B38" s="305"/>
      <c r="C38" s="98"/>
      <c r="D38" s="150" t="s">
        <v>275</v>
      </c>
      <c r="E38" s="114">
        <f>E37-(E37*E35)</f>
        <v>24502.5</v>
      </c>
      <c r="F38" s="148" t="s">
        <v>270</v>
      </c>
      <c r="G38" s="150" t="s">
        <v>276</v>
      </c>
      <c r="H38" s="12"/>
      <c r="I38" s="12"/>
      <c r="J38" s="42"/>
      <c r="K38" s="42"/>
      <c r="N38" s="84"/>
      <c r="Q38" s="79"/>
      <c r="R38" s="79"/>
      <c r="S38" s="79"/>
      <c r="T38" s="79"/>
      <c r="U38" s="80"/>
      <c r="V38" s="78"/>
    </row>
    <row r="39" spans="1:22" ht="23.9" customHeight="1" thickBot="1" x14ac:dyDescent="0.35">
      <c r="A39" s="304"/>
      <c r="B39" s="305"/>
      <c r="C39" s="98"/>
      <c r="D39" s="150" t="s">
        <v>277</v>
      </c>
      <c r="E39" s="114">
        <f>E38-(E38*E35)</f>
        <v>24257.474999999999</v>
      </c>
      <c r="F39" s="148" t="s">
        <v>270</v>
      </c>
      <c r="G39" s="150" t="s">
        <v>278</v>
      </c>
      <c r="H39" s="12"/>
      <c r="I39" s="12"/>
      <c r="J39" s="42"/>
      <c r="K39" s="42"/>
      <c r="N39" s="84"/>
      <c r="Q39" s="79"/>
      <c r="R39" s="79"/>
      <c r="S39" s="79"/>
      <c r="T39" s="79"/>
      <c r="U39" s="80"/>
      <c r="V39" s="78"/>
    </row>
    <row r="40" spans="1:22" ht="23.9" customHeight="1" thickBot="1" x14ac:dyDescent="0.35">
      <c r="A40" s="304"/>
      <c r="B40" s="305"/>
      <c r="C40" s="98"/>
      <c r="D40" s="12" t="s">
        <v>279</v>
      </c>
      <c r="E40" s="151">
        <v>6000</v>
      </c>
      <c r="F40" s="148" t="s">
        <v>146</v>
      </c>
      <c r="G40" s="150" t="s">
        <v>280</v>
      </c>
      <c r="H40" s="150" t="s">
        <v>281</v>
      </c>
      <c r="I40" s="149"/>
      <c r="J40" s="42"/>
      <c r="K40" s="42"/>
      <c r="Q40" s="79"/>
      <c r="R40" s="79"/>
      <c r="S40" s="79"/>
      <c r="T40" s="79"/>
      <c r="U40" s="80"/>
      <c r="V40" s="78"/>
    </row>
    <row r="41" spans="1:22" ht="25.5" thickBot="1" x14ac:dyDescent="0.35">
      <c r="A41" s="304"/>
      <c r="B41" s="305"/>
      <c r="C41" s="98"/>
      <c r="D41" s="12" t="s">
        <v>282</v>
      </c>
      <c r="E41" s="152">
        <v>0.3</v>
      </c>
      <c r="F41" s="148" t="s">
        <v>219</v>
      </c>
      <c r="G41" s="150" t="s">
        <v>283</v>
      </c>
      <c r="H41" s="150" t="s">
        <v>284</v>
      </c>
      <c r="I41" s="149"/>
      <c r="J41" s="42"/>
      <c r="K41" s="42"/>
      <c r="Q41" s="79"/>
      <c r="R41" s="79"/>
      <c r="S41" s="79"/>
      <c r="T41" s="79"/>
      <c r="U41" s="80"/>
      <c r="V41" s="78"/>
    </row>
    <row r="42" spans="1:22" ht="25.5" thickBot="1" x14ac:dyDescent="0.35">
      <c r="A42" s="304"/>
      <c r="B42" s="305"/>
      <c r="C42" s="98"/>
      <c r="D42" s="12" t="s">
        <v>285</v>
      </c>
      <c r="E42" s="25">
        <f>1-E41</f>
        <v>0.7</v>
      </c>
      <c r="F42" s="148" t="s">
        <v>219</v>
      </c>
      <c r="G42" s="150" t="s">
        <v>286</v>
      </c>
      <c r="H42" s="150" t="s">
        <v>284</v>
      </c>
      <c r="I42" s="149"/>
      <c r="J42" s="42"/>
      <c r="K42" s="42"/>
      <c r="Q42" s="79"/>
      <c r="R42" s="79"/>
      <c r="S42" s="79"/>
      <c r="T42" s="79"/>
      <c r="U42" s="80"/>
      <c r="V42" s="78"/>
    </row>
    <row r="43" spans="1:22" ht="16" customHeight="1" x14ac:dyDescent="0.3">
      <c r="A43" s="304"/>
      <c r="B43" s="305"/>
      <c r="C43" s="98"/>
      <c r="D43" s="79"/>
      <c r="E43" s="79"/>
      <c r="F43" s="79"/>
      <c r="G43" s="79"/>
      <c r="H43" s="79"/>
      <c r="I43" s="79"/>
      <c r="J43" s="79"/>
      <c r="Q43" s="79"/>
      <c r="R43" s="79"/>
      <c r="S43" s="79"/>
      <c r="T43" s="79"/>
      <c r="U43" s="80"/>
      <c r="V43" s="78"/>
    </row>
    <row r="44" spans="1:22" x14ac:dyDescent="0.3">
      <c r="A44" s="304"/>
      <c r="B44" s="305"/>
      <c r="C44" s="81"/>
      <c r="D44" s="116" t="s">
        <v>287</v>
      </c>
      <c r="E44" s="79"/>
      <c r="F44" s="79"/>
      <c r="G44" s="79"/>
      <c r="H44" s="79"/>
      <c r="I44" s="79"/>
      <c r="J44" s="79"/>
      <c r="K44" s="79"/>
      <c r="L44" s="79"/>
      <c r="M44" s="79"/>
      <c r="N44" s="79"/>
      <c r="O44" s="79"/>
      <c r="P44" s="79"/>
      <c r="Q44" s="79"/>
      <c r="R44" s="79"/>
      <c r="S44" s="79"/>
      <c r="T44" s="79"/>
      <c r="U44" s="80"/>
      <c r="V44" s="78"/>
    </row>
    <row r="45" spans="1:22" x14ac:dyDescent="0.3">
      <c r="A45" s="304"/>
      <c r="B45" s="305"/>
      <c r="C45" s="81"/>
      <c r="D45" s="116"/>
      <c r="E45" s="79"/>
      <c r="F45" s="79"/>
      <c r="G45" s="79"/>
      <c r="H45" s="79"/>
      <c r="I45" s="79"/>
      <c r="J45" s="79"/>
      <c r="K45" s="79"/>
      <c r="L45" s="79"/>
      <c r="M45" s="79"/>
      <c r="N45" s="79"/>
      <c r="O45" s="79"/>
      <c r="P45" s="79"/>
      <c r="Q45" s="79"/>
      <c r="R45" s="79"/>
      <c r="S45" s="79"/>
      <c r="T45" s="79"/>
      <c r="U45" s="80"/>
      <c r="V45" s="78"/>
    </row>
    <row r="46" spans="1:22" x14ac:dyDescent="0.3">
      <c r="A46" s="304"/>
      <c r="B46" s="305"/>
      <c r="C46" s="81"/>
      <c r="D46" s="99"/>
      <c r="E46" s="99" t="s">
        <v>97</v>
      </c>
      <c r="F46" s="100"/>
      <c r="G46" s="101"/>
      <c r="H46" s="101"/>
      <c r="I46" s="101"/>
      <c r="J46" s="101"/>
      <c r="Q46" s="101"/>
      <c r="R46" s="101"/>
      <c r="S46" s="102"/>
      <c r="T46" s="101"/>
      <c r="U46" s="80"/>
      <c r="V46" s="78"/>
    </row>
    <row r="47" spans="1:22" x14ac:dyDescent="0.3">
      <c r="A47" s="74"/>
      <c r="B47" s="74"/>
      <c r="C47" s="81"/>
      <c r="D47" s="103" t="s">
        <v>98</v>
      </c>
      <c r="E47" s="104">
        <f>T52</f>
        <v>250000</v>
      </c>
      <c r="F47" s="100"/>
      <c r="G47" s="101"/>
      <c r="H47" s="101"/>
      <c r="I47" s="101"/>
      <c r="J47" s="101"/>
      <c r="Q47" s="101"/>
      <c r="R47" s="101"/>
      <c r="S47" s="102"/>
      <c r="T47" s="101"/>
      <c r="U47" s="80"/>
      <c r="V47" s="78"/>
    </row>
    <row r="48" spans="1:22" x14ac:dyDescent="0.3">
      <c r="A48" s="74"/>
      <c r="B48" s="74"/>
      <c r="C48" s="81"/>
      <c r="D48" s="105" t="s">
        <v>99</v>
      </c>
      <c r="E48" s="106">
        <f>E47</f>
        <v>250000</v>
      </c>
      <c r="F48" s="100"/>
      <c r="G48" s="101"/>
      <c r="H48" s="101"/>
      <c r="I48" s="101"/>
      <c r="J48" s="101"/>
      <c r="K48" s="101"/>
      <c r="L48" s="101"/>
      <c r="M48" s="101"/>
      <c r="N48" s="101"/>
      <c r="O48" s="101"/>
      <c r="P48" s="101"/>
      <c r="Q48" s="101"/>
      <c r="R48" s="101"/>
      <c r="S48" s="102"/>
      <c r="T48" s="101"/>
      <c r="U48" s="80"/>
      <c r="V48" s="78"/>
    </row>
    <row r="49" spans="1:22" ht="14.9" customHeight="1" thickBot="1" x14ac:dyDescent="0.35">
      <c r="A49" s="237"/>
      <c r="B49" s="238"/>
      <c r="C49" s="81"/>
      <c r="D49" s="79"/>
      <c r="E49" s="79"/>
      <c r="F49" s="79"/>
      <c r="G49" s="79"/>
      <c r="H49" s="79"/>
      <c r="I49" s="79"/>
      <c r="J49" s="79"/>
      <c r="K49" s="79"/>
      <c r="L49" s="79"/>
      <c r="M49" s="79"/>
      <c r="N49" s="79"/>
      <c r="O49" s="79"/>
      <c r="P49" s="79"/>
      <c r="Q49" s="79"/>
      <c r="R49" s="79"/>
      <c r="S49" s="79"/>
      <c r="T49" s="79"/>
      <c r="U49" s="80"/>
      <c r="V49" s="78"/>
    </row>
    <row r="50" spans="1:22" ht="14.25" customHeight="1" thickBot="1" x14ac:dyDescent="0.35">
      <c r="A50" s="237"/>
      <c r="B50" s="238"/>
      <c r="C50" s="81"/>
      <c r="D50" s="255" t="s">
        <v>101</v>
      </c>
      <c r="E50" s="255"/>
      <c r="F50" s="255"/>
      <c r="G50" s="255"/>
      <c r="H50" s="255"/>
      <c r="I50" s="255"/>
      <c r="J50" s="255"/>
      <c r="K50" s="255"/>
      <c r="L50" s="255"/>
      <c r="M50" s="255"/>
      <c r="N50" s="255"/>
      <c r="O50" s="255"/>
      <c r="P50" s="255"/>
      <c r="Q50" s="255"/>
      <c r="R50" s="258"/>
      <c r="S50" s="319" t="s">
        <v>102</v>
      </c>
      <c r="T50" s="320"/>
      <c r="U50" s="80"/>
      <c r="V50" s="78"/>
    </row>
    <row r="51" spans="1:22" ht="23.15" customHeight="1" thickBot="1" x14ac:dyDescent="0.35">
      <c r="A51" s="92"/>
      <c r="B51" s="94"/>
      <c r="C51" s="98"/>
      <c r="D51" s="11" t="s">
        <v>105</v>
      </c>
      <c r="E51" s="31" t="s">
        <v>106</v>
      </c>
      <c r="F51" s="56" t="s">
        <v>71</v>
      </c>
      <c r="G51" s="57" t="s">
        <v>107</v>
      </c>
      <c r="H51" s="11" t="s">
        <v>108</v>
      </c>
      <c r="I51" s="11" t="s">
        <v>109</v>
      </c>
      <c r="J51" s="11" t="s">
        <v>110</v>
      </c>
      <c r="K51" s="11" t="s">
        <v>111</v>
      </c>
      <c r="L51" s="11" t="s">
        <v>112</v>
      </c>
      <c r="M51" s="11" t="s">
        <v>113</v>
      </c>
      <c r="N51" s="11" t="s">
        <v>114</v>
      </c>
      <c r="O51" s="11" t="s">
        <v>115</v>
      </c>
      <c r="P51" s="11" t="s">
        <v>116</v>
      </c>
      <c r="Q51" s="11" t="s">
        <v>117</v>
      </c>
      <c r="R51" s="11" t="s">
        <v>118</v>
      </c>
      <c r="S51" s="11" t="s">
        <v>119</v>
      </c>
      <c r="T51" s="11" t="s">
        <v>120</v>
      </c>
      <c r="U51" s="107"/>
      <c r="V51" s="78"/>
    </row>
    <row r="52" spans="1:22" ht="16" thickBot="1" x14ac:dyDescent="0.35">
      <c r="A52" s="74"/>
      <c r="B52" s="74"/>
      <c r="C52" s="81"/>
      <c r="D52" s="15" t="s">
        <v>35</v>
      </c>
      <c r="E52" s="108" t="s">
        <v>128</v>
      </c>
      <c r="F52" s="109" t="s">
        <v>129</v>
      </c>
      <c r="G52" s="110" t="s">
        <v>130</v>
      </c>
      <c r="H52" s="111">
        <f t="shared" ref="H52:Q52" si="0">$E$36</f>
        <v>25000</v>
      </c>
      <c r="I52" s="111">
        <f t="shared" si="0"/>
        <v>25000</v>
      </c>
      <c r="J52" s="111">
        <f t="shared" si="0"/>
        <v>25000</v>
      </c>
      <c r="K52" s="111">
        <f t="shared" si="0"/>
        <v>25000</v>
      </c>
      <c r="L52" s="111">
        <f t="shared" si="0"/>
        <v>25000</v>
      </c>
      <c r="M52" s="111">
        <f t="shared" si="0"/>
        <v>25000</v>
      </c>
      <c r="N52" s="111">
        <f t="shared" si="0"/>
        <v>25000</v>
      </c>
      <c r="O52" s="111">
        <f t="shared" si="0"/>
        <v>25000</v>
      </c>
      <c r="P52" s="111">
        <f t="shared" si="0"/>
        <v>25000</v>
      </c>
      <c r="Q52" s="111">
        <f t="shared" si="0"/>
        <v>25000</v>
      </c>
      <c r="R52" s="112" t="s">
        <v>288</v>
      </c>
      <c r="S52" s="113"/>
      <c r="T52" s="114">
        <f>SUM(H52:Q52)</f>
        <v>250000</v>
      </c>
      <c r="U52" s="80"/>
      <c r="V52" s="78"/>
    </row>
    <row r="53" spans="1:22" x14ac:dyDescent="0.3">
      <c r="A53" s="74"/>
      <c r="B53" s="74"/>
      <c r="C53" s="81"/>
      <c r="D53" s="115"/>
      <c r="E53" s="115"/>
      <c r="F53" s="100"/>
      <c r="G53" s="101"/>
      <c r="H53" s="101"/>
      <c r="I53" s="101"/>
      <c r="J53" s="101"/>
      <c r="K53" s="101"/>
      <c r="L53" s="101"/>
      <c r="M53" s="101"/>
      <c r="N53" s="101"/>
      <c r="O53" s="101"/>
      <c r="P53" s="101"/>
      <c r="Q53" s="101"/>
      <c r="R53" s="101"/>
      <c r="S53" s="102"/>
      <c r="T53" s="101"/>
      <c r="U53" s="80"/>
      <c r="V53" s="78"/>
    </row>
    <row r="54" spans="1:22" x14ac:dyDescent="0.3">
      <c r="A54" s="74"/>
      <c r="B54" s="74"/>
      <c r="C54" s="81"/>
      <c r="D54" s="116" t="s">
        <v>289</v>
      </c>
      <c r="E54" s="79"/>
      <c r="F54" s="79"/>
      <c r="G54" s="79"/>
      <c r="H54" s="79"/>
      <c r="I54" s="79"/>
      <c r="J54" s="79"/>
      <c r="K54" s="79"/>
      <c r="L54" s="79"/>
      <c r="M54" s="79"/>
      <c r="N54" s="79"/>
      <c r="O54" s="79"/>
      <c r="P54" s="79"/>
      <c r="Q54" s="79"/>
      <c r="R54" s="79"/>
      <c r="S54" s="79"/>
      <c r="T54" s="79"/>
      <c r="U54" s="80"/>
      <c r="V54" s="78"/>
    </row>
    <row r="55" spans="1:22" x14ac:dyDescent="0.3">
      <c r="A55" s="74"/>
      <c r="B55" s="74"/>
      <c r="C55" s="81"/>
      <c r="D55" s="116"/>
      <c r="E55" s="79"/>
      <c r="F55" s="79"/>
      <c r="G55" s="79"/>
      <c r="H55" s="79"/>
      <c r="I55" s="79"/>
      <c r="J55" s="79"/>
      <c r="K55" s="79"/>
      <c r="L55" s="79"/>
      <c r="M55" s="79"/>
      <c r="N55" s="79"/>
      <c r="O55" s="79"/>
      <c r="P55" s="79"/>
      <c r="Q55" s="79"/>
      <c r="R55" s="79"/>
      <c r="S55" s="79"/>
      <c r="T55" s="79"/>
      <c r="U55" s="80"/>
      <c r="V55" s="78"/>
    </row>
    <row r="56" spans="1:22" x14ac:dyDescent="0.3">
      <c r="A56" s="74"/>
      <c r="B56" s="74"/>
      <c r="C56" s="81"/>
      <c r="D56" s="99"/>
      <c r="E56" s="99" t="s">
        <v>97</v>
      </c>
      <c r="F56" s="79"/>
      <c r="G56" s="79"/>
      <c r="H56" s="79"/>
      <c r="I56" s="79"/>
      <c r="J56" s="79"/>
      <c r="K56" s="79"/>
      <c r="L56" s="79"/>
      <c r="M56" s="79"/>
      <c r="N56" s="79"/>
      <c r="O56" s="79"/>
      <c r="P56" s="79"/>
      <c r="Q56" s="79"/>
      <c r="R56" s="79"/>
      <c r="S56" s="79"/>
      <c r="T56" s="79"/>
      <c r="U56" s="80"/>
      <c r="V56" s="78"/>
    </row>
    <row r="57" spans="1:22" x14ac:dyDescent="0.3">
      <c r="A57" s="74"/>
      <c r="B57" s="74"/>
      <c r="C57" s="81"/>
      <c r="D57" s="117" t="s">
        <v>133</v>
      </c>
      <c r="E57" s="118">
        <f>SUM(T67:T68)</f>
        <v>4975</v>
      </c>
      <c r="F57" s="79"/>
      <c r="G57" s="79"/>
      <c r="H57" s="79"/>
      <c r="I57" s="79"/>
      <c r="J57" s="79"/>
      <c r="K57" s="79"/>
      <c r="L57" s="79"/>
      <c r="M57" s="79"/>
      <c r="N57" s="79"/>
      <c r="O57" s="79"/>
      <c r="P57" s="79"/>
      <c r="Q57" s="79"/>
      <c r="R57" s="79"/>
      <c r="S57" s="79"/>
      <c r="T57" s="79"/>
      <c r="U57" s="80"/>
      <c r="V57" s="78"/>
    </row>
    <row r="58" spans="1:22" x14ac:dyDescent="0.3">
      <c r="A58" s="74"/>
      <c r="B58" s="74"/>
      <c r="C58" s="81"/>
      <c r="D58" s="117" t="s">
        <v>134</v>
      </c>
      <c r="E58" s="118">
        <f>T69</f>
        <v>0</v>
      </c>
      <c r="F58" s="79"/>
      <c r="G58" s="79"/>
      <c r="H58" s="79"/>
      <c r="I58" s="79"/>
      <c r="J58" s="79"/>
      <c r="K58" s="79"/>
      <c r="L58" s="79"/>
      <c r="M58" s="79"/>
      <c r="N58" s="79"/>
      <c r="O58" s="79"/>
      <c r="P58" s="79"/>
      <c r="Q58" s="79"/>
      <c r="R58" s="79"/>
      <c r="S58" s="79"/>
      <c r="T58" s="79"/>
      <c r="U58" s="80"/>
      <c r="V58" s="78"/>
    </row>
    <row r="59" spans="1:22" x14ac:dyDescent="0.3">
      <c r="A59" s="74"/>
      <c r="B59" s="74"/>
      <c r="C59" s="81"/>
      <c r="D59" s="117" t="s">
        <v>135</v>
      </c>
      <c r="E59" s="118">
        <f>SUM(T70:T71)</f>
        <v>52450.250000000015</v>
      </c>
      <c r="F59" s="79"/>
      <c r="G59" s="79"/>
      <c r="H59" s="79"/>
      <c r="I59" s="79"/>
      <c r="J59" s="79"/>
      <c r="K59" s="79"/>
      <c r="L59" s="79"/>
      <c r="M59" s="79"/>
      <c r="N59" s="79"/>
      <c r="O59" s="79"/>
      <c r="P59" s="79"/>
      <c r="Q59" s="79"/>
      <c r="R59" s="79"/>
      <c r="S59" s="79"/>
      <c r="T59" s="79"/>
      <c r="U59" s="80"/>
      <c r="V59" s="78"/>
    </row>
    <row r="60" spans="1:22" x14ac:dyDescent="0.3">
      <c r="A60" s="74"/>
      <c r="B60" s="74"/>
      <c r="C60" s="81"/>
      <c r="D60" s="117" t="s">
        <v>136</v>
      </c>
      <c r="E60" s="118">
        <f>T74</f>
        <v>0</v>
      </c>
      <c r="F60" s="79"/>
      <c r="G60" s="79"/>
      <c r="H60" s="79"/>
      <c r="I60" s="79"/>
      <c r="J60" s="79"/>
      <c r="K60" s="79"/>
      <c r="L60" s="79"/>
      <c r="M60" s="79"/>
      <c r="N60" s="79"/>
      <c r="O60" s="79"/>
      <c r="P60" s="79"/>
      <c r="Q60" s="79"/>
      <c r="R60" s="79"/>
      <c r="S60" s="79"/>
      <c r="T60" s="79"/>
      <c r="U60" s="80"/>
      <c r="V60" s="78"/>
    </row>
    <row r="61" spans="1:22" x14ac:dyDescent="0.3">
      <c r="A61" s="74"/>
      <c r="B61" s="74"/>
      <c r="C61" s="81"/>
      <c r="D61" s="117" t="s">
        <v>137</v>
      </c>
      <c r="E61" s="118">
        <f>SUM(T78:T83)</f>
        <v>44550</v>
      </c>
      <c r="F61" s="79"/>
      <c r="G61" s="79"/>
      <c r="H61" s="79"/>
      <c r="I61" s="79"/>
      <c r="J61" s="79"/>
      <c r="K61" s="79"/>
      <c r="L61" s="79"/>
      <c r="M61" s="79"/>
      <c r="N61" s="79"/>
      <c r="O61" s="79"/>
      <c r="P61" s="79"/>
      <c r="Q61" s="79"/>
      <c r="R61" s="79"/>
      <c r="S61" s="79"/>
      <c r="T61" s="79"/>
      <c r="U61" s="80"/>
      <c r="V61" s="78"/>
    </row>
    <row r="62" spans="1:22" x14ac:dyDescent="0.3">
      <c r="A62" s="74"/>
      <c r="B62" s="74"/>
      <c r="C62" s="81"/>
      <c r="D62" s="117" t="s">
        <v>138</v>
      </c>
      <c r="E62" s="119">
        <f>T77</f>
        <v>0</v>
      </c>
      <c r="F62" s="79"/>
      <c r="G62" s="79"/>
      <c r="H62" s="79"/>
      <c r="I62" s="79"/>
      <c r="J62" s="79"/>
      <c r="K62" s="79"/>
      <c r="L62" s="79"/>
      <c r="M62" s="79"/>
      <c r="N62" s="79"/>
      <c r="O62" s="79"/>
      <c r="P62" s="79"/>
      <c r="Q62" s="79"/>
      <c r="R62" s="79"/>
      <c r="S62" s="79"/>
      <c r="T62" s="79"/>
      <c r="U62" s="80"/>
      <c r="V62" s="78"/>
    </row>
    <row r="63" spans="1:22" x14ac:dyDescent="0.3">
      <c r="A63" s="74"/>
      <c r="B63" s="74"/>
      <c r="C63" s="81"/>
      <c r="D63" s="120" t="s">
        <v>99</v>
      </c>
      <c r="E63" s="121">
        <f>SUM(E57:E62)</f>
        <v>101975.25000000001</v>
      </c>
      <c r="F63" s="79"/>
      <c r="G63" s="79"/>
      <c r="H63" s="79"/>
      <c r="I63" s="79"/>
      <c r="J63" s="79"/>
      <c r="K63" s="79"/>
      <c r="L63" s="79"/>
      <c r="M63" s="79"/>
      <c r="N63" s="79"/>
      <c r="O63" s="79"/>
      <c r="P63" s="79"/>
      <c r="Q63" s="79"/>
      <c r="R63" s="79"/>
      <c r="S63" s="79"/>
      <c r="T63" s="79"/>
      <c r="U63" s="80"/>
      <c r="V63" s="78"/>
    </row>
    <row r="64" spans="1:22" ht="14.5" thickBot="1" x14ac:dyDescent="0.35">
      <c r="A64" s="74"/>
      <c r="B64" s="74"/>
      <c r="C64" s="81"/>
      <c r="D64" s="79"/>
      <c r="E64" s="79"/>
      <c r="F64" s="79"/>
      <c r="G64" s="79"/>
      <c r="H64" s="79"/>
      <c r="I64" s="79"/>
      <c r="J64" s="79"/>
      <c r="K64" s="79"/>
      <c r="L64" s="79"/>
      <c r="M64" s="79"/>
      <c r="N64" s="79"/>
      <c r="O64" s="79"/>
      <c r="P64" s="79"/>
      <c r="Q64" s="79"/>
      <c r="R64" s="79"/>
      <c r="S64" s="79"/>
      <c r="T64" s="79"/>
      <c r="U64" s="80"/>
      <c r="V64" s="78"/>
    </row>
    <row r="65" spans="1:22" ht="14.9" customHeight="1" thickBot="1" x14ac:dyDescent="0.35">
      <c r="A65" s="74"/>
      <c r="B65" s="74"/>
      <c r="C65" s="81"/>
      <c r="D65" s="262" t="s">
        <v>101</v>
      </c>
      <c r="E65" s="263"/>
      <c r="F65" s="263"/>
      <c r="G65" s="263"/>
      <c r="H65" s="263"/>
      <c r="I65" s="263"/>
      <c r="J65" s="263"/>
      <c r="K65" s="263"/>
      <c r="L65" s="263"/>
      <c r="M65" s="263"/>
      <c r="N65" s="263"/>
      <c r="O65" s="263"/>
      <c r="P65" s="263"/>
      <c r="Q65" s="263"/>
      <c r="R65" s="264"/>
      <c r="S65" s="321" t="s">
        <v>102</v>
      </c>
      <c r="T65" s="321"/>
      <c r="U65" s="80"/>
      <c r="V65" s="78"/>
    </row>
    <row r="66" spans="1:22" ht="26.5" thickBot="1" x14ac:dyDescent="0.35">
      <c r="A66" s="74"/>
      <c r="B66" s="74"/>
      <c r="C66" s="98"/>
      <c r="D66" s="53" t="s">
        <v>105</v>
      </c>
      <c r="E66" s="53" t="s">
        <v>106</v>
      </c>
      <c r="F66" s="239" t="s">
        <v>71</v>
      </c>
      <c r="G66" s="239" t="s">
        <v>107</v>
      </c>
      <c r="H66" s="239" t="s">
        <v>108</v>
      </c>
      <c r="I66" s="239" t="s">
        <v>109</v>
      </c>
      <c r="J66" s="239" t="s">
        <v>110</v>
      </c>
      <c r="K66" s="239" t="s">
        <v>111</v>
      </c>
      <c r="L66" s="239" t="s">
        <v>112</v>
      </c>
      <c r="M66" s="239" t="s">
        <v>113</v>
      </c>
      <c r="N66" s="239" t="s">
        <v>114</v>
      </c>
      <c r="O66" s="239" t="s">
        <v>115</v>
      </c>
      <c r="P66" s="239" t="s">
        <v>116</v>
      </c>
      <c r="Q66" s="239" t="s">
        <v>117</v>
      </c>
      <c r="R66" s="239" t="s">
        <v>118</v>
      </c>
      <c r="S66" s="239" t="s">
        <v>290</v>
      </c>
      <c r="T66" s="239" t="s">
        <v>120</v>
      </c>
      <c r="U66" s="107"/>
      <c r="V66" s="78"/>
    </row>
    <row r="67" spans="1:22" ht="25.5" thickBot="1" x14ac:dyDescent="0.35">
      <c r="A67" s="74"/>
      <c r="B67" s="74"/>
      <c r="C67" s="81"/>
      <c r="D67" s="109" t="s">
        <v>37</v>
      </c>
      <c r="E67" s="110" t="s">
        <v>140</v>
      </c>
      <c r="F67" s="109" t="s">
        <v>141</v>
      </c>
      <c r="G67" s="122" t="s">
        <v>130</v>
      </c>
      <c r="H67" s="123">
        <f t="shared" ref="H67:Q67" si="1">$E$36-$E$38</f>
        <v>497.5</v>
      </c>
      <c r="I67" s="123">
        <f t="shared" si="1"/>
        <v>497.5</v>
      </c>
      <c r="J67" s="123">
        <f t="shared" si="1"/>
        <v>497.5</v>
      </c>
      <c r="K67" s="123">
        <f t="shared" si="1"/>
        <v>497.5</v>
      </c>
      <c r="L67" s="123">
        <f t="shared" si="1"/>
        <v>497.5</v>
      </c>
      <c r="M67" s="123">
        <f t="shared" si="1"/>
        <v>497.5</v>
      </c>
      <c r="N67" s="123">
        <f t="shared" si="1"/>
        <v>497.5</v>
      </c>
      <c r="O67" s="123">
        <f t="shared" si="1"/>
        <v>497.5</v>
      </c>
      <c r="P67" s="123">
        <f t="shared" si="1"/>
        <v>497.5</v>
      </c>
      <c r="Q67" s="123">
        <f t="shared" si="1"/>
        <v>497.5</v>
      </c>
      <c r="R67" s="42" t="s">
        <v>291</v>
      </c>
      <c r="S67" s="52"/>
      <c r="T67" s="124">
        <f>SUM(H67:Q67)</f>
        <v>4975</v>
      </c>
      <c r="U67" s="80"/>
      <c r="V67" s="78"/>
    </row>
    <row r="68" spans="1:22" ht="38" thickBot="1" x14ac:dyDescent="0.35">
      <c r="A68" s="74"/>
      <c r="B68" s="74"/>
      <c r="C68" s="81"/>
      <c r="D68" s="109" t="s">
        <v>37</v>
      </c>
      <c r="E68" s="110" t="s">
        <v>140</v>
      </c>
      <c r="F68" s="109" t="s">
        <v>141</v>
      </c>
      <c r="G68" s="122" t="s">
        <v>130</v>
      </c>
      <c r="H68" s="123">
        <v>0</v>
      </c>
      <c r="I68" s="123">
        <v>0</v>
      </c>
      <c r="J68" s="123">
        <v>0</v>
      </c>
      <c r="K68" s="123">
        <v>0</v>
      </c>
      <c r="L68" s="123">
        <v>0</v>
      </c>
      <c r="M68" s="123">
        <v>0</v>
      </c>
      <c r="N68" s="123">
        <v>0</v>
      </c>
      <c r="O68" s="123">
        <v>0</v>
      </c>
      <c r="P68" s="123">
        <v>0</v>
      </c>
      <c r="Q68" s="123">
        <v>0</v>
      </c>
      <c r="R68" s="42" t="s">
        <v>292</v>
      </c>
      <c r="S68" s="52"/>
      <c r="T68" s="124">
        <f>SUM(H68:Q68)</f>
        <v>0</v>
      </c>
      <c r="U68" s="80"/>
      <c r="V68" s="78"/>
    </row>
    <row r="69" spans="1:22" ht="16" thickBot="1" x14ac:dyDescent="0.35">
      <c r="A69" s="74"/>
      <c r="B69" s="74"/>
      <c r="C69" s="81"/>
      <c r="D69" s="109" t="s">
        <v>39</v>
      </c>
      <c r="E69" s="110" t="s">
        <v>140</v>
      </c>
      <c r="F69" s="109" t="s">
        <v>142</v>
      </c>
      <c r="G69" s="122" t="s">
        <v>130</v>
      </c>
      <c r="H69" s="123"/>
      <c r="I69" s="123"/>
      <c r="J69" s="123"/>
      <c r="K69" s="123"/>
      <c r="L69" s="123"/>
      <c r="M69" s="123"/>
      <c r="N69" s="123"/>
      <c r="O69" s="123"/>
      <c r="P69" s="123"/>
      <c r="Q69" s="123"/>
      <c r="R69" s="42" t="s">
        <v>293</v>
      </c>
      <c r="S69" s="52"/>
      <c r="T69" s="124">
        <f t="shared" ref="T69:T71" si="2">SUM(H69:Q69)</f>
        <v>0</v>
      </c>
      <c r="U69" s="80"/>
      <c r="V69" s="78"/>
    </row>
    <row r="70" spans="1:22" ht="16" thickBot="1" x14ac:dyDescent="0.35">
      <c r="A70" s="74"/>
      <c r="B70" s="74"/>
      <c r="C70" s="81"/>
      <c r="D70" s="109" t="s">
        <v>47</v>
      </c>
      <c r="E70" s="110" t="s">
        <v>140</v>
      </c>
      <c r="F70" s="109" t="s">
        <v>143</v>
      </c>
      <c r="G70" s="122" t="s">
        <v>130</v>
      </c>
      <c r="H70" s="123">
        <f t="shared" ref="H70:Q70" si="3">($E$38-$E$39)</f>
        <v>245.02500000000146</v>
      </c>
      <c r="I70" s="123">
        <f t="shared" si="3"/>
        <v>245.02500000000146</v>
      </c>
      <c r="J70" s="123">
        <f t="shared" si="3"/>
        <v>245.02500000000146</v>
      </c>
      <c r="K70" s="123">
        <f t="shared" si="3"/>
        <v>245.02500000000146</v>
      </c>
      <c r="L70" s="123">
        <f t="shared" si="3"/>
        <v>245.02500000000146</v>
      </c>
      <c r="M70" s="123">
        <f t="shared" si="3"/>
        <v>245.02500000000146</v>
      </c>
      <c r="N70" s="123">
        <f t="shared" si="3"/>
        <v>245.02500000000146</v>
      </c>
      <c r="O70" s="123">
        <f t="shared" si="3"/>
        <v>245.02500000000146</v>
      </c>
      <c r="P70" s="123">
        <f t="shared" si="3"/>
        <v>245.02500000000146</v>
      </c>
      <c r="Q70" s="123">
        <f t="shared" si="3"/>
        <v>245.02500000000146</v>
      </c>
      <c r="R70" s="42" t="s">
        <v>294</v>
      </c>
      <c r="S70" s="52"/>
      <c r="T70" s="124">
        <f t="shared" si="2"/>
        <v>2450.2500000000146</v>
      </c>
      <c r="U70" s="80"/>
      <c r="V70" s="78"/>
    </row>
    <row r="71" spans="1:22" ht="25.5" thickBot="1" x14ac:dyDescent="0.35">
      <c r="A71" s="74"/>
      <c r="B71" s="74"/>
      <c r="C71" s="81"/>
      <c r="D71" s="109" t="s">
        <v>47</v>
      </c>
      <c r="E71" s="110" t="s">
        <v>140</v>
      </c>
      <c r="F71" s="109" t="s">
        <v>143</v>
      </c>
      <c r="G71" s="122" t="s">
        <v>130</v>
      </c>
      <c r="H71" s="123">
        <v>5000</v>
      </c>
      <c r="I71" s="123">
        <v>5000</v>
      </c>
      <c r="J71" s="123">
        <v>5000</v>
      </c>
      <c r="K71" s="123">
        <v>5000</v>
      </c>
      <c r="L71" s="123">
        <v>5000</v>
      </c>
      <c r="M71" s="123">
        <v>5000</v>
      </c>
      <c r="N71" s="123">
        <v>5000</v>
      </c>
      <c r="O71" s="123">
        <v>5000</v>
      </c>
      <c r="P71" s="123">
        <v>5000</v>
      </c>
      <c r="Q71" s="123">
        <v>5000</v>
      </c>
      <c r="R71" s="42" t="s">
        <v>295</v>
      </c>
      <c r="S71" s="52"/>
      <c r="T71" s="124">
        <f t="shared" si="2"/>
        <v>50000</v>
      </c>
      <c r="U71" s="80"/>
      <c r="V71" s="78"/>
    </row>
    <row r="72" spans="1:22" ht="25.5" thickBot="1" x14ac:dyDescent="0.35">
      <c r="A72" s="74"/>
      <c r="B72" s="74"/>
      <c r="C72" s="81"/>
      <c r="D72" s="109" t="s">
        <v>43</v>
      </c>
      <c r="E72" s="110" t="s">
        <v>296</v>
      </c>
      <c r="F72" s="109" t="s">
        <v>297</v>
      </c>
      <c r="G72" s="122" t="s">
        <v>298</v>
      </c>
      <c r="H72" s="125"/>
      <c r="I72" s="125"/>
      <c r="J72" s="125"/>
      <c r="K72" s="125"/>
      <c r="L72" s="125"/>
      <c r="M72" s="125"/>
      <c r="N72" s="125"/>
      <c r="O72" s="125"/>
      <c r="P72" s="125"/>
      <c r="Q72" s="125"/>
      <c r="R72" s="42" t="s">
        <v>299</v>
      </c>
      <c r="S72" s="52"/>
      <c r="T72" s="113"/>
      <c r="U72" s="80"/>
      <c r="V72" s="78"/>
    </row>
    <row r="73" spans="1:22" ht="13.4" customHeight="1" thickBot="1" x14ac:dyDescent="0.35">
      <c r="A73" s="74"/>
      <c r="B73" s="74"/>
      <c r="C73" s="81"/>
      <c r="D73" s="109" t="s">
        <v>43</v>
      </c>
      <c r="E73" s="110" t="s">
        <v>300</v>
      </c>
      <c r="F73" s="109" t="s">
        <v>301</v>
      </c>
      <c r="G73" s="122" t="s">
        <v>302</v>
      </c>
      <c r="H73" s="126"/>
      <c r="I73" s="126"/>
      <c r="J73" s="126"/>
      <c r="K73" s="126"/>
      <c r="L73" s="126"/>
      <c r="M73" s="126"/>
      <c r="N73" s="126"/>
      <c r="O73" s="126"/>
      <c r="P73" s="126"/>
      <c r="Q73" s="126"/>
      <c r="R73" s="42" t="s">
        <v>299</v>
      </c>
      <c r="S73" s="52"/>
      <c r="T73" s="113"/>
      <c r="U73" s="80"/>
      <c r="V73" s="78"/>
    </row>
    <row r="74" spans="1:22" ht="25.5" thickBot="1" x14ac:dyDescent="0.35">
      <c r="A74" s="74"/>
      <c r="B74" s="74"/>
      <c r="C74" s="81"/>
      <c r="D74" s="109" t="s">
        <v>43</v>
      </c>
      <c r="E74" s="110" t="s">
        <v>158</v>
      </c>
      <c r="F74" s="109" t="s">
        <v>303</v>
      </c>
      <c r="G74" s="122" t="s">
        <v>304</v>
      </c>
      <c r="H74" s="124">
        <f>H72*H73</f>
        <v>0</v>
      </c>
      <c r="I74" s="124">
        <f t="shared" ref="I74:Q74" si="4">I72*I73</f>
        <v>0</v>
      </c>
      <c r="J74" s="124">
        <f t="shared" si="4"/>
        <v>0</v>
      </c>
      <c r="K74" s="124">
        <f t="shared" si="4"/>
        <v>0</v>
      </c>
      <c r="L74" s="124">
        <f t="shared" si="4"/>
        <v>0</v>
      </c>
      <c r="M74" s="124">
        <f t="shared" si="4"/>
        <v>0</v>
      </c>
      <c r="N74" s="124">
        <f t="shared" si="4"/>
        <v>0</v>
      </c>
      <c r="O74" s="124">
        <f t="shared" si="4"/>
        <v>0</v>
      </c>
      <c r="P74" s="124">
        <f t="shared" si="4"/>
        <v>0</v>
      </c>
      <c r="Q74" s="124">
        <f t="shared" si="4"/>
        <v>0</v>
      </c>
      <c r="R74" s="42" t="s">
        <v>299</v>
      </c>
      <c r="S74" s="127">
        <v>0.108</v>
      </c>
      <c r="T74" s="124">
        <f>SUM(H74:Q74)*S74/1000</f>
        <v>0</v>
      </c>
      <c r="U74" s="80"/>
      <c r="V74" s="78"/>
    </row>
    <row r="75" spans="1:22" ht="25.5" thickBot="1" x14ac:dyDescent="0.35">
      <c r="A75" s="74"/>
      <c r="B75" s="74"/>
      <c r="C75" s="81"/>
      <c r="D75" s="109" t="s">
        <v>41</v>
      </c>
      <c r="E75" s="110" t="s">
        <v>305</v>
      </c>
      <c r="F75" s="109" t="s">
        <v>306</v>
      </c>
      <c r="G75" s="122" t="s">
        <v>298</v>
      </c>
      <c r="H75" s="126"/>
      <c r="I75" s="126"/>
      <c r="J75" s="126"/>
      <c r="K75" s="126"/>
      <c r="L75" s="126"/>
      <c r="M75" s="126"/>
      <c r="N75" s="126"/>
      <c r="O75" s="126"/>
      <c r="P75" s="126"/>
      <c r="Q75" s="126"/>
      <c r="R75" s="42" t="s">
        <v>299</v>
      </c>
      <c r="S75" s="128"/>
      <c r="T75" s="113"/>
      <c r="U75" s="80"/>
      <c r="V75" s="78"/>
    </row>
    <row r="76" spans="1:22" ht="25.5" thickBot="1" x14ac:dyDescent="0.35">
      <c r="A76" s="74"/>
      <c r="B76" s="74"/>
      <c r="C76" s="81"/>
      <c r="D76" s="109" t="s">
        <v>41</v>
      </c>
      <c r="E76" s="110" t="s">
        <v>307</v>
      </c>
      <c r="F76" s="109" t="s">
        <v>308</v>
      </c>
      <c r="G76" s="122" t="s">
        <v>302</v>
      </c>
      <c r="H76" s="41"/>
      <c r="I76" s="41"/>
      <c r="J76" s="41"/>
      <c r="K76" s="41"/>
      <c r="L76" s="41"/>
      <c r="M76" s="41"/>
      <c r="N76" s="41"/>
      <c r="O76" s="41"/>
      <c r="P76" s="41"/>
      <c r="Q76" s="41"/>
      <c r="R76" s="42" t="s">
        <v>299</v>
      </c>
      <c r="S76" s="128"/>
      <c r="T76" s="113"/>
      <c r="U76" s="80"/>
      <c r="V76" s="78"/>
    </row>
    <row r="77" spans="1:22" ht="25.5" thickBot="1" x14ac:dyDescent="0.35">
      <c r="A77" s="74"/>
      <c r="B77" s="74"/>
      <c r="C77" s="81"/>
      <c r="D77" s="109" t="s">
        <v>41</v>
      </c>
      <c r="E77" s="110" t="s">
        <v>158</v>
      </c>
      <c r="F77" s="109" t="s">
        <v>309</v>
      </c>
      <c r="G77" s="122" t="s">
        <v>304</v>
      </c>
      <c r="H77" s="129">
        <f t="shared" ref="H77:Q77" si="5">H75*H76</f>
        <v>0</v>
      </c>
      <c r="I77" s="129">
        <f t="shared" si="5"/>
        <v>0</v>
      </c>
      <c r="J77" s="129">
        <f t="shared" si="5"/>
        <v>0</v>
      </c>
      <c r="K77" s="129">
        <f t="shared" si="5"/>
        <v>0</v>
      </c>
      <c r="L77" s="129">
        <f t="shared" si="5"/>
        <v>0</v>
      </c>
      <c r="M77" s="129">
        <f t="shared" si="5"/>
        <v>0</v>
      </c>
      <c r="N77" s="129">
        <f t="shared" si="5"/>
        <v>0</v>
      </c>
      <c r="O77" s="129">
        <f t="shared" si="5"/>
        <v>0</v>
      </c>
      <c r="P77" s="129">
        <f t="shared" si="5"/>
        <v>0</v>
      </c>
      <c r="Q77" s="129">
        <f t="shared" si="5"/>
        <v>0</v>
      </c>
      <c r="R77" s="42" t="s">
        <v>299</v>
      </c>
      <c r="S77" s="127">
        <v>6.5000000000000002E-2</v>
      </c>
      <c r="T77" s="124">
        <f t="shared" ref="T77" si="6">SUM(H77:Q77)*S77/1000</f>
        <v>0</v>
      </c>
      <c r="U77" s="80"/>
      <c r="V77" s="78"/>
    </row>
    <row r="78" spans="1:22" ht="16" thickBot="1" x14ac:dyDescent="0.35">
      <c r="A78" s="74"/>
      <c r="B78" s="74"/>
      <c r="C78" s="81"/>
      <c r="D78" s="109" t="s">
        <v>45</v>
      </c>
      <c r="E78" s="130" t="s">
        <v>310</v>
      </c>
      <c r="F78" s="109" t="s">
        <v>311</v>
      </c>
      <c r="G78" s="122" t="s">
        <v>298</v>
      </c>
      <c r="H78" s="126">
        <v>6000</v>
      </c>
      <c r="I78" s="126">
        <v>6000</v>
      </c>
      <c r="J78" s="126">
        <v>6000</v>
      </c>
      <c r="K78" s="126">
        <v>6000</v>
      </c>
      <c r="L78" s="126">
        <v>6000</v>
      </c>
      <c r="M78" s="126">
        <v>6000</v>
      </c>
      <c r="N78" s="126">
        <v>6000</v>
      </c>
      <c r="O78" s="126">
        <v>6000</v>
      </c>
      <c r="P78" s="126">
        <v>6000</v>
      </c>
      <c r="Q78" s="126">
        <v>6000</v>
      </c>
      <c r="R78" s="42" t="s">
        <v>312</v>
      </c>
      <c r="S78" s="128"/>
      <c r="T78" s="113"/>
      <c r="U78" s="80"/>
      <c r="V78" s="78"/>
    </row>
    <row r="79" spans="1:22" ht="16" thickBot="1" x14ac:dyDescent="0.35">
      <c r="A79" s="74"/>
      <c r="B79" s="74"/>
      <c r="C79" s="81"/>
      <c r="D79" s="109" t="s">
        <v>45</v>
      </c>
      <c r="E79" s="130" t="s">
        <v>313</v>
      </c>
      <c r="F79" s="109" t="s">
        <v>314</v>
      </c>
      <c r="G79" s="122" t="s">
        <v>302</v>
      </c>
      <c r="H79" s="123">
        <f t="shared" ref="H79:Q79" si="7">$E$37*30%</f>
        <v>7425</v>
      </c>
      <c r="I79" s="123">
        <f t="shared" si="7"/>
        <v>7425</v>
      </c>
      <c r="J79" s="123">
        <f t="shared" si="7"/>
        <v>7425</v>
      </c>
      <c r="K79" s="123">
        <f t="shared" si="7"/>
        <v>7425</v>
      </c>
      <c r="L79" s="123">
        <f t="shared" si="7"/>
        <v>7425</v>
      </c>
      <c r="M79" s="123">
        <f t="shared" si="7"/>
        <v>7425</v>
      </c>
      <c r="N79" s="123">
        <f t="shared" si="7"/>
        <v>7425</v>
      </c>
      <c r="O79" s="123">
        <f t="shared" si="7"/>
        <v>7425</v>
      </c>
      <c r="P79" s="123">
        <f t="shared" si="7"/>
        <v>7425</v>
      </c>
      <c r="Q79" s="123">
        <f t="shared" si="7"/>
        <v>7425</v>
      </c>
      <c r="R79" s="42" t="s">
        <v>312</v>
      </c>
      <c r="S79" s="128"/>
      <c r="T79" s="113"/>
      <c r="U79" s="80"/>
      <c r="V79" s="78"/>
    </row>
    <row r="80" spans="1:22" ht="16" thickBot="1" x14ac:dyDescent="0.35">
      <c r="A80" s="74"/>
      <c r="B80" s="74"/>
      <c r="C80" s="81"/>
      <c r="D80" s="109" t="s">
        <v>45</v>
      </c>
      <c r="E80" s="130" t="s">
        <v>158</v>
      </c>
      <c r="F80" s="109" t="s">
        <v>315</v>
      </c>
      <c r="G80" s="122" t="s">
        <v>304</v>
      </c>
      <c r="H80" s="124">
        <f t="shared" ref="H80:Q80" si="8">H78*H79</f>
        <v>44550000</v>
      </c>
      <c r="I80" s="124">
        <f t="shared" si="8"/>
        <v>44550000</v>
      </c>
      <c r="J80" s="124">
        <f t="shared" si="8"/>
        <v>44550000</v>
      </c>
      <c r="K80" s="124">
        <f t="shared" si="8"/>
        <v>44550000</v>
      </c>
      <c r="L80" s="124">
        <f t="shared" si="8"/>
        <v>44550000</v>
      </c>
      <c r="M80" s="124">
        <f t="shared" si="8"/>
        <v>44550000</v>
      </c>
      <c r="N80" s="124">
        <f t="shared" si="8"/>
        <v>44550000</v>
      </c>
      <c r="O80" s="124">
        <f t="shared" si="8"/>
        <v>44550000</v>
      </c>
      <c r="P80" s="124">
        <f t="shared" si="8"/>
        <v>44550000</v>
      </c>
      <c r="Q80" s="124">
        <f t="shared" si="8"/>
        <v>44550000</v>
      </c>
      <c r="R80" s="42" t="s">
        <v>312</v>
      </c>
      <c r="S80" s="127">
        <v>0.03</v>
      </c>
      <c r="T80" s="124">
        <f>SUM(H80:Q80)*S80/1000</f>
        <v>13365</v>
      </c>
      <c r="U80" s="80"/>
      <c r="V80" s="78"/>
    </row>
    <row r="81" spans="1:22" ht="16" thickBot="1" x14ac:dyDescent="0.35">
      <c r="A81" s="74"/>
      <c r="B81" s="74"/>
      <c r="C81" s="81"/>
      <c r="D81" s="109" t="s">
        <v>45</v>
      </c>
      <c r="E81" s="130" t="s">
        <v>310</v>
      </c>
      <c r="F81" s="109" t="s">
        <v>311</v>
      </c>
      <c r="G81" s="122" t="s">
        <v>298</v>
      </c>
      <c r="H81" s="126">
        <v>6000</v>
      </c>
      <c r="I81" s="126">
        <v>6000</v>
      </c>
      <c r="J81" s="126">
        <v>6000</v>
      </c>
      <c r="K81" s="126">
        <v>6000</v>
      </c>
      <c r="L81" s="126">
        <v>6000</v>
      </c>
      <c r="M81" s="126">
        <v>6000</v>
      </c>
      <c r="N81" s="126">
        <v>6000</v>
      </c>
      <c r="O81" s="126">
        <v>6000</v>
      </c>
      <c r="P81" s="126">
        <v>6000</v>
      </c>
      <c r="Q81" s="126">
        <v>6000</v>
      </c>
      <c r="R81" s="42" t="s">
        <v>316</v>
      </c>
      <c r="S81" s="128"/>
      <c r="T81" s="113"/>
      <c r="U81" s="80"/>
      <c r="V81" s="78"/>
    </row>
    <row r="82" spans="1:22" ht="16" thickBot="1" x14ac:dyDescent="0.35">
      <c r="A82" s="74"/>
      <c r="B82" s="74"/>
      <c r="C82" s="81"/>
      <c r="D82" s="109" t="s">
        <v>45</v>
      </c>
      <c r="E82" s="130" t="s">
        <v>313</v>
      </c>
      <c r="F82" s="109" t="s">
        <v>314</v>
      </c>
      <c r="G82" s="122" t="s">
        <v>302</v>
      </c>
      <c r="H82" s="123">
        <f t="shared" ref="H82:Q82" si="9">$E$37*70%</f>
        <v>17325</v>
      </c>
      <c r="I82" s="123">
        <f t="shared" si="9"/>
        <v>17325</v>
      </c>
      <c r="J82" s="123">
        <f t="shared" si="9"/>
        <v>17325</v>
      </c>
      <c r="K82" s="123">
        <f t="shared" si="9"/>
        <v>17325</v>
      </c>
      <c r="L82" s="123">
        <f t="shared" si="9"/>
        <v>17325</v>
      </c>
      <c r="M82" s="123">
        <f t="shared" si="9"/>
        <v>17325</v>
      </c>
      <c r="N82" s="123">
        <f t="shared" si="9"/>
        <v>17325</v>
      </c>
      <c r="O82" s="123">
        <f t="shared" si="9"/>
        <v>17325</v>
      </c>
      <c r="P82" s="123">
        <f t="shared" si="9"/>
        <v>17325</v>
      </c>
      <c r="Q82" s="123">
        <f t="shared" si="9"/>
        <v>17325</v>
      </c>
      <c r="R82" s="42" t="s">
        <v>316</v>
      </c>
      <c r="S82" s="128"/>
      <c r="T82" s="113"/>
      <c r="U82" s="80"/>
      <c r="V82" s="78"/>
    </row>
    <row r="83" spans="1:22" ht="16" thickBot="1" x14ac:dyDescent="0.35">
      <c r="A83" s="74"/>
      <c r="B83" s="74"/>
      <c r="C83" s="81"/>
      <c r="D83" s="109" t="s">
        <v>45</v>
      </c>
      <c r="E83" s="130" t="s">
        <v>158</v>
      </c>
      <c r="F83" s="109" t="s">
        <v>315</v>
      </c>
      <c r="G83" s="122" t="s">
        <v>304</v>
      </c>
      <c r="H83" s="124">
        <f>H81*H82</f>
        <v>103950000</v>
      </c>
      <c r="I83" s="124">
        <f t="shared" ref="I83:Q83" si="10">I81*I82</f>
        <v>103950000</v>
      </c>
      <c r="J83" s="124">
        <f t="shared" si="10"/>
        <v>103950000</v>
      </c>
      <c r="K83" s="124">
        <f t="shared" si="10"/>
        <v>103950000</v>
      </c>
      <c r="L83" s="124">
        <f t="shared" si="10"/>
        <v>103950000</v>
      </c>
      <c r="M83" s="124">
        <f t="shared" si="10"/>
        <v>103950000</v>
      </c>
      <c r="N83" s="124">
        <f t="shared" si="10"/>
        <v>103950000</v>
      </c>
      <c r="O83" s="124">
        <f t="shared" si="10"/>
        <v>103950000</v>
      </c>
      <c r="P83" s="124">
        <f t="shared" si="10"/>
        <v>103950000</v>
      </c>
      <c r="Q83" s="124">
        <f t="shared" si="10"/>
        <v>103950000</v>
      </c>
      <c r="R83" s="42" t="s">
        <v>316</v>
      </c>
      <c r="S83" s="127">
        <v>0.03</v>
      </c>
      <c r="T83" s="124">
        <f>SUM(H83:Q83)*S83/1000</f>
        <v>31185</v>
      </c>
      <c r="U83" s="80"/>
      <c r="V83" s="78"/>
    </row>
    <row r="84" spans="1:22" x14ac:dyDescent="0.3">
      <c r="A84" s="74"/>
      <c r="B84" s="74"/>
      <c r="C84" s="81"/>
      <c r="D84" s="79"/>
      <c r="E84" s="79"/>
      <c r="F84" s="79"/>
      <c r="G84" s="131"/>
      <c r="H84" s="79"/>
      <c r="I84" s="79"/>
      <c r="J84" s="79"/>
      <c r="K84" s="79"/>
      <c r="L84" s="79"/>
      <c r="M84" s="79"/>
      <c r="N84" s="79"/>
      <c r="O84" s="79"/>
      <c r="P84" s="79"/>
      <c r="Q84" s="79"/>
      <c r="R84" s="79"/>
      <c r="S84" s="79"/>
      <c r="T84" s="79"/>
      <c r="U84" s="80"/>
      <c r="V84" s="78"/>
    </row>
    <row r="85" spans="1:22" x14ac:dyDescent="0.3">
      <c r="A85" s="74"/>
      <c r="B85" s="74"/>
      <c r="C85" s="81"/>
      <c r="D85" s="116" t="s">
        <v>317</v>
      </c>
      <c r="E85" s="79"/>
      <c r="F85" s="79"/>
      <c r="G85" s="79"/>
      <c r="H85" s="79"/>
      <c r="I85" s="79"/>
      <c r="J85" s="79"/>
      <c r="K85" s="79"/>
      <c r="L85" s="79"/>
      <c r="M85" s="79"/>
      <c r="N85" s="79"/>
      <c r="O85" s="79"/>
      <c r="P85" s="79"/>
      <c r="Q85" s="79"/>
      <c r="R85" s="79"/>
      <c r="S85" s="79"/>
      <c r="T85" s="79"/>
      <c r="U85" s="80"/>
      <c r="V85" s="78"/>
    </row>
    <row r="86" spans="1:22" x14ac:dyDescent="0.3">
      <c r="A86" s="74"/>
      <c r="B86" s="74"/>
      <c r="C86" s="81"/>
      <c r="D86" s="116"/>
      <c r="E86" s="79"/>
      <c r="F86" s="79"/>
      <c r="G86" s="79"/>
      <c r="H86" s="79"/>
      <c r="I86" s="79"/>
      <c r="J86" s="79"/>
      <c r="K86" s="79"/>
      <c r="L86" s="79"/>
      <c r="M86" s="79"/>
      <c r="N86" s="79"/>
      <c r="O86" s="79"/>
      <c r="P86" s="79"/>
      <c r="Q86" s="79"/>
      <c r="R86" s="79"/>
      <c r="S86" s="79"/>
      <c r="T86" s="79"/>
      <c r="U86" s="80"/>
      <c r="V86" s="78"/>
    </row>
    <row r="87" spans="1:22" x14ac:dyDescent="0.3">
      <c r="A87" s="74"/>
      <c r="B87" s="74"/>
      <c r="C87" s="81"/>
      <c r="D87" s="3" t="s">
        <v>57</v>
      </c>
      <c r="E87" s="3"/>
      <c r="F87" s="3"/>
      <c r="G87" s="3"/>
      <c r="H87" s="3"/>
      <c r="I87" s="79"/>
      <c r="J87" s="79"/>
      <c r="K87" s="79"/>
      <c r="L87" s="79"/>
      <c r="M87" s="79"/>
      <c r="N87" s="79"/>
      <c r="O87" s="79"/>
      <c r="P87" s="79"/>
      <c r="Q87" s="79"/>
      <c r="R87" s="79"/>
      <c r="S87" s="79"/>
      <c r="T87" s="79"/>
      <c r="U87" s="80"/>
      <c r="V87" s="78"/>
    </row>
    <row r="88" spans="1:22" x14ac:dyDescent="0.3">
      <c r="A88" s="74"/>
      <c r="B88" s="74"/>
      <c r="C88" s="81"/>
      <c r="D88" s="9" t="s">
        <v>58</v>
      </c>
      <c r="E88" s="9"/>
      <c r="F88" s="9"/>
      <c r="G88" s="9"/>
      <c r="H88" s="9"/>
      <c r="I88" s="79"/>
      <c r="J88" s="79"/>
      <c r="K88" s="79"/>
      <c r="L88" s="79"/>
      <c r="M88" s="79"/>
      <c r="N88" s="79"/>
      <c r="O88" s="79"/>
      <c r="P88" s="79"/>
      <c r="Q88" s="79"/>
      <c r="R88" s="79"/>
      <c r="S88" s="79"/>
      <c r="T88" s="79"/>
      <c r="U88" s="80"/>
      <c r="V88" s="78"/>
    </row>
    <row r="89" spans="1:22" ht="14.5" thickBot="1" x14ac:dyDescent="0.35">
      <c r="A89" s="74"/>
      <c r="B89" s="74"/>
      <c r="C89" s="81"/>
      <c r="D89" s="9"/>
      <c r="E89" s="9"/>
      <c r="F89" s="9"/>
      <c r="G89" s="9"/>
      <c r="H89" s="9"/>
      <c r="I89" s="79"/>
      <c r="J89" s="79"/>
      <c r="K89" s="79"/>
      <c r="L89" s="79"/>
      <c r="M89" s="79"/>
      <c r="N89" s="79"/>
      <c r="O89" s="79"/>
      <c r="P89" s="79"/>
      <c r="Q89" s="79"/>
      <c r="R89" s="79"/>
      <c r="S89" s="79"/>
      <c r="T89" s="79"/>
      <c r="U89" s="80"/>
      <c r="V89" s="78"/>
    </row>
    <row r="90" spans="1:22" ht="26.5" thickBot="1" x14ac:dyDescent="0.35">
      <c r="A90" s="74"/>
      <c r="B90" s="74"/>
      <c r="C90" s="81"/>
      <c r="D90" s="10" t="s">
        <v>59</v>
      </c>
      <c r="E90" s="11" t="s">
        <v>60</v>
      </c>
      <c r="F90" s="10" t="s">
        <v>15</v>
      </c>
      <c r="G90" s="11" t="s">
        <v>61</v>
      </c>
      <c r="H90" s="10" t="s">
        <v>17</v>
      </c>
      <c r="I90" s="79"/>
      <c r="J90" s="79"/>
      <c r="K90" s="79"/>
      <c r="L90" s="79"/>
      <c r="M90" s="79"/>
      <c r="N90" s="79"/>
      <c r="O90" s="79"/>
      <c r="P90" s="79"/>
      <c r="Q90" s="79"/>
      <c r="R90" s="79"/>
      <c r="S90" s="79"/>
      <c r="T90" s="79"/>
      <c r="U90" s="80"/>
      <c r="V90" s="78"/>
    </row>
    <row r="91" spans="1:22" ht="16" thickBot="1" x14ac:dyDescent="0.35">
      <c r="A91" s="74"/>
      <c r="B91" s="74"/>
      <c r="C91" s="81"/>
      <c r="D91" s="15" t="s">
        <v>62</v>
      </c>
      <c r="E91" s="14" t="s">
        <v>60</v>
      </c>
      <c r="F91" s="12" t="s">
        <v>318</v>
      </c>
      <c r="G91" s="14" t="s">
        <v>61</v>
      </c>
      <c r="H91" s="15" t="s">
        <v>319</v>
      </c>
      <c r="I91" s="79"/>
      <c r="J91" s="79"/>
      <c r="K91" s="79"/>
      <c r="L91" s="79"/>
      <c r="M91" s="79"/>
      <c r="N91" s="79"/>
      <c r="O91" s="79"/>
      <c r="P91" s="79"/>
      <c r="Q91" s="79"/>
      <c r="R91" s="79"/>
      <c r="S91" s="79"/>
      <c r="T91" s="79"/>
      <c r="U91" s="80"/>
      <c r="V91" s="78"/>
    </row>
    <row r="92" spans="1:22" ht="36.65" customHeight="1" thickBot="1" x14ac:dyDescent="0.35">
      <c r="A92" s="74"/>
      <c r="B92" s="74"/>
      <c r="C92" s="81"/>
      <c r="D92" s="114">
        <f>F92-H92</f>
        <v>148024.75</v>
      </c>
      <c r="E92" s="14" t="s">
        <v>60</v>
      </c>
      <c r="F92" s="132">
        <f>E48</f>
        <v>250000</v>
      </c>
      <c r="G92" s="14" t="s">
        <v>61</v>
      </c>
      <c r="H92" s="133">
        <f>E63</f>
        <v>101975.25000000001</v>
      </c>
      <c r="I92" s="79"/>
      <c r="J92" s="79"/>
      <c r="K92" s="79"/>
      <c r="L92" s="79"/>
      <c r="M92" s="79"/>
      <c r="N92" s="79"/>
      <c r="O92" s="79"/>
      <c r="P92" s="79"/>
      <c r="Q92" s="79"/>
      <c r="R92" s="79"/>
      <c r="S92" s="79"/>
      <c r="T92" s="79"/>
      <c r="U92" s="80"/>
      <c r="V92" s="78"/>
    </row>
    <row r="93" spans="1:22" x14ac:dyDescent="0.3">
      <c r="A93" s="74"/>
      <c r="B93" s="74"/>
      <c r="C93" s="81"/>
      <c r="D93" s="9"/>
      <c r="E93" s="9"/>
      <c r="F93" s="9"/>
      <c r="G93" s="9"/>
      <c r="H93" s="9"/>
      <c r="I93" s="79"/>
      <c r="J93" s="79"/>
      <c r="K93" s="79"/>
      <c r="L93" s="79"/>
      <c r="M93" s="79"/>
      <c r="N93" s="79"/>
      <c r="O93" s="79"/>
      <c r="P93" s="79"/>
      <c r="Q93" s="79"/>
      <c r="R93" s="79"/>
      <c r="S93" s="79"/>
      <c r="T93" s="79"/>
      <c r="U93" s="80"/>
      <c r="V93" s="78"/>
    </row>
    <row r="94" spans="1:22" x14ac:dyDescent="0.3">
      <c r="A94" s="74"/>
      <c r="B94" s="74"/>
      <c r="C94" s="81"/>
      <c r="D94" s="3" t="s">
        <v>65</v>
      </c>
      <c r="E94" s="3"/>
      <c r="F94" s="3"/>
      <c r="G94" s="3"/>
      <c r="H94" s="3"/>
      <c r="I94" s="79"/>
      <c r="J94" s="79"/>
      <c r="K94" s="79"/>
      <c r="L94" s="79"/>
      <c r="M94" s="79"/>
      <c r="N94" s="79"/>
      <c r="O94" s="79"/>
      <c r="P94" s="79"/>
      <c r="Q94" s="79"/>
      <c r="R94" s="79"/>
      <c r="S94" s="79"/>
      <c r="T94" s="79"/>
      <c r="U94" s="80"/>
      <c r="V94" s="78"/>
    </row>
    <row r="95" spans="1:22" x14ac:dyDescent="0.3">
      <c r="A95" s="74"/>
      <c r="B95" s="74"/>
      <c r="C95" s="81"/>
      <c r="D95" s="9" t="s">
        <v>66</v>
      </c>
      <c r="E95" s="9"/>
      <c r="F95" s="9"/>
      <c r="G95" s="9"/>
      <c r="H95" s="9"/>
      <c r="I95" s="79"/>
      <c r="J95" s="79"/>
      <c r="K95" s="79"/>
      <c r="L95" s="79"/>
      <c r="M95" s="79"/>
      <c r="N95" s="79"/>
      <c r="O95" s="79"/>
      <c r="P95" s="79"/>
      <c r="Q95" s="79"/>
      <c r="R95" s="79"/>
      <c r="S95" s="79"/>
      <c r="T95" s="79"/>
      <c r="U95" s="80"/>
      <c r="V95" s="78"/>
    </row>
    <row r="96" spans="1:22" ht="14.5" thickBot="1" x14ac:dyDescent="0.35">
      <c r="A96" s="74"/>
      <c r="B96" s="74"/>
      <c r="C96" s="81"/>
      <c r="D96" s="9"/>
      <c r="E96" s="9"/>
      <c r="F96" s="9"/>
      <c r="G96" s="9"/>
      <c r="H96" s="9"/>
      <c r="I96" s="79"/>
      <c r="J96" s="79"/>
      <c r="K96" s="79"/>
      <c r="L96" s="79"/>
      <c r="M96" s="79"/>
      <c r="N96" s="79"/>
      <c r="O96" s="79"/>
      <c r="P96" s="79"/>
      <c r="Q96" s="79"/>
      <c r="R96" s="79"/>
      <c r="S96" s="79"/>
      <c r="T96" s="79"/>
      <c r="U96" s="80"/>
      <c r="V96" s="78"/>
    </row>
    <row r="97" spans="1:22" ht="25.4" customHeight="1" thickBot="1" x14ac:dyDescent="0.35">
      <c r="A97" s="74"/>
      <c r="B97" s="74"/>
      <c r="C97" s="81"/>
      <c r="D97" s="10" t="s">
        <v>59</v>
      </c>
      <c r="E97" s="11" t="s">
        <v>60</v>
      </c>
      <c r="F97" s="10" t="s">
        <v>59</v>
      </c>
      <c r="G97" s="11" t="s">
        <v>67</v>
      </c>
      <c r="H97" s="10" t="s">
        <v>15</v>
      </c>
      <c r="I97" s="79"/>
      <c r="J97" s="322" t="s">
        <v>320</v>
      </c>
      <c r="K97" s="322"/>
      <c r="L97" s="322"/>
      <c r="M97" s="322"/>
      <c r="N97" s="322"/>
      <c r="O97" s="322"/>
      <c r="P97" s="322"/>
      <c r="Q97" s="79"/>
      <c r="R97" s="79"/>
      <c r="S97" s="79"/>
      <c r="T97" s="79"/>
      <c r="U97" s="80"/>
      <c r="V97" s="78"/>
    </row>
    <row r="98" spans="1:22" ht="14.9" customHeight="1" thickBot="1" x14ac:dyDescent="0.35">
      <c r="A98" s="74"/>
      <c r="B98" s="74"/>
      <c r="C98" s="81"/>
      <c r="D98" s="15" t="s">
        <v>68</v>
      </c>
      <c r="E98" s="14" t="s">
        <v>60</v>
      </c>
      <c r="F98" s="15" t="s">
        <v>62</v>
      </c>
      <c r="G98" s="14" t="s">
        <v>67</v>
      </c>
      <c r="H98" s="16" t="s">
        <v>318</v>
      </c>
      <c r="I98" s="79"/>
      <c r="J98" s="322"/>
      <c r="K98" s="322"/>
      <c r="L98" s="322"/>
      <c r="M98" s="322"/>
      <c r="N98" s="322"/>
      <c r="O98" s="322"/>
      <c r="P98" s="322"/>
      <c r="Q98" s="79"/>
      <c r="R98" s="79"/>
      <c r="S98" s="79"/>
      <c r="T98" s="79"/>
      <c r="U98" s="80"/>
      <c r="V98" s="78"/>
    </row>
    <row r="99" spans="1:22" ht="35.5" thickBot="1" x14ac:dyDescent="0.35">
      <c r="A99" s="74"/>
      <c r="B99" s="74"/>
      <c r="C99" s="81"/>
      <c r="D99" s="134">
        <f>F99/H99</f>
        <v>0.59209900000000004</v>
      </c>
      <c r="E99" s="14" t="s">
        <v>60</v>
      </c>
      <c r="F99" s="135">
        <f>D92</f>
        <v>148024.75</v>
      </c>
      <c r="G99" s="14" t="s">
        <v>67</v>
      </c>
      <c r="H99" s="136">
        <f>F92</f>
        <v>250000</v>
      </c>
      <c r="I99" s="137" t="s">
        <v>321</v>
      </c>
      <c r="J99" s="322"/>
      <c r="K99" s="322"/>
      <c r="L99" s="322"/>
      <c r="M99" s="322"/>
      <c r="N99" s="322"/>
      <c r="O99" s="322"/>
      <c r="P99" s="322"/>
      <c r="Q99" s="79"/>
      <c r="R99" s="79"/>
      <c r="S99" s="79"/>
      <c r="T99" s="79"/>
      <c r="U99" s="80"/>
      <c r="V99" s="78"/>
    </row>
    <row r="100" spans="1:22" ht="14.15" customHeight="1" x14ac:dyDescent="0.3">
      <c r="A100" s="74"/>
      <c r="B100" s="74"/>
      <c r="C100" s="81"/>
      <c r="D100" s="79"/>
      <c r="E100" s="79"/>
      <c r="F100" s="79"/>
      <c r="G100" s="79"/>
      <c r="H100" s="79"/>
      <c r="I100" s="138"/>
      <c r="J100" s="79"/>
      <c r="K100" s="79"/>
      <c r="L100" s="79"/>
      <c r="M100" s="79"/>
      <c r="N100" s="79"/>
      <c r="O100" s="79"/>
      <c r="P100" s="79"/>
      <c r="Q100" s="79"/>
      <c r="R100" s="79"/>
      <c r="S100" s="79"/>
      <c r="T100" s="79"/>
      <c r="U100" s="80"/>
      <c r="V100" s="78"/>
    </row>
    <row r="101" spans="1:22" x14ac:dyDescent="0.3">
      <c r="A101" s="74"/>
      <c r="B101" s="74"/>
      <c r="C101" s="87"/>
      <c r="D101" s="88"/>
      <c r="E101" s="88"/>
      <c r="F101" s="88"/>
      <c r="G101" s="88"/>
      <c r="H101" s="88"/>
      <c r="I101" s="88"/>
      <c r="J101" s="88"/>
      <c r="K101" s="88"/>
      <c r="L101" s="88"/>
      <c r="M101" s="88"/>
      <c r="N101" s="88"/>
      <c r="O101" s="88"/>
      <c r="P101" s="88"/>
      <c r="Q101" s="88"/>
      <c r="R101" s="88"/>
      <c r="S101" s="88"/>
      <c r="T101" s="88"/>
      <c r="U101" s="89"/>
      <c r="V101" s="78"/>
    </row>
    <row r="102" spans="1:22" ht="14.15" customHeight="1" x14ac:dyDescent="0.3">
      <c r="A102" s="304" t="s">
        <v>322</v>
      </c>
      <c r="B102" s="305"/>
      <c r="C102" s="139"/>
      <c r="U102" s="140"/>
      <c r="V102" s="78"/>
    </row>
    <row r="103" spans="1:22" x14ac:dyDescent="0.3">
      <c r="A103" s="304"/>
      <c r="B103" s="305"/>
      <c r="C103" s="139"/>
      <c r="U103" s="141"/>
      <c r="V103" s="78"/>
    </row>
    <row r="104" spans="1:22" ht="14.15" customHeight="1" x14ac:dyDescent="0.3">
      <c r="A104" s="304"/>
      <c r="B104" s="305"/>
      <c r="C104" s="139"/>
      <c r="D104" s="300" t="s">
        <v>323</v>
      </c>
      <c r="E104" s="301"/>
      <c r="F104" s="301"/>
      <c r="G104" s="301"/>
      <c r="H104" s="301"/>
      <c r="I104" s="301"/>
      <c r="J104" s="301"/>
      <c r="K104" s="301"/>
      <c r="L104" s="302"/>
      <c r="M104" s="9"/>
      <c r="N104" s="300" t="s">
        <v>323</v>
      </c>
      <c r="O104" s="301"/>
      <c r="P104" s="301"/>
      <c r="Q104" s="301"/>
      <c r="R104" s="301"/>
      <c r="S104" s="301"/>
      <c r="T104" s="302"/>
      <c r="U104" s="141"/>
      <c r="V104" s="78"/>
    </row>
    <row r="105" spans="1:22" ht="25.75" customHeight="1" x14ac:dyDescent="0.3">
      <c r="A105" s="74"/>
      <c r="B105" s="74"/>
      <c r="C105" s="139"/>
      <c r="D105" s="294" t="s">
        <v>324</v>
      </c>
      <c r="E105" s="295"/>
      <c r="F105" s="295"/>
      <c r="G105" s="295"/>
      <c r="H105" s="295"/>
      <c r="I105" s="295"/>
      <c r="J105" s="295"/>
      <c r="K105" s="295"/>
      <c r="L105" s="296"/>
      <c r="M105" s="9"/>
      <c r="N105" s="294" t="s">
        <v>324</v>
      </c>
      <c r="O105" s="295"/>
      <c r="P105" s="295"/>
      <c r="Q105" s="295"/>
      <c r="R105" s="295"/>
      <c r="S105" s="295"/>
      <c r="T105" s="296"/>
      <c r="U105" s="141"/>
      <c r="V105" s="78"/>
    </row>
    <row r="106" spans="1:22" ht="20.149999999999999" customHeight="1" x14ac:dyDescent="0.3">
      <c r="A106" s="74"/>
      <c r="B106" s="74"/>
      <c r="C106" s="139"/>
      <c r="D106" s="294" t="s">
        <v>325</v>
      </c>
      <c r="E106" s="295"/>
      <c r="F106" s="295"/>
      <c r="G106" s="295"/>
      <c r="H106" s="295"/>
      <c r="I106" s="295"/>
      <c r="J106" s="295"/>
      <c r="K106" s="295"/>
      <c r="L106" s="296"/>
      <c r="M106" s="9"/>
      <c r="N106" s="294" t="s">
        <v>325</v>
      </c>
      <c r="O106" s="295"/>
      <c r="P106" s="295"/>
      <c r="Q106" s="295"/>
      <c r="R106" s="295"/>
      <c r="S106" s="295"/>
      <c r="T106" s="296"/>
      <c r="U106" s="141"/>
      <c r="V106" s="78"/>
    </row>
    <row r="107" spans="1:22" ht="24" customHeight="1" x14ac:dyDescent="0.3">
      <c r="A107" s="74"/>
      <c r="B107" s="74"/>
      <c r="C107" s="139"/>
      <c r="D107" s="294" t="s">
        <v>326</v>
      </c>
      <c r="E107" s="295"/>
      <c r="F107" s="295"/>
      <c r="G107" s="295"/>
      <c r="H107" s="295"/>
      <c r="I107" s="295"/>
      <c r="J107" s="295"/>
      <c r="K107" s="295"/>
      <c r="L107" s="296"/>
      <c r="M107" s="303" t="s">
        <v>321</v>
      </c>
      <c r="N107" s="294" t="s">
        <v>326</v>
      </c>
      <c r="O107" s="295"/>
      <c r="P107" s="295"/>
      <c r="Q107" s="295"/>
      <c r="R107" s="295"/>
      <c r="S107" s="295"/>
      <c r="T107" s="296"/>
      <c r="U107" s="141"/>
      <c r="V107" s="78"/>
    </row>
    <row r="108" spans="1:22" ht="20.149999999999999" customHeight="1" x14ac:dyDescent="0.3">
      <c r="A108" s="74"/>
      <c r="B108" s="74"/>
      <c r="C108" s="139"/>
      <c r="D108" s="294" t="s">
        <v>327</v>
      </c>
      <c r="E108" s="295"/>
      <c r="F108" s="295"/>
      <c r="G108" s="295"/>
      <c r="H108" s="295"/>
      <c r="I108" s="295"/>
      <c r="J108" s="295"/>
      <c r="K108" s="295"/>
      <c r="L108" s="296"/>
      <c r="M108" s="303"/>
      <c r="N108" s="294" t="s">
        <v>327</v>
      </c>
      <c r="O108" s="295"/>
      <c r="P108" s="295"/>
      <c r="Q108" s="295"/>
      <c r="R108" s="295"/>
      <c r="S108" s="295"/>
      <c r="T108" s="296"/>
      <c r="U108" s="141"/>
      <c r="V108" s="78"/>
    </row>
    <row r="109" spans="1:22" ht="28.4" customHeight="1" x14ac:dyDescent="0.3">
      <c r="A109" s="74"/>
      <c r="B109" s="74"/>
      <c r="C109" s="139"/>
      <c r="D109" s="294" t="s">
        <v>328</v>
      </c>
      <c r="E109" s="295"/>
      <c r="F109" s="295"/>
      <c r="G109" s="295"/>
      <c r="H109" s="295"/>
      <c r="I109" s="295"/>
      <c r="J109" s="295"/>
      <c r="K109" s="295"/>
      <c r="L109" s="296"/>
      <c r="M109" s="9"/>
      <c r="N109" s="294" t="s">
        <v>328</v>
      </c>
      <c r="O109" s="295"/>
      <c r="P109" s="295"/>
      <c r="Q109" s="295"/>
      <c r="R109" s="295"/>
      <c r="S109" s="295"/>
      <c r="T109" s="296"/>
      <c r="U109" s="141"/>
      <c r="V109" s="78"/>
    </row>
    <row r="110" spans="1:22" ht="24" customHeight="1" x14ac:dyDescent="0.3">
      <c r="A110" s="74"/>
      <c r="B110" s="74"/>
      <c r="C110" s="139"/>
      <c r="D110" s="288" t="s">
        <v>329</v>
      </c>
      <c r="E110" s="289"/>
      <c r="F110" s="289"/>
      <c r="G110" s="289"/>
      <c r="H110" s="289"/>
      <c r="I110" s="289"/>
      <c r="J110" s="289"/>
      <c r="K110" s="289"/>
      <c r="L110" s="290"/>
      <c r="M110" s="9"/>
      <c r="N110" s="297">
        <f>D92</f>
        <v>148024.75</v>
      </c>
      <c r="O110" s="298"/>
      <c r="P110" s="298"/>
      <c r="Q110" s="298"/>
      <c r="R110" s="298"/>
      <c r="S110" s="298"/>
      <c r="T110" s="299"/>
      <c r="U110" s="141"/>
      <c r="V110" s="78"/>
    </row>
    <row r="111" spans="1:22" x14ac:dyDescent="0.3">
      <c r="A111" s="74"/>
      <c r="B111" s="74"/>
      <c r="C111" s="139"/>
      <c r="D111" s="9"/>
      <c r="E111" s="9"/>
      <c r="F111" s="9"/>
      <c r="G111" s="9"/>
      <c r="H111" s="9"/>
      <c r="I111" s="9"/>
      <c r="J111" s="9"/>
      <c r="K111" s="9"/>
      <c r="L111" s="9"/>
      <c r="M111" s="9"/>
      <c r="N111" s="9"/>
      <c r="O111" s="9"/>
      <c r="P111" s="9"/>
      <c r="Q111" s="9"/>
      <c r="R111" s="9"/>
      <c r="S111" s="9"/>
      <c r="T111" s="9"/>
      <c r="U111" s="141"/>
      <c r="V111" s="78"/>
    </row>
    <row r="112" spans="1:22" x14ac:dyDescent="0.3">
      <c r="A112" s="74"/>
      <c r="B112" s="74"/>
      <c r="C112" s="139"/>
      <c r="D112" s="9"/>
      <c r="E112" s="9"/>
      <c r="F112" s="9"/>
      <c r="G112" s="9"/>
      <c r="H112" s="9"/>
      <c r="I112" s="9"/>
      <c r="J112" s="9"/>
      <c r="K112" s="9"/>
      <c r="L112" s="9"/>
      <c r="M112" s="9"/>
      <c r="N112" s="9"/>
      <c r="O112" s="9"/>
      <c r="P112" s="9"/>
      <c r="Q112" s="9"/>
      <c r="R112" s="9"/>
      <c r="S112" s="9"/>
      <c r="T112" s="9"/>
      <c r="U112" s="141"/>
      <c r="V112" s="78"/>
    </row>
    <row r="113" spans="1:22" x14ac:dyDescent="0.3">
      <c r="A113" s="74"/>
      <c r="B113" s="74"/>
      <c r="C113" s="139"/>
      <c r="D113" s="300" t="s">
        <v>330</v>
      </c>
      <c r="E113" s="301"/>
      <c r="F113" s="301"/>
      <c r="G113" s="301"/>
      <c r="H113" s="301"/>
      <c r="I113" s="301"/>
      <c r="J113" s="301"/>
      <c r="K113" s="301"/>
      <c r="L113" s="302"/>
      <c r="M113" s="9"/>
      <c r="N113" s="300" t="s">
        <v>330</v>
      </c>
      <c r="O113" s="301"/>
      <c r="P113" s="301"/>
      <c r="Q113" s="301"/>
      <c r="R113" s="301"/>
      <c r="S113" s="301"/>
      <c r="T113" s="302"/>
      <c r="U113" s="141"/>
      <c r="V113" s="78"/>
    </row>
    <row r="114" spans="1:22" ht="29.15" customHeight="1" x14ac:dyDescent="0.3">
      <c r="A114" s="74"/>
      <c r="B114" s="74"/>
      <c r="C114" s="139"/>
      <c r="D114" s="294" t="s">
        <v>331</v>
      </c>
      <c r="E114" s="295"/>
      <c r="F114" s="295"/>
      <c r="G114" s="295"/>
      <c r="H114" s="295"/>
      <c r="I114" s="295"/>
      <c r="J114" s="295"/>
      <c r="K114" s="295"/>
      <c r="L114" s="296"/>
      <c r="M114" s="303" t="s">
        <v>321</v>
      </c>
      <c r="N114" s="294" t="s">
        <v>331</v>
      </c>
      <c r="O114" s="295"/>
      <c r="P114" s="295"/>
      <c r="Q114" s="295"/>
      <c r="R114" s="295"/>
      <c r="S114" s="295"/>
      <c r="T114" s="296"/>
      <c r="U114" s="141"/>
      <c r="V114" s="78"/>
    </row>
    <row r="115" spans="1:22" x14ac:dyDescent="0.3">
      <c r="A115" s="74"/>
      <c r="B115" s="74"/>
      <c r="C115" s="139"/>
      <c r="D115" s="294" t="s">
        <v>332</v>
      </c>
      <c r="E115" s="295"/>
      <c r="F115" s="295"/>
      <c r="G115" s="295"/>
      <c r="H115" s="295"/>
      <c r="I115" s="295"/>
      <c r="J115" s="295"/>
      <c r="K115" s="295"/>
      <c r="L115" s="296"/>
      <c r="M115" s="303"/>
      <c r="N115" s="294" t="s">
        <v>332</v>
      </c>
      <c r="O115" s="295"/>
      <c r="P115" s="295"/>
      <c r="Q115" s="295"/>
      <c r="R115" s="295"/>
      <c r="S115" s="295"/>
      <c r="T115" s="296"/>
      <c r="U115" s="141"/>
      <c r="V115" s="78"/>
    </row>
    <row r="116" spans="1:22" ht="24" customHeight="1" x14ac:dyDescent="0.3">
      <c r="A116" s="74"/>
      <c r="B116" s="74"/>
      <c r="C116" s="139"/>
      <c r="D116" s="288" t="s">
        <v>333</v>
      </c>
      <c r="E116" s="289"/>
      <c r="F116" s="289"/>
      <c r="G116" s="289"/>
      <c r="H116" s="289"/>
      <c r="I116" s="289"/>
      <c r="J116" s="289"/>
      <c r="K116" s="289"/>
      <c r="L116" s="290"/>
      <c r="M116" s="9"/>
      <c r="N116" s="291">
        <v>1</v>
      </c>
      <c r="O116" s="292"/>
      <c r="P116" s="292"/>
      <c r="Q116" s="292"/>
      <c r="R116" s="292"/>
      <c r="S116" s="292"/>
      <c r="T116" s="293"/>
      <c r="U116" s="141"/>
      <c r="V116" s="78"/>
    </row>
    <row r="117" spans="1:22" x14ac:dyDescent="0.3">
      <c r="A117" s="74"/>
      <c r="B117" s="74"/>
      <c r="C117" s="139"/>
      <c r="N117" s="142"/>
      <c r="U117" s="141"/>
      <c r="V117" s="78"/>
    </row>
    <row r="118" spans="1:22" ht="14.5" thickBot="1" x14ac:dyDescent="0.35">
      <c r="A118" s="74"/>
      <c r="B118" s="74"/>
      <c r="C118" s="143"/>
      <c r="D118" s="144"/>
      <c r="E118" s="144"/>
      <c r="F118" s="144"/>
      <c r="G118" s="144"/>
      <c r="H118" s="144"/>
      <c r="I118" s="144"/>
      <c r="J118" s="144"/>
      <c r="K118" s="144"/>
      <c r="L118" s="144"/>
      <c r="M118" s="144"/>
      <c r="N118" s="144"/>
      <c r="O118" s="144"/>
      <c r="P118" s="144"/>
      <c r="Q118" s="144"/>
      <c r="R118" s="144"/>
      <c r="S118" s="144"/>
      <c r="T118" s="144"/>
      <c r="U118" s="145"/>
      <c r="V118" s="78"/>
    </row>
    <row r="119" spans="1:22"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8"/>
    </row>
    <row r="120" spans="1:22" ht="14.5" thickBot="1" x14ac:dyDescent="0.3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7"/>
    </row>
  </sheetData>
  <mergeCells count="36">
    <mergeCell ref="A102:B104"/>
    <mergeCell ref="D104:L104"/>
    <mergeCell ref="N104:T104"/>
    <mergeCell ref="C11:R18"/>
    <mergeCell ref="A12:B14"/>
    <mergeCell ref="C23:U25"/>
    <mergeCell ref="C26:U28"/>
    <mergeCell ref="C29:U31"/>
    <mergeCell ref="A32:B46"/>
    <mergeCell ref="D50:R50"/>
    <mergeCell ref="S50:T50"/>
    <mergeCell ref="D65:R65"/>
    <mergeCell ref="S65:T65"/>
    <mergeCell ref="J97:P99"/>
    <mergeCell ref="D105:L105"/>
    <mergeCell ref="N105:T105"/>
    <mergeCell ref="D106:L106"/>
    <mergeCell ref="N106:T106"/>
    <mergeCell ref="D107:L107"/>
    <mergeCell ref="M107:M108"/>
    <mergeCell ref="N107:T107"/>
    <mergeCell ref="D108:L108"/>
    <mergeCell ref="N108:T108"/>
    <mergeCell ref="D116:L116"/>
    <mergeCell ref="N116:T116"/>
    <mergeCell ref="D109:L109"/>
    <mergeCell ref="N109:T109"/>
    <mergeCell ref="D110:L110"/>
    <mergeCell ref="N110:T110"/>
    <mergeCell ref="D113:L113"/>
    <mergeCell ref="N113:T113"/>
    <mergeCell ref="D114:L114"/>
    <mergeCell ref="M114:M115"/>
    <mergeCell ref="N114:T114"/>
    <mergeCell ref="D115:L115"/>
    <mergeCell ref="N115:T115"/>
  </mergeCells>
  <phoneticPr fontId="10" type="noConversion"/>
  <dataValidations count="1">
    <dataValidation type="list" allowBlank="1" showInputMessage="1" showErrorMessage="1" sqref="G46:G48 G53">
      <formula1>"MWh,kWh,GJ,MJ,cubic meter,ton,kg"</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5"/>
  <sheetViews>
    <sheetView showGridLines="0" topLeftCell="B34" workbookViewId="0">
      <selection activeCell="B82" sqref="B82:N85"/>
    </sheetView>
  </sheetViews>
  <sheetFormatPr defaultRowHeight="14.5" x14ac:dyDescent="0.35"/>
  <cols>
    <col min="2" max="2" width="22" customWidth="1"/>
    <col min="3" max="3" width="17.1796875" customWidth="1"/>
    <col min="4" max="4" width="19.81640625" customWidth="1"/>
    <col min="5" max="5" width="16.1796875" customWidth="1"/>
    <col min="6" max="6" width="16" customWidth="1"/>
    <col min="7" max="7" width="14.453125" customWidth="1"/>
    <col min="9" max="9" width="17.1796875" customWidth="1"/>
    <col min="10" max="10" width="13" customWidth="1"/>
    <col min="11" max="11" width="15" customWidth="1"/>
    <col min="12" max="13" width="12.54296875" customWidth="1"/>
    <col min="14" max="14" width="10.1796875" customWidth="1"/>
  </cols>
  <sheetData>
    <row r="1" spans="2:14" x14ac:dyDescent="0.35">
      <c r="B1" s="4" t="s">
        <v>30</v>
      </c>
      <c r="C1" s="4"/>
      <c r="D1" s="4"/>
      <c r="E1" s="4"/>
      <c r="F1" s="4"/>
      <c r="G1" s="4"/>
      <c r="H1" s="4"/>
      <c r="I1" s="4"/>
      <c r="J1" s="4"/>
      <c r="K1" s="4"/>
      <c r="L1" s="4"/>
      <c r="M1" s="4"/>
      <c r="N1" s="68"/>
    </row>
    <row r="2" spans="2:14" ht="150" customHeight="1" x14ac:dyDescent="0.35">
      <c r="B2" s="345" t="s">
        <v>334</v>
      </c>
      <c r="C2" s="345"/>
      <c r="D2" s="345"/>
      <c r="E2" s="345"/>
      <c r="F2" s="345"/>
      <c r="G2" s="345"/>
      <c r="H2" s="345"/>
      <c r="I2" s="345"/>
      <c r="J2" s="345"/>
      <c r="K2" s="345"/>
      <c r="L2" s="345"/>
      <c r="M2" s="345"/>
      <c r="N2" s="68"/>
    </row>
    <row r="3" spans="2:14" x14ac:dyDescent="0.35">
      <c r="B3" s="68"/>
      <c r="C3" s="68"/>
      <c r="D3" s="68"/>
      <c r="E3" s="68"/>
      <c r="F3" s="68"/>
      <c r="G3" s="68"/>
      <c r="H3" s="68"/>
      <c r="I3" s="68"/>
      <c r="J3" s="68"/>
      <c r="K3" s="68"/>
      <c r="L3" s="68"/>
      <c r="M3" s="68"/>
      <c r="N3" s="201"/>
    </row>
    <row r="6" spans="2:14" x14ac:dyDescent="0.35">
      <c r="B6" s="202" t="s">
        <v>335</v>
      </c>
      <c r="C6" s="203"/>
      <c r="D6" s="203"/>
      <c r="E6" s="203"/>
      <c r="F6" s="203"/>
      <c r="G6" s="203"/>
      <c r="H6" s="203"/>
      <c r="I6" s="203"/>
      <c r="J6" s="203"/>
      <c r="K6" s="203"/>
      <c r="L6" s="203"/>
      <c r="M6" s="203"/>
      <c r="N6" s="204"/>
    </row>
    <row r="7" spans="2:14" x14ac:dyDescent="0.35">
      <c r="B7" s="336" t="s">
        <v>336</v>
      </c>
      <c r="C7" s="337"/>
      <c r="D7" s="337"/>
      <c r="E7" s="337"/>
      <c r="F7" s="337"/>
      <c r="G7" s="337"/>
      <c r="H7" s="337"/>
      <c r="I7" s="337"/>
      <c r="J7" s="337"/>
      <c r="K7" s="337"/>
      <c r="L7" s="337"/>
      <c r="M7" s="337"/>
      <c r="N7" s="338"/>
    </row>
    <row r="8" spans="2:14" x14ac:dyDescent="0.35">
      <c r="B8" s="339"/>
      <c r="C8" s="340"/>
      <c r="D8" s="340"/>
      <c r="E8" s="340"/>
      <c r="F8" s="340"/>
      <c r="G8" s="340"/>
      <c r="H8" s="340"/>
      <c r="I8" s="340"/>
      <c r="J8" s="340"/>
      <c r="K8" s="340"/>
      <c r="L8" s="340"/>
      <c r="M8" s="340"/>
      <c r="N8" s="341"/>
    </row>
    <row r="9" spans="2:14" ht="32.25" customHeight="1" x14ac:dyDescent="0.35">
      <c r="B9" s="342"/>
      <c r="C9" s="343"/>
      <c r="D9" s="343"/>
      <c r="E9" s="343"/>
      <c r="F9" s="343"/>
      <c r="G9" s="343"/>
      <c r="H9" s="343"/>
      <c r="I9" s="343"/>
      <c r="J9" s="343"/>
      <c r="K9" s="343"/>
      <c r="L9" s="343"/>
      <c r="M9" s="343"/>
      <c r="N9" s="344"/>
    </row>
    <row r="10" spans="2:14" x14ac:dyDescent="0.35">
      <c r="B10" s="323" t="s">
        <v>337</v>
      </c>
      <c r="C10" s="324"/>
      <c r="D10" s="324"/>
      <c r="E10" s="324"/>
      <c r="F10" s="324"/>
      <c r="G10" s="324"/>
      <c r="H10" s="324"/>
      <c r="I10" s="324"/>
      <c r="J10" s="324"/>
      <c r="K10" s="324"/>
      <c r="L10" s="324"/>
      <c r="M10" s="324"/>
      <c r="N10" s="325"/>
    </row>
    <row r="11" spans="2:14" x14ac:dyDescent="0.35">
      <c r="B11" s="326"/>
      <c r="C11" s="327"/>
      <c r="D11" s="327"/>
      <c r="E11" s="327"/>
      <c r="F11" s="327"/>
      <c r="G11" s="327"/>
      <c r="H11" s="327"/>
      <c r="I11" s="327"/>
      <c r="J11" s="327"/>
      <c r="K11" s="327"/>
      <c r="L11" s="327"/>
      <c r="M11" s="327"/>
      <c r="N11" s="328"/>
    </row>
    <row r="12" spans="2:14" x14ac:dyDescent="0.35">
      <c r="B12" s="326"/>
      <c r="C12" s="327"/>
      <c r="D12" s="327"/>
      <c r="E12" s="327"/>
      <c r="F12" s="327"/>
      <c r="G12" s="327"/>
      <c r="H12" s="327"/>
      <c r="I12" s="327"/>
      <c r="J12" s="327"/>
      <c r="K12" s="327"/>
      <c r="L12" s="327"/>
      <c r="M12" s="327"/>
      <c r="N12" s="328"/>
    </row>
    <row r="13" spans="2:14" x14ac:dyDescent="0.35">
      <c r="B13" s="329"/>
      <c r="C13" s="330"/>
      <c r="D13" s="330"/>
      <c r="E13" s="330"/>
      <c r="F13" s="330"/>
      <c r="G13" s="330"/>
      <c r="H13" s="330"/>
      <c r="I13" s="330"/>
      <c r="J13" s="330"/>
      <c r="K13" s="330"/>
      <c r="L13" s="330"/>
      <c r="M13" s="330"/>
      <c r="N13" s="331"/>
    </row>
    <row r="14" spans="2:14" x14ac:dyDescent="0.35">
      <c r="B14" s="332" t="s">
        <v>338</v>
      </c>
      <c r="C14" s="333"/>
      <c r="D14" s="333"/>
      <c r="E14" s="333"/>
      <c r="F14" s="333"/>
      <c r="G14" s="333"/>
      <c r="H14" s="333"/>
      <c r="I14" s="333"/>
      <c r="J14" s="333"/>
      <c r="K14" s="333"/>
      <c r="L14" s="333"/>
      <c r="M14" s="333"/>
      <c r="N14" s="333"/>
    </row>
    <row r="15" spans="2:14" x14ac:dyDescent="0.35">
      <c r="B15" s="323" t="s">
        <v>339</v>
      </c>
      <c r="C15" s="324"/>
      <c r="D15" s="324"/>
      <c r="E15" s="324"/>
      <c r="F15" s="324"/>
      <c r="G15" s="324"/>
      <c r="H15" s="324"/>
      <c r="I15" s="324"/>
      <c r="J15" s="324"/>
      <c r="K15" s="324"/>
      <c r="L15" s="324"/>
      <c r="M15" s="324"/>
      <c r="N15" s="325"/>
    </row>
    <row r="16" spans="2:14" x14ac:dyDescent="0.35">
      <c r="B16" s="326"/>
      <c r="C16" s="327"/>
      <c r="D16" s="327"/>
      <c r="E16" s="327"/>
      <c r="F16" s="327"/>
      <c r="G16" s="327"/>
      <c r="H16" s="327"/>
      <c r="I16" s="327"/>
      <c r="J16" s="327"/>
      <c r="K16" s="327"/>
      <c r="L16" s="327"/>
      <c r="M16" s="327"/>
      <c r="N16" s="328"/>
    </row>
    <row r="17" spans="2:14" x14ac:dyDescent="0.35">
      <c r="B17" s="326"/>
      <c r="C17" s="327"/>
      <c r="D17" s="327"/>
      <c r="E17" s="327"/>
      <c r="F17" s="327"/>
      <c r="G17" s="327"/>
      <c r="H17" s="327"/>
      <c r="I17" s="327"/>
      <c r="J17" s="327"/>
      <c r="K17" s="327"/>
      <c r="L17" s="327"/>
      <c r="M17" s="327"/>
      <c r="N17" s="328"/>
    </row>
    <row r="18" spans="2:14" x14ac:dyDescent="0.35">
      <c r="B18" s="329"/>
      <c r="C18" s="330"/>
      <c r="D18" s="330"/>
      <c r="E18" s="330"/>
      <c r="F18" s="330"/>
      <c r="G18" s="330"/>
      <c r="H18" s="330"/>
      <c r="I18" s="330"/>
      <c r="J18" s="330"/>
      <c r="K18" s="330"/>
      <c r="L18" s="330"/>
      <c r="M18" s="330"/>
      <c r="N18" s="331"/>
    </row>
    <row r="19" spans="2:14" x14ac:dyDescent="0.35">
      <c r="B19" s="332" t="s">
        <v>340</v>
      </c>
      <c r="C19" s="333"/>
      <c r="D19" s="333"/>
      <c r="E19" s="333"/>
      <c r="F19" s="333"/>
      <c r="G19" s="333"/>
      <c r="H19" s="333"/>
      <c r="I19" s="333"/>
      <c r="J19" s="333"/>
      <c r="K19" s="333"/>
      <c r="L19" s="333"/>
      <c r="M19" s="333"/>
      <c r="N19" s="333"/>
    </row>
    <row r="20" spans="2:14" x14ac:dyDescent="0.35">
      <c r="B20" s="323" t="s">
        <v>339</v>
      </c>
      <c r="C20" s="324"/>
      <c r="D20" s="324"/>
      <c r="E20" s="324"/>
      <c r="F20" s="324"/>
      <c r="G20" s="324"/>
      <c r="H20" s="324"/>
      <c r="I20" s="324"/>
      <c r="J20" s="324"/>
      <c r="K20" s="324"/>
      <c r="L20" s="324"/>
      <c r="M20" s="324"/>
      <c r="N20" s="325"/>
    </row>
    <row r="21" spans="2:14" x14ac:dyDescent="0.35">
      <c r="B21" s="326"/>
      <c r="C21" s="327"/>
      <c r="D21" s="327"/>
      <c r="E21" s="327"/>
      <c r="F21" s="327"/>
      <c r="G21" s="327"/>
      <c r="H21" s="327"/>
      <c r="I21" s="327"/>
      <c r="J21" s="327"/>
      <c r="K21" s="327"/>
      <c r="L21" s="327"/>
      <c r="M21" s="327"/>
      <c r="N21" s="328"/>
    </row>
    <row r="22" spans="2:14" x14ac:dyDescent="0.35">
      <c r="B22" s="326"/>
      <c r="C22" s="327"/>
      <c r="D22" s="327"/>
      <c r="E22" s="327"/>
      <c r="F22" s="327"/>
      <c r="G22" s="327"/>
      <c r="H22" s="327"/>
      <c r="I22" s="327"/>
      <c r="J22" s="327"/>
      <c r="K22" s="327"/>
      <c r="L22" s="327"/>
      <c r="M22" s="327"/>
      <c r="N22" s="328"/>
    </row>
    <row r="23" spans="2:14" x14ac:dyDescent="0.35">
      <c r="B23" s="329"/>
      <c r="C23" s="330"/>
      <c r="D23" s="330"/>
      <c r="E23" s="330"/>
      <c r="F23" s="330"/>
      <c r="G23" s="330"/>
      <c r="H23" s="330"/>
      <c r="I23" s="330"/>
      <c r="J23" s="330"/>
      <c r="K23" s="330"/>
      <c r="L23" s="330"/>
      <c r="M23" s="330"/>
      <c r="N23" s="331"/>
    </row>
    <row r="24" spans="2:14" x14ac:dyDescent="0.35">
      <c r="B24" s="205"/>
      <c r="C24" s="205"/>
      <c r="D24" s="205"/>
      <c r="E24" s="205"/>
      <c r="F24" s="205"/>
      <c r="G24" s="205"/>
      <c r="H24" s="205"/>
      <c r="I24" s="205"/>
      <c r="J24" s="205"/>
      <c r="K24" s="205"/>
      <c r="L24" s="205"/>
      <c r="M24" s="205"/>
      <c r="N24" s="205"/>
    </row>
    <row r="25" spans="2:14" x14ac:dyDescent="0.35">
      <c r="B25" s="169" t="s">
        <v>341</v>
      </c>
      <c r="C25" s="169" t="s">
        <v>342</v>
      </c>
      <c r="D25" s="169" t="s">
        <v>107</v>
      </c>
      <c r="E25" s="169" t="s">
        <v>343</v>
      </c>
      <c r="F25" s="205"/>
      <c r="G25" s="205"/>
      <c r="H25" s="205"/>
      <c r="I25" s="205"/>
      <c r="J25" s="205"/>
      <c r="K25" s="205"/>
      <c r="L25" s="205"/>
      <c r="M25" s="205"/>
      <c r="N25" s="205"/>
    </row>
    <row r="26" spans="2:14" x14ac:dyDescent="0.35">
      <c r="B26" s="170" t="s">
        <v>344</v>
      </c>
      <c r="C26" s="119">
        <f>SUM(F31:F33)</f>
        <v>0</v>
      </c>
      <c r="D26" s="119">
        <f>C31</f>
        <v>0</v>
      </c>
      <c r="E26" s="206" t="str">
        <f>IFERROR(C26/SUM(D31:D33)," ")</f>
        <v xml:space="preserve"> </v>
      </c>
      <c r="F26" s="205"/>
      <c r="G26" s="205"/>
      <c r="H26" s="205"/>
      <c r="I26" s="205"/>
      <c r="J26" s="205"/>
      <c r="K26" s="205"/>
      <c r="L26" s="205"/>
      <c r="M26" s="205"/>
      <c r="N26" s="205"/>
    </row>
    <row r="27" spans="2:14" x14ac:dyDescent="0.35">
      <c r="B27" s="205"/>
      <c r="C27" s="205"/>
      <c r="D27" s="205"/>
      <c r="E27" s="205"/>
      <c r="F27" s="205"/>
      <c r="G27" s="205"/>
      <c r="H27" s="205"/>
      <c r="I27" s="205"/>
      <c r="J27" s="205"/>
      <c r="K27" s="205"/>
      <c r="L27" s="205"/>
      <c r="M27" s="205"/>
      <c r="N27" s="205"/>
    </row>
    <row r="28" spans="2:14" ht="15" thickBot="1" x14ac:dyDescent="0.4">
      <c r="B28" s="255" t="s">
        <v>101</v>
      </c>
      <c r="C28" s="255"/>
      <c r="D28" s="255"/>
      <c r="E28" s="255"/>
      <c r="F28" s="258"/>
      <c r="G28" s="334" t="s">
        <v>190</v>
      </c>
      <c r="H28" s="335"/>
      <c r="I28" s="335"/>
      <c r="J28" s="335"/>
      <c r="K28" s="335"/>
      <c r="L28" s="335"/>
      <c r="M28" s="335"/>
    </row>
    <row r="29" spans="2:14" ht="78.5" thickBot="1" x14ac:dyDescent="0.4">
      <c r="B29" s="11" t="s">
        <v>345</v>
      </c>
      <c r="C29" s="11" t="s">
        <v>73</v>
      </c>
      <c r="D29" s="11" t="s">
        <v>346</v>
      </c>
      <c r="E29" s="11" t="s">
        <v>347</v>
      </c>
      <c r="F29" s="11" t="s">
        <v>348</v>
      </c>
      <c r="G29" s="11" t="s">
        <v>201</v>
      </c>
      <c r="H29" s="11" t="s">
        <v>122</v>
      </c>
      <c r="I29" s="11" t="s">
        <v>123</v>
      </c>
      <c r="J29" s="11" t="s">
        <v>124</v>
      </c>
      <c r="K29" s="11" t="s">
        <v>125</v>
      </c>
      <c r="L29" s="11" t="s">
        <v>126</v>
      </c>
      <c r="M29" s="11" t="s">
        <v>127</v>
      </c>
    </row>
    <row r="30" spans="2:14" ht="15" thickBot="1" x14ac:dyDescent="0.4">
      <c r="B30" s="166" t="s">
        <v>203</v>
      </c>
      <c r="C30" s="167"/>
      <c r="D30" s="167"/>
      <c r="E30" s="167"/>
      <c r="F30" s="167"/>
      <c r="G30" s="167"/>
      <c r="H30" s="167"/>
      <c r="I30" s="167"/>
      <c r="J30" s="167"/>
      <c r="K30" s="167"/>
      <c r="L30" s="167"/>
      <c r="M30" s="167"/>
    </row>
    <row r="31" spans="2:14" ht="15" thickBot="1" x14ac:dyDescent="0.4">
      <c r="B31" s="109"/>
      <c r="C31" s="13"/>
      <c r="D31" s="207"/>
      <c r="E31" s="207"/>
      <c r="F31" s="136">
        <f>D31-E31</f>
        <v>0</v>
      </c>
      <c r="G31" s="24"/>
      <c r="H31" s="22"/>
      <c r="I31" s="22"/>
      <c r="J31" s="208"/>
      <c r="K31" s="24"/>
      <c r="L31" s="24"/>
      <c r="M31" s="22"/>
    </row>
    <row r="32" spans="2:14" ht="15" thickBot="1" x14ac:dyDescent="0.4">
      <c r="B32" s="109"/>
      <c r="C32" s="13" t="s">
        <v>349</v>
      </c>
      <c r="D32" s="207"/>
      <c r="E32" s="207"/>
      <c r="F32" s="136">
        <f>D32-E32</f>
        <v>0</v>
      </c>
      <c r="G32" s="24"/>
      <c r="H32" s="22"/>
      <c r="I32" s="22"/>
      <c r="J32" s="208"/>
      <c r="K32" s="24"/>
      <c r="L32" s="24"/>
      <c r="M32" s="22"/>
    </row>
    <row r="33" spans="2:14" ht="15" thickBot="1" x14ac:dyDescent="0.4">
      <c r="B33" s="109"/>
      <c r="C33" s="13" t="s">
        <v>349</v>
      </c>
      <c r="D33" s="207"/>
      <c r="E33" s="207"/>
      <c r="F33" s="136">
        <f>D33-E33</f>
        <v>0</v>
      </c>
      <c r="G33" s="24"/>
      <c r="H33" s="22"/>
      <c r="I33" s="22"/>
      <c r="J33" s="208"/>
      <c r="K33" s="24"/>
      <c r="L33" s="24"/>
      <c r="M33" s="22"/>
    </row>
    <row r="36" spans="2:14" x14ac:dyDescent="0.35">
      <c r="B36" s="202" t="s">
        <v>350</v>
      </c>
      <c r="C36" s="203"/>
      <c r="D36" s="203"/>
      <c r="E36" s="203"/>
      <c r="F36" s="203"/>
      <c r="G36" s="203"/>
      <c r="H36" s="203"/>
      <c r="I36" s="203"/>
      <c r="J36" s="203"/>
      <c r="K36" s="203"/>
      <c r="L36" s="203"/>
      <c r="M36" s="203"/>
      <c r="N36" s="204"/>
    </row>
    <row r="37" spans="2:14" x14ac:dyDescent="0.35">
      <c r="B37" s="336" t="s">
        <v>351</v>
      </c>
      <c r="C37" s="337"/>
      <c r="D37" s="337"/>
      <c r="E37" s="337"/>
      <c r="F37" s="337"/>
      <c r="G37" s="337"/>
      <c r="H37" s="337"/>
      <c r="I37" s="337"/>
      <c r="J37" s="337"/>
      <c r="K37" s="337"/>
      <c r="L37" s="337"/>
      <c r="M37" s="337"/>
      <c r="N37" s="338"/>
    </row>
    <row r="38" spans="2:14" x14ac:dyDescent="0.35">
      <c r="B38" s="339"/>
      <c r="C38" s="340"/>
      <c r="D38" s="340"/>
      <c r="E38" s="340"/>
      <c r="F38" s="340"/>
      <c r="G38" s="340"/>
      <c r="H38" s="340"/>
      <c r="I38" s="340"/>
      <c r="J38" s="340"/>
      <c r="K38" s="340"/>
      <c r="L38" s="340"/>
      <c r="M38" s="340"/>
      <c r="N38" s="341"/>
    </row>
    <row r="39" spans="2:14" x14ac:dyDescent="0.35">
      <c r="B39" s="339"/>
      <c r="C39" s="340"/>
      <c r="D39" s="340"/>
      <c r="E39" s="340"/>
      <c r="F39" s="340"/>
      <c r="G39" s="340"/>
      <c r="H39" s="340"/>
      <c r="I39" s="340"/>
      <c r="J39" s="340"/>
      <c r="K39" s="340"/>
      <c r="L39" s="340"/>
      <c r="M39" s="340"/>
      <c r="N39" s="341"/>
    </row>
    <row r="40" spans="2:14" x14ac:dyDescent="0.35">
      <c r="B40" s="339"/>
      <c r="C40" s="340"/>
      <c r="D40" s="340"/>
      <c r="E40" s="340"/>
      <c r="F40" s="340"/>
      <c r="G40" s="340"/>
      <c r="H40" s="340"/>
      <c r="I40" s="340"/>
      <c r="J40" s="340"/>
      <c r="K40" s="340"/>
      <c r="L40" s="340"/>
      <c r="M40" s="340"/>
      <c r="N40" s="341"/>
    </row>
    <row r="41" spans="2:14" x14ac:dyDescent="0.35">
      <c r="B41" s="339"/>
      <c r="C41" s="340"/>
      <c r="D41" s="340"/>
      <c r="E41" s="340"/>
      <c r="F41" s="340"/>
      <c r="G41" s="340"/>
      <c r="H41" s="340"/>
      <c r="I41" s="340"/>
      <c r="J41" s="340"/>
      <c r="K41" s="340"/>
      <c r="L41" s="340"/>
      <c r="M41" s="340"/>
      <c r="N41" s="341"/>
    </row>
    <row r="42" spans="2:14" x14ac:dyDescent="0.35">
      <c r="B42" s="339"/>
      <c r="C42" s="340"/>
      <c r="D42" s="340"/>
      <c r="E42" s="340"/>
      <c r="F42" s="340"/>
      <c r="G42" s="340"/>
      <c r="H42" s="340"/>
      <c r="I42" s="340"/>
      <c r="J42" s="340"/>
      <c r="K42" s="340"/>
      <c r="L42" s="340"/>
      <c r="M42" s="340"/>
      <c r="N42" s="341"/>
    </row>
    <row r="43" spans="2:14" x14ac:dyDescent="0.35">
      <c r="B43" s="339"/>
      <c r="C43" s="340"/>
      <c r="D43" s="340"/>
      <c r="E43" s="340"/>
      <c r="F43" s="340"/>
      <c r="G43" s="340"/>
      <c r="H43" s="340"/>
      <c r="I43" s="340"/>
      <c r="J43" s="340"/>
      <c r="K43" s="340"/>
      <c r="L43" s="340"/>
      <c r="M43" s="340"/>
      <c r="N43" s="341"/>
    </row>
    <row r="44" spans="2:14" x14ac:dyDescent="0.35">
      <c r="B44" s="339"/>
      <c r="C44" s="340"/>
      <c r="D44" s="340"/>
      <c r="E44" s="340"/>
      <c r="F44" s="340"/>
      <c r="G44" s="340"/>
      <c r="H44" s="340"/>
      <c r="I44" s="340"/>
      <c r="J44" s="340"/>
      <c r="K44" s="340"/>
      <c r="L44" s="340"/>
      <c r="M44" s="340"/>
      <c r="N44" s="341"/>
    </row>
    <row r="45" spans="2:14" x14ac:dyDescent="0.35">
      <c r="B45" s="339"/>
      <c r="C45" s="340"/>
      <c r="D45" s="340"/>
      <c r="E45" s="340"/>
      <c r="F45" s="340"/>
      <c r="G45" s="340"/>
      <c r="H45" s="340"/>
      <c r="I45" s="340"/>
      <c r="J45" s="340"/>
      <c r="K45" s="340"/>
      <c r="L45" s="340"/>
      <c r="M45" s="340"/>
      <c r="N45" s="341"/>
    </row>
    <row r="46" spans="2:14" x14ac:dyDescent="0.35">
      <c r="B46" s="342"/>
      <c r="C46" s="343"/>
      <c r="D46" s="343"/>
      <c r="E46" s="343"/>
      <c r="F46" s="343"/>
      <c r="G46" s="343"/>
      <c r="H46" s="343"/>
      <c r="I46" s="343"/>
      <c r="J46" s="343"/>
      <c r="K46" s="343"/>
      <c r="L46" s="343"/>
      <c r="M46" s="343"/>
      <c r="N46" s="344"/>
    </row>
    <row r="47" spans="2:14" x14ac:dyDescent="0.35">
      <c r="B47" s="323" t="s">
        <v>352</v>
      </c>
      <c r="C47" s="324"/>
      <c r="D47" s="324"/>
      <c r="E47" s="324"/>
      <c r="F47" s="324"/>
      <c r="G47" s="324"/>
      <c r="H47" s="324"/>
      <c r="I47" s="324"/>
      <c r="J47" s="324"/>
      <c r="K47" s="324"/>
      <c r="L47" s="324"/>
      <c r="M47" s="324"/>
      <c r="N47" s="325"/>
    </row>
    <row r="48" spans="2:14" x14ac:dyDescent="0.35">
      <c r="B48" s="326"/>
      <c r="C48" s="327"/>
      <c r="D48" s="327"/>
      <c r="E48" s="327"/>
      <c r="F48" s="327"/>
      <c r="G48" s="327"/>
      <c r="H48" s="327"/>
      <c r="I48" s="327"/>
      <c r="J48" s="327"/>
      <c r="K48" s="327"/>
      <c r="L48" s="327"/>
      <c r="M48" s="327"/>
      <c r="N48" s="328"/>
    </row>
    <row r="49" spans="2:14" x14ac:dyDescent="0.35">
      <c r="B49" s="326"/>
      <c r="C49" s="327"/>
      <c r="D49" s="327"/>
      <c r="E49" s="327"/>
      <c r="F49" s="327"/>
      <c r="G49" s="327"/>
      <c r="H49" s="327"/>
      <c r="I49" s="327"/>
      <c r="J49" s="327"/>
      <c r="K49" s="327"/>
      <c r="L49" s="327"/>
      <c r="M49" s="327"/>
      <c r="N49" s="328"/>
    </row>
    <row r="50" spans="2:14" x14ac:dyDescent="0.35">
      <c r="B50" s="329"/>
      <c r="C50" s="330"/>
      <c r="D50" s="330"/>
      <c r="E50" s="330"/>
      <c r="F50" s="330"/>
      <c r="G50" s="330"/>
      <c r="H50" s="330"/>
      <c r="I50" s="330"/>
      <c r="J50" s="330"/>
      <c r="K50" s="330"/>
      <c r="L50" s="330"/>
      <c r="M50" s="330"/>
      <c r="N50" s="331"/>
    </row>
    <row r="51" spans="2:14" x14ac:dyDescent="0.35">
      <c r="B51" s="332" t="s">
        <v>338</v>
      </c>
      <c r="C51" s="333"/>
      <c r="D51" s="333"/>
      <c r="E51" s="333"/>
      <c r="F51" s="333"/>
      <c r="G51" s="333"/>
      <c r="H51" s="333"/>
      <c r="I51" s="333"/>
      <c r="J51" s="333"/>
      <c r="K51" s="333"/>
      <c r="L51" s="333"/>
      <c r="M51" s="333"/>
      <c r="N51" s="333"/>
    </row>
    <row r="52" spans="2:14" x14ac:dyDescent="0.35">
      <c r="B52" s="323" t="s">
        <v>339</v>
      </c>
      <c r="C52" s="324"/>
      <c r="D52" s="324"/>
      <c r="E52" s="324"/>
      <c r="F52" s="324"/>
      <c r="G52" s="324"/>
      <c r="H52" s="324"/>
      <c r="I52" s="324"/>
      <c r="J52" s="324"/>
      <c r="K52" s="324"/>
      <c r="L52" s="324"/>
      <c r="M52" s="324"/>
      <c r="N52" s="325"/>
    </row>
    <row r="53" spans="2:14" x14ac:dyDescent="0.35">
      <c r="B53" s="326"/>
      <c r="C53" s="327"/>
      <c r="D53" s="327"/>
      <c r="E53" s="327"/>
      <c r="F53" s="327"/>
      <c r="G53" s="327"/>
      <c r="H53" s="327"/>
      <c r="I53" s="327"/>
      <c r="J53" s="327"/>
      <c r="K53" s="327"/>
      <c r="L53" s="327"/>
      <c r="M53" s="327"/>
      <c r="N53" s="328"/>
    </row>
    <row r="54" spans="2:14" x14ac:dyDescent="0.35">
      <c r="B54" s="326"/>
      <c r="C54" s="327"/>
      <c r="D54" s="327"/>
      <c r="E54" s="327"/>
      <c r="F54" s="327"/>
      <c r="G54" s="327"/>
      <c r="H54" s="327"/>
      <c r="I54" s="327"/>
      <c r="J54" s="327"/>
      <c r="K54" s="327"/>
      <c r="L54" s="327"/>
      <c r="M54" s="327"/>
      <c r="N54" s="328"/>
    </row>
    <row r="55" spans="2:14" x14ac:dyDescent="0.35">
      <c r="B55" s="329"/>
      <c r="C55" s="330"/>
      <c r="D55" s="330"/>
      <c r="E55" s="330"/>
      <c r="F55" s="330"/>
      <c r="G55" s="330"/>
      <c r="H55" s="330"/>
      <c r="I55" s="330"/>
      <c r="J55" s="330"/>
      <c r="K55" s="330"/>
      <c r="L55" s="330"/>
      <c r="M55" s="330"/>
      <c r="N55" s="331"/>
    </row>
    <row r="56" spans="2:14" x14ac:dyDescent="0.35">
      <c r="B56" s="332" t="s">
        <v>340</v>
      </c>
      <c r="C56" s="333"/>
      <c r="D56" s="333"/>
      <c r="E56" s="333"/>
      <c r="F56" s="333"/>
      <c r="G56" s="333"/>
      <c r="H56" s="333"/>
      <c r="I56" s="333"/>
      <c r="J56" s="333"/>
      <c r="K56" s="333"/>
      <c r="L56" s="333"/>
      <c r="M56" s="333"/>
      <c r="N56" s="333"/>
    </row>
    <row r="57" spans="2:14" x14ac:dyDescent="0.35">
      <c r="B57" s="323" t="s">
        <v>339</v>
      </c>
      <c r="C57" s="324"/>
      <c r="D57" s="324"/>
      <c r="E57" s="324"/>
      <c r="F57" s="324"/>
      <c r="G57" s="324"/>
      <c r="H57" s="324"/>
      <c r="I57" s="324"/>
      <c r="J57" s="324"/>
      <c r="K57" s="324"/>
      <c r="L57" s="324"/>
      <c r="M57" s="324"/>
      <c r="N57" s="325"/>
    </row>
    <row r="58" spans="2:14" x14ac:dyDescent="0.35">
      <c r="B58" s="326"/>
      <c r="C58" s="327"/>
      <c r="D58" s="327"/>
      <c r="E58" s="327"/>
      <c r="F58" s="327"/>
      <c r="G58" s="327"/>
      <c r="H58" s="327"/>
      <c r="I58" s="327"/>
      <c r="J58" s="327"/>
      <c r="K58" s="327"/>
      <c r="L58" s="327"/>
      <c r="M58" s="327"/>
      <c r="N58" s="328"/>
    </row>
    <row r="59" spans="2:14" x14ac:dyDescent="0.35">
      <c r="B59" s="326"/>
      <c r="C59" s="327"/>
      <c r="D59" s="327"/>
      <c r="E59" s="327"/>
      <c r="F59" s="327"/>
      <c r="G59" s="327"/>
      <c r="H59" s="327"/>
      <c r="I59" s="327"/>
      <c r="J59" s="327"/>
      <c r="K59" s="327"/>
      <c r="L59" s="327"/>
      <c r="M59" s="327"/>
      <c r="N59" s="328"/>
    </row>
    <row r="60" spans="2:14" x14ac:dyDescent="0.35">
      <c r="B60" s="329"/>
      <c r="C60" s="330"/>
      <c r="D60" s="330"/>
      <c r="E60" s="330"/>
      <c r="F60" s="330"/>
      <c r="G60" s="330"/>
      <c r="H60" s="330"/>
      <c r="I60" s="330"/>
      <c r="J60" s="330"/>
      <c r="K60" s="330"/>
      <c r="L60" s="330"/>
      <c r="M60" s="330"/>
      <c r="N60" s="331"/>
    </row>
    <row r="62" spans="2:14" ht="15" thickBot="1" x14ac:dyDescent="0.4">
      <c r="B62" s="169" t="s">
        <v>353</v>
      </c>
      <c r="C62" s="169" t="s">
        <v>354</v>
      </c>
      <c r="D62" s="169" t="s">
        <v>107</v>
      </c>
      <c r="E62" s="169" t="s">
        <v>355</v>
      </c>
    </row>
    <row r="63" spans="2:14" ht="15" thickBot="1" x14ac:dyDescent="0.4">
      <c r="B63" s="166" t="s">
        <v>203</v>
      </c>
      <c r="C63" s="167"/>
      <c r="D63" s="167"/>
      <c r="E63" s="167"/>
    </row>
    <row r="64" spans="2:14" x14ac:dyDescent="0.35">
      <c r="B64" s="170" t="str">
        <f>B71</f>
        <v>[Material 1]</v>
      </c>
      <c r="C64" s="119">
        <f>F71</f>
        <v>0</v>
      </c>
      <c r="D64" s="119">
        <f>C71</f>
        <v>0</v>
      </c>
      <c r="E64" s="206" t="str">
        <f>IFERROR(C64/D71," ")</f>
        <v xml:space="preserve"> </v>
      </c>
    </row>
    <row r="65" spans="2:14" x14ac:dyDescent="0.35">
      <c r="B65" s="170" t="str">
        <f t="shared" ref="B65:B66" si="0">B72</f>
        <v>[Material 2]</v>
      </c>
      <c r="C65" s="119">
        <f t="shared" ref="C65:C66" si="1">F72</f>
        <v>0</v>
      </c>
      <c r="D65" s="119">
        <f t="shared" ref="D65:D66" si="2">C72</f>
        <v>0</v>
      </c>
      <c r="E65" s="206" t="str">
        <f t="shared" ref="E65:E66" si="3">IFERROR(C65/D72," ")</f>
        <v xml:space="preserve"> </v>
      </c>
    </row>
    <row r="66" spans="2:14" x14ac:dyDescent="0.35">
      <c r="B66" s="170" t="str">
        <f t="shared" si="0"/>
        <v>[Material 3]</v>
      </c>
      <c r="C66" s="119">
        <f t="shared" si="1"/>
        <v>0</v>
      </c>
      <c r="D66" s="119">
        <f t="shared" si="2"/>
        <v>0</v>
      </c>
      <c r="E66" s="206" t="str">
        <f t="shared" si="3"/>
        <v xml:space="preserve"> </v>
      </c>
    </row>
    <row r="68" spans="2:14" ht="15" thickBot="1" x14ac:dyDescent="0.4">
      <c r="B68" s="255" t="s">
        <v>101</v>
      </c>
      <c r="C68" s="255"/>
      <c r="D68" s="255"/>
      <c r="E68" s="255"/>
      <c r="F68" s="258"/>
      <c r="G68" s="334" t="s">
        <v>190</v>
      </c>
      <c r="H68" s="335"/>
      <c r="I68" s="335"/>
      <c r="J68" s="335"/>
      <c r="K68" s="335"/>
      <c r="L68" s="335"/>
      <c r="M68" s="335"/>
    </row>
    <row r="69" spans="2:14" ht="78.5" thickBot="1" x14ac:dyDescent="0.4">
      <c r="B69" s="11" t="s">
        <v>356</v>
      </c>
      <c r="C69" s="11" t="s">
        <v>73</v>
      </c>
      <c r="D69" s="11" t="s">
        <v>357</v>
      </c>
      <c r="E69" s="11" t="s">
        <v>358</v>
      </c>
      <c r="F69" s="11" t="s">
        <v>359</v>
      </c>
      <c r="G69" s="11" t="s">
        <v>201</v>
      </c>
      <c r="H69" s="11" t="s">
        <v>122</v>
      </c>
      <c r="I69" s="11" t="s">
        <v>123</v>
      </c>
      <c r="J69" s="11" t="s">
        <v>124</v>
      </c>
      <c r="K69" s="11" t="s">
        <v>125</v>
      </c>
      <c r="L69" s="11" t="s">
        <v>126</v>
      </c>
      <c r="M69" s="11" t="s">
        <v>127</v>
      </c>
    </row>
    <row r="70" spans="2:14" ht="15" thickBot="1" x14ac:dyDescent="0.4">
      <c r="B70" s="166" t="s">
        <v>203</v>
      </c>
      <c r="C70" s="167"/>
      <c r="D70" s="167"/>
      <c r="E70" s="167"/>
      <c r="F70" s="167"/>
      <c r="G70" s="167"/>
      <c r="H70" s="167"/>
      <c r="I70" s="167"/>
      <c r="J70" s="167"/>
      <c r="K70" s="167"/>
      <c r="L70" s="167"/>
      <c r="M70" s="167"/>
    </row>
    <row r="71" spans="2:14" ht="15" thickBot="1" x14ac:dyDescent="0.4">
      <c r="B71" s="15" t="s">
        <v>360</v>
      </c>
      <c r="C71" s="13"/>
      <c r="D71" s="209"/>
      <c r="E71" s="210"/>
      <c r="F71" s="211">
        <f>D71-E71</f>
        <v>0</v>
      </c>
      <c r="G71" s="24"/>
      <c r="H71" s="22"/>
      <c r="I71" s="22"/>
      <c r="J71" s="208"/>
      <c r="K71" s="24"/>
      <c r="L71" s="24"/>
      <c r="M71" s="22"/>
    </row>
    <row r="72" spans="2:14" ht="15" thickBot="1" x14ac:dyDescent="0.4">
      <c r="B72" s="15" t="s">
        <v>361</v>
      </c>
      <c r="C72" s="13"/>
      <c r="D72" s="209"/>
      <c r="E72" s="210"/>
      <c r="F72" s="211">
        <f>D72-E72</f>
        <v>0</v>
      </c>
      <c r="G72" s="24"/>
      <c r="H72" s="22"/>
      <c r="I72" s="22"/>
      <c r="J72" s="208"/>
      <c r="K72" s="24"/>
      <c r="L72" s="24"/>
      <c r="M72" s="22"/>
    </row>
    <row r="73" spans="2:14" ht="15" thickBot="1" x14ac:dyDescent="0.4">
      <c r="B73" s="15" t="s">
        <v>362</v>
      </c>
      <c r="C73" s="13"/>
      <c r="D73" s="209"/>
      <c r="E73" s="210"/>
      <c r="F73" s="211">
        <f>D73-E73</f>
        <v>0</v>
      </c>
      <c r="G73" s="24"/>
      <c r="H73" s="22"/>
      <c r="I73" s="22"/>
      <c r="J73" s="208"/>
      <c r="K73" s="24"/>
      <c r="L73" s="24"/>
      <c r="M73" s="22"/>
    </row>
    <row r="75" spans="2:14" x14ac:dyDescent="0.35">
      <c r="B75" s="202" t="s">
        <v>381</v>
      </c>
      <c r="C75" s="203"/>
      <c r="D75" s="203"/>
      <c r="E75" s="203"/>
      <c r="F75" s="203"/>
      <c r="G75" s="203"/>
      <c r="H75" s="203"/>
      <c r="I75" s="203"/>
      <c r="J75" s="203"/>
      <c r="K75" s="203"/>
      <c r="L75" s="203"/>
      <c r="M75" s="203"/>
      <c r="N75" s="204"/>
    </row>
    <row r="76" spans="2:14" x14ac:dyDescent="0.35">
      <c r="B76" s="336" t="s">
        <v>383</v>
      </c>
      <c r="C76" s="337"/>
      <c r="D76" s="337"/>
      <c r="E76" s="337"/>
      <c r="F76" s="337"/>
      <c r="G76" s="337"/>
      <c r="H76" s="337"/>
      <c r="I76" s="337"/>
      <c r="J76" s="337"/>
      <c r="K76" s="337"/>
      <c r="L76" s="337"/>
      <c r="M76" s="337"/>
      <c r="N76" s="338"/>
    </row>
    <row r="77" spans="2:14" x14ac:dyDescent="0.35">
      <c r="B77" s="339"/>
      <c r="C77" s="340"/>
      <c r="D77" s="340"/>
      <c r="E77" s="340"/>
      <c r="F77" s="340"/>
      <c r="G77" s="340"/>
      <c r="H77" s="340"/>
      <c r="I77" s="340"/>
      <c r="J77" s="340"/>
      <c r="K77" s="340"/>
      <c r="L77" s="340"/>
      <c r="M77" s="340"/>
      <c r="N77" s="341"/>
    </row>
    <row r="78" spans="2:14" x14ac:dyDescent="0.35">
      <c r="B78" s="339"/>
      <c r="C78" s="340"/>
      <c r="D78" s="340"/>
      <c r="E78" s="340"/>
      <c r="F78" s="340"/>
      <c r="G78" s="340"/>
      <c r="H78" s="340"/>
      <c r="I78" s="340"/>
      <c r="J78" s="340"/>
      <c r="K78" s="340"/>
      <c r="L78" s="340"/>
      <c r="M78" s="340"/>
      <c r="N78" s="341"/>
    </row>
    <row r="79" spans="2:14" x14ac:dyDescent="0.35">
      <c r="B79" s="339"/>
      <c r="C79" s="340"/>
      <c r="D79" s="340"/>
      <c r="E79" s="340"/>
      <c r="F79" s="340"/>
      <c r="G79" s="340"/>
      <c r="H79" s="340"/>
      <c r="I79" s="340"/>
      <c r="J79" s="340"/>
      <c r="K79" s="340"/>
      <c r="L79" s="340"/>
      <c r="M79" s="340"/>
      <c r="N79" s="341"/>
    </row>
    <row r="80" spans="2:14" x14ac:dyDescent="0.35">
      <c r="B80" s="339"/>
      <c r="C80" s="340"/>
      <c r="D80" s="340"/>
      <c r="E80" s="340"/>
      <c r="F80" s="340"/>
      <c r="G80" s="340"/>
      <c r="H80" s="340"/>
      <c r="I80" s="340"/>
      <c r="J80" s="340"/>
      <c r="K80" s="340"/>
      <c r="L80" s="340"/>
      <c r="M80" s="340"/>
      <c r="N80" s="341"/>
    </row>
    <row r="81" spans="2:14" ht="42" customHeight="1" x14ac:dyDescent="0.35">
      <c r="B81" s="342"/>
      <c r="C81" s="343"/>
      <c r="D81" s="343"/>
      <c r="E81" s="343"/>
      <c r="F81" s="343"/>
      <c r="G81" s="343"/>
      <c r="H81" s="343"/>
      <c r="I81" s="343"/>
      <c r="J81" s="343"/>
      <c r="K81" s="343"/>
      <c r="L81" s="343"/>
      <c r="M81" s="343"/>
      <c r="N81" s="344"/>
    </row>
    <row r="82" spans="2:14" x14ac:dyDescent="0.35">
      <c r="B82" s="323" t="s">
        <v>363</v>
      </c>
      <c r="C82" s="324"/>
      <c r="D82" s="324"/>
      <c r="E82" s="324"/>
      <c r="F82" s="324"/>
      <c r="G82" s="324"/>
      <c r="H82" s="324"/>
      <c r="I82" s="324"/>
      <c r="J82" s="324"/>
      <c r="K82" s="324"/>
      <c r="L82" s="324"/>
      <c r="M82" s="324"/>
      <c r="N82" s="325"/>
    </row>
    <row r="83" spans="2:14" x14ac:dyDescent="0.35">
      <c r="B83" s="326"/>
      <c r="C83" s="327"/>
      <c r="D83" s="327"/>
      <c r="E83" s="327"/>
      <c r="F83" s="327"/>
      <c r="G83" s="327"/>
      <c r="H83" s="327"/>
      <c r="I83" s="327"/>
      <c r="J83" s="327"/>
      <c r="K83" s="327"/>
      <c r="L83" s="327"/>
      <c r="M83" s="327"/>
      <c r="N83" s="328"/>
    </row>
    <row r="84" spans="2:14" x14ac:dyDescent="0.35">
      <c r="B84" s="326"/>
      <c r="C84" s="327"/>
      <c r="D84" s="327"/>
      <c r="E84" s="327"/>
      <c r="F84" s="327"/>
      <c r="G84" s="327"/>
      <c r="H84" s="327"/>
      <c r="I84" s="327"/>
      <c r="J84" s="327"/>
      <c r="K84" s="327"/>
      <c r="L84" s="327"/>
      <c r="M84" s="327"/>
      <c r="N84" s="328"/>
    </row>
    <row r="85" spans="2:14" x14ac:dyDescent="0.35">
      <c r="B85" s="329"/>
      <c r="C85" s="330"/>
      <c r="D85" s="330"/>
      <c r="E85" s="330"/>
      <c r="F85" s="330"/>
      <c r="G85" s="330"/>
      <c r="H85" s="330"/>
      <c r="I85" s="330"/>
      <c r="J85" s="330"/>
      <c r="K85" s="330"/>
      <c r="L85" s="330"/>
      <c r="M85" s="330"/>
      <c r="N85" s="331"/>
    </row>
  </sheetData>
  <mergeCells count="19">
    <mergeCell ref="B51:N51"/>
    <mergeCell ref="B2:M2"/>
    <mergeCell ref="B7:N9"/>
    <mergeCell ref="B10:N13"/>
    <mergeCell ref="B14:N14"/>
    <mergeCell ref="B15:N18"/>
    <mergeCell ref="B19:N19"/>
    <mergeCell ref="B20:N23"/>
    <mergeCell ref="B28:F28"/>
    <mergeCell ref="G28:M28"/>
    <mergeCell ref="B37:N46"/>
    <mergeCell ref="B47:N50"/>
    <mergeCell ref="B82:N85"/>
    <mergeCell ref="B52:N55"/>
    <mergeCell ref="B56:N56"/>
    <mergeCell ref="B57:N60"/>
    <mergeCell ref="B68:F68"/>
    <mergeCell ref="G68:M68"/>
    <mergeCell ref="B76:N81"/>
  </mergeCells>
  <dataValidations count="2">
    <dataValidation type="list" allowBlank="1" showInputMessage="1" showErrorMessage="1" sqref="H31:I33 H71:I73">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M31:M33 M71:M73">
      <formula1>"Primary Data,Third Party Data,Secondary Data - Calculated based on actual data,Secondary Data - Based on assumptions,Secondary Data - Extrapolation,Other evidence"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28"/>
  <sheetViews>
    <sheetView zoomScale="80" zoomScaleNormal="80" workbookViewId="0">
      <selection activeCell="A7" sqref="A7:M20"/>
    </sheetView>
  </sheetViews>
  <sheetFormatPr defaultColWidth="9.1796875" defaultRowHeight="14.5" x14ac:dyDescent="0.35"/>
  <cols>
    <col min="1" max="1" width="37.453125" style="62" customWidth="1"/>
    <col min="2" max="13" width="11.453125" style="62" customWidth="1"/>
    <col min="14" max="16384" width="9.1796875" style="62"/>
  </cols>
  <sheetData>
    <row r="1" spans="1:13" x14ac:dyDescent="0.35">
      <c r="A1" s="4" t="s">
        <v>32</v>
      </c>
      <c r="B1" s="4"/>
      <c r="C1" s="4"/>
      <c r="D1" s="4"/>
      <c r="E1" s="4"/>
      <c r="F1" s="4"/>
      <c r="G1" s="4"/>
      <c r="H1" s="4"/>
      <c r="I1" s="4"/>
      <c r="J1" s="4"/>
      <c r="K1" s="4"/>
      <c r="L1" s="4"/>
      <c r="M1" s="4"/>
    </row>
    <row r="2" spans="1:13" ht="268" customHeight="1" x14ac:dyDescent="0.35">
      <c r="A2" s="345" t="s">
        <v>364</v>
      </c>
      <c r="B2" s="345"/>
      <c r="C2" s="345"/>
      <c r="D2" s="345"/>
      <c r="E2" s="345"/>
      <c r="F2" s="345"/>
      <c r="G2" s="345"/>
      <c r="H2" s="345"/>
      <c r="I2" s="345"/>
      <c r="J2" s="345"/>
      <c r="K2" s="345"/>
      <c r="L2" s="345"/>
      <c r="M2" s="345"/>
    </row>
    <row r="3" spans="1:13" x14ac:dyDescent="0.35">
      <c r="A3" s="171"/>
      <c r="B3" s="171"/>
      <c r="C3" s="171"/>
      <c r="D3" s="171"/>
      <c r="E3" s="171"/>
      <c r="F3" s="171"/>
      <c r="G3" s="171"/>
      <c r="H3" s="171"/>
      <c r="I3" s="171"/>
      <c r="J3" s="171"/>
      <c r="K3" s="171"/>
      <c r="L3" s="171"/>
      <c r="M3" s="171"/>
    </row>
    <row r="4" spans="1:13" x14ac:dyDescent="0.35">
      <c r="A4" s="164" t="s">
        <v>365</v>
      </c>
      <c r="B4" s="33"/>
      <c r="C4" s="33"/>
      <c r="D4" s="33"/>
      <c r="E4" s="33"/>
      <c r="F4" s="33"/>
      <c r="G4" s="33"/>
      <c r="H4" s="33"/>
      <c r="I4" s="33"/>
      <c r="J4" s="33"/>
      <c r="K4" s="33"/>
      <c r="L4" s="33"/>
      <c r="M4" s="33"/>
    </row>
    <row r="5" spans="1:13" ht="28.5" customHeight="1" x14ac:dyDescent="0.35">
      <c r="A5" s="346" t="s">
        <v>366</v>
      </c>
      <c r="B5" s="346"/>
      <c r="C5" s="346"/>
      <c r="D5" s="346"/>
      <c r="E5" s="346"/>
      <c r="F5" s="346"/>
      <c r="G5" s="346"/>
      <c r="H5" s="346"/>
      <c r="I5" s="346"/>
      <c r="J5" s="346"/>
      <c r="K5" s="346"/>
      <c r="L5" s="346"/>
      <c r="M5" s="346"/>
    </row>
    <row r="6" spans="1:13" x14ac:dyDescent="0.35">
      <c r="A6" s="196"/>
      <c r="B6" s="196"/>
      <c r="C6" s="196"/>
      <c r="D6" s="196"/>
      <c r="E6" s="196"/>
      <c r="F6" s="196"/>
      <c r="G6" s="196"/>
      <c r="H6" s="196"/>
      <c r="I6" s="196"/>
      <c r="J6" s="196"/>
      <c r="K6" s="196"/>
      <c r="L6" s="196"/>
      <c r="M6" s="196"/>
    </row>
    <row r="7" spans="1:13" x14ac:dyDescent="0.35">
      <c r="A7" s="347" t="s">
        <v>367</v>
      </c>
      <c r="B7" s="348"/>
      <c r="C7" s="348"/>
      <c r="D7" s="348"/>
      <c r="E7" s="348"/>
      <c r="F7" s="348"/>
      <c r="G7" s="348"/>
      <c r="H7" s="348"/>
      <c r="I7" s="348"/>
      <c r="J7" s="348"/>
      <c r="K7" s="348"/>
      <c r="L7" s="348"/>
      <c r="M7" s="348"/>
    </row>
    <row r="8" spans="1:13" x14ac:dyDescent="0.35">
      <c r="A8" s="348"/>
      <c r="B8" s="348"/>
      <c r="C8" s="348"/>
      <c r="D8" s="348"/>
      <c r="E8" s="348"/>
      <c r="F8" s="348"/>
      <c r="G8" s="348"/>
      <c r="H8" s="348"/>
      <c r="I8" s="348"/>
      <c r="J8" s="348"/>
      <c r="K8" s="348"/>
      <c r="L8" s="348"/>
      <c r="M8" s="348"/>
    </row>
    <row r="9" spans="1:13" x14ac:dyDescent="0.35">
      <c r="A9" s="348"/>
      <c r="B9" s="348"/>
      <c r="C9" s="348"/>
      <c r="D9" s="348"/>
      <c r="E9" s="348"/>
      <c r="F9" s="348"/>
      <c r="G9" s="348"/>
      <c r="H9" s="348"/>
      <c r="I9" s="348"/>
      <c r="J9" s="348"/>
      <c r="K9" s="348"/>
      <c r="L9" s="348"/>
      <c r="M9" s="348"/>
    </row>
    <row r="10" spans="1:13" x14ac:dyDescent="0.35">
      <c r="A10" s="348"/>
      <c r="B10" s="348"/>
      <c r="C10" s="348"/>
      <c r="D10" s="348"/>
      <c r="E10" s="348"/>
      <c r="F10" s="348"/>
      <c r="G10" s="348"/>
      <c r="H10" s="348"/>
      <c r="I10" s="348"/>
      <c r="J10" s="348"/>
      <c r="K10" s="348"/>
      <c r="L10" s="348"/>
      <c r="M10" s="348"/>
    </row>
    <row r="11" spans="1:13" x14ac:dyDescent="0.35">
      <c r="A11" s="348"/>
      <c r="B11" s="348"/>
      <c r="C11" s="348"/>
      <c r="D11" s="348"/>
      <c r="E11" s="348"/>
      <c r="F11" s="348"/>
      <c r="G11" s="348"/>
      <c r="H11" s="348"/>
      <c r="I11" s="348"/>
      <c r="J11" s="348"/>
      <c r="K11" s="348"/>
      <c r="L11" s="348"/>
      <c r="M11" s="348"/>
    </row>
    <row r="12" spans="1:13" x14ac:dyDescent="0.35">
      <c r="A12" s="348"/>
      <c r="B12" s="348"/>
      <c r="C12" s="348"/>
      <c r="D12" s="348"/>
      <c r="E12" s="348"/>
      <c r="F12" s="348"/>
      <c r="G12" s="348"/>
      <c r="H12" s="348"/>
      <c r="I12" s="348"/>
      <c r="J12" s="348"/>
      <c r="K12" s="348"/>
      <c r="L12" s="348"/>
      <c r="M12" s="348"/>
    </row>
    <row r="13" spans="1:13" x14ac:dyDescent="0.35">
      <c r="A13" s="348"/>
      <c r="B13" s="348"/>
      <c r="C13" s="348"/>
      <c r="D13" s="348"/>
      <c r="E13" s="348"/>
      <c r="F13" s="348"/>
      <c r="G13" s="348"/>
      <c r="H13" s="348"/>
      <c r="I13" s="348"/>
      <c r="J13" s="348"/>
      <c r="K13" s="348"/>
      <c r="L13" s="348"/>
      <c r="M13" s="348"/>
    </row>
    <row r="14" spans="1:13" x14ac:dyDescent="0.35">
      <c r="A14" s="348"/>
      <c r="B14" s="348"/>
      <c r="C14" s="348"/>
      <c r="D14" s="348"/>
      <c r="E14" s="348"/>
      <c r="F14" s="348"/>
      <c r="G14" s="348"/>
      <c r="H14" s="348"/>
      <c r="I14" s="348"/>
      <c r="J14" s="348"/>
      <c r="K14" s="348"/>
      <c r="L14" s="348"/>
      <c r="M14" s="348"/>
    </row>
    <row r="15" spans="1:13" x14ac:dyDescent="0.35">
      <c r="A15" s="348"/>
      <c r="B15" s="348"/>
      <c r="C15" s="348"/>
      <c r="D15" s="348"/>
      <c r="E15" s="348"/>
      <c r="F15" s="348"/>
      <c r="G15" s="348"/>
      <c r="H15" s="348"/>
      <c r="I15" s="348"/>
      <c r="J15" s="348"/>
      <c r="K15" s="348"/>
      <c r="L15" s="348"/>
      <c r="M15" s="348"/>
    </row>
    <row r="16" spans="1:13" x14ac:dyDescent="0.35">
      <c r="A16" s="348"/>
      <c r="B16" s="348"/>
      <c r="C16" s="348"/>
      <c r="D16" s="348"/>
      <c r="E16" s="348"/>
      <c r="F16" s="348"/>
      <c r="G16" s="348"/>
      <c r="H16" s="348"/>
      <c r="I16" s="348"/>
      <c r="J16" s="348"/>
      <c r="K16" s="348"/>
      <c r="L16" s="348"/>
      <c r="M16" s="348"/>
    </row>
    <row r="17" spans="1:13" x14ac:dyDescent="0.35">
      <c r="A17" s="348"/>
      <c r="B17" s="348"/>
      <c r="C17" s="348"/>
      <c r="D17" s="348"/>
      <c r="E17" s="348"/>
      <c r="F17" s="348"/>
      <c r="G17" s="348"/>
      <c r="H17" s="348"/>
      <c r="I17" s="348"/>
      <c r="J17" s="348"/>
      <c r="K17" s="348"/>
      <c r="L17" s="348"/>
      <c r="M17" s="348"/>
    </row>
    <row r="18" spans="1:13" x14ac:dyDescent="0.35">
      <c r="A18" s="348"/>
      <c r="B18" s="348"/>
      <c r="C18" s="348"/>
      <c r="D18" s="348"/>
      <c r="E18" s="348"/>
      <c r="F18" s="348"/>
      <c r="G18" s="348"/>
      <c r="H18" s="348"/>
      <c r="I18" s="348"/>
      <c r="J18" s="348"/>
      <c r="K18" s="348"/>
      <c r="L18" s="348"/>
      <c r="M18" s="348"/>
    </row>
    <row r="19" spans="1:13" x14ac:dyDescent="0.35">
      <c r="A19" s="348"/>
      <c r="B19" s="348"/>
      <c r="C19" s="348"/>
      <c r="D19" s="348"/>
      <c r="E19" s="348"/>
      <c r="F19" s="348"/>
      <c r="G19" s="348"/>
      <c r="H19" s="348"/>
      <c r="I19" s="348"/>
      <c r="J19" s="348"/>
      <c r="K19" s="348"/>
      <c r="L19" s="348"/>
      <c r="M19" s="348"/>
    </row>
    <row r="20" spans="1:13" x14ac:dyDescent="0.35">
      <c r="A20" s="348"/>
      <c r="B20" s="348"/>
      <c r="C20" s="348"/>
      <c r="D20" s="348"/>
      <c r="E20" s="348"/>
      <c r="F20" s="348"/>
      <c r="G20" s="348"/>
      <c r="H20" s="348"/>
      <c r="I20" s="348"/>
      <c r="J20" s="348"/>
      <c r="K20" s="348"/>
      <c r="L20" s="348"/>
      <c r="M20" s="348"/>
    </row>
    <row r="23" spans="1:13" ht="15" thickBot="1" x14ac:dyDescent="0.4">
      <c r="A23" s="255" t="s">
        <v>101</v>
      </c>
      <c r="B23" s="255"/>
      <c r="C23" s="255"/>
      <c r="D23" s="255"/>
      <c r="E23" s="255"/>
      <c r="F23" s="255"/>
      <c r="G23" s="255"/>
      <c r="H23" s="255"/>
      <c r="I23" s="255"/>
      <c r="J23" s="255"/>
      <c r="K23" s="255"/>
      <c r="L23" s="255"/>
      <c r="M23" s="258"/>
    </row>
    <row r="24" spans="1:13" ht="91.5" thickBot="1" x14ac:dyDescent="0.4">
      <c r="A24" s="197" t="s">
        <v>368</v>
      </c>
      <c r="B24" s="11" t="s">
        <v>73</v>
      </c>
      <c r="C24" s="11" t="s">
        <v>108</v>
      </c>
      <c r="D24" s="11" t="s">
        <v>109</v>
      </c>
      <c r="E24" s="11" t="s">
        <v>110</v>
      </c>
      <c r="F24" s="11" t="s">
        <v>111</v>
      </c>
      <c r="G24" s="11" t="s">
        <v>112</v>
      </c>
      <c r="H24" s="11" t="s">
        <v>113</v>
      </c>
      <c r="I24" s="11" t="s">
        <v>114</v>
      </c>
      <c r="J24" s="11" t="s">
        <v>115</v>
      </c>
      <c r="K24" s="11" t="s">
        <v>116</v>
      </c>
      <c r="L24" s="11" t="s">
        <v>117</v>
      </c>
      <c r="M24" s="197" t="s">
        <v>369</v>
      </c>
    </row>
    <row r="25" spans="1:13" ht="15" thickBot="1" x14ac:dyDescent="0.4">
      <c r="A25" s="166" t="s">
        <v>203</v>
      </c>
      <c r="B25" s="167"/>
      <c r="C25" s="167"/>
      <c r="D25" s="167"/>
      <c r="E25" s="167"/>
      <c r="F25" s="167"/>
      <c r="G25" s="167"/>
      <c r="H25" s="167"/>
      <c r="I25" s="167"/>
      <c r="J25" s="167"/>
      <c r="K25" s="167"/>
      <c r="L25" s="167"/>
      <c r="M25" s="167"/>
    </row>
    <row r="26" spans="1:13" ht="15" thickBot="1" x14ac:dyDescent="0.4">
      <c r="A26" s="109" t="s">
        <v>370</v>
      </c>
      <c r="B26" s="13"/>
      <c r="C26" s="13"/>
      <c r="D26" s="13"/>
      <c r="E26" s="13"/>
      <c r="F26" s="13"/>
      <c r="G26" s="13"/>
      <c r="H26" s="13"/>
      <c r="I26" s="13"/>
      <c r="J26" s="13"/>
      <c r="K26" s="13"/>
      <c r="L26" s="13"/>
      <c r="M26" s="168">
        <f>SUM(C26:L26)</f>
        <v>0</v>
      </c>
    </row>
    <row r="27" spans="1:13" ht="15" thickBot="1" x14ac:dyDescent="0.4">
      <c r="A27" s="109" t="s">
        <v>371</v>
      </c>
      <c r="B27" s="13"/>
      <c r="C27" s="13"/>
      <c r="D27" s="13"/>
      <c r="E27" s="13"/>
      <c r="F27" s="13"/>
      <c r="G27" s="13"/>
      <c r="H27" s="13"/>
      <c r="I27" s="13"/>
      <c r="J27" s="13"/>
      <c r="K27" s="13"/>
      <c r="L27" s="13"/>
      <c r="M27" s="168">
        <f>SUM(C27:L27)</f>
        <v>0</v>
      </c>
    </row>
    <row r="28" spans="1:13" x14ac:dyDescent="0.35">
      <c r="A28" s="165"/>
      <c r="B28" s="165"/>
      <c r="C28" s="165"/>
      <c r="D28" s="165"/>
      <c r="E28" s="165"/>
      <c r="F28" s="165"/>
      <c r="G28" s="165"/>
      <c r="H28" s="165"/>
      <c r="I28" s="165"/>
      <c r="J28" s="165"/>
      <c r="K28" s="165"/>
      <c r="L28" s="165"/>
      <c r="M28" s="165"/>
    </row>
  </sheetData>
  <mergeCells count="4">
    <mergeCell ref="A2:M2"/>
    <mergeCell ref="A5:M5"/>
    <mergeCell ref="A7:M20"/>
    <mergeCell ref="A23:M23"/>
  </mergeCells>
  <dataValidations count="2">
    <dataValidation type="list" allowBlank="1" showInputMessage="1" showErrorMessage="1" sqref="G28:H29">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L28:L29">
      <formula1>"Primary Data,Third Party Data,Secondary Data - Calculated based on actual data,Secondary Data - Based on assumptions,Secondary Data - Extrapolation,Other evidence"</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6" sqref="C6"/>
    </sheetView>
  </sheetViews>
  <sheetFormatPr defaultRowHeight="14.5" x14ac:dyDescent="0.35"/>
  <cols>
    <col min="1" max="1" width="13.81640625" customWidth="1"/>
    <col min="2" max="2" width="30.1796875" customWidth="1"/>
    <col min="3" max="3" width="33.81640625" customWidth="1"/>
  </cols>
  <sheetData>
    <row r="1" spans="1:3" x14ac:dyDescent="0.35">
      <c r="A1" s="349" t="s">
        <v>372</v>
      </c>
      <c r="B1" s="349"/>
      <c r="C1" s="349"/>
    </row>
    <row r="2" spans="1:3" x14ac:dyDescent="0.35">
      <c r="A2" s="199" t="s">
        <v>373</v>
      </c>
      <c r="B2" s="199" t="s">
        <v>374</v>
      </c>
      <c r="C2" s="199" t="s">
        <v>375</v>
      </c>
    </row>
    <row r="3" spans="1:3" x14ac:dyDescent="0.35">
      <c r="A3" s="200" t="s">
        <v>376</v>
      </c>
      <c r="B3" s="200" t="s">
        <v>384</v>
      </c>
      <c r="C3" s="200" t="s">
        <v>377</v>
      </c>
    </row>
    <row r="4" spans="1:3" ht="23" x14ac:dyDescent="0.35">
      <c r="A4" s="200" t="s">
        <v>385</v>
      </c>
      <c r="B4" s="200" t="s">
        <v>386</v>
      </c>
      <c r="C4" s="200" t="s">
        <v>388</v>
      </c>
    </row>
    <row r="5" spans="1:3" x14ac:dyDescent="0.35">
      <c r="A5" s="200" t="s">
        <v>387</v>
      </c>
      <c r="B5" s="200" t="s">
        <v>382</v>
      </c>
      <c r="C5" s="200" t="s">
        <v>389</v>
      </c>
    </row>
    <row r="6" spans="1:3" ht="72.75" customHeight="1" x14ac:dyDescent="0.35">
      <c r="A6" s="245" t="s">
        <v>390</v>
      </c>
      <c r="B6" s="245" t="s">
        <v>391</v>
      </c>
      <c r="C6" s="245" t="s">
        <v>393</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2" zoomScale="90" zoomScaleNormal="90" workbookViewId="0">
      <selection activeCell="C21" sqref="C21"/>
    </sheetView>
  </sheetViews>
  <sheetFormatPr defaultColWidth="9.1796875" defaultRowHeight="12.5" x14ac:dyDescent="0.25"/>
  <cols>
    <col min="1" max="1" width="36.1796875" style="9" customWidth="1"/>
    <col min="2" max="4" width="20.54296875" style="9" customWidth="1"/>
    <col min="5" max="5" width="24" style="9" bestFit="1" customWidth="1"/>
    <col min="6" max="6" width="20.54296875" style="9" customWidth="1"/>
    <col min="7" max="7" width="24.453125" style="9" customWidth="1"/>
    <col min="8" max="16384" width="9.1796875" style="9"/>
  </cols>
  <sheetData>
    <row r="1" spans="1:6" x14ac:dyDescent="0.25">
      <c r="A1" s="1"/>
      <c r="B1" s="1"/>
      <c r="C1" s="1"/>
      <c r="D1" s="1"/>
      <c r="E1" s="1"/>
      <c r="F1" s="1"/>
    </row>
    <row r="2" spans="1:6" ht="13" x14ac:dyDescent="0.25">
      <c r="A2" s="3" t="s">
        <v>49</v>
      </c>
      <c r="B2" s="3"/>
      <c r="C2" s="3"/>
      <c r="D2" s="2"/>
      <c r="E2" s="2"/>
      <c r="F2" s="2"/>
    </row>
    <row r="3" spans="1:6" ht="13" thickBot="1" x14ac:dyDescent="0.3">
      <c r="A3" s="2"/>
      <c r="B3" s="2"/>
      <c r="C3" s="2"/>
      <c r="D3" s="2"/>
      <c r="E3" s="2"/>
      <c r="F3" s="2"/>
    </row>
    <row r="4" spans="1:6" ht="13.5" thickBot="1" x14ac:dyDescent="0.3">
      <c r="A4" s="11" t="s">
        <v>50</v>
      </c>
      <c r="B4" s="11"/>
      <c r="C4" s="11" t="s">
        <v>51</v>
      </c>
      <c r="D4" s="2"/>
      <c r="E4" s="2"/>
      <c r="F4" s="2"/>
    </row>
    <row r="5" spans="1:6" ht="13.5" thickBot="1" x14ac:dyDescent="0.3">
      <c r="A5" s="20" t="s">
        <v>52</v>
      </c>
      <c r="B5" s="21"/>
      <c r="C5" s="23"/>
      <c r="D5" s="2"/>
      <c r="E5" s="234"/>
      <c r="F5" s="2"/>
    </row>
    <row r="6" spans="1:6" ht="13" thickBot="1" x14ac:dyDescent="0.3">
      <c r="A6" s="20" t="s">
        <v>53</v>
      </c>
      <c r="B6" s="21"/>
      <c r="C6" s="23"/>
      <c r="D6" s="2"/>
      <c r="F6" s="2"/>
    </row>
    <row r="7" spans="1:6" ht="13" thickBot="1" x14ac:dyDescent="0.3">
      <c r="A7" s="20" t="s">
        <v>54</v>
      </c>
      <c r="B7" s="21"/>
      <c r="C7" s="23"/>
      <c r="D7" s="2"/>
      <c r="E7" s="2"/>
      <c r="F7" s="2"/>
    </row>
    <row r="8" spans="1:6" ht="13" thickBot="1" x14ac:dyDescent="0.3">
      <c r="A8" s="20" t="s">
        <v>55</v>
      </c>
      <c r="B8" s="21"/>
      <c r="C8" s="23"/>
      <c r="D8" s="2"/>
      <c r="E8" s="2"/>
      <c r="F8" s="2"/>
    </row>
    <row r="9" spans="1:6" ht="13" thickBot="1" x14ac:dyDescent="0.3">
      <c r="A9" s="20" t="s">
        <v>56</v>
      </c>
      <c r="B9" s="21"/>
      <c r="C9" s="23"/>
      <c r="D9" s="2"/>
      <c r="E9" s="2"/>
      <c r="F9" s="2"/>
    </row>
    <row r="11" spans="1:6" ht="13" x14ac:dyDescent="0.25">
      <c r="A11" s="3" t="s">
        <v>57</v>
      </c>
      <c r="B11" s="3"/>
      <c r="C11" s="3"/>
      <c r="D11" s="3"/>
      <c r="E11" s="3"/>
    </row>
    <row r="12" spans="1:6" x14ac:dyDescent="0.25">
      <c r="A12" s="9" t="s">
        <v>58</v>
      </c>
    </row>
    <row r="13" spans="1:6" ht="13" thickBot="1" x14ac:dyDescent="0.3"/>
    <row r="14" spans="1:6" ht="13.5" thickBot="1" x14ac:dyDescent="0.3">
      <c r="A14" s="10" t="s">
        <v>59</v>
      </c>
      <c r="B14" s="11" t="s">
        <v>60</v>
      </c>
      <c r="C14" s="10" t="s">
        <v>15</v>
      </c>
      <c r="D14" s="11" t="s">
        <v>61</v>
      </c>
      <c r="E14" s="10" t="s">
        <v>17</v>
      </c>
    </row>
    <row r="15" spans="1:6" ht="62.5" thickBot="1" x14ac:dyDescent="0.3">
      <c r="A15" s="15" t="s">
        <v>62</v>
      </c>
      <c r="B15" s="14" t="s">
        <v>60</v>
      </c>
      <c r="C15" s="12" t="s">
        <v>63</v>
      </c>
      <c r="D15" s="14" t="s">
        <v>61</v>
      </c>
      <c r="E15" s="15" t="s">
        <v>64</v>
      </c>
    </row>
    <row r="16" spans="1:6" ht="13" thickBot="1" x14ac:dyDescent="0.3">
      <c r="A16" s="17">
        <f>C16-E16</f>
        <v>0</v>
      </c>
      <c r="B16" s="14" t="s">
        <v>60</v>
      </c>
      <c r="C16" s="18">
        <f>GETPIVOTDATA("t CO2e",'Reference emissions'!$A$5)</f>
        <v>0</v>
      </c>
      <c r="D16" s="14" t="s">
        <v>61</v>
      </c>
      <c r="E16" s="19">
        <f>GETPIVOTDATA("t CO2e",'Project emissions'!$A$5)</f>
        <v>0</v>
      </c>
    </row>
    <row r="18" spans="1:5" ht="13" x14ac:dyDescent="0.25">
      <c r="A18" s="3" t="s">
        <v>65</v>
      </c>
      <c r="B18" s="3"/>
      <c r="C18" s="3"/>
      <c r="D18" s="3"/>
      <c r="E18" s="3"/>
    </row>
    <row r="19" spans="1:5" x14ac:dyDescent="0.25">
      <c r="A19" s="9" t="s">
        <v>66</v>
      </c>
    </row>
    <row r="20" spans="1:5" ht="13" thickBot="1" x14ac:dyDescent="0.3"/>
    <row r="21" spans="1:5" ht="26.5" thickBot="1" x14ac:dyDescent="0.3">
      <c r="A21" s="10" t="s">
        <v>59</v>
      </c>
      <c r="B21" s="11" t="s">
        <v>60</v>
      </c>
      <c r="C21" s="10" t="s">
        <v>59</v>
      </c>
      <c r="D21" s="11" t="s">
        <v>67</v>
      </c>
      <c r="E21" s="10" t="s">
        <v>15</v>
      </c>
    </row>
    <row r="22" spans="1:5" ht="16" thickBot="1" x14ac:dyDescent="0.3">
      <c r="A22" s="15" t="s">
        <v>68</v>
      </c>
      <c r="B22" s="14" t="s">
        <v>60</v>
      </c>
      <c r="C22" s="15" t="s">
        <v>62</v>
      </c>
      <c r="D22" s="14" t="s">
        <v>67</v>
      </c>
      <c r="E22" s="12" t="s">
        <v>63</v>
      </c>
    </row>
    <row r="23" spans="1:5" ht="13" thickBot="1" x14ac:dyDescent="0.3">
      <c r="A23" s="25" t="e">
        <f>C23/E23</f>
        <v>#DIV/0!</v>
      </c>
      <c r="B23" s="14" t="s">
        <v>60</v>
      </c>
      <c r="C23" s="18">
        <f>A16</f>
        <v>0</v>
      </c>
      <c r="D23" s="14" t="s">
        <v>67</v>
      </c>
      <c r="E23" s="19">
        <f>C16</f>
        <v>0</v>
      </c>
    </row>
    <row r="25" spans="1:5" ht="13" x14ac:dyDescent="0.25">
      <c r="A25" s="3" t="s">
        <v>69</v>
      </c>
      <c r="B25" s="3"/>
      <c r="C25" s="3"/>
      <c r="D25" s="3"/>
      <c r="E25" s="3"/>
    </row>
    <row r="26" spans="1:5" ht="13.5" thickBot="1" x14ac:dyDescent="0.3">
      <c r="B26" s="173"/>
      <c r="C26" s="173"/>
      <c r="D26" s="173"/>
      <c r="E26" s="173"/>
    </row>
    <row r="27" spans="1:5" ht="13.5" thickBot="1" x14ac:dyDescent="0.3">
      <c r="A27" s="10" t="s">
        <v>70</v>
      </c>
      <c r="B27" s="10" t="s">
        <v>71</v>
      </c>
      <c r="C27" s="10" t="s">
        <v>72</v>
      </c>
      <c r="D27" s="10" t="s">
        <v>73</v>
      </c>
      <c r="E27" s="10" t="s">
        <v>51</v>
      </c>
    </row>
    <row r="28" spans="1:5" ht="75.5" thickBot="1" x14ac:dyDescent="0.3">
      <c r="A28" s="174" t="s">
        <v>74</v>
      </c>
      <c r="B28" s="175" t="s">
        <v>75</v>
      </c>
      <c r="C28" s="19">
        <f>A16</f>
        <v>0</v>
      </c>
      <c r="D28" s="148" t="s">
        <v>76</v>
      </c>
      <c r="E28" s="176" t="s">
        <v>77</v>
      </c>
    </row>
    <row r="29" spans="1:5" ht="63" thickBot="1" x14ac:dyDescent="0.3">
      <c r="A29" s="174" t="s">
        <v>78</v>
      </c>
      <c r="B29" s="175" t="s">
        <v>79</v>
      </c>
      <c r="C29" s="177" t="e">
        <f>A23</f>
        <v>#DIV/0!</v>
      </c>
      <c r="D29" s="148" t="s">
        <v>76</v>
      </c>
      <c r="E29" s="176" t="s">
        <v>77</v>
      </c>
    </row>
    <row r="30" spans="1:5" ht="63" thickBot="1" x14ac:dyDescent="0.3">
      <c r="A30" s="174" t="s">
        <v>80</v>
      </c>
      <c r="B30" s="175" t="s">
        <v>81</v>
      </c>
      <c r="C30" s="19">
        <f>C16</f>
        <v>0</v>
      </c>
      <c r="D30" s="148" t="s">
        <v>76</v>
      </c>
      <c r="E30" s="176" t="s">
        <v>82</v>
      </c>
    </row>
    <row r="31" spans="1:5" ht="63" thickBot="1" x14ac:dyDescent="0.3">
      <c r="A31" s="174" t="s">
        <v>83</v>
      </c>
      <c r="B31" s="175" t="s">
        <v>84</v>
      </c>
      <c r="C31" s="19">
        <f>E16</f>
        <v>0</v>
      </c>
      <c r="D31" s="148" t="s">
        <v>76</v>
      </c>
      <c r="E31" s="176" t="s">
        <v>82</v>
      </c>
    </row>
    <row r="32" spans="1:5" ht="52.5" thickBot="1" x14ac:dyDescent="0.3">
      <c r="A32" s="248" t="s">
        <v>85</v>
      </c>
      <c r="B32" s="175" t="s">
        <v>86</v>
      </c>
      <c r="C32" s="21"/>
      <c r="D32" s="148" t="s">
        <v>87</v>
      </c>
      <c r="E32" s="178" t="s">
        <v>88</v>
      </c>
    </row>
    <row r="33" spans="1:5" ht="52.5" thickBot="1" x14ac:dyDescent="0.3">
      <c r="A33" s="249"/>
      <c r="B33" s="175" t="s">
        <v>89</v>
      </c>
      <c r="C33" s="21"/>
      <c r="D33" s="148" t="s">
        <v>90</v>
      </c>
      <c r="E33" s="178" t="s">
        <v>88</v>
      </c>
    </row>
    <row r="34" spans="1:5" ht="52.5" thickBot="1" x14ac:dyDescent="0.3">
      <c r="A34" s="250"/>
      <c r="B34" s="175" t="s">
        <v>91</v>
      </c>
      <c r="C34" s="21"/>
      <c r="D34" s="148" t="s">
        <v>92</v>
      </c>
      <c r="E34" s="178" t="s">
        <v>88</v>
      </c>
    </row>
    <row r="35" spans="1:5" ht="52.5" thickBot="1" x14ac:dyDescent="0.3">
      <c r="A35" s="248" t="s">
        <v>93</v>
      </c>
      <c r="B35" s="175" t="s">
        <v>86</v>
      </c>
      <c r="C35" s="21"/>
      <c r="D35" s="148" t="s">
        <v>87</v>
      </c>
      <c r="E35" s="178" t="s">
        <v>88</v>
      </c>
    </row>
    <row r="36" spans="1:5" ht="52.5" thickBot="1" x14ac:dyDescent="0.3">
      <c r="A36" s="249"/>
      <c r="B36" s="175" t="s">
        <v>89</v>
      </c>
      <c r="C36" s="21"/>
      <c r="D36" s="148" t="s">
        <v>90</v>
      </c>
      <c r="E36" s="178" t="s">
        <v>88</v>
      </c>
    </row>
    <row r="37" spans="1:5" ht="52.5" thickBot="1" x14ac:dyDescent="0.3">
      <c r="A37" s="250"/>
      <c r="B37" s="175" t="s">
        <v>91</v>
      </c>
      <c r="C37" s="21"/>
      <c r="D37" s="148" t="s">
        <v>92</v>
      </c>
      <c r="E37" s="178" t="s">
        <v>88</v>
      </c>
    </row>
  </sheetData>
  <mergeCells count="2">
    <mergeCell ref="A32:A34"/>
    <mergeCell ref="A35:A37"/>
  </mergeCells>
  <dataValidations disablePrompts="1" count="1">
    <dataValidation type="list" allowBlank="1" showInputMessage="1" showErrorMessage="1" sqref="C6:C8">
      <formula1>"Electricity,Heat,Electricity &amp; Heat,Other"</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80" zoomScaleNormal="80" workbookViewId="0"/>
  </sheetViews>
  <sheetFormatPr defaultColWidth="9.1796875" defaultRowHeight="12.5" x14ac:dyDescent="0.25"/>
  <cols>
    <col min="1" max="1" width="16.54296875" style="9" customWidth="1"/>
    <col min="2" max="2" width="12.81640625" style="9" bestFit="1" customWidth="1"/>
    <col min="3" max="3" width="20.1796875" style="9" customWidth="1"/>
    <col min="4" max="4" width="12" style="9" customWidth="1"/>
    <col min="5" max="14" width="10.1796875" style="9" customWidth="1"/>
    <col min="15" max="15" width="22.1796875" style="9" customWidth="1"/>
    <col min="16" max="17" width="10.1796875" style="9" customWidth="1"/>
    <col min="18" max="24" width="13.81640625" style="9" customWidth="1"/>
    <col min="25" max="16384" width="9.1796875" style="9"/>
  </cols>
  <sheetData>
    <row r="1" spans="1:24" x14ac:dyDescent="0.25">
      <c r="A1" s="44" t="s">
        <v>13</v>
      </c>
      <c r="B1" s="44"/>
    </row>
    <row r="2" spans="1:24" x14ac:dyDescent="0.25">
      <c r="A2" s="65" t="s">
        <v>94</v>
      </c>
    </row>
    <row r="3" spans="1:24" x14ac:dyDescent="0.25">
      <c r="A3" s="65" t="s">
        <v>95</v>
      </c>
    </row>
    <row r="5" spans="1:24" ht="14.5" x14ac:dyDescent="0.35">
      <c r="A5" s="58" t="s">
        <v>96</v>
      </c>
      <c r="B5" t="s">
        <v>97</v>
      </c>
    </row>
    <row r="6" spans="1:24" ht="14.5" x14ac:dyDescent="0.35">
      <c r="A6" s="59" t="s">
        <v>98</v>
      </c>
      <c r="B6" s="60">
        <v>0</v>
      </c>
    </row>
    <row r="7" spans="1:24" ht="14.5" x14ac:dyDescent="0.35">
      <c r="A7" s="59" t="s">
        <v>99</v>
      </c>
      <c r="B7" s="60">
        <v>0</v>
      </c>
    </row>
    <row r="8" spans="1:24" ht="14.5" x14ac:dyDescent="0.35">
      <c r="A8" s="64"/>
      <c r="B8"/>
    </row>
    <row r="10" spans="1:24" x14ac:dyDescent="0.25">
      <c r="A10" s="44" t="s">
        <v>100</v>
      </c>
      <c r="B10" s="44"/>
      <c r="C10" s="44"/>
      <c r="D10" s="44"/>
      <c r="E10" s="44"/>
      <c r="F10" s="44"/>
      <c r="G10" s="44"/>
      <c r="H10" s="44"/>
      <c r="I10" s="44"/>
      <c r="J10" s="44"/>
      <c r="K10" s="44"/>
      <c r="L10" s="44"/>
      <c r="M10" s="44"/>
      <c r="N10" s="44"/>
      <c r="O10" s="44"/>
      <c r="P10" s="44"/>
      <c r="Q10" s="44"/>
      <c r="R10" s="44"/>
      <c r="S10" s="44"/>
      <c r="T10" s="44"/>
      <c r="U10" s="44"/>
      <c r="V10" s="44"/>
      <c r="W10" s="44"/>
      <c r="X10" s="44"/>
    </row>
    <row r="11" spans="1:24" ht="13" thickBot="1" x14ac:dyDescent="0.3"/>
    <row r="12" spans="1:24" s="45" customFormat="1" ht="26.9" customHeight="1" x14ac:dyDescent="0.25">
      <c r="A12" s="254" t="s">
        <v>101</v>
      </c>
      <c r="B12" s="254"/>
      <c r="C12" s="254"/>
      <c r="D12" s="254"/>
      <c r="E12" s="254"/>
      <c r="F12" s="254"/>
      <c r="G12" s="254"/>
      <c r="H12" s="254"/>
      <c r="I12" s="254"/>
      <c r="J12" s="254"/>
      <c r="K12" s="254"/>
      <c r="L12" s="254"/>
      <c r="M12" s="254"/>
      <c r="N12" s="254"/>
      <c r="O12" s="254"/>
      <c r="P12" s="256" t="s">
        <v>102</v>
      </c>
      <c r="Q12" s="257"/>
      <c r="R12" s="253" t="s">
        <v>103</v>
      </c>
      <c r="S12" s="254"/>
      <c r="T12" s="254"/>
      <c r="U12" s="254"/>
      <c r="V12" s="254"/>
      <c r="W12" s="254"/>
      <c r="X12" s="254"/>
    </row>
    <row r="13" spans="1:24" s="45" customFormat="1" ht="26.9" customHeight="1" thickBot="1" x14ac:dyDescent="0.3">
      <c r="A13" s="255"/>
      <c r="B13" s="255"/>
      <c r="C13" s="255"/>
      <c r="D13" s="255"/>
      <c r="E13" s="255"/>
      <c r="F13" s="255"/>
      <c r="G13" s="255"/>
      <c r="H13" s="255"/>
      <c r="I13" s="255"/>
      <c r="J13" s="255"/>
      <c r="K13" s="255"/>
      <c r="L13" s="255"/>
      <c r="M13" s="255"/>
      <c r="N13" s="255"/>
      <c r="O13" s="255"/>
      <c r="P13" s="255"/>
      <c r="Q13" s="258"/>
      <c r="R13" s="251" t="s">
        <v>104</v>
      </c>
      <c r="S13" s="252"/>
      <c r="T13" s="252"/>
      <c r="U13" s="252"/>
      <c r="V13" s="252"/>
      <c r="W13" s="252"/>
      <c r="X13" s="252"/>
    </row>
    <row r="14" spans="1:24" s="45" customFormat="1" ht="60" customHeight="1" thickBot="1" x14ac:dyDescent="0.3">
      <c r="A14" s="11" t="s">
        <v>105</v>
      </c>
      <c r="B14" s="31" t="s">
        <v>106</v>
      </c>
      <c r="C14" s="56" t="s">
        <v>71</v>
      </c>
      <c r="D14" s="57" t="s">
        <v>107</v>
      </c>
      <c r="E14" s="11" t="s">
        <v>108</v>
      </c>
      <c r="F14" s="11" t="s">
        <v>109</v>
      </c>
      <c r="G14" s="11" t="s">
        <v>110</v>
      </c>
      <c r="H14" s="11" t="s">
        <v>111</v>
      </c>
      <c r="I14" s="11" t="s">
        <v>112</v>
      </c>
      <c r="J14" s="11" t="s">
        <v>113</v>
      </c>
      <c r="K14" s="11" t="s">
        <v>114</v>
      </c>
      <c r="L14" s="11" t="s">
        <v>115</v>
      </c>
      <c r="M14" s="11" t="s">
        <v>116</v>
      </c>
      <c r="N14" s="11" t="s">
        <v>117</v>
      </c>
      <c r="O14" s="11" t="s">
        <v>118</v>
      </c>
      <c r="P14" s="11" t="s">
        <v>119</v>
      </c>
      <c r="Q14" s="11" t="s">
        <v>120</v>
      </c>
      <c r="R14" s="11" t="s">
        <v>121</v>
      </c>
      <c r="S14" s="11" t="s">
        <v>122</v>
      </c>
      <c r="T14" s="11" t="s">
        <v>123</v>
      </c>
      <c r="U14" s="11" t="s">
        <v>124</v>
      </c>
      <c r="V14" s="11" t="s">
        <v>125</v>
      </c>
      <c r="W14" s="11" t="s">
        <v>126</v>
      </c>
      <c r="X14" s="11" t="s">
        <v>127</v>
      </c>
    </row>
    <row r="15" spans="1:24" ht="57.75" customHeight="1" thickBot="1" x14ac:dyDescent="0.3">
      <c r="A15" s="15" t="s">
        <v>35</v>
      </c>
      <c r="B15" s="54" t="s">
        <v>128</v>
      </c>
      <c r="C15" s="15" t="s">
        <v>129</v>
      </c>
      <c r="D15" s="16" t="s">
        <v>130</v>
      </c>
      <c r="E15" s="55"/>
      <c r="F15" s="13"/>
      <c r="G15" s="13"/>
      <c r="H15" s="13"/>
      <c r="I15" s="13"/>
      <c r="J15" s="13"/>
      <c r="K15" s="13"/>
      <c r="L15" s="13"/>
      <c r="M15" s="13"/>
      <c r="N15" s="13"/>
      <c r="O15" s="24" t="s">
        <v>131</v>
      </c>
      <c r="P15" s="52"/>
      <c r="Q15" s="17">
        <f>SUM(E15:N15)</f>
        <v>0</v>
      </c>
      <c r="R15" s="24"/>
      <c r="S15" s="22"/>
      <c r="T15" s="24"/>
      <c r="U15" s="24"/>
      <c r="V15" s="24"/>
      <c r="W15" s="24"/>
      <c r="X15" s="22" t="s">
        <v>132</v>
      </c>
    </row>
    <row r="19" spans="1:3" ht="14.5" x14ac:dyDescent="0.35">
      <c r="C19"/>
    </row>
    <row r="20" spans="1:3" ht="14.5" x14ac:dyDescent="0.35">
      <c r="C20"/>
    </row>
    <row r="21" spans="1:3" ht="14.5" x14ac:dyDescent="0.35">
      <c r="C21"/>
    </row>
    <row r="22" spans="1:3" ht="14.5" x14ac:dyDescent="0.35">
      <c r="A22"/>
      <c r="B22"/>
      <c r="C22"/>
    </row>
    <row r="23" spans="1:3" ht="14.5" x14ac:dyDescent="0.35">
      <c r="A23"/>
      <c r="B23"/>
      <c r="C23"/>
    </row>
    <row r="24" spans="1:3" ht="14.5" x14ac:dyDescent="0.35">
      <c r="A24"/>
      <c r="B24"/>
      <c r="C24"/>
    </row>
    <row r="25" spans="1:3" ht="14.5" x14ac:dyDescent="0.35">
      <c r="A25"/>
      <c r="B25"/>
      <c r="C25"/>
    </row>
    <row r="26" spans="1:3" ht="14.5" x14ac:dyDescent="0.35">
      <c r="A26"/>
      <c r="B26"/>
      <c r="C26"/>
    </row>
    <row r="27" spans="1:3" ht="14.5" x14ac:dyDescent="0.35">
      <c r="A27"/>
      <c r="B27"/>
      <c r="C27"/>
    </row>
    <row r="28" spans="1:3" ht="14.5" x14ac:dyDescent="0.35">
      <c r="A28"/>
      <c r="B28"/>
      <c r="C28"/>
    </row>
    <row r="29" spans="1:3" ht="14.5" x14ac:dyDescent="0.35">
      <c r="A29"/>
      <c r="B29"/>
      <c r="C29"/>
    </row>
    <row r="30" spans="1:3" ht="14.5" x14ac:dyDescent="0.35">
      <c r="A30"/>
      <c r="B30"/>
      <c r="C30"/>
    </row>
    <row r="31" spans="1:3" ht="14.5" x14ac:dyDescent="0.35">
      <c r="A31"/>
      <c r="B31"/>
      <c r="C31"/>
    </row>
    <row r="32" spans="1:3" ht="14.5" x14ac:dyDescent="0.35">
      <c r="A32"/>
      <c r="B32"/>
      <c r="C32"/>
    </row>
    <row r="33" spans="1:3" ht="14.5" x14ac:dyDescent="0.35">
      <c r="A33"/>
      <c r="B33"/>
      <c r="C33"/>
    </row>
    <row r="34" spans="1:3" ht="14.5" x14ac:dyDescent="0.35">
      <c r="A34"/>
      <c r="B34"/>
      <c r="C34"/>
    </row>
    <row r="35" spans="1:3" ht="14.5" x14ac:dyDescent="0.35">
      <c r="A35"/>
      <c r="B35"/>
      <c r="C35"/>
    </row>
    <row r="36" spans="1:3" ht="14.5" x14ac:dyDescent="0.35">
      <c r="A36"/>
      <c r="B36"/>
      <c r="C36"/>
    </row>
  </sheetData>
  <mergeCells count="4">
    <mergeCell ref="R13:X13"/>
    <mergeCell ref="R12:X12"/>
    <mergeCell ref="A12:O13"/>
    <mergeCell ref="P12:Q13"/>
  </mergeCells>
  <phoneticPr fontId="10" type="noConversion"/>
  <dataValidations count="2">
    <dataValidation type="list" allowBlank="1" showInputMessage="1" showErrorMessage="1" sqref="X15">
      <formula1>"Primary Data,Third Party Data,Secondary Data - Calculated based on actual data,Secondary Data - Based on assumptions,Secondary Data - Extrapolation,Other evidence"</formula1>
    </dataValidation>
    <dataValidation type="list" allowBlank="1" showInputMessage="1" showErrorMessage="1" sqref="S15">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B1" zoomScale="90" zoomScaleNormal="90" workbookViewId="0">
      <selection activeCell="R18" sqref="R18:X18"/>
    </sheetView>
  </sheetViews>
  <sheetFormatPr defaultColWidth="9.1796875" defaultRowHeight="12.5" x14ac:dyDescent="0.35"/>
  <cols>
    <col min="1" max="1" width="18.54296875" style="34" bestFit="1" customWidth="1"/>
    <col min="2" max="2" width="13.453125" style="34" bestFit="1" customWidth="1"/>
    <col min="3" max="3" width="33.81640625" style="34" bestFit="1" customWidth="1"/>
    <col min="4" max="4" width="13.81640625" style="34" bestFit="1" customWidth="1"/>
    <col min="5" max="5" width="12.1796875" style="34" bestFit="1" customWidth="1"/>
    <col min="6" max="14" width="8.54296875" style="34" customWidth="1"/>
    <col min="15" max="15" width="21.54296875" style="34" customWidth="1"/>
    <col min="16" max="17" width="8.54296875" style="34" customWidth="1"/>
    <col min="18" max="24" width="12.54296875" style="34" customWidth="1"/>
    <col min="25" max="26" width="8.54296875" style="34" customWidth="1"/>
    <col min="27" max="16384" width="9.1796875" style="34"/>
  </cols>
  <sheetData>
    <row r="1" spans="1:24" x14ac:dyDescent="0.35">
      <c r="A1" s="33" t="s">
        <v>13</v>
      </c>
      <c r="B1" s="33"/>
    </row>
    <row r="2" spans="1:24" x14ac:dyDescent="0.25">
      <c r="A2" s="65" t="s">
        <v>94</v>
      </c>
      <c r="H2" s="35"/>
    </row>
    <row r="3" spans="1:24" x14ac:dyDescent="0.25">
      <c r="A3" s="65" t="s">
        <v>95</v>
      </c>
      <c r="H3" s="35"/>
    </row>
    <row r="4" spans="1:24" x14ac:dyDescent="0.35">
      <c r="H4" s="35"/>
    </row>
    <row r="5" spans="1:24" x14ac:dyDescent="0.35">
      <c r="A5" s="36" t="s">
        <v>96</v>
      </c>
      <c r="B5" s="32" t="s">
        <v>97</v>
      </c>
      <c r="D5" s="37"/>
      <c r="E5" s="37"/>
      <c r="F5" s="37"/>
      <c r="G5" s="37"/>
      <c r="H5" s="35"/>
    </row>
    <row r="6" spans="1:24" x14ac:dyDescent="0.35">
      <c r="A6" s="32" t="s">
        <v>133</v>
      </c>
      <c r="B6" s="38">
        <v>0</v>
      </c>
      <c r="H6" s="35"/>
    </row>
    <row r="7" spans="1:24" x14ac:dyDescent="0.35">
      <c r="A7" s="32" t="s">
        <v>134</v>
      </c>
      <c r="B7" s="38">
        <v>0</v>
      </c>
      <c r="H7" s="35"/>
    </row>
    <row r="8" spans="1:24" ht="13" x14ac:dyDescent="0.35">
      <c r="A8" s="32" t="s">
        <v>135</v>
      </c>
      <c r="B8" s="38">
        <v>0</v>
      </c>
      <c r="F8" s="39"/>
    </row>
    <row r="9" spans="1:24" x14ac:dyDescent="0.35">
      <c r="A9" s="32" t="s">
        <v>136</v>
      </c>
      <c r="B9" s="38">
        <v>0</v>
      </c>
    </row>
    <row r="10" spans="1:24" x14ac:dyDescent="0.35">
      <c r="A10" s="32" t="s">
        <v>137</v>
      </c>
      <c r="B10" s="38">
        <v>0</v>
      </c>
    </row>
    <row r="11" spans="1:24" x14ac:dyDescent="0.35">
      <c r="A11" s="32" t="s">
        <v>138</v>
      </c>
      <c r="B11" s="38">
        <v>0</v>
      </c>
    </row>
    <row r="12" spans="1:24" x14ac:dyDescent="0.35">
      <c r="A12" s="32" t="s">
        <v>99</v>
      </c>
      <c r="B12" s="38">
        <v>0</v>
      </c>
    </row>
    <row r="13" spans="1:24" ht="14.5" x14ac:dyDescent="0.35">
      <c r="A13"/>
      <c r="B13"/>
    </row>
    <row r="14" spans="1:24" x14ac:dyDescent="0.35">
      <c r="A14" s="33" t="s">
        <v>139</v>
      </c>
      <c r="B14" s="33"/>
      <c r="C14" s="33"/>
      <c r="D14" s="33"/>
      <c r="E14" s="33"/>
      <c r="F14" s="33"/>
      <c r="G14" s="33"/>
      <c r="H14" s="33"/>
      <c r="I14" s="33"/>
      <c r="J14" s="33"/>
      <c r="K14" s="33"/>
      <c r="L14" s="33"/>
      <c r="M14" s="33"/>
      <c r="N14" s="33"/>
      <c r="O14" s="33"/>
      <c r="P14" s="33"/>
      <c r="Q14" s="33"/>
      <c r="R14" s="33"/>
      <c r="S14" s="33"/>
      <c r="T14" s="33"/>
      <c r="U14" s="33"/>
      <c r="V14" s="33"/>
      <c r="W14" s="33"/>
      <c r="X14" s="33"/>
    </row>
    <row r="15" spans="1:24" ht="13" thickBot="1" x14ac:dyDescent="0.4"/>
    <row r="16" spans="1:24" s="46" customFormat="1" ht="34.4" customHeight="1" x14ac:dyDescent="0.35">
      <c r="A16" s="259" t="s">
        <v>101</v>
      </c>
      <c r="B16" s="260"/>
      <c r="C16" s="260"/>
      <c r="D16" s="260"/>
      <c r="E16" s="260"/>
      <c r="F16" s="260"/>
      <c r="G16" s="260"/>
      <c r="H16" s="260"/>
      <c r="I16" s="260"/>
      <c r="J16" s="260"/>
      <c r="K16" s="260"/>
      <c r="L16" s="260"/>
      <c r="M16" s="260"/>
      <c r="N16" s="260"/>
      <c r="O16" s="261"/>
      <c r="P16" s="265" t="s">
        <v>102</v>
      </c>
      <c r="Q16" s="266"/>
      <c r="R16" s="253" t="s">
        <v>103</v>
      </c>
      <c r="S16" s="254"/>
      <c r="T16" s="254"/>
      <c r="U16" s="254"/>
      <c r="V16" s="254"/>
      <c r="W16" s="254"/>
      <c r="X16" s="254"/>
    </row>
    <row r="17" spans="1:24" s="46" customFormat="1" ht="26.25" customHeight="1" thickBot="1" x14ac:dyDescent="0.4">
      <c r="A17" s="262"/>
      <c r="B17" s="263"/>
      <c r="C17" s="263"/>
      <c r="D17" s="263"/>
      <c r="E17" s="263"/>
      <c r="F17" s="263"/>
      <c r="G17" s="263"/>
      <c r="H17" s="263"/>
      <c r="I17" s="263"/>
      <c r="J17" s="263"/>
      <c r="K17" s="263"/>
      <c r="L17" s="263"/>
      <c r="M17" s="263"/>
      <c r="N17" s="263"/>
      <c r="O17" s="264"/>
      <c r="P17" s="262"/>
      <c r="Q17" s="264"/>
      <c r="R17" s="267" t="s">
        <v>104</v>
      </c>
      <c r="S17" s="268"/>
      <c r="T17" s="268"/>
      <c r="U17" s="268"/>
      <c r="V17" s="268"/>
      <c r="W17" s="268"/>
      <c r="X17" s="268"/>
    </row>
    <row r="18" spans="1:24" s="46" customFormat="1" ht="26.25" customHeight="1" thickBot="1" x14ac:dyDescent="0.4">
      <c r="A18" s="53" t="s">
        <v>105</v>
      </c>
      <c r="B18" s="53" t="s">
        <v>106</v>
      </c>
      <c r="C18" s="239" t="s">
        <v>71</v>
      </c>
      <c r="D18" s="239" t="s">
        <v>107</v>
      </c>
      <c r="E18" s="239" t="s">
        <v>108</v>
      </c>
      <c r="F18" s="239" t="s">
        <v>109</v>
      </c>
      <c r="G18" s="239" t="s">
        <v>110</v>
      </c>
      <c r="H18" s="239" t="s">
        <v>111</v>
      </c>
      <c r="I18" s="239" t="s">
        <v>112</v>
      </c>
      <c r="J18" s="239" t="s">
        <v>113</v>
      </c>
      <c r="K18" s="239" t="s">
        <v>114</v>
      </c>
      <c r="L18" s="239" t="s">
        <v>115</v>
      </c>
      <c r="M18" s="239" t="s">
        <v>116</v>
      </c>
      <c r="N18" s="239" t="s">
        <v>117</v>
      </c>
      <c r="O18" s="239" t="s">
        <v>118</v>
      </c>
      <c r="P18" s="239" t="s">
        <v>119</v>
      </c>
      <c r="Q18" s="239" t="s">
        <v>120</v>
      </c>
      <c r="R18" s="244" t="s">
        <v>121</v>
      </c>
      <c r="S18" s="244" t="s">
        <v>122</v>
      </c>
      <c r="T18" s="244" t="s">
        <v>123</v>
      </c>
      <c r="U18" s="244" t="s">
        <v>124</v>
      </c>
      <c r="V18" s="244" t="s">
        <v>125</v>
      </c>
      <c r="W18" s="244" t="s">
        <v>126</v>
      </c>
      <c r="X18" s="244" t="s">
        <v>127</v>
      </c>
    </row>
    <row r="19" spans="1:24" ht="31" customHeight="1" thickBot="1" x14ac:dyDescent="0.4">
      <c r="A19" s="15" t="s">
        <v>37</v>
      </c>
      <c r="B19" s="16" t="s">
        <v>140</v>
      </c>
      <c r="C19" s="15" t="s">
        <v>141</v>
      </c>
      <c r="D19" s="16" t="s">
        <v>130</v>
      </c>
      <c r="E19" s="41"/>
      <c r="F19" s="41"/>
      <c r="G19" s="41"/>
      <c r="H19" s="41"/>
      <c r="I19" s="41"/>
      <c r="J19" s="41"/>
      <c r="K19" s="41"/>
      <c r="L19" s="41"/>
      <c r="M19" s="41"/>
      <c r="N19" s="41"/>
      <c r="O19" s="42"/>
      <c r="P19" s="52"/>
      <c r="Q19" s="43">
        <f>SUM(E19:N19)</f>
        <v>0</v>
      </c>
      <c r="R19" s="42"/>
      <c r="S19" s="40"/>
      <c r="T19" s="42"/>
      <c r="U19" s="42"/>
      <c r="V19" s="42"/>
      <c r="W19" s="42"/>
      <c r="X19" s="40" t="s">
        <v>132</v>
      </c>
    </row>
    <row r="20" spans="1:24" ht="31" customHeight="1" thickBot="1" x14ac:dyDescent="0.4">
      <c r="A20" s="15" t="s">
        <v>39</v>
      </c>
      <c r="B20" s="16" t="s">
        <v>140</v>
      </c>
      <c r="C20" s="15" t="s">
        <v>142</v>
      </c>
      <c r="D20" s="16" t="s">
        <v>130</v>
      </c>
      <c r="E20" s="41"/>
      <c r="F20" s="41"/>
      <c r="G20" s="41"/>
      <c r="H20" s="41"/>
      <c r="I20" s="41"/>
      <c r="J20" s="41"/>
      <c r="K20" s="41"/>
      <c r="L20" s="41"/>
      <c r="M20" s="41"/>
      <c r="N20" s="41"/>
      <c r="O20" s="42"/>
      <c r="P20" s="52"/>
      <c r="Q20" s="43">
        <f t="shared" ref="Q20:Q21" si="0">SUM(E20:N20)</f>
        <v>0</v>
      </c>
      <c r="R20" s="42"/>
      <c r="S20" s="40"/>
      <c r="T20" s="42"/>
      <c r="U20" s="42"/>
      <c r="V20" s="42"/>
      <c r="W20" s="42"/>
      <c r="X20" s="40"/>
    </row>
    <row r="21" spans="1:24" ht="31" customHeight="1" thickBot="1" x14ac:dyDescent="0.4">
      <c r="A21" s="15" t="s">
        <v>47</v>
      </c>
      <c r="B21" s="16" t="s">
        <v>140</v>
      </c>
      <c r="C21" s="15" t="s">
        <v>143</v>
      </c>
      <c r="D21" s="16" t="s">
        <v>130</v>
      </c>
      <c r="E21" s="41"/>
      <c r="F21" s="41"/>
      <c r="G21" s="41"/>
      <c r="H21" s="41"/>
      <c r="I21" s="41"/>
      <c r="J21" s="41"/>
      <c r="K21" s="41"/>
      <c r="L21" s="41"/>
      <c r="M21" s="41"/>
      <c r="N21" s="41"/>
      <c r="O21" s="42"/>
      <c r="P21" s="52"/>
      <c r="Q21" s="43">
        <f t="shared" si="0"/>
        <v>0</v>
      </c>
      <c r="R21" s="42"/>
      <c r="S21" s="40"/>
      <c r="T21" s="42"/>
      <c r="U21" s="42"/>
      <c r="V21" s="42"/>
      <c r="W21" s="42"/>
      <c r="X21" s="40"/>
    </row>
    <row r="22" spans="1:24" ht="39" customHeight="1" thickBot="1" x14ac:dyDescent="0.4">
      <c r="A22" s="15" t="s">
        <v>43</v>
      </c>
      <c r="B22" s="16" t="s">
        <v>144</v>
      </c>
      <c r="C22" s="15" t="s">
        <v>145</v>
      </c>
      <c r="D22" s="16" t="s">
        <v>146</v>
      </c>
      <c r="E22" s="41"/>
      <c r="F22" s="41"/>
      <c r="G22" s="41"/>
      <c r="H22" s="41"/>
      <c r="I22" s="41"/>
      <c r="J22" s="41"/>
      <c r="K22" s="41"/>
      <c r="L22" s="41"/>
      <c r="M22" s="41"/>
      <c r="N22" s="41"/>
      <c r="O22" s="42" t="s">
        <v>147</v>
      </c>
      <c r="P22" s="52"/>
      <c r="Q22" s="52"/>
      <c r="R22" s="42"/>
      <c r="S22" s="40"/>
      <c r="T22" s="42"/>
      <c r="U22" s="42"/>
      <c r="V22" s="42"/>
      <c r="W22" s="42"/>
      <c r="X22" s="40"/>
    </row>
    <row r="23" spans="1:24" ht="39.75" customHeight="1" thickBot="1" x14ac:dyDescent="0.4">
      <c r="A23" s="15" t="s">
        <v>45</v>
      </c>
      <c r="B23" s="16" t="s">
        <v>148</v>
      </c>
      <c r="C23" s="15" t="s">
        <v>149</v>
      </c>
      <c r="D23" s="16" t="s">
        <v>146</v>
      </c>
      <c r="E23" s="41"/>
      <c r="F23" s="41"/>
      <c r="G23" s="41"/>
      <c r="H23" s="41"/>
      <c r="I23" s="41"/>
      <c r="J23" s="41"/>
      <c r="K23" s="41"/>
      <c r="L23" s="41"/>
      <c r="M23" s="41"/>
      <c r="N23" s="41"/>
      <c r="O23" s="42" t="s">
        <v>147</v>
      </c>
      <c r="P23" s="52"/>
      <c r="Q23" s="52"/>
      <c r="R23" s="42"/>
      <c r="S23" s="40"/>
      <c r="T23" s="42"/>
      <c r="U23" s="42"/>
      <c r="V23" s="42"/>
      <c r="W23" s="42"/>
      <c r="X23" s="40"/>
    </row>
    <row r="24" spans="1:24" ht="33.75" customHeight="1" thickBot="1" x14ac:dyDescent="0.4">
      <c r="A24" s="15" t="s">
        <v>41</v>
      </c>
      <c r="B24" s="16" t="s">
        <v>150</v>
      </c>
      <c r="C24" s="15" t="s">
        <v>151</v>
      </c>
      <c r="D24" s="16" t="s">
        <v>146</v>
      </c>
      <c r="E24" s="41"/>
      <c r="F24" s="41"/>
      <c r="G24" s="41"/>
      <c r="H24" s="41"/>
      <c r="I24" s="41"/>
      <c r="J24" s="41"/>
      <c r="K24" s="41"/>
      <c r="L24" s="41"/>
      <c r="M24" s="41"/>
      <c r="N24" s="41"/>
      <c r="O24" s="42" t="s">
        <v>147</v>
      </c>
      <c r="P24" s="52"/>
      <c r="Q24" s="52"/>
      <c r="R24" s="42"/>
      <c r="S24" s="40"/>
      <c r="T24" s="42"/>
      <c r="U24" s="42"/>
      <c r="V24" s="42"/>
      <c r="W24" s="42"/>
      <c r="X24" s="40"/>
    </row>
    <row r="25" spans="1:24" ht="31" customHeight="1" thickBot="1" x14ac:dyDescent="0.4">
      <c r="A25" s="15" t="s">
        <v>43</v>
      </c>
      <c r="B25" s="16" t="s">
        <v>152</v>
      </c>
      <c r="C25" s="15" t="s">
        <v>153</v>
      </c>
      <c r="D25" s="16" t="s">
        <v>130</v>
      </c>
      <c r="E25" s="41"/>
      <c r="F25" s="41"/>
      <c r="G25" s="41"/>
      <c r="H25" s="41"/>
      <c r="I25" s="41"/>
      <c r="J25" s="41"/>
      <c r="K25" s="41"/>
      <c r="L25" s="41"/>
      <c r="M25" s="41"/>
      <c r="N25" s="41"/>
      <c r="O25" s="42"/>
      <c r="P25" s="52"/>
      <c r="Q25" s="52"/>
      <c r="R25" s="42"/>
      <c r="S25" s="40"/>
      <c r="T25" s="42"/>
      <c r="U25" s="42"/>
      <c r="V25" s="42"/>
      <c r="W25" s="42"/>
      <c r="X25" s="40"/>
    </row>
    <row r="26" spans="1:24" ht="31" customHeight="1" thickBot="1" x14ac:dyDescent="0.4">
      <c r="A26" s="15" t="s">
        <v>45</v>
      </c>
      <c r="B26" s="16" t="s">
        <v>154</v>
      </c>
      <c r="C26" s="15" t="s">
        <v>155</v>
      </c>
      <c r="D26" s="16" t="s">
        <v>130</v>
      </c>
      <c r="E26" s="41"/>
      <c r="F26" s="41"/>
      <c r="G26" s="41"/>
      <c r="H26" s="41"/>
      <c r="I26" s="41"/>
      <c r="J26" s="41"/>
      <c r="K26" s="41"/>
      <c r="L26" s="41"/>
      <c r="M26" s="41"/>
      <c r="N26" s="41"/>
      <c r="O26" s="42"/>
      <c r="P26" s="52"/>
      <c r="Q26" s="52"/>
      <c r="R26" s="42"/>
      <c r="S26" s="40"/>
      <c r="T26" s="42"/>
      <c r="U26" s="42"/>
      <c r="V26" s="42"/>
      <c r="W26" s="42"/>
      <c r="X26" s="40"/>
    </row>
    <row r="27" spans="1:24" ht="31" customHeight="1" thickBot="1" x14ac:dyDescent="0.4">
      <c r="A27" s="15" t="s">
        <v>41</v>
      </c>
      <c r="B27" s="16" t="s">
        <v>156</v>
      </c>
      <c r="C27" s="15" t="s">
        <v>157</v>
      </c>
      <c r="D27" s="16" t="s">
        <v>130</v>
      </c>
      <c r="E27" s="41"/>
      <c r="F27" s="41"/>
      <c r="G27" s="41"/>
      <c r="H27" s="41"/>
      <c r="I27" s="41"/>
      <c r="J27" s="41"/>
      <c r="K27" s="41"/>
      <c r="L27" s="41"/>
      <c r="M27" s="41"/>
      <c r="N27" s="41"/>
      <c r="O27" s="42"/>
      <c r="P27" s="52"/>
      <c r="Q27" s="52"/>
      <c r="R27" s="42"/>
      <c r="S27" s="40"/>
      <c r="T27" s="42"/>
      <c r="U27" s="42"/>
      <c r="V27" s="42"/>
      <c r="W27" s="42"/>
      <c r="X27" s="40"/>
    </row>
    <row r="28" spans="1:24" ht="31" customHeight="1" thickBot="1" x14ac:dyDescent="0.4">
      <c r="A28" s="15" t="s">
        <v>43</v>
      </c>
      <c r="B28" s="16" t="s">
        <v>158</v>
      </c>
      <c r="C28" s="15" t="s">
        <v>159</v>
      </c>
      <c r="D28" s="16" t="s">
        <v>160</v>
      </c>
      <c r="E28" s="43">
        <f t="shared" ref="E28:N28" si="1">E22*E25</f>
        <v>0</v>
      </c>
      <c r="F28" s="43">
        <f t="shared" si="1"/>
        <v>0</v>
      </c>
      <c r="G28" s="43">
        <f t="shared" si="1"/>
        <v>0</v>
      </c>
      <c r="H28" s="43">
        <f t="shared" si="1"/>
        <v>0</v>
      </c>
      <c r="I28" s="43">
        <f t="shared" si="1"/>
        <v>0</v>
      </c>
      <c r="J28" s="43">
        <f t="shared" si="1"/>
        <v>0</v>
      </c>
      <c r="K28" s="43">
        <f t="shared" si="1"/>
        <v>0</v>
      </c>
      <c r="L28" s="43">
        <f t="shared" si="1"/>
        <v>0</v>
      </c>
      <c r="M28" s="43">
        <f t="shared" si="1"/>
        <v>0</v>
      </c>
      <c r="N28" s="43">
        <f t="shared" si="1"/>
        <v>0</v>
      </c>
      <c r="O28" s="42"/>
      <c r="P28" s="43">
        <f>'Conversion factors'!B4</f>
        <v>0.108</v>
      </c>
      <c r="Q28" s="43">
        <f>SUM(E28:N28)*P28/1000</f>
        <v>0</v>
      </c>
      <c r="R28" s="52"/>
      <c r="S28" s="52"/>
      <c r="T28" s="52"/>
      <c r="U28" s="52"/>
      <c r="V28" s="52"/>
      <c r="W28" s="52"/>
      <c r="X28" s="52"/>
    </row>
    <row r="29" spans="1:24" ht="31" customHeight="1" thickBot="1" x14ac:dyDescent="0.4">
      <c r="A29" s="15" t="s">
        <v>45</v>
      </c>
      <c r="B29" s="16" t="s">
        <v>158</v>
      </c>
      <c r="C29" s="15" t="s">
        <v>159</v>
      </c>
      <c r="D29" s="16" t="s">
        <v>160</v>
      </c>
      <c r="E29" s="43">
        <f t="shared" ref="E29:N29" si="2">E23*E26</f>
        <v>0</v>
      </c>
      <c r="F29" s="43">
        <f t="shared" si="2"/>
        <v>0</v>
      </c>
      <c r="G29" s="43">
        <f t="shared" si="2"/>
        <v>0</v>
      </c>
      <c r="H29" s="43">
        <f t="shared" si="2"/>
        <v>0</v>
      </c>
      <c r="I29" s="43">
        <f t="shared" si="2"/>
        <v>0</v>
      </c>
      <c r="J29" s="43">
        <f t="shared" si="2"/>
        <v>0</v>
      </c>
      <c r="K29" s="43">
        <f t="shared" si="2"/>
        <v>0</v>
      </c>
      <c r="L29" s="43">
        <f t="shared" si="2"/>
        <v>0</v>
      </c>
      <c r="M29" s="43">
        <f t="shared" si="2"/>
        <v>0</v>
      </c>
      <c r="N29" s="43">
        <f t="shared" si="2"/>
        <v>0</v>
      </c>
      <c r="O29" s="42"/>
      <c r="P29" s="43">
        <f>'Conversion factors'!B6</f>
        <v>0.03</v>
      </c>
      <c r="Q29" s="43">
        <f t="shared" ref="Q29:Q30" si="3">SUM(E29:N29)*P29/1000</f>
        <v>0</v>
      </c>
      <c r="R29" s="52"/>
      <c r="S29" s="52"/>
      <c r="T29" s="52"/>
      <c r="U29" s="52"/>
      <c r="V29" s="52"/>
      <c r="W29" s="52"/>
      <c r="X29" s="52"/>
    </row>
    <row r="30" spans="1:24" ht="31" customHeight="1" thickBot="1" x14ac:dyDescent="0.4">
      <c r="A30" s="15" t="s">
        <v>41</v>
      </c>
      <c r="B30" s="16" t="s">
        <v>158</v>
      </c>
      <c r="C30" s="15" t="s">
        <v>159</v>
      </c>
      <c r="D30" s="16" t="s">
        <v>160</v>
      </c>
      <c r="E30" s="43">
        <f t="shared" ref="E30:N30" si="4">E24*E27</f>
        <v>0</v>
      </c>
      <c r="F30" s="43">
        <f t="shared" si="4"/>
        <v>0</v>
      </c>
      <c r="G30" s="43">
        <f t="shared" si="4"/>
        <v>0</v>
      </c>
      <c r="H30" s="43">
        <f t="shared" si="4"/>
        <v>0</v>
      </c>
      <c r="I30" s="43">
        <f t="shared" si="4"/>
        <v>0</v>
      </c>
      <c r="J30" s="43">
        <f t="shared" si="4"/>
        <v>0</v>
      </c>
      <c r="K30" s="43">
        <f t="shared" si="4"/>
        <v>0</v>
      </c>
      <c r="L30" s="43">
        <f t="shared" si="4"/>
        <v>0</v>
      </c>
      <c r="M30" s="43">
        <f t="shared" si="4"/>
        <v>0</v>
      </c>
      <c r="N30" s="43">
        <f t="shared" si="4"/>
        <v>0</v>
      </c>
      <c r="O30" s="42"/>
      <c r="P30" s="43">
        <f>'Conversion factors'!B5</f>
        <v>6.5000000000000002E-2</v>
      </c>
      <c r="Q30" s="43">
        <f t="shared" si="3"/>
        <v>0</v>
      </c>
      <c r="R30" s="52"/>
      <c r="S30" s="52"/>
      <c r="T30" s="52"/>
      <c r="U30" s="52"/>
      <c r="V30" s="52"/>
      <c r="W30" s="52"/>
      <c r="X30" s="52"/>
    </row>
  </sheetData>
  <mergeCells count="4">
    <mergeCell ref="R16:X16"/>
    <mergeCell ref="A16:O17"/>
    <mergeCell ref="P16:Q17"/>
    <mergeCell ref="R17:X17"/>
  </mergeCells>
  <phoneticPr fontId="10" type="noConversion"/>
  <dataValidations disablePrompts="1" count="2">
    <dataValidation type="list" allowBlank="1" showInputMessage="1" showErrorMessage="1" sqref="S19:S3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X19:X30">
      <formula1>"Primary Data,Third Party Data,Secondary Data - Calculated based on actual data,Secondary Data - Based on assumptions,Secondary Data - Extrapolation,Other evidence"</formula1>
    </dataValidation>
  </dataValidation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6" sqref="A6"/>
    </sheetView>
  </sheetViews>
  <sheetFormatPr defaultColWidth="9.1796875" defaultRowHeight="14.5" x14ac:dyDescent="0.35"/>
  <cols>
    <col min="1" max="1" width="14.81640625" style="9" bestFit="1" customWidth="1"/>
    <col min="2" max="2" width="22.1796875" style="9" customWidth="1"/>
    <col min="3" max="4" width="19.453125" style="9" customWidth="1"/>
    <col min="5" max="6" width="33.81640625" style="9" customWidth="1"/>
    <col min="7" max="7" width="12.81640625" style="62" customWidth="1"/>
    <col min="8" max="9" width="21.81640625" style="9" customWidth="1"/>
    <col min="10" max="10" width="16.1796875" style="9" customWidth="1"/>
    <col min="11" max="16384" width="9.1796875" style="9"/>
  </cols>
  <sheetData>
    <row r="1" spans="1:10" ht="37.75" customHeight="1" thickBot="1" x14ac:dyDescent="0.3">
      <c r="G1" s="269" t="s">
        <v>161</v>
      </c>
      <c r="H1" s="270"/>
      <c r="I1" s="270"/>
      <c r="J1" s="271"/>
    </row>
    <row r="2" spans="1:10" ht="37.75" customHeight="1" thickBot="1" x14ac:dyDescent="0.3">
      <c r="A2" s="10" t="s">
        <v>162</v>
      </c>
      <c r="B2" s="11" t="s">
        <v>163</v>
      </c>
      <c r="C2" s="11" t="s">
        <v>73</v>
      </c>
      <c r="D2" s="11" t="s">
        <v>71</v>
      </c>
      <c r="E2" s="11" t="s">
        <v>164</v>
      </c>
      <c r="F2" s="11" t="s">
        <v>165</v>
      </c>
      <c r="G2" s="239" t="s">
        <v>166</v>
      </c>
      <c r="H2" s="239" t="s">
        <v>122</v>
      </c>
      <c r="I2" s="239" t="s">
        <v>167</v>
      </c>
      <c r="J2" s="239" t="s">
        <v>127</v>
      </c>
    </row>
    <row r="3" spans="1:10" ht="13" thickBot="1" x14ac:dyDescent="0.3">
      <c r="A3" s="181" t="s">
        <v>168</v>
      </c>
      <c r="B3" s="180"/>
      <c r="C3" s="181"/>
      <c r="D3" s="181"/>
      <c r="E3" s="182"/>
      <c r="F3" s="183"/>
      <c r="G3" s="180"/>
      <c r="H3" s="180"/>
      <c r="I3" s="181"/>
      <c r="J3" s="184"/>
    </row>
    <row r="4" spans="1:10" ht="47.9" customHeight="1" thickBot="1" x14ac:dyDescent="0.3">
      <c r="A4" s="235" t="s">
        <v>169</v>
      </c>
      <c r="B4" s="13">
        <v>0.108</v>
      </c>
      <c r="C4" s="12" t="s">
        <v>170</v>
      </c>
      <c r="D4" s="12" t="s">
        <v>171</v>
      </c>
      <c r="E4" s="63" t="s">
        <v>172</v>
      </c>
      <c r="F4" s="61" t="s">
        <v>173</v>
      </c>
      <c r="G4" s="187"/>
      <c r="H4" s="187"/>
      <c r="I4" s="187"/>
      <c r="J4" s="187"/>
    </row>
    <row r="5" spans="1:10" ht="47.9" customHeight="1" thickBot="1" x14ac:dyDescent="0.3">
      <c r="A5" s="12" t="s">
        <v>174</v>
      </c>
      <c r="B5" s="13">
        <v>6.5000000000000002E-2</v>
      </c>
      <c r="C5" s="12" t="s">
        <v>175</v>
      </c>
      <c r="D5" s="12" t="s">
        <v>176</v>
      </c>
      <c r="E5" s="63" t="s">
        <v>177</v>
      </c>
      <c r="F5" s="61" t="s">
        <v>178</v>
      </c>
      <c r="G5" s="187"/>
      <c r="H5" s="187"/>
      <c r="I5" s="187"/>
      <c r="J5" s="187"/>
    </row>
    <row r="6" spans="1:10" ht="47.9" customHeight="1" thickBot="1" x14ac:dyDescent="0.3">
      <c r="A6" s="12" t="s">
        <v>179</v>
      </c>
      <c r="B6" s="13">
        <v>0.03</v>
      </c>
      <c r="C6" s="12" t="s">
        <v>175</v>
      </c>
      <c r="D6" s="12" t="s">
        <v>176</v>
      </c>
      <c r="E6" s="63" t="s">
        <v>180</v>
      </c>
      <c r="F6" s="61" t="s">
        <v>181</v>
      </c>
      <c r="G6" s="187"/>
      <c r="H6" s="187"/>
      <c r="I6" s="187"/>
      <c r="J6" s="187"/>
    </row>
    <row r="7" spans="1:10" ht="13" thickBot="1" x14ac:dyDescent="0.3">
      <c r="A7" s="179" t="s">
        <v>182</v>
      </c>
      <c r="B7" s="180"/>
      <c r="C7" s="181"/>
      <c r="D7" s="181"/>
      <c r="E7" s="182"/>
      <c r="F7" s="183"/>
      <c r="G7" s="180"/>
      <c r="H7" s="180"/>
      <c r="I7" s="181"/>
      <c r="J7" s="184"/>
    </row>
    <row r="8" spans="1:10" ht="13" thickBot="1" x14ac:dyDescent="0.3">
      <c r="A8" s="12"/>
      <c r="B8" s="185"/>
      <c r="C8" s="148"/>
      <c r="D8" s="150"/>
      <c r="E8" s="150"/>
      <c r="F8" s="186" t="s">
        <v>21</v>
      </c>
      <c r="G8" s="42"/>
      <c r="H8" s="40"/>
      <c r="I8" s="42"/>
      <c r="J8" s="40" t="s">
        <v>132</v>
      </c>
    </row>
    <row r="9" spans="1:10" ht="13" thickBot="1" x14ac:dyDescent="0.3">
      <c r="A9" s="12"/>
      <c r="B9" s="185"/>
      <c r="C9" s="148"/>
      <c r="D9" s="150"/>
      <c r="E9" s="150"/>
      <c r="F9" s="186" t="s">
        <v>21</v>
      </c>
      <c r="G9" s="42"/>
      <c r="H9" s="40"/>
      <c r="I9" s="42"/>
      <c r="J9" s="40" t="s">
        <v>132</v>
      </c>
    </row>
    <row r="10" spans="1:10" ht="13" thickBot="1" x14ac:dyDescent="0.3">
      <c r="A10" s="12"/>
      <c r="B10" s="185"/>
      <c r="C10" s="148"/>
      <c r="D10" s="150"/>
      <c r="E10" s="150"/>
      <c r="F10" s="186" t="s">
        <v>21</v>
      </c>
      <c r="G10" s="42"/>
      <c r="H10" s="40"/>
      <c r="I10" s="42"/>
      <c r="J10" s="40" t="s">
        <v>132</v>
      </c>
    </row>
    <row r="11" spans="1:10" ht="13" thickBot="1" x14ac:dyDescent="0.3">
      <c r="A11" s="12"/>
      <c r="B11" s="185"/>
      <c r="C11" s="148"/>
      <c r="D11" s="150"/>
      <c r="E11" s="150"/>
      <c r="F11" s="186" t="s">
        <v>21</v>
      </c>
      <c r="G11" s="42"/>
      <c r="H11" s="40"/>
      <c r="I11" s="42"/>
      <c r="J11" s="40" t="s">
        <v>132</v>
      </c>
    </row>
    <row r="14" spans="1:10" ht="12.5" x14ac:dyDescent="0.25">
      <c r="G14" s="9"/>
    </row>
    <row r="15" spans="1:10" ht="12.5" x14ac:dyDescent="0.25">
      <c r="G15" s="9"/>
    </row>
    <row r="16" spans="1:10" ht="12.5" x14ac:dyDescent="0.25">
      <c r="G16" s="9"/>
    </row>
  </sheetData>
  <mergeCells count="1">
    <mergeCell ref="G1:J1"/>
  </mergeCells>
  <dataValidations count="2">
    <dataValidation type="list" allowBlank="1" showInputMessage="1" showErrorMessage="1" sqref="J8:J11">
      <formula1>"Primary Data,Third Party Data,Secondary Data - Calculated based on actual data,Secondary Data - Based on assumptions,Secondary Data - Extrapolation,Other evidence"</formula1>
    </dataValidation>
    <dataValidation type="list" allowBlank="1" showInputMessage="1" showErrorMessage="1" sqref="H8:H11">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workbookViewId="0">
      <selection activeCell="A3" sqref="A3:O17"/>
    </sheetView>
  </sheetViews>
  <sheetFormatPr defaultRowHeight="14.5" x14ac:dyDescent="0.35"/>
  <cols>
    <col min="1" max="1" width="19.1796875" customWidth="1"/>
  </cols>
  <sheetData>
    <row r="1" spans="1:42" x14ac:dyDescent="0.35">
      <c r="A1" s="274" t="s">
        <v>183</v>
      </c>
      <c r="B1" s="275"/>
      <c r="C1" s="275"/>
      <c r="D1" s="275"/>
      <c r="E1" s="275"/>
      <c r="F1" s="275"/>
      <c r="G1" s="275"/>
      <c r="H1" s="275"/>
      <c r="I1" s="275"/>
      <c r="J1" s="275"/>
      <c r="K1" s="275"/>
      <c r="L1" s="275"/>
      <c r="M1" s="275"/>
      <c r="N1" s="275"/>
      <c r="O1" s="275"/>
      <c r="P1" s="212" t="s">
        <v>184</v>
      </c>
      <c r="Q1" s="212" t="s">
        <v>184</v>
      </c>
      <c r="R1" s="212" t="s">
        <v>184</v>
      </c>
      <c r="S1" s="212" t="s">
        <v>184</v>
      </c>
      <c r="T1" s="212" t="s">
        <v>184</v>
      </c>
      <c r="U1" s="212" t="s">
        <v>184</v>
      </c>
      <c r="V1" s="212" t="s">
        <v>184</v>
      </c>
      <c r="W1" s="212" t="s">
        <v>184</v>
      </c>
      <c r="X1" s="212" t="s">
        <v>184</v>
      </c>
      <c r="Y1" s="212" t="s">
        <v>184</v>
      </c>
      <c r="Z1" s="212" t="s">
        <v>184</v>
      </c>
      <c r="AA1" s="212" t="s">
        <v>184</v>
      </c>
      <c r="AB1" s="212" t="s">
        <v>184</v>
      </c>
      <c r="AC1" s="212" t="s">
        <v>184</v>
      </c>
      <c r="AD1" s="212" t="s">
        <v>184</v>
      </c>
      <c r="AE1" s="212" t="s">
        <v>184</v>
      </c>
      <c r="AF1" s="212" t="s">
        <v>184</v>
      </c>
      <c r="AG1" s="212" t="s">
        <v>184</v>
      </c>
      <c r="AH1" s="212" t="s">
        <v>184</v>
      </c>
      <c r="AI1" s="212" t="s">
        <v>184</v>
      </c>
    </row>
    <row r="2" spans="1:42" ht="15" customHeight="1" x14ac:dyDescent="0.35">
      <c r="A2" s="213" t="s">
        <v>184</v>
      </c>
      <c r="B2" s="213" t="s">
        <v>184</v>
      </c>
      <c r="C2" s="213" t="s">
        <v>184</v>
      </c>
      <c r="D2" s="212" t="s">
        <v>184</v>
      </c>
      <c r="E2" s="212" t="s">
        <v>184</v>
      </c>
      <c r="F2" s="212" t="s">
        <v>184</v>
      </c>
      <c r="G2" s="212" t="s">
        <v>184</v>
      </c>
      <c r="H2" s="212" t="s">
        <v>184</v>
      </c>
      <c r="I2" s="212" t="s">
        <v>184</v>
      </c>
      <c r="J2" s="212" t="s">
        <v>184</v>
      </c>
      <c r="K2" s="212" t="s">
        <v>184</v>
      </c>
      <c r="L2" s="212" t="s">
        <v>184</v>
      </c>
      <c r="M2" s="212" t="s">
        <v>184</v>
      </c>
      <c r="N2" s="212" t="s">
        <v>184</v>
      </c>
      <c r="O2" s="212" t="s">
        <v>184</v>
      </c>
      <c r="P2" s="212" t="s">
        <v>184</v>
      </c>
      <c r="Q2" s="212" t="s">
        <v>184</v>
      </c>
      <c r="R2" s="212" t="s">
        <v>184</v>
      </c>
      <c r="S2" s="212" t="s">
        <v>184</v>
      </c>
      <c r="T2" s="212" t="s">
        <v>184</v>
      </c>
      <c r="U2" s="212" t="s">
        <v>184</v>
      </c>
      <c r="V2" s="212" t="s">
        <v>184</v>
      </c>
      <c r="W2" s="212" t="s">
        <v>184</v>
      </c>
      <c r="X2" s="212" t="s">
        <v>184</v>
      </c>
      <c r="Y2" s="212" t="s">
        <v>184</v>
      </c>
      <c r="Z2" s="212" t="s">
        <v>184</v>
      </c>
      <c r="AA2" s="212" t="s">
        <v>184</v>
      </c>
      <c r="AB2" s="212" t="s">
        <v>184</v>
      </c>
      <c r="AC2" s="212" t="s">
        <v>184</v>
      </c>
      <c r="AD2" s="212" t="s">
        <v>184</v>
      </c>
      <c r="AE2" s="212" t="s">
        <v>184</v>
      </c>
      <c r="AF2" s="212" t="s">
        <v>184</v>
      </c>
      <c r="AG2" s="212" t="s">
        <v>184</v>
      </c>
      <c r="AH2" s="212" t="s">
        <v>184</v>
      </c>
      <c r="AI2" s="212" t="s">
        <v>184</v>
      </c>
      <c r="AJ2" s="212" t="s">
        <v>184</v>
      </c>
      <c r="AK2" s="212" t="s">
        <v>184</v>
      </c>
      <c r="AL2" s="212" t="s">
        <v>184</v>
      </c>
      <c r="AM2" s="212" t="s">
        <v>184</v>
      </c>
      <c r="AN2" s="212" t="s">
        <v>184</v>
      </c>
      <c r="AO2" s="212" t="s">
        <v>184</v>
      </c>
      <c r="AP2" s="212" t="s">
        <v>184</v>
      </c>
    </row>
    <row r="3" spans="1:42" x14ac:dyDescent="0.35">
      <c r="A3" s="276" t="s">
        <v>392</v>
      </c>
      <c r="B3" s="276"/>
      <c r="C3" s="276"/>
      <c r="D3" s="276"/>
      <c r="E3" s="276"/>
      <c r="F3" s="276"/>
      <c r="G3" s="276"/>
      <c r="H3" s="276"/>
      <c r="I3" s="276"/>
      <c r="J3" s="276"/>
      <c r="K3" s="276"/>
      <c r="L3" s="276"/>
      <c r="M3" s="276"/>
      <c r="N3" s="276"/>
      <c r="O3" s="276"/>
      <c r="P3" s="212" t="s">
        <v>184</v>
      </c>
      <c r="Q3" s="212" t="s">
        <v>184</v>
      </c>
      <c r="R3" s="212" t="s">
        <v>184</v>
      </c>
      <c r="S3" s="212" t="s">
        <v>184</v>
      </c>
      <c r="T3" s="212" t="s">
        <v>184</v>
      </c>
      <c r="U3" s="212" t="s">
        <v>184</v>
      </c>
      <c r="V3" s="212" t="s">
        <v>184</v>
      </c>
      <c r="W3" s="212" t="s">
        <v>184</v>
      </c>
      <c r="X3" s="212" t="s">
        <v>184</v>
      </c>
      <c r="Y3" s="212" t="s">
        <v>184</v>
      </c>
      <c r="Z3" s="212" t="s">
        <v>184</v>
      </c>
      <c r="AA3" s="212" t="s">
        <v>184</v>
      </c>
      <c r="AB3" s="212" t="s">
        <v>184</v>
      </c>
      <c r="AC3" s="212" t="s">
        <v>184</v>
      </c>
      <c r="AD3" s="212" t="s">
        <v>184</v>
      </c>
      <c r="AE3" s="212" t="s">
        <v>184</v>
      </c>
      <c r="AF3" s="212" t="s">
        <v>184</v>
      </c>
      <c r="AG3" s="212" t="s">
        <v>184</v>
      </c>
      <c r="AH3" s="212" t="s">
        <v>184</v>
      </c>
      <c r="AI3" s="212" t="s">
        <v>184</v>
      </c>
      <c r="AJ3" s="212" t="s">
        <v>184</v>
      </c>
      <c r="AK3" s="212" t="s">
        <v>184</v>
      </c>
      <c r="AL3" s="212" t="s">
        <v>184</v>
      </c>
      <c r="AM3" s="212" t="s">
        <v>184</v>
      </c>
      <c r="AN3" s="212" t="s">
        <v>184</v>
      </c>
      <c r="AO3" s="212" t="s">
        <v>184</v>
      </c>
      <c r="AP3" s="212" t="s">
        <v>184</v>
      </c>
    </row>
    <row r="4" spans="1:42" x14ac:dyDescent="0.35">
      <c r="A4" s="276"/>
      <c r="B4" s="276"/>
      <c r="C4" s="276"/>
      <c r="D4" s="276"/>
      <c r="E4" s="276"/>
      <c r="F4" s="276"/>
      <c r="G4" s="276"/>
      <c r="H4" s="276"/>
      <c r="I4" s="276"/>
      <c r="J4" s="276"/>
      <c r="K4" s="276"/>
      <c r="L4" s="276"/>
      <c r="M4" s="276"/>
      <c r="N4" s="276"/>
      <c r="O4" s="276"/>
      <c r="P4" s="212" t="s">
        <v>184</v>
      </c>
      <c r="Q4" s="212" t="s">
        <v>184</v>
      </c>
      <c r="R4" s="212" t="s">
        <v>184</v>
      </c>
      <c r="S4" s="212" t="s">
        <v>184</v>
      </c>
      <c r="T4" s="212" t="s">
        <v>184</v>
      </c>
      <c r="U4" s="212" t="s">
        <v>184</v>
      </c>
      <c r="V4" s="212" t="s">
        <v>184</v>
      </c>
      <c r="W4" s="212" t="s">
        <v>184</v>
      </c>
      <c r="X4" s="212" t="s">
        <v>184</v>
      </c>
      <c r="Y4" s="212" t="s">
        <v>184</v>
      </c>
      <c r="Z4" s="212" t="s">
        <v>184</v>
      </c>
      <c r="AA4" s="212" t="s">
        <v>184</v>
      </c>
      <c r="AB4" s="212" t="s">
        <v>184</v>
      </c>
      <c r="AC4" s="212" t="s">
        <v>184</v>
      </c>
      <c r="AD4" s="212" t="s">
        <v>184</v>
      </c>
      <c r="AE4" s="212" t="s">
        <v>184</v>
      </c>
      <c r="AF4" s="212" t="s">
        <v>184</v>
      </c>
      <c r="AG4" s="212" t="s">
        <v>184</v>
      </c>
      <c r="AH4" s="212" t="s">
        <v>184</v>
      </c>
      <c r="AI4" s="212" t="s">
        <v>184</v>
      </c>
      <c r="AJ4" s="212" t="s">
        <v>184</v>
      </c>
      <c r="AK4" s="212" t="s">
        <v>184</v>
      </c>
      <c r="AL4" s="212" t="s">
        <v>184</v>
      </c>
      <c r="AM4" s="212" t="s">
        <v>184</v>
      </c>
      <c r="AN4" s="212" t="s">
        <v>184</v>
      </c>
      <c r="AO4" s="212" t="s">
        <v>184</v>
      </c>
      <c r="AP4" s="212" t="s">
        <v>184</v>
      </c>
    </row>
    <row r="5" spans="1:42" x14ac:dyDescent="0.35">
      <c r="A5" s="276"/>
      <c r="B5" s="276"/>
      <c r="C5" s="276"/>
      <c r="D5" s="276"/>
      <c r="E5" s="276"/>
      <c r="F5" s="276"/>
      <c r="G5" s="276"/>
      <c r="H5" s="276"/>
      <c r="I5" s="276"/>
      <c r="J5" s="276"/>
      <c r="K5" s="276"/>
      <c r="L5" s="276"/>
      <c r="M5" s="276"/>
      <c r="N5" s="276"/>
      <c r="O5" s="276"/>
      <c r="P5" s="212" t="s">
        <v>184</v>
      </c>
      <c r="Q5" s="212" t="s">
        <v>184</v>
      </c>
      <c r="R5" s="212" t="s">
        <v>184</v>
      </c>
      <c r="S5" s="212" t="s">
        <v>184</v>
      </c>
      <c r="T5" s="212" t="s">
        <v>184</v>
      </c>
      <c r="U5" s="212" t="s">
        <v>184</v>
      </c>
      <c r="V5" s="212" t="s">
        <v>184</v>
      </c>
      <c r="W5" s="212" t="s">
        <v>184</v>
      </c>
      <c r="X5" s="212" t="s">
        <v>184</v>
      </c>
      <c r="Y5" s="212" t="s">
        <v>184</v>
      </c>
      <c r="Z5" s="212" t="s">
        <v>184</v>
      </c>
      <c r="AA5" s="212" t="s">
        <v>184</v>
      </c>
      <c r="AB5" s="212" t="s">
        <v>184</v>
      </c>
      <c r="AC5" s="212" t="s">
        <v>184</v>
      </c>
      <c r="AD5" s="212" t="s">
        <v>184</v>
      </c>
      <c r="AE5" s="212" t="s">
        <v>184</v>
      </c>
      <c r="AF5" s="212" t="s">
        <v>184</v>
      </c>
      <c r="AG5" s="212" t="s">
        <v>184</v>
      </c>
      <c r="AH5" s="212" t="s">
        <v>184</v>
      </c>
      <c r="AI5" s="212" t="s">
        <v>184</v>
      </c>
      <c r="AJ5" s="212" t="s">
        <v>184</v>
      </c>
      <c r="AK5" s="212" t="s">
        <v>184</v>
      </c>
      <c r="AL5" s="212" t="s">
        <v>184</v>
      </c>
      <c r="AM5" s="212" t="s">
        <v>184</v>
      </c>
      <c r="AN5" s="212" t="s">
        <v>184</v>
      </c>
      <c r="AO5" s="212" t="s">
        <v>184</v>
      </c>
      <c r="AP5" s="212" t="s">
        <v>184</v>
      </c>
    </row>
    <row r="6" spans="1:42" x14ac:dyDescent="0.35">
      <c r="A6" s="276"/>
      <c r="B6" s="276"/>
      <c r="C6" s="276"/>
      <c r="D6" s="276"/>
      <c r="E6" s="276"/>
      <c r="F6" s="276"/>
      <c r="G6" s="276"/>
      <c r="H6" s="276"/>
      <c r="I6" s="276"/>
      <c r="J6" s="276"/>
      <c r="K6" s="276"/>
      <c r="L6" s="276"/>
      <c r="M6" s="276"/>
      <c r="N6" s="276"/>
      <c r="O6" s="276"/>
      <c r="P6" s="212" t="s">
        <v>184</v>
      </c>
      <c r="Q6" s="212" t="s">
        <v>184</v>
      </c>
      <c r="R6" s="212" t="s">
        <v>184</v>
      </c>
      <c r="S6" s="212" t="s">
        <v>184</v>
      </c>
      <c r="T6" s="212" t="s">
        <v>184</v>
      </c>
      <c r="U6" s="212" t="s">
        <v>184</v>
      </c>
      <c r="V6" s="212" t="s">
        <v>184</v>
      </c>
      <c r="W6" s="212" t="s">
        <v>184</v>
      </c>
      <c r="X6" s="212" t="s">
        <v>184</v>
      </c>
      <c r="Y6" s="212" t="s">
        <v>184</v>
      </c>
      <c r="Z6" s="212" t="s">
        <v>184</v>
      </c>
      <c r="AA6" s="212" t="s">
        <v>184</v>
      </c>
      <c r="AB6" s="212" t="s">
        <v>184</v>
      </c>
      <c r="AC6" s="212" t="s">
        <v>184</v>
      </c>
      <c r="AD6" s="212" t="s">
        <v>184</v>
      </c>
      <c r="AE6" s="212" t="s">
        <v>184</v>
      </c>
      <c r="AF6" s="212" t="s">
        <v>184</v>
      </c>
      <c r="AG6" s="212" t="s">
        <v>184</v>
      </c>
      <c r="AH6" s="212" t="s">
        <v>184</v>
      </c>
      <c r="AI6" s="212" t="s">
        <v>184</v>
      </c>
      <c r="AJ6" s="212" t="s">
        <v>184</v>
      </c>
      <c r="AK6" s="212" t="s">
        <v>184</v>
      </c>
      <c r="AL6" s="212" t="s">
        <v>184</v>
      </c>
      <c r="AM6" s="212" t="s">
        <v>184</v>
      </c>
      <c r="AN6" s="212" t="s">
        <v>184</v>
      </c>
      <c r="AO6" s="212" t="s">
        <v>184</v>
      </c>
      <c r="AP6" s="212" t="s">
        <v>184</v>
      </c>
    </row>
    <row r="7" spans="1:42" x14ac:dyDescent="0.35">
      <c r="A7" s="276"/>
      <c r="B7" s="276"/>
      <c r="C7" s="276"/>
      <c r="D7" s="276"/>
      <c r="E7" s="276"/>
      <c r="F7" s="276"/>
      <c r="G7" s="276"/>
      <c r="H7" s="276"/>
      <c r="I7" s="276"/>
      <c r="J7" s="276"/>
      <c r="K7" s="276"/>
      <c r="L7" s="276"/>
      <c r="M7" s="276"/>
      <c r="N7" s="276"/>
      <c r="O7" s="276"/>
      <c r="P7" s="212" t="s">
        <v>184</v>
      </c>
      <c r="Q7" s="212" t="s">
        <v>184</v>
      </c>
      <c r="R7" s="212" t="s">
        <v>184</v>
      </c>
      <c r="S7" s="212" t="s">
        <v>184</v>
      </c>
      <c r="T7" s="212" t="s">
        <v>184</v>
      </c>
      <c r="U7" s="212" t="s">
        <v>184</v>
      </c>
      <c r="V7" s="212" t="s">
        <v>184</v>
      </c>
      <c r="W7" s="212" t="s">
        <v>184</v>
      </c>
      <c r="X7" s="212" t="s">
        <v>184</v>
      </c>
      <c r="Y7" s="212" t="s">
        <v>184</v>
      </c>
      <c r="Z7" s="212" t="s">
        <v>184</v>
      </c>
      <c r="AA7" s="212" t="s">
        <v>184</v>
      </c>
      <c r="AB7" s="212" t="s">
        <v>184</v>
      </c>
      <c r="AC7" s="212" t="s">
        <v>184</v>
      </c>
      <c r="AD7" s="212" t="s">
        <v>184</v>
      </c>
      <c r="AE7" s="212" t="s">
        <v>184</v>
      </c>
      <c r="AF7" s="212" t="s">
        <v>184</v>
      </c>
      <c r="AG7" s="212" t="s">
        <v>184</v>
      </c>
      <c r="AH7" s="212" t="s">
        <v>184</v>
      </c>
      <c r="AI7" s="212" t="s">
        <v>184</v>
      </c>
      <c r="AJ7" s="212" t="s">
        <v>184</v>
      </c>
      <c r="AK7" s="212" t="s">
        <v>184</v>
      </c>
      <c r="AL7" s="212" t="s">
        <v>184</v>
      </c>
      <c r="AM7" s="212" t="s">
        <v>184</v>
      </c>
      <c r="AN7" s="212" t="s">
        <v>184</v>
      </c>
      <c r="AO7" s="212" t="s">
        <v>184</v>
      </c>
      <c r="AP7" s="212" t="s">
        <v>184</v>
      </c>
    </row>
    <row r="8" spans="1:42" x14ac:dyDescent="0.35">
      <c r="A8" s="276"/>
      <c r="B8" s="276"/>
      <c r="C8" s="276"/>
      <c r="D8" s="276"/>
      <c r="E8" s="276"/>
      <c r="F8" s="276"/>
      <c r="G8" s="276"/>
      <c r="H8" s="276"/>
      <c r="I8" s="276"/>
      <c r="J8" s="276"/>
      <c r="K8" s="276"/>
      <c r="L8" s="276"/>
      <c r="M8" s="276"/>
      <c r="N8" s="276"/>
      <c r="O8" s="276"/>
      <c r="P8" s="212" t="s">
        <v>184</v>
      </c>
      <c r="Q8" s="212" t="s">
        <v>184</v>
      </c>
      <c r="R8" s="212" t="s">
        <v>184</v>
      </c>
      <c r="S8" s="212" t="s">
        <v>184</v>
      </c>
      <c r="T8" s="212" t="s">
        <v>184</v>
      </c>
      <c r="U8" s="212" t="s">
        <v>184</v>
      </c>
      <c r="V8" s="212" t="s">
        <v>184</v>
      </c>
      <c r="W8" s="212" t="s">
        <v>184</v>
      </c>
      <c r="X8" s="212" t="s">
        <v>184</v>
      </c>
      <c r="Y8" s="212" t="s">
        <v>184</v>
      </c>
      <c r="Z8" s="212" t="s">
        <v>184</v>
      </c>
      <c r="AA8" s="212" t="s">
        <v>184</v>
      </c>
      <c r="AB8" s="212" t="s">
        <v>184</v>
      </c>
      <c r="AC8" s="212" t="s">
        <v>184</v>
      </c>
      <c r="AD8" s="212" t="s">
        <v>184</v>
      </c>
      <c r="AE8" s="212" t="s">
        <v>184</v>
      </c>
      <c r="AF8" s="212" t="s">
        <v>184</v>
      </c>
      <c r="AG8" s="212" t="s">
        <v>184</v>
      </c>
      <c r="AH8" s="212" t="s">
        <v>184</v>
      </c>
      <c r="AI8" s="212" t="s">
        <v>184</v>
      </c>
      <c r="AJ8" s="212" t="s">
        <v>184</v>
      </c>
      <c r="AK8" s="212" t="s">
        <v>184</v>
      </c>
      <c r="AL8" s="212" t="s">
        <v>184</v>
      </c>
      <c r="AM8" s="212" t="s">
        <v>184</v>
      </c>
      <c r="AN8" s="212" t="s">
        <v>184</v>
      </c>
      <c r="AO8" s="212" t="s">
        <v>184</v>
      </c>
      <c r="AP8" s="212" t="s">
        <v>184</v>
      </c>
    </row>
    <row r="9" spans="1:42" x14ac:dyDescent="0.35">
      <c r="A9" s="276"/>
      <c r="B9" s="276"/>
      <c r="C9" s="276"/>
      <c r="D9" s="276"/>
      <c r="E9" s="276"/>
      <c r="F9" s="276"/>
      <c r="G9" s="276"/>
      <c r="H9" s="276"/>
      <c r="I9" s="276"/>
      <c r="J9" s="276"/>
      <c r="K9" s="276"/>
      <c r="L9" s="276"/>
      <c r="M9" s="276"/>
      <c r="N9" s="276"/>
      <c r="O9" s="276"/>
      <c r="P9" s="212" t="s">
        <v>184</v>
      </c>
      <c r="Q9" s="212" t="s">
        <v>184</v>
      </c>
      <c r="R9" s="212" t="s">
        <v>184</v>
      </c>
      <c r="S9" s="212" t="s">
        <v>184</v>
      </c>
      <c r="T9" s="212" t="s">
        <v>184</v>
      </c>
      <c r="U9" s="212" t="s">
        <v>184</v>
      </c>
      <c r="V9" s="212" t="s">
        <v>184</v>
      </c>
      <c r="W9" s="212" t="s">
        <v>184</v>
      </c>
      <c r="X9" s="212" t="s">
        <v>184</v>
      </c>
      <c r="Y9" s="212" t="s">
        <v>184</v>
      </c>
      <c r="Z9" s="212" t="s">
        <v>184</v>
      </c>
      <c r="AA9" s="212" t="s">
        <v>184</v>
      </c>
      <c r="AB9" s="212" t="s">
        <v>184</v>
      </c>
      <c r="AC9" s="212" t="s">
        <v>184</v>
      </c>
      <c r="AD9" s="212" t="s">
        <v>184</v>
      </c>
      <c r="AE9" s="212" t="s">
        <v>184</v>
      </c>
      <c r="AF9" s="212" t="s">
        <v>184</v>
      </c>
      <c r="AG9" s="212" t="s">
        <v>184</v>
      </c>
      <c r="AH9" s="212" t="s">
        <v>184</v>
      </c>
      <c r="AI9" s="212" t="s">
        <v>184</v>
      </c>
      <c r="AJ9" s="212" t="s">
        <v>184</v>
      </c>
      <c r="AK9" s="212" t="s">
        <v>184</v>
      </c>
      <c r="AL9" s="212" t="s">
        <v>184</v>
      </c>
      <c r="AM9" s="212" t="s">
        <v>184</v>
      </c>
      <c r="AN9" s="212" t="s">
        <v>184</v>
      </c>
      <c r="AO9" s="212" t="s">
        <v>184</v>
      </c>
      <c r="AP9" s="212" t="s">
        <v>184</v>
      </c>
    </row>
    <row r="10" spans="1:42" x14ac:dyDescent="0.35">
      <c r="A10" s="276"/>
      <c r="B10" s="276"/>
      <c r="C10" s="276"/>
      <c r="D10" s="276"/>
      <c r="E10" s="276"/>
      <c r="F10" s="276"/>
      <c r="G10" s="276"/>
      <c r="H10" s="276"/>
      <c r="I10" s="276"/>
      <c r="J10" s="276"/>
      <c r="K10" s="276"/>
      <c r="L10" s="276"/>
      <c r="M10" s="276"/>
      <c r="N10" s="276"/>
      <c r="O10" s="276"/>
      <c r="P10" s="212" t="s">
        <v>184</v>
      </c>
      <c r="Q10" s="212" t="s">
        <v>184</v>
      </c>
      <c r="R10" s="212" t="s">
        <v>184</v>
      </c>
      <c r="S10" s="212" t="s">
        <v>184</v>
      </c>
      <c r="T10" s="212" t="s">
        <v>184</v>
      </c>
      <c r="U10" s="212" t="s">
        <v>184</v>
      </c>
      <c r="V10" s="212" t="s">
        <v>184</v>
      </c>
      <c r="W10" s="212" t="s">
        <v>184</v>
      </c>
      <c r="X10" s="212" t="s">
        <v>184</v>
      </c>
      <c r="Y10" s="212" t="s">
        <v>184</v>
      </c>
      <c r="Z10" s="212" t="s">
        <v>184</v>
      </c>
      <c r="AA10" s="212" t="s">
        <v>184</v>
      </c>
      <c r="AB10" s="212" t="s">
        <v>184</v>
      </c>
      <c r="AC10" s="212" t="s">
        <v>184</v>
      </c>
      <c r="AD10" s="212" t="s">
        <v>184</v>
      </c>
      <c r="AE10" s="212" t="s">
        <v>184</v>
      </c>
      <c r="AF10" s="212" t="s">
        <v>184</v>
      </c>
      <c r="AG10" s="212" t="s">
        <v>184</v>
      </c>
      <c r="AH10" s="212" t="s">
        <v>184</v>
      </c>
      <c r="AI10" s="212" t="s">
        <v>184</v>
      </c>
      <c r="AJ10" s="212" t="s">
        <v>184</v>
      </c>
      <c r="AK10" s="212" t="s">
        <v>184</v>
      </c>
      <c r="AL10" s="212" t="s">
        <v>184</v>
      </c>
      <c r="AM10" s="212" t="s">
        <v>184</v>
      </c>
      <c r="AN10" s="212" t="s">
        <v>184</v>
      </c>
      <c r="AO10" s="212" t="s">
        <v>184</v>
      </c>
      <c r="AP10" s="212" t="s">
        <v>184</v>
      </c>
    </row>
    <row r="11" spans="1:42" x14ac:dyDescent="0.35">
      <c r="A11" s="276"/>
      <c r="B11" s="276"/>
      <c r="C11" s="276"/>
      <c r="D11" s="276"/>
      <c r="E11" s="276"/>
      <c r="F11" s="276"/>
      <c r="G11" s="276"/>
      <c r="H11" s="276"/>
      <c r="I11" s="276"/>
      <c r="J11" s="276"/>
      <c r="K11" s="276"/>
      <c r="L11" s="276"/>
      <c r="M11" s="276"/>
      <c r="N11" s="276"/>
      <c r="O11" s="276"/>
      <c r="P11" s="212" t="s">
        <v>184</v>
      </c>
      <c r="Q11" s="212" t="s">
        <v>184</v>
      </c>
      <c r="R11" s="212" t="s">
        <v>184</v>
      </c>
      <c r="S11" s="212" t="s">
        <v>184</v>
      </c>
      <c r="T11" s="212" t="s">
        <v>184</v>
      </c>
      <c r="U11" s="212" t="s">
        <v>184</v>
      </c>
      <c r="V11" s="212" t="s">
        <v>184</v>
      </c>
      <c r="W11" s="212" t="s">
        <v>184</v>
      </c>
      <c r="X11" s="212" t="s">
        <v>184</v>
      </c>
      <c r="Y11" s="212" t="s">
        <v>184</v>
      </c>
      <c r="Z11" s="212" t="s">
        <v>184</v>
      </c>
      <c r="AA11" s="212" t="s">
        <v>184</v>
      </c>
      <c r="AB11" s="212" t="s">
        <v>184</v>
      </c>
      <c r="AC11" s="212" t="s">
        <v>184</v>
      </c>
      <c r="AD11" s="212" t="s">
        <v>184</v>
      </c>
      <c r="AE11" s="212" t="s">
        <v>184</v>
      </c>
      <c r="AF11" s="212" t="s">
        <v>184</v>
      </c>
      <c r="AG11" s="212" t="s">
        <v>184</v>
      </c>
      <c r="AH11" s="212" t="s">
        <v>184</v>
      </c>
      <c r="AI11" s="212" t="s">
        <v>184</v>
      </c>
      <c r="AJ11" s="212" t="s">
        <v>184</v>
      </c>
      <c r="AK11" s="212" t="s">
        <v>184</v>
      </c>
      <c r="AL11" s="212" t="s">
        <v>184</v>
      </c>
      <c r="AM11" s="212" t="s">
        <v>184</v>
      </c>
      <c r="AN11" s="212" t="s">
        <v>184</v>
      </c>
      <c r="AO11" s="212" t="s">
        <v>184</v>
      </c>
      <c r="AP11" s="212" t="s">
        <v>184</v>
      </c>
    </row>
    <row r="12" spans="1:42" x14ac:dyDescent="0.35">
      <c r="A12" s="276"/>
      <c r="B12" s="276"/>
      <c r="C12" s="276"/>
      <c r="D12" s="276"/>
      <c r="E12" s="276"/>
      <c r="F12" s="276"/>
      <c r="G12" s="276"/>
      <c r="H12" s="276"/>
      <c r="I12" s="276"/>
      <c r="J12" s="276"/>
      <c r="K12" s="276"/>
      <c r="L12" s="276"/>
      <c r="M12" s="276"/>
      <c r="N12" s="276"/>
      <c r="O12" s="276"/>
      <c r="P12" s="212" t="s">
        <v>184</v>
      </c>
      <c r="Q12" s="212" t="s">
        <v>184</v>
      </c>
      <c r="R12" s="212" t="s">
        <v>184</v>
      </c>
      <c r="S12" s="212" t="s">
        <v>184</v>
      </c>
      <c r="T12" s="212" t="s">
        <v>184</v>
      </c>
      <c r="U12" s="212" t="s">
        <v>184</v>
      </c>
      <c r="V12" s="212" t="s">
        <v>184</v>
      </c>
      <c r="W12" s="212" t="s">
        <v>184</v>
      </c>
      <c r="X12" s="212" t="s">
        <v>184</v>
      </c>
      <c r="Y12" s="212" t="s">
        <v>184</v>
      </c>
      <c r="Z12" s="212" t="s">
        <v>184</v>
      </c>
      <c r="AA12" s="212" t="s">
        <v>184</v>
      </c>
      <c r="AB12" s="212" t="s">
        <v>184</v>
      </c>
      <c r="AC12" s="212" t="s">
        <v>184</v>
      </c>
      <c r="AD12" s="212" t="s">
        <v>184</v>
      </c>
      <c r="AE12" s="212" t="s">
        <v>184</v>
      </c>
      <c r="AF12" s="212" t="s">
        <v>184</v>
      </c>
      <c r="AG12" s="212" t="s">
        <v>184</v>
      </c>
      <c r="AH12" s="212" t="s">
        <v>184</v>
      </c>
      <c r="AI12" s="212" t="s">
        <v>184</v>
      </c>
      <c r="AJ12" s="212" t="s">
        <v>184</v>
      </c>
      <c r="AK12" s="212" t="s">
        <v>184</v>
      </c>
      <c r="AL12" s="212" t="s">
        <v>184</v>
      </c>
      <c r="AM12" s="212" t="s">
        <v>184</v>
      </c>
      <c r="AN12" s="212" t="s">
        <v>184</v>
      </c>
      <c r="AO12" s="212" t="s">
        <v>184</v>
      </c>
      <c r="AP12" s="212" t="s">
        <v>184</v>
      </c>
    </row>
    <row r="13" spans="1:42" x14ac:dyDescent="0.35">
      <c r="A13" s="276"/>
      <c r="B13" s="276"/>
      <c r="C13" s="276"/>
      <c r="D13" s="276"/>
      <c r="E13" s="276"/>
      <c r="F13" s="276"/>
      <c r="G13" s="276"/>
      <c r="H13" s="276"/>
      <c r="I13" s="276"/>
      <c r="J13" s="276"/>
      <c r="K13" s="276"/>
      <c r="L13" s="276"/>
      <c r="M13" s="276"/>
      <c r="N13" s="276"/>
      <c r="O13" s="276"/>
      <c r="P13" s="212" t="s">
        <v>184</v>
      </c>
      <c r="Q13" s="212" t="s">
        <v>184</v>
      </c>
      <c r="R13" s="212" t="s">
        <v>184</v>
      </c>
      <c r="S13" s="212" t="s">
        <v>184</v>
      </c>
      <c r="T13" s="212" t="s">
        <v>184</v>
      </c>
      <c r="U13" s="212" t="s">
        <v>184</v>
      </c>
      <c r="V13" s="212" t="s">
        <v>184</v>
      </c>
      <c r="W13" s="212" t="s">
        <v>184</v>
      </c>
      <c r="X13" s="212" t="s">
        <v>184</v>
      </c>
      <c r="Y13" s="212" t="s">
        <v>184</v>
      </c>
      <c r="Z13" s="212" t="s">
        <v>184</v>
      </c>
      <c r="AA13" s="212" t="s">
        <v>184</v>
      </c>
      <c r="AB13" s="212" t="s">
        <v>184</v>
      </c>
      <c r="AC13" s="212" t="s">
        <v>184</v>
      </c>
      <c r="AD13" s="212" t="s">
        <v>184</v>
      </c>
      <c r="AE13" s="212" t="s">
        <v>184</v>
      </c>
      <c r="AF13" s="212" t="s">
        <v>184</v>
      </c>
      <c r="AG13" s="212" t="s">
        <v>184</v>
      </c>
      <c r="AH13" s="212" t="s">
        <v>184</v>
      </c>
      <c r="AI13" s="212" t="s">
        <v>184</v>
      </c>
      <c r="AJ13" s="212" t="s">
        <v>184</v>
      </c>
      <c r="AK13" s="212" t="s">
        <v>184</v>
      </c>
      <c r="AL13" s="212" t="s">
        <v>184</v>
      </c>
      <c r="AM13" s="212" t="s">
        <v>184</v>
      </c>
      <c r="AN13" s="212" t="s">
        <v>184</v>
      </c>
      <c r="AO13" s="212" t="s">
        <v>184</v>
      </c>
      <c r="AP13" s="212" t="s">
        <v>184</v>
      </c>
    </row>
    <row r="14" spans="1:42" x14ac:dyDescent="0.35">
      <c r="A14" s="276"/>
      <c r="B14" s="276"/>
      <c r="C14" s="276"/>
      <c r="D14" s="276"/>
      <c r="E14" s="276"/>
      <c r="F14" s="276"/>
      <c r="G14" s="276"/>
      <c r="H14" s="276"/>
      <c r="I14" s="276"/>
      <c r="J14" s="276"/>
      <c r="K14" s="276"/>
      <c r="L14" s="276"/>
      <c r="M14" s="276"/>
      <c r="N14" s="276"/>
      <c r="O14" s="276"/>
      <c r="P14" s="212" t="s">
        <v>184</v>
      </c>
      <c r="Q14" s="212" t="s">
        <v>184</v>
      </c>
      <c r="R14" s="212" t="s">
        <v>184</v>
      </c>
      <c r="S14" s="212" t="s">
        <v>184</v>
      </c>
      <c r="T14" s="212" t="s">
        <v>184</v>
      </c>
      <c r="U14" s="212" t="s">
        <v>184</v>
      </c>
      <c r="V14" s="212" t="s">
        <v>184</v>
      </c>
      <c r="W14" s="212" t="s">
        <v>184</v>
      </c>
      <c r="X14" s="212" t="s">
        <v>184</v>
      </c>
      <c r="Y14" s="212" t="s">
        <v>184</v>
      </c>
      <c r="Z14" s="212" t="s">
        <v>184</v>
      </c>
      <c r="AA14" s="212" t="s">
        <v>184</v>
      </c>
      <c r="AB14" s="212" t="s">
        <v>184</v>
      </c>
      <c r="AC14" s="212" t="s">
        <v>184</v>
      </c>
      <c r="AD14" s="212" t="s">
        <v>184</v>
      </c>
      <c r="AE14" s="212" t="s">
        <v>184</v>
      </c>
      <c r="AF14" s="212" t="s">
        <v>184</v>
      </c>
      <c r="AG14" s="212" t="s">
        <v>184</v>
      </c>
      <c r="AH14" s="212" t="s">
        <v>184</v>
      </c>
      <c r="AI14" s="212" t="s">
        <v>184</v>
      </c>
      <c r="AJ14" s="212" t="s">
        <v>184</v>
      </c>
      <c r="AK14" s="212" t="s">
        <v>184</v>
      </c>
      <c r="AL14" s="212" t="s">
        <v>184</v>
      </c>
      <c r="AM14" s="212" t="s">
        <v>184</v>
      </c>
      <c r="AN14" s="212" t="s">
        <v>184</v>
      </c>
      <c r="AO14" s="212" t="s">
        <v>184</v>
      </c>
      <c r="AP14" s="212" t="s">
        <v>184</v>
      </c>
    </row>
    <row r="15" spans="1:42" x14ac:dyDescent="0.35">
      <c r="A15" s="276"/>
      <c r="B15" s="276"/>
      <c r="C15" s="276"/>
      <c r="D15" s="276"/>
      <c r="E15" s="276"/>
      <c r="F15" s="276"/>
      <c r="G15" s="276"/>
      <c r="H15" s="276"/>
      <c r="I15" s="276"/>
      <c r="J15" s="276"/>
      <c r="K15" s="276"/>
      <c r="L15" s="276"/>
      <c r="M15" s="276"/>
      <c r="N15" s="276"/>
      <c r="O15" s="276"/>
      <c r="P15" s="212" t="s">
        <v>184</v>
      </c>
      <c r="Q15" s="212" t="s">
        <v>184</v>
      </c>
      <c r="R15" s="212" t="s">
        <v>184</v>
      </c>
      <c r="S15" s="212" t="s">
        <v>184</v>
      </c>
      <c r="T15" s="212" t="s">
        <v>184</v>
      </c>
      <c r="U15" s="212" t="s">
        <v>184</v>
      </c>
      <c r="V15" s="212" t="s">
        <v>184</v>
      </c>
      <c r="W15" s="212" t="s">
        <v>184</v>
      </c>
      <c r="X15" s="212" t="s">
        <v>184</v>
      </c>
      <c r="Y15" s="212" t="s">
        <v>184</v>
      </c>
      <c r="Z15" s="212" t="s">
        <v>184</v>
      </c>
      <c r="AA15" s="212" t="s">
        <v>184</v>
      </c>
      <c r="AB15" s="212" t="s">
        <v>184</v>
      </c>
      <c r="AC15" s="212" t="s">
        <v>184</v>
      </c>
      <c r="AD15" s="212" t="s">
        <v>184</v>
      </c>
      <c r="AE15" s="212" t="s">
        <v>184</v>
      </c>
      <c r="AF15" s="212" t="s">
        <v>184</v>
      </c>
      <c r="AG15" s="212" t="s">
        <v>184</v>
      </c>
      <c r="AH15" s="212" t="s">
        <v>184</v>
      </c>
      <c r="AI15" s="212" t="s">
        <v>184</v>
      </c>
      <c r="AJ15" s="212" t="s">
        <v>184</v>
      </c>
      <c r="AK15" s="212" t="s">
        <v>184</v>
      </c>
      <c r="AL15" s="212" t="s">
        <v>184</v>
      </c>
      <c r="AM15" s="212" t="s">
        <v>184</v>
      </c>
      <c r="AN15" s="212" t="s">
        <v>184</v>
      </c>
      <c r="AO15" s="212" t="s">
        <v>184</v>
      </c>
      <c r="AP15" s="212" t="s">
        <v>184</v>
      </c>
    </row>
    <row r="16" spans="1:42" x14ac:dyDescent="0.35">
      <c r="A16" s="276"/>
      <c r="B16" s="276"/>
      <c r="C16" s="276"/>
      <c r="D16" s="276"/>
      <c r="E16" s="276"/>
      <c r="F16" s="276"/>
      <c r="G16" s="276"/>
      <c r="H16" s="276"/>
      <c r="I16" s="276"/>
      <c r="J16" s="276"/>
      <c r="K16" s="276"/>
      <c r="L16" s="276"/>
      <c r="M16" s="276"/>
      <c r="N16" s="276"/>
      <c r="O16" s="276"/>
      <c r="P16" s="212" t="s">
        <v>184</v>
      </c>
      <c r="Q16" s="212" t="s">
        <v>184</v>
      </c>
      <c r="R16" s="212" t="s">
        <v>184</v>
      </c>
      <c r="S16" s="212" t="s">
        <v>184</v>
      </c>
      <c r="T16" s="212" t="s">
        <v>184</v>
      </c>
      <c r="U16" s="212" t="s">
        <v>184</v>
      </c>
      <c r="V16" s="212" t="s">
        <v>184</v>
      </c>
      <c r="W16" s="212" t="s">
        <v>184</v>
      </c>
      <c r="X16" s="212" t="s">
        <v>184</v>
      </c>
      <c r="Y16" s="212" t="s">
        <v>184</v>
      </c>
      <c r="Z16" s="212" t="s">
        <v>184</v>
      </c>
      <c r="AA16" s="212" t="s">
        <v>184</v>
      </c>
      <c r="AB16" s="212" t="s">
        <v>184</v>
      </c>
      <c r="AC16" s="212" t="s">
        <v>184</v>
      </c>
      <c r="AD16" s="212" t="s">
        <v>184</v>
      </c>
      <c r="AE16" s="212" t="s">
        <v>184</v>
      </c>
      <c r="AF16" s="212" t="s">
        <v>184</v>
      </c>
      <c r="AG16" s="212" t="s">
        <v>184</v>
      </c>
      <c r="AH16" s="212" t="s">
        <v>184</v>
      </c>
      <c r="AI16" s="212" t="s">
        <v>184</v>
      </c>
      <c r="AJ16" s="212" t="s">
        <v>184</v>
      </c>
      <c r="AK16" s="212" t="s">
        <v>184</v>
      </c>
      <c r="AL16" s="212" t="s">
        <v>184</v>
      </c>
      <c r="AM16" s="212" t="s">
        <v>184</v>
      </c>
      <c r="AN16" s="212" t="s">
        <v>184</v>
      </c>
      <c r="AO16" s="212" t="s">
        <v>184</v>
      </c>
      <c r="AP16" s="212" t="s">
        <v>184</v>
      </c>
    </row>
    <row r="17" spans="1:42" ht="126" customHeight="1" x14ac:dyDescent="0.35">
      <c r="A17" s="276"/>
      <c r="B17" s="276"/>
      <c r="C17" s="276"/>
      <c r="D17" s="276"/>
      <c r="E17" s="276"/>
      <c r="F17" s="276"/>
      <c r="G17" s="276"/>
      <c r="H17" s="276"/>
      <c r="I17" s="276"/>
      <c r="J17" s="276"/>
      <c r="K17" s="276"/>
      <c r="L17" s="276"/>
      <c r="M17" s="276"/>
      <c r="N17" s="276"/>
      <c r="O17" s="276"/>
      <c r="P17" s="212" t="s">
        <v>184</v>
      </c>
      <c r="Q17" s="212" t="s">
        <v>184</v>
      </c>
      <c r="R17" s="212" t="s">
        <v>184</v>
      </c>
      <c r="S17" s="212" t="s">
        <v>184</v>
      </c>
      <c r="T17" s="212" t="s">
        <v>184</v>
      </c>
      <c r="U17" s="212" t="s">
        <v>184</v>
      </c>
      <c r="V17" s="212" t="s">
        <v>184</v>
      </c>
      <c r="W17" s="212" t="s">
        <v>184</v>
      </c>
      <c r="X17" s="212" t="s">
        <v>184</v>
      </c>
      <c r="Y17" s="212" t="s">
        <v>184</v>
      </c>
      <c r="Z17" s="212" t="s">
        <v>184</v>
      </c>
      <c r="AA17" s="212" t="s">
        <v>184</v>
      </c>
      <c r="AB17" s="212" t="s">
        <v>184</v>
      </c>
      <c r="AC17" s="212" t="s">
        <v>184</v>
      </c>
      <c r="AD17" s="212" t="s">
        <v>184</v>
      </c>
      <c r="AE17" s="212" t="s">
        <v>184</v>
      </c>
      <c r="AF17" s="212" t="s">
        <v>184</v>
      </c>
      <c r="AG17" s="212" t="s">
        <v>184</v>
      </c>
      <c r="AH17" s="212" t="s">
        <v>184</v>
      </c>
      <c r="AI17" s="212" t="s">
        <v>184</v>
      </c>
      <c r="AJ17" s="212" t="s">
        <v>184</v>
      </c>
      <c r="AK17" s="212" t="s">
        <v>184</v>
      </c>
      <c r="AL17" s="212" t="s">
        <v>184</v>
      </c>
      <c r="AM17" s="212" t="s">
        <v>184</v>
      </c>
      <c r="AN17" s="212" t="s">
        <v>184</v>
      </c>
      <c r="AO17" s="212" t="s">
        <v>184</v>
      </c>
      <c r="AP17" s="212" t="s">
        <v>184</v>
      </c>
    </row>
    <row r="18" spans="1:42" x14ac:dyDescent="0.35">
      <c r="A18" s="214" t="s">
        <v>184</v>
      </c>
      <c r="B18" s="213" t="s">
        <v>184</v>
      </c>
      <c r="C18" s="213" t="s">
        <v>184</v>
      </c>
      <c r="D18" s="212" t="s">
        <v>184</v>
      </c>
      <c r="E18" s="212" t="s">
        <v>184</v>
      </c>
      <c r="F18" s="212" t="s">
        <v>184</v>
      </c>
      <c r="G18" s="212" t="s">
        <v>184</v>
      </c>
      <c r="H18" s="212" t="s">
        <v>184</v>
      </c>
      <c r="I18" s="212" t="s">
        <v>184</v>
      </c>
      <c r="J18" s="212" t="s">
        <v>184</v>
      </c>
      <c r="K18" s="212" t="s">
        <v>184</v>
      </c>
      <c r="L18" s="212" t="s">
        <v>184</v>
      </c>
      <c r="M18" s="212" t="s">
        <v>184</v>
      </c>
      <c r="N18" s="212" t="s">
        <v>184</v>
      </c>
      <c r="O18" s="212" t="s">
        <v>184</v>
      </c>
      <c r="P18" s="212" t="s">
        <v>184</v>
      </c>
      <c r="Q18" s="212" t="s">
        <v>184</v>
      </c>
      <c r="R18" s="212" t="s">
        <v>184</v>
      </c>
      <c r="S18" s="212" t="s">
        <v>184</v>
      </c>
      <c r="T18" s="212" t="s">
        <v>184</v>
      </c>
      <c r="U18" s="212" t="s">
        <v>184</v>
      </c>
      <c r="V18" s="212" t="s">
        <v>184</v>
      </c>
      <c r="W18" s="212" t="s">
        <v>184</v>
      </c>
      <c r="X18" s="212" t="s">
        <v>184</v>
      </c>
      <c r="Y18" s="212" t="s">
        <v>184</v>
      </c>
      <c r="Z18" s="212" t="s">
        <v>184</v>
      </c>
      <c r="AA18" s="212" t="s">
        <v>184</v>
      </c>
      <c r="AB18" s="212" t="s">
        <v>184</v>
      </c>
      <c r="AC18" s="212" t="s">
        <v>184</v>
      </c>
      <c r="AD18" s="212" t="s">
        <v>184</v>
      </c>
      <c r="AE18" s="212" t="s">
        <v>184</v>
      </c>
      <c r="AF18" s="212" t="s">
        <v>184</v>
      </c>
      <c r="AG18" s="212" t="s">
        <v>184</v>
      </c>
      <c r="AH18" s="212" t="s">
        <v>184</v>
      </c>
      <c r="AI18" s="212" t="s">
        <v>184</v>
      </c>
      <c r="AJ18" s="212" t="s">
        <v>184</v>
      </c>
      <c r="AK18" s="212" t="s">
        <v>184</v>
      </c>
      <c r="AL18" s="212" t="s">
        <v>184</v>
      </c>
      <c r="AM18" s="212" t="s">
        <v>184</v>
      </c>
      <c r="AN18" s="212" t="s">
        <v>184</v>
      </c>
      <c r="AO18" s="212" t="s">
        <v>184</v>
      </c>
      <c r="AP18" s="212" t="s">
        <v>184</v>
      </c>
    </row>
    <row r="19" spans="1:42" x14ac:dyDescent="0.35">
      <c r="A19" s="215" t="s">
        <v>185</v>
      </c>
      <c r="B19" s="215" t="s">
        <v>97</v>
      </c>
      <c r="C19" s="213" t="s">
        <v>184</v>
      </c>
      <c r="D19" s="212" t="s">
        <v>184</v>
      </c>
      <c r="E19" s="212" t="s">
        <v>184</v>
      </c>
      <c r="F19" s="212" t="s">
        <v>184</v>
      </c>
      <c r="G19" s="212" t="s">
        <v>184</v>
      </c>
      <c r="H19" s="212" t="s">
        <v>184</v>
      </c>
      <c r="I19" s="212" t="s">
        <v>184</v>
      </c>
      <c r="J19" s="212" t="s">
        <v>184</v>
      </c>
      <c r="K19" s="212" t="s">
        <v>184</v>
      </c>
      <c r="L19" s="212" t="s">
        <v>184</v>
      </c>
      <c r="M19" s="212" t="s">
        <v>184</v>
      </c>
      <c r="N19" s="212" t="s">
        <v>184</v>
      </c>
      <c r="O19" s="212" t="s">
        <v>184</v>
      </c>
      <c r="P19" s="212" t="s">
        <v>184</v>
      </c>
      <c r="Q19" s="212" t="s">
        <v>184</v>
      </c>
      <c r="R19" s="212" t="s">
        <v>184</v>
      </c>
      <c r="S19" s="212" t="s">
        <v>184</v>
      </c>
      <c r="T19" s="212" t="s">
        <v>184</v>
      </c>
      <c r="U19" s="212" t="s">
        <v>184</v>
      </c>
      <c r="V19" s="212" t="s">
        <v>184</v>
      </c>
      <c r="W19" s="212" t="s">
        <v>184</v>
      </c>
      <c r="X19" s="212" t="s">
        <v>184</v>
      </c>
      <c r="Y19" s="212" t="s">
        <v>184</v>
      </c>
      <c r="Z19" s="212" t="s">
        <v>184</v>
      </c>
      <c r="AA19" s="212" t="s">
        <v>184</v>
      </c>
      <c r="AB19" s="212" t="s">
        <v>184</v>
      </c>
      <c r="AC19" s="212" t="s">
        <v>184</v>
      </c>
      <c r="AD19" s="212" t="s">
        <v>184</v>
      </c>
      <c r="AE19" s="212" t="s">
        <v>184</v>
      </c>
      <c r="AF19" s="212" t="s">
        <v>184</v>
      </c>
      <c r="AG19" s="212" t="s">
        <v>184</v>
      </c>
      <c r="AH19" s="212" t="s">
        <v>184</v>
      </c>
      <c r="AI19" s="212" t="s">
        <v>184</v>
      </c>
      <c r="AJ19" s="212" t="s">
        <v>184</v>
      </c>
      <c r="AK19" s="212" t="s">
        <v>184</v>
      </c>
      <c r="AL19" s="212" t="s">
        <v>184</v>
      </c>
      <c r="AM19" s="212" t="s">
        <v>184</v>
      </c>
      <c r="AN19" s="212" t="s">
        <v>184</v>
      </c>
      <c r="AO19" s="212" t="s">
        <v>184</v>
      </c>
      <c r="AP19" s="212" t="s">
        <v>184</v>
      </c>
    </row>
    <row r="20" spans="1:42" x14ac:dyDescent="0.35">
      <c r="A20" s="216" t="s">
        <v>99</v>
      </c>
      <c r="B20" s="216" t="s">
        <v>186</v>
      </c>
      <c r="C20" s="213" t="s">
        <v>184</v>
      </c>
      <c r="D20" s="212" t="s">
        <v>184</v>
      </c>
      <c r="E20" s="212" t="s">
        <v>184</v>
      </c>
      <c r="F20" s="212" t="s">
        <v>184</v>
      </c>
      <c r="G20" s="212" t="s">
        <v>184</v>
      </c>
      <c r="H20" s="212" t="s">
        <v>184</v>
      </c>
      <c r="I20" s="212" t="s">
        <v>184</v>
      </c>
      <c r="J20" s="212" t="s">
        <v>184</v>
      </c>
      <c r="K20" s="212" t="s">
        <v>184</v>
      </c>
      <c r="L20" s="212" t="s">
        <v>184</v>
      </c>
      <c r="M20" s="212" t="s">
        <v>184</v>
      </c>
      <c r="N20" s="212" t="s">
        <v>184</v>
      </c>
      <c r="O20" s="212" t="s">
        <v>184</v>
      </c>
      <c r="P20" s="212" t="s">
        <v>184</v>
      </c>
      <c r="Q20" s="212" t="s">
        <v>184</v>
      </c>
      <c r="R20" s="212" t="s">
        <v>184</v>
      </c>
      <c r="S20" s="212" t="s">
        <v>184</v>
      </c>
      <c r="T20" s="212" t="s">
        <v>184</v>
      </c>
      <c r="U20" s="212" t="s">
        <v>184</v>
      </c>
      <c r="V20" s="212" t="s">
        <v>184</v>
      </c>
      <c r="W20" s="212" t="s">
        <v>184</v>
      </c>
      <c r="X20" s="212" t="s">
        <v>184</v>
      </c>
      <c r="Y20" s="212" t="s">
        <v>184</v>
      </c>
      <c r="Z20" s="212" t="s">
        <v>184</v>
      </c>
      <c r="AA20" s="212" t="s">
        <v>184</v>
      </c>
      <c r="AB20" s="212" t="s">
        <v>184</v>
      </c>
      <c r="AC20" s="212" t="s">
        <v>184</v>
      </c>
      <c r="AD20" s="212" t="s">
        <v>184</v>
      </c>
      <c r="AE20" s="212" t="s">
        <v>184</v>
      </c>
      <c r="AF20" s="212" t="s">
        <v>184</v>
      </c>
      <c r="AG20" s="212" t="s">
        <v>184</v>
      </c>
      <c r="AH20" s="212" t="s">
        <v>184</v>
      </c>
      <c r="AI20" s="212" t="s">
        <v>184</v>
      </c>
      <c r="AJ20" s="212" t="s">
        <v>184</v>
      </c>
      <c r="AK20" s="212" t="s">
        <v>184</v>
      </c>
      <c r="AL20" s="212" t="s">
        <v>184</v>
      </c>
      <c r="AM20" s="212" t="s">
        <v>184</v>
      </c>
      <c r="AN20" s="212" t="s">
        <v>184</v>
      </c>
      <c r="AO20" s="212" t="s">
        <v>184</v>
      </c>
      <c r="AP20" s="212" t="s">
        <v>184</v>
      </c>
    </row>
    <row r="21" spans="1:42" ht="15" thickBot="1" x14ac:dyDescent="0.4">
      <c r="A21" s="212" t="s">
        <v>184</v>
      </c>
      <c r="B21" s="212" t="s">
        <v>184</v>
      </c>
      <c r="C21" s="212" t="s">
        <v>184</v>
      </c>
      <c r="D21" s="212" t="s">
        <v>184</v>
      </c>
      <c r="E21" s="212" t="s">
        <v>184</v>
      </c>
      <c r="F21" s="212" t="s">
        <v>184</v>
      </c>
      <c r="G21" s="212" t="s">
        <v>184</v>
      </c>
      <c r="H21" s="212" t="s">
        <v>184</v>
      </c>
      <c r="I21" s="212" t="s">
        <v>184</v>
      </c>
      <c r="J21" s="212" t="s">
        <v>184</v>
      </c>
      <c r="K21" s="212" t="s">
        <v>184</v>
      </c>
      <c r="L21" s="212" t="s">
        <v>184</v>
      </c>
      <c r="M21" s="212" t="s">
        <v>184</v>
      </c>
      <c r="N21" s="212" t="s">
        <v>184</v>
      </c>
      <c r="O21" s="212" t="s">
        <v>184</v>
      </c>
      <c r="P21" s="212" t="s">
        <v>184</v>
      </c>
      <c r="Q21" s="212" t="s">
        <v>184</v>
      </c>
      <c r="R21" s="212" t="s">
        <v>184</v>
      </c>
      <c r="S21" s="212" t="s">
        <v>184</v>
      </c>
      <c r="T21" s="212" t="s">
        <v>184</v>
      </c>
      <c r="U21" s="212" t="s">
        <v>184</v>
      </c>
      <c r="V21" s="212" t="s">
        <v>184</v>
      </c>
      <c r="W21" s="212" t="s">
        <v>184</v>
      </c>
      <c r="X21" s="212" t="s">
        <v>184</v>
      </c>
      <c r="Y21" s="212" t="s">
        <v>184</v>
      </c>
      <c r="Z21" s="212" t="s">
        <v>184</v>
      </c>
      <c r="AA21" s="212" t="s">
        <v>184</v>
      </c>
      <c r="AB21" s="212" t="s">
        <v>184</v>
      </c>
      <c r="AC21" s="212" t="s">
        <v>184</v>
      </c>
      <c r="AD21" s="212" t="s">
        <v>184</v>
      </c>
      <c r="AE21" s="212" t="s">
        <v>184</v>
      </c>
      <c r="AF21" s="212" t="s">
        <v>184</v>
      </c>
      <c r="AG21" s="212" t="s">
        <v>184</v>
      </c>
      <c r="AH21" s="212" t="s">
        <v>184</v>
      </c>
      <c r="AI21" s="212" t="s">
        <v>184</v>
      </c>
      <c r="AJ21" s="212" t="s">
        <v>184</v>
      </c>
      <c r="AK21" s="212" t="s">
        <v>184</v>
      </c>
      <c r="AL21" s="212" t="s">
        <v>184</v>
      </c>
      <c r="AM21" s="212" t="s">
        <v>184</v>
      </c>
      <c r="AN21" s="212" t="s">
        <v>184</v>
      </c>
      <c r="AO21" s="212" t="s">
        <v>184</v>
      </c>
      <c r="AP21" s="212" t="s">
        <v>184</v>
      </c>
    </row>
    <row r="22" spans="1:42" ht="15" customHeight="1" thickBot="1" x14ac:dyDescent="0.4">
      <c r="A22" s="273" t="s">
        <v>101</v>
      </c>
      <c r="B22" s="273"/>
      <c r="C22" s="273"/>
      <c r="D22" s="273"/>
      <c r="E22" s="273"/>
      <c r="F22" s="273"/>
      <c r="G22" s="273"/>
      <c r="H22" s="273"/>
      <c r="I22" s="273"/>
      <c r="J22" s="273"/>
      <c r="K22" s="273"/>
      <c r="L22" s="273"/>
      <c r="M22" s="273"/>
      <c r="N22" s="273"/>
      <c r="O22" s="273"/>
      <c r="P22" s="273"/>
      <c r="Q22" s="273"/>
      <c r="R22" s="273"/>
      <c r="S22" s="277"/>
      <c r="T22" s="273" t="s">
        <v>187</v>
      </c>
      <c r="U22" s="273"/>
      <c r="V22" s="273"/>
      <c r="W22" s="273"/>
      <c r="X22" s="273"/>
      <c r="Y22" s="273"/>
      <c r="Z22" s="273"/>
      <c r="AA22" s="272" t="s">
        <v>188</v>
      </c>
      <c r="AB22" s="273"/>
      <c r="AC22" s="273"/>
      <c r="AD22" s="273"/>
      <c r="AE22" s="273"/>
      <c r="AF22" s="273"/>
      <c r="AG22" s="273"/>
      <c r="AH22" s="217" t="s">
        <v>189</v>
      </c>
      <c r="AI22" s="236" t="s">
        <v>184</v>
      </c>
      <c r="AJ22" s="272" t="s">
        <v>190</v>
      </c>
      <c r="AK22" s="273"/>
      <c r="AL22" s="273"/>
      <c r="AM22" s="273"/>
      <c r="AN22" s="273"/>
      <c r="AO22" s="273"/>
      <c r="AP22" s="273"/>
    </row>
    <row r="23" spans="1:42" ht="59.15" customHeight="1" thickBot="1" x14ac:dyDescent="0.4">
      <c r="A23" s="218" t="s">
        <v>191</v>
      </c>
      <c r="B23" s="236" t="s">
        <v>192</v>
      </c>
      <c r="C23" s="219" t="s">
        <v>193</v>
      </c>
      <c r="D23" s="219" t="s">
        <v>194</v>
      </c>
      <c r="E23" s="219" t="s">
        <v>195</v>
      </c>
      <c r="F23" s="219" t="s">
        <v>106</v>
      </c>
      <c r="G23" s="219" t="s">
        <v>196</v>
      </c>
      <c r="H23" s="218" t="s">
        <v>73</v>
      </c>
      <c r="I23" s="220" t="s">
        <v>108</v>
      </c>
      <c r="J23" s="220" t="s">
        <v>109</v>
      </c>
      <c r="K23" s="220" t="s">
        <v>110</v>
      </c>
      <c r="L23" s="220" t="s">
        <v>111</v>
      </c>
      <c r="M23" s="220" t="s">
        <v>112</v>
      </c>
      <c r="N23" s="220" t="s">
        <v>113</v>
      </c>
      <c r="O23" s="220" t="s">
        <v>114</v>
      </c>
      <c r="P23" s="220" t="s">
        <v>115</v>
      </c>
      <c r="Q23" s="220" t="s">
        <v>116</v>
      </c>
      <c r="R23" s="220" t="s">
        <v>117</v>
      </c>
      <c r="S23" s="220" t="s">
        <v>197</v>
      </c>
      <c r="T23" s="220" t="s">
        <v>198</v>
      </c>
      <c r="U23" s="220" t="s">
        <v>72</v>
      </c>
      <c r="V23" s="220" t="s">
        <v>199</v>
      </c>
      <c r="W23" s="220" t="s">
        <v>184</v>
      </c>
      <c r="X23" s="220" t="s">
        <v>119</v>
      </c>
      <c r="Y23" s="220" t="s">
        <v>120</v>
      </c>
      <c r="Z23" s="220" t="s">
        <v>200</v>
      </c>
      <c r="AA23" s="220" t="s">
        <v>198</v>
      </c>
      <c r="AB23" s="220" t="s">
        <v>72</v>
      </c>
      <c r="AC23" s="220" t="s">
        <v>199</v>
      </c>
      <c r="AD23" s="220" t="s">
        <v>184</v>
      </c>
      <c r="AE23" s="220" t="s">
        <v>119</v>
      </c>
      <c r="AF23" s="220" t="s">
        <v>120</v>
      </c>
      <c r="AG23" s="220" t="s">
        <v>200</v>
      </c>
      <c r="AH23" s="220" t="s">
        <v>120</v>
      </c>
      <c r="AI23" s="220" t="s">
        <v>184</v>
      </c>
      <c r="AJ23" s="220" t="s">
        <v>201</v>
      </c>
      <c r="AK23" s="220" t="s">
        <v>122</v>
      </c>
      <c r="AL23" s="221" t="s">
        <v>202</v>
      </c>
      <c r="AM23" s="220" t="s">
        <v>124</v>
      </c>
      <c r="AN23" s="220" t="s">
        <v>125</v>
      </c>
      <c r="AO23" s="220" t="s">
        <v>126</v>
      </c>
      <c r="AP23" s="220" t="s">
        <v>127</v>
      </c>
    </row>
    <row r="24" spans="1:42" ht="15" thickBot="1" x14ac:dyDescent="0.4">
      <c r="A24" s="222" t="s">
        <v>203</v>
      </c>
      <c r="B24" s="223" t="s">
        <v>184</v>
      </c>
      <c r="C24" s="224" t="s">
        <v>184</v>
      </c>
      <c r="D24" s="224" t="s">
        <v>184</v>
      </c>
      <c r="E24" s="224" t="s">
        <v>184</v>
      </c>
      <c r="F24" s="224" t="s">
        <v>184</v>
      </c>
      <c r="G24" s="224" t="s">
        <v>184</v>
      </c>
      <c r="H24" s="225" t="s">
        <v>184</v>
      </c>
      <c r="I24" s="226" t="s">
        <v>184</v>
      </c>
      <c r="J24" s="226" t="s">
        <v>184</v>
      </c>
      <c r="K24" s="226" t="s">
        <v>184</v>
      </c>
      <c r="L24" s="226" t="s">
        <v>184</v>
      </c>
      <c r="M24" s="226" t="s">
        <v>184</v>
      </c>
      <c r="N24" s="226" t="s">
        <v>184</v>
      </c>
      <c r="O24" s="226" t="s">
        <v>184</v>
      </c>
      <c r="P24" s="226" t="s">
        <v>184</v>
      </c>
      <c r="Q24" s="226" t="s">
        <v>184</v>
      </c>
      <c r="R24" s="226" t="s">
        <v>184</v>
      </c>
      <c r="S24" s="226" t="s">
        <v>184</v>
      </c>
      <c r="T24" s="226" t="s">
        <v>184</v>
      </c>
      <c r="U24" s="226" t="s">
        <v>184</v>
      </c>
      <c r="V24" s="226" t="s">
        <v>184</v>
      </c>
      <c r="W24" s="226" t="s">
        <v>184</v>
      </c>
      <c r="X24" s="226" t="s">
        <v>184</v>
      </c>
      <c r="Y24" s="226" t="s">
        <v>184</v>
      </c>
      <c r="Z24" s="226" t="s">
        <v>184</v>
      </c>
      <c r="AA24" s="226" t="s">
        <v>184</v>
      </c>
      <c r="AB24" s="226" t="s">
        <v>184</v>
      </c>
      <c r="AC24" s="226" t="s">
        <v>184</v>
      </c>
      <c r="AD24" s="226" t="s">
        <v>184</v>
      </c>
      <c r="AE24" s="226" t="s">
        <v>184</v>
      </c>
      <c r="AF24" s="226" t="s">
        <v>184</v>
      </c>
      <c r="AG24" s="226" t="s">
        <v>184</v>
      </c>
      <c r="AH24" s="226" t="s">
        <v>184</v>
      </c>
      <c r="AI24" s="226" t="s">
        <v>184</v>
      </c>
      <c r="AJ24" s="226" t="s">
        <v>184</v>
      </c>
      <c r="AK24" s="226" t="s">
        <v>184</v>
      </c>
      <c r="AL24" s="226" t="s">
        <v>184</v>
      </c>
      <c r="AM24" s="226" t="s">
        <v>184</v>
      </c>
      <c r="AN24" s="226" t="s">
        <v>184</v>
      </c>
      <c r="AO24" s="226" t="s">
        <v>184</v>
      </c>
      <c r="AP24" s="226" t="s">
        <v>184</v>
      </c>
    </row>
    <row r="25" spans="1:42" ht="15" thickBot="1" x14ac:dyDescent="0.4">
      <c r="A25" s="227" t="s">
        <v>204</v>
      </c>
      <c r="B25" s="228" t="s">
        <v>204</v>
      </c>
      <c r="C25" s="228" t="s">
        <v>204</v>
      </c>
      <c r="D25" s="228" t="s">
        <v>204</v>
      </c>
      <c r="E25" s="228" t="s">
        <v>204</v>
      </c>
      <c r="F25" s="228" t="s">
        <v>204</v>
      </c>
      <c r="G25" s="228" t="s">
        <v>204</v>
      </c>
      <c r="H25" s="229" t="s">
        <v>184</v>
      </c>
      <c r="I25" s="229" t="s">
        <v>184</v>
      </c>
      <c r="J25" s="229" t="s">
        <v>184</v>
      </c>
      <c r="K25" s="229" t="s">
        <v>184</v>
      </c>
      <c r="L25" s="229" t="s">
        <v>184</v>
      </c>
      <c r="M25" s="229" t="s">
        <v>184</v>
      </c>
      <c r="N25" s="229" t="s">
        <v>184</v>
      </c>
      <c r="O25" s="229" t="s">
        <v>184</v>
      </c>
      <c r="P25" s="229" t="s">
        <v>184</v>
      </c>
      <c r="Q25" s="229" t="s">
        <v>184</v>
      </c>
      <c r="R25" s="229" t="s">
        <v>184</v>
      </c>
      <c r="S25" s="230" t="s">
        <v>184</v>
      </c>
      <c r="T25" s="231" t="s">
        <v>184</v>
      </c>
      <c r="U25" s="232" t="s">
        <v>184</v>
      </c>
      <c r="V25" s="232" t="s">
        <v>184</v>
      </c>
      <c r="W25" s="232" t="s">
        <v>184</v>
      </c>
      <c r="X25" s="232" t="s">
        <v>184</v>
      </c>
      <c r="Y25" s="232" t="s">
        <v>184</v>
      </c>
      <c r="Z25" s="230" t="s">
        <v>184</v>
      </c>
      <c r="AA25" s="231" t="s">
        <v>184</v>
      </c>
      <c r="AB25" s="232" t="s">
        <v>184</v>
      </c>
      <c r="AC25" s="232" t="s">
        <v>184</v>
      </c>
      <c r="AD25" s="232" t="s">
        <v>184</v>
      </c>
      <c r="AE25" s="232" t="s">
        <v>184</v>
      </c>
      <c r="AF25" s="232" t="s">
        <v>184</v>
      </c>
      <c r="AG25" s="230" t="s">
        <v>184</v>
      </c>
      <c r="AH25" s="232">
        <v>0</v>
      </c>
      <c r="AI25" s="232" t="s">
        <v>184</v>
      </c>
      <c r="AJ25" s="230" t="s">
        <v>184</v>
      </c>
      <c r="AK25" s="231" t="s">
        <v>184</v>
      </c>
      <c r="AL25" s="231" t="s">
        <v>184</v>
      </c>
      <c r="AM25" s="230" t="s">
        <v>184</v>
      </c>
      <c r="AN25" s="230" t="s">
        <v>184</v>
      </c>
      <c r="AO25" s="230" t="s">
        <v>184</v>
      </c>
      <c r="AP25" s="231" t="s">
        <v>184</v>
      </c>
    </row>
    <row r="26" spans="1:42" ht="15" thickBot="1" x14ac:dyDescent="0.4">
      <c r="A26" s="227" t="s">
        <v>204</v>
      </c>
      <c r="B26" s="228" t="s">
        <v>204</v>
      </c>
      <c r="C26" s="228" t="s">
        <v>204</v>
      </c>
      <c r="D26" s="228" t="s">
        <v>204</v>
      </c>
      <c r="E26" s="228" t="s">
        <v>204</v>
      </c>
      <c r="F26" s="228" t="s">
        <v>204</v>
      </c>
      <c r="G26" s="228" t="s">
        <v>204</v>
      </c>
      <c r="H26" s="229" t="s">
        <v>184</v>
      </c>
      <c r="I26" s="229" t="s">
        <v>184</v>
      </c>
      <c r="J26" s="229" t="s">
        <v>184</v>
      </c>
      <c r="K26" s="229" t="s">
        <v>184</v>
      </c>
      <c r="L26" s="229" t="s">
        <v>184</v>
      </c>
      <c r="M26" s="229" t="s">
        <v>184</v>
      </c>
      <c r="N26" s="229" t="s">
        <v>184</v>
      </c>
      <c r="O26" s="229" t="s">
        <v>184</v>
      </c>
      <c r="P26" s="229" t="s">
        <v>184</v>
      </c>
      <c r="Q26" s="229" t="s">
        <v>184</v>
      </c>
      <c r="R26" s="229" t="s">
        <v>184</v>
      </c>
      <c r="S26" s="230" t="s">
        <v>184</v>
      </c>
      <c r="T26" s="231" t="s">
        <v>184</v>
      </c>
      <c r="U26" s="232" t="s">
        <v>184</v>
      </c>
      <c r="V26" s="232" t="s">
        <v>184</v>
      </c>
      <c r="W26" s="232" t="s">
        <v>184</v>
      </c>
      <c r="X26" s="232" t="s">
        <v>184</v>
      </c>
      <c r="Y26" s="232" t="s">
        <v>184</v>
      </c>
      <c r="Z26" s="230" t="s">
        <v>184</v>
      </c>
      <c r="AA26" s="231" t="s">
        <v>184</v>
      </c>
      <c r="AB26" s="232" t="s">
        <v>184</v>
      </c>
      <c r="AC26" s="232" t="s">
        <v>184</v>
      </c>
      <c r="AD26" s="232" t="s">
        <v>184</v>
      </c>
      <c r="AE26" s="232" t="s">
        <v>184</v>
      </c>
      <c r="AF26" s="232" t="s">
        <v>184</v>
      </c>
      <c r="AG26" s="230" t="s">
        <v>184</v>
      </c>
      <c r="AH26" s="232">
        <v>0</v>
      </c>
      <c r="AI26" s="232" t="s">
        <v>184</v>
      </c>
      <c r="AJ26" s="230" t="s">
        <v>184</v>
      </c>
      <c r="AK26" s="231" t="s">
        <v>184</v>
      </c>
      <c r="AL26" s="231" t="s">
        <v>184</v>
      </c>
      <c r="AM26" s="230" t="s">
        <v>184</v>
      </c>
      <c r="AN26" s="230" t="s">
        <v>184</v>
      </c>
      <c r="AO26" s="230" t="s">
        <v>184</v>
      </c>
      <c r="AP26" s="231" t="s">
        <v>184</v>
      </c>
    </row>
    <row r="27" spans="1:42" ht="15" thickBot="1" x14ac:dyDescent="0.4">
      <c r="A27" s="227" t="s">
        <v>204</v>
      </c>
      <c r="B27" s="228" t="s">
        <v>204</v>
      </c>
      <c r="C27" s="228" t="s">
        <v>204</v>
      </c>
      <c r="D27" s="228" t="s">
        <v>204</v>
      </c>
      <c r="E27" s="228" t="s">
        <v>204</v>
      </c>
      <c r="F27" s="228" t="s">
        <v>204</v>
      </c>
      <c r="G27" s="228" t="s">
        <v>204</v>
      </c>
      <c r="H27" s="229" t="s">
        <v>184</v>
      </c>
      <c r="I27" s="229" t="s">
        <v>184</v>
      </c>
      <c r="J27" s="229" t="s">
        <v>184</v>
      </c>
      <c r="K27" s="229" t="s">
        <v>184</v>
      </c>
      <c r="L27" s="229" t="s">
        <v>184</v>
      </c>
      <c r="M27" s="229" t="s">
        <v>184</v>
      </c>
      <c r="N27" s="229" t="s">
        <v>184</v>
      </c>
      <c r="O27" s="229" t="s">
        <v>184</v>
      </c>
      <c r="P27" s="229" t="s">
        <v>184</v>
      </c>
      <c r="Q27" s="229" t="s">
        <v>184</v>
      </c>
      <c r="R27" s="229" t="s">
        <v>184</v>
      </c>
      <c r="S27" s="230" t="s">
        <v>184</v>
      </c>
      <c r="T27" s="231" t="s">
        <v>184</v>
      </c>
      <c r="U27" s="232" t="s">
        <v>184</v>
      </c>
      <c r="V27" s="232" t="s">
        <v>184</v>
      </c>
      <c r="W27" s="232" t="s">
        <v>184</v>
      </c>
      <c r="X27" s="232" t="s">
        <v>184</v>
      </c>
      <c r="Y27" s="232" t="s">
        <v>184</v>
      </c>
      <c r="Z27" s="230" t="s">
        <v>184</v>
      </c>
      <c r="AA27" s="231" t="s">
        <v>184</v>
      </c>
      <c r="AB27" s="232" t="s">
        <v>184</v>
      </c>
      <c r="AC27" s="232" t="s">
        <v>184</v>
      </c>
      <c r="AD27" s="232" t="s">
        <v>184</v>
      </c>
      <c r="AE27" s="232" t="s">
        <v>184</v>
      </c>
      <c r="AF27" s="232" t="s">
        <v>184</v>
      </c>
      <c r="AG27" s="230" t="s">
        <v>184</v>
      </c>
      <c r="AH27" s="232">
        <v>0</v>
      </c>
      <c r="AI27" s="232" t="s">
        <v>184</v>
      </c>
      <c r="AJ27" s="230" t="s">
        <v>184</v>
      </c>
      <c r="AK27" s="231" t="s">
        <v>184</v>
      </c>
      <c r="AL27" s="231" t="s">
        <v>184</v>
      </c>
      <c r="AM27" s="230" t="s">
        <v>184</v>
      </c>
      <c r="AN27" s="230" t="s">
        <v>184</v>
      </c>
      <c r="AO27" s="230" t="s">
        <v>184</v>
      </c>
      <c r="AP27" s="231" t="s">
        <v>184</v>
      </c>
    </row>
    <row r="28" spans="1:42" ht="15" thickBot="1" x14ac:dyDescent="0.4">
      <c r="A28" s="227" t="s">
        <v>204</v>
      </c>
      <c r="B28" s="228" t="s">
        <v>204</v>
      </c>
      <c r="C28" s="228" t="s">
        <v>204</v>
      </c>
      <c r="D28" s="228" t="s">
        <v>204</v>
      </c>
      <c r="E28" s="228" t="s">
        <v>204</v>
      </c>
      <c r="F28" s="228" t="s">
        <v>204</v>
      </c>
      <c r="G28" s="228" t="s">
        <v>204</v>
      </c>
      <c r="H28" s="229" t="s">
        <v>184</v>
      </c>
      <c r="I28" s="229" t="s">
        <v>184</v>
      </c>
      <c r="J28" s="229" t="s">
        <v>184</v>
      </c>
      <c r="K28" s="229" t="s">
        <v>184</v>
      </c>
      <c r="L28" s="229" t="s">
        <v>184</v>
      </c>
      <c r="M28" s="229" t="s">
        <v>184</v>
      </c>
      <c r="N28" s="229" t="s">
        <v>184</v>
      </c>
      <c r="O28" s="229" t="s">
        <v>184</v>
      </c>
      <c r="P28" s="229" t="s">
        <v>184</v>
      </c>
      <c r="Q28" s="229" t="s">
        <v>184</v>
      </c>
      <c r="R28" s="229" t="s">
        <v>184</v>
      </c>
      <c r="S28" s="230" t="s">
        <v>184</v>
      </c>
      <c r="T28" s="231" t="s">
        <v>184</v>
      </c>
      <c r="U28" s="232" t="s">
        <v>184</v>
      </c>
      <c r="V28" s="232" t="s">
        <v>184</v>
      </c>
      <c r="W28" s="232" t="s">
        <v>184</v>
      </c>
      <c r="X28" s="232" t="s">
        <v>184</v>
      </c>
      <c r="Y28" s="232" t="s">
        <v>184</v>
      </c>
      <c r="Z28" s="230" t="s">
        <v>184</v>
      </c>
      <c r="AA28" s="231" t="s">
        <v>184</v>
      </c>
      <c r="AB28" s="232" t="s">
        <v>184</v>
      </c>
      <c r="AC28" s="232" t="s">
        <v>184</v>
      </c>
      <c r="AD28" s="232" t="s">
        <v>184</v>
      </c>
      <c r="AE28" s="232" t="s">
        <v>184</v>
      </c>
      <c r="AF28" s="232" t="s">
        <v>184</v>
      </c>
      <c r="AG28" s="230" t="s">
        <v>184</v>
      </c>
      <c r="AH28" s="232">
        <v>0</v>
      </c>
      <c r="AI28" s="232" t="s">
        <v>184</v>
      </c>
      <c r="AJ28" s="230" t="s">
        <v>184</v>
      </c>
      <c r="AK28" s="231" t="s">
        <v>184</v>
      </c>
      <c r="AL28" s="231" t="s">
        <v>184</v>
      </c>
      <c r="AM28" s="230" t="s">
        <v>184</v>
      </c>
      <c r="AN28" s="230" t="s">
        <v>184</v>
      </c>
      <c r="AO28" s="230" t="s">
        <v>184</v>
      </c>
      <c r="AP28" s="231" t="s">
        <v>184</v>
      </c>
    </row>
    <row r="29" spans="1:42" ht="15" thickBot="1" x14ac:dyDescent="0.4">
      <c r="A29" s="227" t="s">
        <v>204</v>
      </c>
      <c r="B29" s="228" t="s">
        <v>204</v>
      </c>
      <c r="C29" s="228" t="s">
        <v>204</v>
      </c>
      <c r="D29" s="228" t="s">
        <v>204</v>
      </c>
      <c r="E29" s="228" t="s">
        <v>204</v>
      </c>
      <c r="F29" s="228" t="s">
        <v>204</v>
      </c>
      <c r="G29" s="228" t="s">
        <v>204</v>
      </c>
      <c r="H29" s="229" t="s">
        <v>184</v>
      </c>
      <c r="I29" s="229" t="s">
        <v>184</v>
      </c>
      <c r="J29" s="229" t="s">
        <v>184</v>
      </c>
      <c r="K29" s="229" t="s">
        <v>184</v>
      </c>
      <c r="L29" s="229" t="s">
        <v>184</v>
      </c>
      <c r="M29" s="229" t="s">
        <v>184</v>
      </c>
      <c r="N29" s="229" t="s">
        <v>184</v>
      </c>
      <c r="O29" s="229" t="s">
        <v>184</v>
      </c>
      <c r="P29" s="229" t="s">
        <v>184</v>
      </c>
      <c r="Q29" s="229" t="s">
        <v>184</v>
      </c>
      <c r="R29" s="229" t="s">
        <v>184</v>
      </c>
      <c r="S29" s="230" t="s">
        <v>184</v>
      </c>
      <c r="T29" s="231" t="s">
        <v>184</v>
      </c>
      <c r="U29" s="232" t="s">
        <v>184</v>
      </c>
      <c r="V29" s="232" t="s">
        <v>184</v>
      </c>
      <c r="W29" s="232" t="s">
        <v>184</v>
      </c>
      <c r="X29" s="232" t="s">
        <v>184</v>
      </c>
      <c r="Y29" s="232" t="s">
        <v>184</v>
      </c>
      <c r="Z29" s="230" t="s">
        <v>184</v>
      </c>
      <c r="AA29" s="231" t="s">
        <v>184</v>
      </c>
      <c r="AB29" s="232" t="s">
        <v>184</v>
      </c>
      <c r="AC29" s="232" t="s">
        <v>184</v>
      </c>
      <c r="AD29" s="232" t="s">
        <v>184</v>
      </c>
      <c r="AE29" s="232" t="s">
        <v>184</v>
      </c>
      <c r="AF29" s="232" t="s">
        <v>184</v>
      </c>
      <c r="AG29" s="230" t="s">
        <v>184</v>
      </c>
      <c r="AH29" s="232">
        <v>0</v>
      </c>
      <c r="AI29" s="232" t="s">
        <v>184</v>
      </c>
      <c r="AJ29" s="230" t="s">
        <v>184</v>
      </c>
      <c r="AK29" s="231" t="s">
        <v>184</v>
      </c>
      <c r="AL29" s="231" t="s">
        <v>184</v>
      </c>
      <c r="AM29" s="230" t="s">
        <v>184</v>
      </c>
      <c r="AN29" s="230" t="s">
        <v>184</v>
      </c>
      <c r="AO29" s="230" t="s">
        <v>184</v>
      </c>
      <c r="AP29" s="231" t="s">
        <v>184</v>
      </c>
    </row>
    <row r="30" spans="1:42" ht="15" thickBot="1" x14ac:dyDescent="0.4">
      <c r="A30" s="227" t="s">
        <v>204</v>
      </c>
      <c r="B30" s="228" t="s">
        <v>204</v>
      </c>
      <c r="C30" s="228" t="s">
        <v>204</v>
      </c>
      <c r="D30" s="228" t="s">
        <v>204</v>
      </c>
      <c r="E30" s="228" t="s">
        <v>204</v>
      </c>
      <c r="F30" s="228" t="s">
        <v>204</v>
      </c>
      <c r="G30" s="228" t="s">
        <v>204</v>
      </c>
      <c r="H30" s="229" t="s">
        <v>184</v>
      </c>
      <c r="I30" s="229" t="s">
        <v>184</v>
      </c>
      <c r="J30" s="229" t="s">
        <v>184</v>
      </c>
      <c r="K30" s="229" t="s">
        <v>184</v>
      </c>
      <c r="L30" s="229" t="s">
        <v>184</v>
      </c>
      <c r="M30" s="229" t="s">
        <v>184</v>
      </c>
      <c r="N30" s="229" t="s">
        <v>184</v>
      </c>
      <c r="O30" s="229" t="s">
        <v>184</v>
      </c>
      <c r="P30" s="229" t="s">
        <v>184</v>
      </c>
      <c r="Q30" s="229" t="s">
        <v>184</v>
      </c>
      <c r="R30" s="229" t="s">
        <v>184</v>
      </c>
      <c r="S30" s="230" t="s">
        <v>184</v>
      </c>
      <c r="T30" s="231" t="s">
        <v>184</v>
      </c>
      <c r="U30" s="232" t="s">
        <v>184</v>
      </c>
      <c r="V30" s="232" t="s">
        <v>184</v>
      </c>
      <c r="W30" s="232" t="s">
        <v>184</v>
      </c>
      <c r="X30" s="232" t="s">
        <v>184</v>
      </c>
      <c r="Y30" s="232" t="s">
        <v>184</v>
      </c>
      <c r="Z30" s="230" t="s">
        <v>184</v>
      </c>
      <c r="AA30" s="231" t="s">
        <v>184</v>
      </c>
      <c r="AB30" s="232" t="s">
        <v>184</v>
      </c>
      <c r="AC30" s="232" t="s">
        <v>184</v>
      </c>
      <c r="AD30" s="232" t="s">
        <v>184</v>
      </c>
      <c r="AE30" s="232" t="s">
        <v>184</v>
      </c>
      <c r="AF30" s="232" t="s">
        <v>184</v>
      </c>
      <c r="AG30" s="230" t="s">
        <v>184</v>
      </c>
      <c r="AH30" s="232">
        <v>0</v>
      </c>
      <c r="AI30" s="232" t="s">
        <v>184</v>
      </c>
      <c r="AJ30" s="230" t="s">
        <v>184</v>
      </c>
      <c r="AK30" s="231" t="s">
        <v>184</v>
      </c>
      <c r="AL30" s="231" t="s">
        <v>184</v>
      </c>
      <c r="AM30" s="230" t="s">
        <v>184</v>
      </c>
      <c r="AN30" s="230" t="s">
        <v>184</v>
      </c>
      <c r="AO30" s="230" t="s">
        <v>184</v>
      </c>
      <c r="AP30" s="231" t="s">
        <v>184</v>
      </c>
    </row>
    <row r="31" spans="1:42" ht="15" thickBot="1" x14ac:dyDescent="0.4">
      <c r="A31" s="227" t="s">
        <v>204</v>
      </c>
      <c r="B31" s="228" t="s">
        <v>204</v>
      </c>
      <c r="C31" s="228" t="s">
        <v>204</v>
      </c>
      <c r="D31" s="228" t="s">
        <v>204</v>
      </c>
      <c r="E31" s="228" t="s">
        <v>204</v>
      </c>
      <c r="F31" s="228" t="s">
        <v>204</v>
      </c>
      <c r="G31" s="228" t="s">
        <v>204</v>
      </c>
      <c r="H31" s="229" t="s">
        <v>184</v>
      </c>
      <c r="I31" s="229" t="s">
        <v>184</v>
      </c>
      <c r="J31" s="229" t="s">
        <v>184</v>
      </c>
      <c r="K31" s="229" t="s">
        <v>184</v>
      </c>
      <c r="L31" s="229" t="s">
        <v>184</v>
      </c>
      <c r="M31" s="229" t="s">
        <v>184</v>
      </c>
      <c r="N31" s="229" t="s">
        <v>184</v>
      </c>
      <c r="O31" s="229" t="s">
        <v>184</v>
      </c>
      <c r="P31" s="229" t="s">
        <v>184</v>
      </c>
      <c r="Q31" s="229" t="s">
        <v>184</v>
      </c>
      <c r="R31" s="229" t="s">
        <v>184</v>
      </c>
      <c r="S31" s="230" t="s">
        <v>184</v>
      </c>
      <c r="T31" s="231" t="s">
        <v>184</v>
      </c>
      <c r="U31" s="232" t="s">
        <v>184</v>
      </c>
      <c r="V31" s="232" t="s">
        <v>184</v>
      </c>
      <c r="W31" s="232" t="s">
        <v>184</v>
      </c>
      <c r="X31" s="232" t="s">
        <v>184</v>
      </c>
      <c r="Y31" s="232" t="s">
        <v>184</v>
      </c>
      <c r="Z31" s="230" t="s">
        <v>184</v>
      </c>
      <c r="AA31" s="231" t="s">
        <v>184</v>
      </c>
      <c r="AB31" s="232" t="s">
        <v>184</v>
      </c>
      <c r="AC31" s="232" t="s">
        <v>184</v>
      </c>
      <c r="AD31" s="232" t="s">
        <v>184</v>
      </c>
      <c r="AE31" s="232" t="s">
        <v>184</v>
      </c>
      <c r="AF31" s="232" t="s">
        <v>184</v>
      </c>
      <c r="AG31" s="230" t="s">
        <v>184</v>
      </c>
      <c r="AH31" s="232">
        <v>0</v>
      </c>
      <c r="AI31" s="232" t="s">
        <v>184</v>
      </c>
      <c r="AJ31" s="230" t="s">
        <v>184</v>
      </c>
      <c r="AK31" s="231" t="s">
        <v>184</v>
      </c>
      <c r="AL31" s="231" t="s">
        <v>184</v>
      </c>
      <c r="AM31" s="230" t="s">
        <v>184</v>
      </c>
      <c r="AN31" s="230" t="s">
        <v>184</v>
      </c>
      <c r="AO31" s="230" t="s">
        <v>184</v>
      </c>
      <c r="AP31" s="231" t="s">
        <v>184</v>
      </c>
    </row>
    <row r="32" spans="1:42" ht="15" thickBot="1" x14ac:dyDescent="0.4">
      <c r="A32" s="227" t="s">
        <v>204</v>
      </c>
      <c r="B32" s="228" t="s">
        <v>204</v>
      </c>
      <c r="C32" s="228" t="s">
        <v>204</v>
      </c>
      <c r="D32" s="228" t="s">
        <v>204</v>
      </c>
      <c r="E32" s="228" t="s">
        <v>204</v>
      </c>
      <c r="F32" s="228" t="s">
        <v>204</v>
      </c>
      <c r="G32" s="228" t="s">
        <v>204</v>
      </c>
      <c r="H32" s="229" t="s">
        <v>184</v>
      </c>
      <c r="I32" s="229" t="s">
        <v>184</v>
      </c>
      <c r="J32" s="229" t="s">
        <v>184</v>
      </c>
      <c r="K32" s="229" t="s">
        <v>184</v>
      </c>
      <c r="L32" s="229" t="s">
        <v>184</v>
      </c>
      <c r="M32" s="229" t="s">
        <v>184</v>
      </c>
      <c r="N32" s="229" t="s">
        <v>184</v>
      </c>
      <c r="O32" s="229" t="s">
        <v>184</v>
      </c>
      <c r="P32" s="229" t="s">
        <v>184</v>
      </c>
      <c r="Q32" s="229" t="s">
        <v>184</v>
      </c>
      <c r="R32" s="229" t="s">
        <v>184</v>
      </c>
      <c r="S32" s="230" t="s">
        <v>184</v>
      </c>
      <c r="T32" s="231" t="s">
        <v>184</v>
      </c>
      <c r="U32" s="232" t="s">
        <v>184</v>
      </c>
      <c r="V32" s="232" t="s">
        <v>184</v>
      </c>
      <c r="W32" s="232" t="s">
        <v>184</v>
      </c>
      <c r="X32" s="232" t="s">
        <v>184</v>
      </c>
      <c r="Y32" s="232" t="s">
        <v>184</v>
      </c>
      <c r="Z32" s="230" t="s">
        <v>184</v>
      </c>
      <c r="AA32" s="231" t="s">
        <v>184</v>
      </c>
      <c r="AB32" s="232" t="s">
        <v>184</v>
      </c>
      <c r="AC32" s="232" t="s">
        <v>184</v>
      </c>
      <c r="AD32" s="232" t="s">
        <v>184</v>
      </c>
      <c r="AE32" s="232" t="s">
        <v>184</v>
      </c>
      <c r="AF32" s="232" t="s">
        <v>184</v>
      </c>
      <c r="AG32" s="230" t="s">
        <v>184</v>
      </c>
      <c r="AH32" s="232">
        <v>0</v>
      </c>
      <c r="AI32" s="232" t="s">
        <v>184</v>
      </c>
      <c r="AJ32" s="230" t="s">
        <v>184</v>
      </c>
      <c r="AK32" s="231" t="s">
        <v>184</v>
      </c>
      <c r="AL32" s="231" t="s">
        <v>184</v>
      </c>
      <c r="AM32" s="230" t="s">
        <v>184</v>
      </c>
      <c r="AN32" s="230" t="s">
        <v>184</v>
      </c>
      <c r="AO32" s="230" t="s">
        <v>184</v>
      </c>
      <c r="AP32" s="231" t="s">
        <v>184</v>
      </c>
    </row>
    <row r="33" spans="1:42" ht="15" thickBot="1" x14ac:dyDescent="0.4">
      <c r="A33" s="227" t="s">
        <v>204</v>
      </c>
      <c r="B33" s="228" t="s">
        <v>204</v>
      </c>
      <c r="C33" s="228" t="s">
        <v>204</v>
      </c>
      <c r="D33" s="228" t="s">
        <v>204</v>
      </c>
      <c r="E33" s="228" t="s">
        <v>204</v>
      </c>
      <c r="F33" s="228" t="s">
        <v>204</v>
      </c>
      <c r="G33" s="228" t="s">
        <v>204</v>
      </c>
      <c r="H33" s="229" t="s">
        <v>184</v>
      </c>
      <c r="I33" s="229" t="s">
        <v>184</v>
      </c>
      <c r="J33" s="229" t="s">
        <v>184</v>
      </c>
      <c r="K33" s="229" t="s">
        <v>184</v>
      </c>
      <c r="L33" s="229" t="s">
        <v>184</v>
      </c>
      <c r="M33" s="229" t="s">
        <v>184</v>
      </c>
      <c r="N33" s="229" t="s">
        <v>184</v>
      </c>
      <c r="O33" s="229" t="s">
        <v>184</v>
      </c>
      <c r="P33" s="229" t="s">
        <v>184</v>
      </c>
      <c r="Q33" s="229" t="s">
        <v>184</v>
      </c>
      <c r="R33" s="229" t="s">
        <v>184</v>
      </c>
      <c r="S33" s="230" t="s">
        <v>184</v>
      </c>
      <c r="T33" s="231" t="s">
        <v>184</v>
      </c>
      <c r="U33" s="232" t="s">
        <v>184</v>
      </c>
      <c r="V33" s="232" t="s">
        <v>184</v>
      </c>
      <c r="W33" s="232" t="s">
        <v>184</v>
      </c>
      <c r="X33" s="232" t="s">
        <v>184</v>
      </c>
      <c r="Y33" s="232" t="s">
        <v>184</v>
      </c>
      <c r="Z33" s="230" t="s">
        <v>184</v>
      </c>
      <c r="AA33" s="231" t="s">
        <v>184</v>
      </c>
      <c r="AB33" s="232" t="s">
        <v>184</v>
      </c>
      <c r="AC33" s="232" t="s">
        <v>184</v>
      </c>
      <c r="AD33" s="232" t="s">
        <v>184</v>
      </c>
      <c r="AE33" s="232" t="s">
        <v>184</v>
      </c>
      <c r="AF33" s="232" t="s">
        <v>184</v>
      </c>
      <c r="AG33" s="230" t="s">
        <v>184</v>
      </c>
      <c r="AH33" s="232">
        <v>0</v>
      </c>
      <c r="AI33" s="232" t="s">
        <v>184</v>
      </c>
      <c r="AJ33" s="230" t="s">
        <v>184</v>
      </c>
      <c r="AK33" s="231" t="s">
        <v>184</v>
      </c>
      <c r="AL33" s="231" t="s">
        <v>184</v>
      </c>
      <c r="AM33" s="230" t="s">
        <v>184</v>
      </c>
      <c r="AN33" s="230" t="s">
        <v>184</v>
      </c>
      <c r="AO33" s="230" t="s">
        <v>184</v>
      </c>
      <c r="AP33" s="231" t="s">
        <v>184</v>
      </c>
    </row>
    <row r="34" spans="1:42" ht="15" thickBot="1" x14ac:dyDescent="0.4">
      <c r="A34" s="227" t="s">
        <v>204</v>
      </c>
      <c r="B34" s="228" t="s">
        <v>204</v>
      </c>
      <c r="C34" s="228" t="s">
        <v>204</v>
      </c>
      <c r="D34" s="228" t="s">
        <v>204</v>
      </c>
      <c r="E34" s="228" t="s">
        <v>204</v>
      </c>
      <c r="F34" s="228" t="s">
        <v>204</v>
      </c>
      <c r="G34" s="228" t="s">
        <v>204</v>
      </c>
      <c r="H34" s="229" t="s">
        <v>184</v>
      </c>
      <c r="I34" s="229" t="s">
        <v>184</v>
      </c>
      <c r="J34" s="229" t="s">
        <v>184</v>
      </c>
      <c r="K34" s="229" t="s">
        <v>184</v>
      </c>
      <c r="L34" s="229" t="s">
        <v>184</v>
      </c>
      <c r="M34" s="229" t="s">
        <v>184</v>
      </c>
      <c r="N34" s="229" t="s">
        <v>184</v>
      </c>
      <c r="O34" s="229" t="s">
        <v>184</v>
      </c>
      <c r="P34" s="229" t="s">
        <v>184</v>
      </c>
      <c r="Q34" s="229" t="s">
        <v>184</v>
      </c>
      <c r="R34" s="229" t="s">
        <v>184</v>
      </c>
      <c r="S34" s="230" t="s">
        <v>184</v>
      </c>
      <c r="T34" s="231" t="s">
        <v>184</v>
      </c>
      <c r="U34" s="232" t="s">
        <v>184</v>
      </c>
      <c r="V34" s="232" t="s">
        <v>184</v>
      </c>
      <c r="W34" s="232" t="s">
        <v>184</v>
      </c>
      <c r="X34" s="232" t="s">
        <v>184</v>
      </c>
      <c r="Y34" s="232" t="s">
        <v>184</v>
      </c>
      <c r="Z34" s="230" t="s">
        <v>184</v>
      </c>
      <c r="AA34" s="231" t="s">
        <v>184</v>
      </c>
      <c r="AB34" s="232" t="s">
        <v>184</v>
      </c>
      <c r="AC34" s="232" t="s">
        <v>184</v>
      </c>
      <c r="AD34" s="232" t="s">
        <v>184</v>
      </c>
      <c r="AE34" s="232" t="s">
        <v>184</v>
      </c>
      <c r="AF34" s="232" t="s">
        <v>184</v>
      </c>
      <c r="AG34" s="230" t="s">
        <v>184</v>
      </c>
      <c r="AH34" s="232">
        <v>0</v>
      </c>
      <c r="AI34" s="232" t="s">
        <v>184</v>
      </c>
      <c r="AJ34" s="230" t="s">
        <v>184</v>
      </c>
      <c r="AK34" s="231" t="s">
        <v>184</v>
      </c>
      <c r="AL34" s="231" t="s">
        <v>184</v>
      </c>
      <c r="AM34" s="230" t="s">
        <v>184</v>
      </c>
      <c r="AN34" s="230" t="s">
        <v>184</v>
      </c>
      <c r="AO34" s="230" t="s">
        <v>184</v>
      </c>
      <c r="AP34" s="231" t="s">
        <v>184</v>
      </c>
    </row>
    <row r="35" spans="1:42" ht="15" thickBot="1" x14ac:dyDescent="0.4">
      <c r="A35" s="227" t="s">
        <v>204</v>
      </c>
      <c r="B35" s="228" t="s">
        <v>204</v>
      </c>
      <c r="C35" s="228" t="s">
        <v>204</v>
      </c>
      <c r="D35" s="228" t="s">
        <v>204</v>
      </c>
      <c r="E35" s="228" t="s">
        <v>204</v>
      </c>
      <c r="F35" s="228" t="s">
        <v>204</v>
      </c>
      <c r="G35" s="228" t="s">
        <v>204</v>
      </c>
      <c r="H35" s="229" t="s">
        <v>184</v>
      </c>
      <c r="I35" s="229" t="s">
        <v>184</v>
      </c>
      <c r="J35" s="229" t="s">
        <v>184</v>
      </c>
      <c r="K35" s="229" t="s">
        <v>184</v>
      </c>
      <c r="L35" s="229" t="s">
        <v>184</v>
      </c>
      <c r="M35" s="229" t="s">
        <v>184</v>
      </c>
      <c r="N35" s="229" t="s">
        <v>184</v>
      </c>
      <c r="O35" s="229" t="s">
        <v>184</v>
      </c>
      <c r="P35" s="229" t="s">
        <v>184</v>
      </c>
      <c r="Q35" s="229" t="s">
        <v>184</v>
      </c>
      <c r="R35" s="229" t="s">
        <v>184</v>
      </c>
      <c r="S35" s="230" t="s">
        <v>184</v>
      </c>
      <c r="T35" s="231" t="s">
        <v>184</v>
      </c>
      <c r="U35" s="232" t="s">
        <v>184</v>
      </c>
      <c r="V35" s="232" t="s">
        <v>184</v>
      </c>
      <c r="W35" s="232" t="s">
        <v>184</v>
      </c>
      <c r="X35" s="232" t="s">
        <v>184</v>
      </c>
      <c r="Y35" s="232" t="s">
        <v>184</v>
      </c>
      <c r="Z35" s="230" t="s">
        <v>184</v>
      </c>
      <c r="AA35" s="231" t="s">
        <v>184</v>
      </c>
      <c r="AB35" s="232" t="s">
        <v>184</v>
      </c>
      <c r="AC35" s="232" t="s">
        <v>184</v>
      </c>
      <c r="AD35" s="232" t="s">
        <v>184</v>
      </c>
      <c r="AE35" s="232" t="s">
        <v>184</v>
      </c>
      <c r="AF35" s="232" t="s">
        <v>184</v>
      </c>
      <c r="AG35" s="230" t="s">
        <v>184</v>
      </c>
      <c r="AH35" s="232">
        <v>0</v>
      </c>
      <c r="AI35" s="232" t="s">
        <v>184</v>
      </c>
      <c r="AJ35" s="230" t="s">
        <v>184</v>
      </c>
      <c r="AK35" s="231" t="s">
        <v>184</v>
      </c>
      <c r="AL35" s="231" t="s">
        <v>184</v>
      </c>
      <c r="AM35" s="230" t="s">
        <v>184</v>
      </c>
      <c r="AN35" s="230" t="s">
        <v>184</v>
      </c>
      <c r="AO35" s="230" t="s">
        <v>184</v>
      </c>
      <c r="AP35" s="231" t="s">
        <v>184</v>
      </c>
    </row>
    <row r="36" spans="1:42" ht="15" thickBot="1" x14ac:dyDescent="0.4">
      <c r="A36" s="227" t="s">
        <v>204</v>
      </c>
      <c r="B36" s="228" t="s">
        <v>204</v>
      </c>
      <c r="C36" s="228" t="s">
        <v>204</v>
      </c>
      <c r="D36" s="228" t="s">
        <v>204</v>
      </c>
      <c r="E36" s="228" t="s">
        <v>204</v>
      </c>
      <c r="F36" s="228" t="s">
        <v>204</v>
      </c>
      <c r="G36" s="228" t="s">
        <v>204</v>
      </c>
      <c r="H36" s="229" t="s">
        <v>184</v>
      </c>
      <c r="I36" s="229" t="s">
        <v>184</v>
      </c>
      <c r="J36" s="229" t="s">
        <v>184</v>
      </c>
      <c r="K36" s="229" t="s">
        <v>184</v>
      </c>
      <c r="L36" s="229" t="s">
        <v>184</v>
      </c>
      <c r="M36" s="229" t="s">
        <v>184</v>
      </c>
      <c r="N36" s="229" t="s">
        <v>184</v>
      </c>
      <c r="O36" s="229" t="s">
        <v>184</v>
      </c>
      <c r="P36" s="229" t="s">
        <v>184</v>
      </c>
      <c r="Q36" s="229" t="s">
        <v>184</v>
      </c>
      <c r="R36" s="229" t="s">
        <v>184</v>
      </c>
      <c r="S36" s="230" t="s">
        <v>184</v>
      </c>
      <c r="T36" s="231" t="s">
        <v>184</v>
      </c>
      <c r="U36" s="232" t="s">
        <v>184</v>
      </c>
      <c r="V36" s="232" t="s">
        <v>184</v>
      </c>
      <c r="W36" s="232" t="s">
        <v>184</v>
      </c>
      <c r="X36" s="232" t="s">
        <v>184</v>
      </c>
      <c r="Y36" s="232" t="s">
        <v>184</v>
      </c>
      <c r="Z36" s="230" t="s">
        <v>184</v>
      </c>
      <c r="AA36" s="231" t="s">
        <v>184</v>
      </c>
      <c r="AB36" s="232" t="s">
        <v>184</v>
      </c>
      <c r="AC36" s="232" t="s">
        <v>184</v>
      </c>
      <c r="AD36" s="232" t="s">
        <v>184</v>
      </c>
      <c r="AE36" s="232" t="s">
        <v>184</v>
      </c>
      <c r="AF36" s="232" t="s">
        <v>184</v>
      </c>
      <c r="AG36" s="230" t="s">
        <v>184</v>
      </c>
      <c r="AH36" s="232">
        <v>0</v>
      </c>
      <c r="AI36" s="232" t="s">
        <v>184</v>
      </c>
      <c r="AJ36" s="230" t="s">
        <v>184</v>
      </c>
      <c r="AK36" s="231" t="s">
        <v>184</v>
      </c>
      <c r="AL36" s="231" t="s">
        <v>184</v>
      </c>
      <c r="AM36" s="230" t="s">
        <v>184</v>
      </c>
      <c r="AN36" s="230" t="s">
        <v>184</v>
      </c>
      <c r="AO36" s="230" t="s">
        <v>184</v>
      </c>
      <c r="AP36" s="231" t="s">
        <v>184</v>
      </c>
    </row>
    <row r="37" spans="1:42" ht="15" thickBot="1" x14ac:dyDescent="0.4">
      <c r="A37" s="227" t="s">
        <v>204</v>
      </c>
      <c r="B37" s="228" t="s">
        <v>204</v>
      </c>
      <c r="C37" s="228" t="s">
        <v>204</v>
      </c>
      <c r="D37" s="228" t="s">
        <v>204</v>
      </c>
      <c r="E37" s="228" t="s">
        <v>204</v>
      </c>
      <c r="F37" s="228" t="s">
        <v>204</v>
      </c>
      <c r="G37" s="228" t="s">
        <v>204</v>
      </c>
      <c r="H37" s="229" t="s">
        <v>184</v>
      </c>
      <c r="I37" s="229" t="s">
        <v>184</v>
      </c>
      <c r="J37" s="229" t="s">
        <v>184</v>
      </c>
      <c r="K37" s="229" t="s">
        <v>184</v>
      </c>
      <c r="L37" s="229" t="s">
        <v>184</v>
      </c>
      <c r="M37" s="229" t="s">
        <v>184</v>
      </c>
      <c r="N37" s="229" t="s">
        <v>184</v>
      </c>
      <c r="O37" s="229" t="s">
        <v>184</v>
      </c>
      <c r="P37" s="229" t="s">
        <v>184</v>
      </c>
      <c r="Q37" s="229" t="s">
        <v>184</v>
      </c>
      <c r="R37" s="229" t="s">
        <v>184</v>
      </c>
      <c r="S37" s="230" t="s">
        <v>184</v>
      </c>
      <c r="T37" s="231" t="s">
        <v>184</v>
      </c>
      <c r="U37" s="232" t="s">
        <v>184</v>
      </c>
      <c r="V37" s="232" t="s">
        <v>184</v>
      </c>
      <c r="W37" s="232" t="s">
        <v>184</v>
      </c>
      <c r="X37" s="232" t="s">
        <v>184</v>
      </c>
      <c r="Y37" s="232" t="s">
        <v>184</v>
      </c>
      <c r="Z37" s="230" t="s">
        <v>184</v>
      </c>
      <c r="AA37" s="231" t="s">
        <v>184</v>
      </c>
      <c r="AB37" s="232" t="s">
        <v>184</v>
      </c>
      <c r="AC37" s="232" t="s">
        <v>184</v>
      </c>
      <c r="AD37" s="232" t="s">
        <v>184</v>
      </c>
      <c r="AE37" s="232" t="s">
        <v>184</v>
      </c>
      <c r="AF37" s="232" t="s">
        <v>184</v>
      </c>
      <c r="AG37" s="230" t="s">
        <v>184</v>
      </c>
      <c r="AH37" s="232">
        <v>0</v>
      </c>
      <c r="AI37" s="232" t="s">
        <v>184</v>
      </c>
      <c r="AJ37" s="230" t="s">
        <v>184</v>
      </c>
      <c r="AK37" s="231" t="s">
        <v>184</v>
      </c>
      <c r="AL37" s="231" t="s">
        <v>184</v>
      </c>
      <c r="AM37" s="230" t="s">
        <v>184</v>
      </c>
      <c r="AN37" s="230" t="s">
        <v>184</v>
      </c>
      <c r="AO37" s="230" t="s">
        <v>184</v>
      </c>
      <c r="AP37" s="231" t="s">
        <v>184</v>
      </c>
    </row>
    <row r="38" spans="1:42" x14ac:dyDescent="0.35">
      <c r="A38" s="212" t="s">
        <v>184</v>
      </c>
      <c r="B38" s="212" t="s">
        <v>184</v>
      </c>
      <c r="C38" s="212" t="s">
        <v>184</v>
      </c>
      <c r="D38" s="212" t="s">
        <v>184</v>
      </c>
      <c r="E38" s="212" t="s">
        <v>184</v>
      </c>
      <c r="F38" s="212" t="s">
        <v>184</v>
      </c>
      <c r="G38" s="212" t="s">
        <v>184</v>
      </c>
      <c r="H38" s="212" t="s">
        <v>184</v>
      </c>
      <c r="I38" s="212" t="s">
        <v>184</v>
      </c>
      <c r="J38" s="212" t="s">
        <v>184</v>
      </c>
      <c r="K38" s="212" t="s">
        <v>184</v>
      </c>
      <c r="L38" s="212" t="s">
        <v>184</v>
      </c>
      <c r="M38" s="212" t="s">
        <v>184</v>
      </c>
      <c r="N38" s="212" t="s">
        <v>184</v>
      </c>
      <c r="O38" s="212" t="s">
        <v>184</v>
      </c>
      <c r="P38" s="212" t="s">
        <v>184</v>
      </c>
      <c r="Q38" s="212" t="s">
        <v>184</v>
      </c>
      <c r="R38" s="212" t="s">
        <v>184</v>
      </c>
      <c r="S38" s="212" t="s">
        <v>184</v>
      </c>
      <c r="T38" s="212" t="s">
        <v>184</v>
      </c>
      <c r="U38" s="212" t="s">
        <v>184</v>
      </c>
      <c r="V38" s="212" t="s">
        <v>184</v>
      </c>
      <c r="W38" s="212" t="s">
        <v>184</v>
      </c>
      <c r="X38" s="212" t="s">
        <v>184</v>
      </c>
      <c r="Y38" s="212" t="s">
        <v>184</v>
      </c>
      <c r="Z38" s="212" t="s">
        <v>184</v>
      </c>
      <c r="AA38" s="212" t="s">
        <v>184</v>
      </c>
      <c r="AB38" s="212" t="s">
        <v>184</v>
      </c>
      <c r="AC38" s="212" t="s">
        <v>184</v>
      </c>
      <c r="AD38" s="212" t="s">
        <v>184</v>
      </c>
      <c r="AE38" s="212" t="s">
        <v>184</v>
      </c>
      <c r="AF38" s="212" t="s">
        <v>184</v>
      </c>
      <c r="AG38" s="212" t="s">
        <v>184</v>
      </c>
      <c r="AH38" s="212" t="s">
        <v>184</v>
      </c>
      <c r="AI38" s="212" t="s">
        <v>184</v>
      </c>
      <c r="AJ38" s="212" t="s">
        <v>184</v>
      </c>
      <c r="AK38" s="212" t="s">
        <v>184</v>
      </c>
      <c r="AL38" s="212" t="s">
        <v>184</v>
      </c>
      <c r="AM38" s="212" t="s">
        <v>184</v>
      </c>
      <c r="AN38" s="212" t="s">
        <v>184</v>
      </c>
      <c r="AO38" s="212" t="s">
        <v>184</v>
      </c>
      <c r="AP38" s="212" t="s">
        <v>184</v>
      </c>
    </row>
    <row r="39" spans="1:42" x14ac:dyDescent="0.35">
      <c r="A39" s="212" t="s">
        <v>184</v>
      </c>
      <c r="B39" s="212" t="s">
        <v>184</v>
      </c>
      <c r="C39" s="212" t="s">
        <v>184</v>
      </c>
      <c r="D39" s="212" t="s">
        <v>184</v>
      </c>
      <c r="E39" s="212" t="s">
        <v>184</v>
      </c>
      <c r="F39" s="212" t="s">
        <v>184</v>
      </c>
      <c r="G39" s="212" t="s">
        <v>184</v>
      </c>
      <c r="H39" s="212" t="s">
        <v>184</v>
      </c>
      <c r="I39" s="212" t="s">
        <v>184</v>
      </c>
      <c r="J39" s="212" t="s">
        <v>184</v>
      </c>
      <c r="K39" s="212" t="s">
        <v>184</v>
      </c>
      <c r="L39" s="212" t="s">
        <v>184</v>
      </c>
      <c r="M39" s="212" t="s">
        <v>184</v>
      </c>
      <c r="N39" s="212" t="s">
        <v>184</v>
      </c>
      <c r="O39" s="212" t="s">
        <v>184</v>
      </c>
      <c r="P39" s="212" t="s">
        <v>184</v>
      </c>
      <c r="Q39" s="212" t="s">
        <v>184</v>
      </c>
      <c r="R39" s="212" t="s">
        <v>184</v>
      </c>
      <c r="S39" s="212" t="s">
        <v>184</v>
      </c>
      <c r="T39" s="212" t="s">
        <v>184</v>
      </c>
      <c r="U39" s="212" t="s">
        <v>184</v>
      </c>
      <c r="V39" s="212" t="s">
        <v>184</v>
      </c>
      <c r="W39" s="212" t="s">
        <v>184</v>
      </c>
      <c r="X39" s="212" t="s">
        <v>184</v>
      </c>
      <c r="Y39" s="212" t="s">
        <v>184</v>
      </c>
      <c r="Z39" s="212" t="s">
        <v>184</v>
      </c>
      <c r="AA39" s="212" t="s">
        <v>184</v>
      </c>
      <c r="AB39" s="212" t="s">
        <v>184</v>
      </c>
      <c r="AC39" s="212" t="s">
        <v>184</v>
      </c>
      <c r="AD39" s="212" t="s">
        <v>184</v>
      </c>
      <c r="AE39" s="212" t="s">
        <v>184</v>
      </c>
      <c r="AF39" s="212" t="s">
        <v>184</v>
      </c>
      <c r="AG39" s="212" t="s">
        <v>184</v>
      </c>
      <c r="AH39" s="212" t="s">
        <v>184</v>
      </c>
      <c r="AI39" s="212" t="s">
        <v>184</v>
      </c>
      <c r="AJ39" s="212" t="s">
        <v>184</v>
      </c>
      <c r="AK39" s="212" t="s">
        <v>184</v>
      </c>
      <c r="AL39" s="212" t="s">
        <v>184</v>
      </c>
      <c r="AM39" s="212" t="s">
        <v>184</v>
      </c>
      <c r="AN39" s="212" t="s">
        <v>184</v>
      </c>
      <c r="AO39" s="212" t="s">
        <v>184</v>
      </c>
      <c r="AP39" s="212" t="s">
        <v>184</v>
      </c>
    </row>
    <row r="40" spans="1:42" x14ac:dyDescent="0.35">
      <c r="A40" s="233" t="s">
        <v>184</v>
      </c>
      <c r="B40" s="212" t="s">
        <v>184</v>
      </c>
      <c r="C40" s="212" t="s">
        <v>184</v>
      </c>
      <c r="D40" s="212" t="s">
        <v>184</v>
      </c>
      <c r="E40" s="212" t="s">
        <v>184</v>
      </c>
      <c r="F40" s="212" t="s">
        <v>184</v>
      </c>
      <c r="G40" s="212" t="s">
        <v>184</v>
      </c>
      <c r="H40" s="212" t="s">
        <v>184</v>
      </c>
      <c r="I40" s="212" t="s">
        <v>184</v>
      </c>
      <c r="J40" s="212" t="s">
        <v>184</v>
      </c>
      <c r="K40" s="212" t="s">
        <v>184</v>
      </c>
      <c r="L40" s="212" t="s">
        <v>184</v>
      </c>
      <c r="M40" s="212" t="s">
        <v>184</v>
      </c>
      <c r="N40" s="212" t="s">
        <v>184</v>
      </c>
      <c r="O40" s="212" t="s">
        <v>184</v>
      </c>
      <c r="P40" s="212" t="s">
        <v>184</v>
      </c>
      <c r="Q40" s="212" t="s">
        <v>184</v>
      </c>
      <c r="R40" s="212" t="s">
        <v>184</v>
      </c>
      <c r="S40" s="212" t="s">
        <v>184</v>
      </c>
      <c r="T40" s="212" t="s">
        <v>184</v>
      </c>
      <c r="U40" s="212" t="s">
        <v>184</v>
      </c>
      <c r="V40" s="212" t="s">
        <v>184</v>
      </c>
      <c r="W40" s="212" t="s">
        <v>184</v>
      </c>
      <c r="X40" s="212" t="s">
        <v>184</v>
      </c>
      <c r="Y40" s="212" t="s">
        <v>184</v>
      </c>
      <c r="Z40" s="212" t="s">
        <v>184</v>
      </c>
      <c r="AA40" s="212" t="s">
        <v>184</v>
      </c>
      <c r="AB40" s="212" t="s">
        <v>184</v>
      </c>
      <c r="AC40" s="212" t="s">
        <v>184</v>
      </c>
      <c r="AD40" s="212" t="s">
        <v>184</v>
      </c>
      <c r="AE40" s="212" t="s">
        <v>184</v>
      </c>
      <c r="AF40" s="212" t="s">
        <v>184</v>
      </c>
      <c r="AG40" s="212" t="s">
        <v>184</v>
      </c>
      <c r="AH40" s="212" t="s">
        <v>184</v>
      </c>
      <c r="AI40" s="212" t="s">
        <v>184</v>
      </c>
      <c r="AJ40" s="212" t="s">
        <v>184</v>
      </c>
      <c r="AK40" s="212" t="s">
        <v>184</v>
      </c>
      <c r="AL40" s="212" t="s">
        <v>184</v>
      </c>
      <c r="AM40" s="212" t="s">
        <v>184</v>
      </c>
      <c r="AN40" s="212" t="s">
        <v>184</v>
      </c>
      <c r="AO40" s="212" t="s">
        <v>184</v>
      </c>
      <c r="AP40" s="212" t="s">
        <v>184</v>
      </c>
    </row>
    <row r="41" spans="1:42" x14ac:dyDescent="0.35">
      <c r="A41" s="212" t="s">
        <v>184</v>
      </c>
      <c r="B41" s="212" t="s">
        <v>184</v>
      </c>
      <c r="C41" s="212" t="s">
        <v>184</v>
      </c>
      <c r="D41" s="212" t="s">
        <v>184</v>
      </c>
      <c r="E41" s="212" t="s">
        <v>184</v>
      </c>
      <c r="F41" s="212" t="s">
        <v>184</v>
      </c>
      <c r="G41" s="212" t="s">
        <v>184</v>
      </c>
      <c r="H41" s="212" t="s">
        <v>184</v>
      </c>
      <c r="I41" s="212" t="s">
        <v>184</v>
      </c>
      <c r="J41" s="212" t="s">
        <v>184</v>
      </c>
      <c r="K41" s="212" t="s">
        <v>184</v>
      </c>
      <c r="L41" s="212" t="s">
        <v>184</v>
      </c>
      <c r="M41" s="212" t="s">
        <v>184</v>
      </c>
      <c r="N41" s="212" t="s">
        <v>184</v>
      </c>
      <c r="O41" s="212" t="s">
        <v>184</v>
      </c>
      <c r="P41" s="212" t="s">
        <v>184</v>
      </c>
      <c r="Q41" s="212" t="s">
        <v>184</v>
      </c>
      <c r="R41" s="212" t="s">
        <v>184</v>
      </c>
      <c r="S41" s="212" t="s">
        <v>184</v>
      </c>
      <c r="T41" s="212" t="s">
        <v>184</v>
      </c>
      <c r="U41" s="212" t="s">
        <v>184</v>
      </c>
      <c r="V41" s="212" t="s">
        <v>184</v>
      </c>
      <c r="W41" s="212" t="s">
        <v>184</v>
      </c>
      <c r="X41" s="212" t="s">
        <v>184</v>
      </c>
      <c r="Y41" s="212" t="s">
        <v>184</v>
      </c>
      <c r="Z41" s="212" t="s">
        <v>184</v>
      </c>
      <c r="AA41" s="212" t="s">
        <v>184</v>
      </c>
      <c r="AB41" s="212" t="s">
        <v>184</v>
      </c>
      <c r="AC41" s="212" t="s">
        <v>184</v>
      </c>
      <c r="AD41" s="212" t="s">
        <v>184</v>
      </c>
      <c r="AE41" s="212" t="s">
        <v>184</v>
      </c>
      <c r="AF41" s="212" t="s">
        <v>184</v>
      </c>
      <c r="AG41" s="212" t="s">
        <v>184</v>
      </c>
      <c r="AH41" s="212" t="s">
        <v>184</v>
      </c>
      <c r="AI41" s="212" t="s">
        <v>184</v>
      </c>
      <c r="AJ41" s="212" t="s">
        <v>184</v>
      </c>
      <c r="AK41" s="212" t="s">
        <v>184</v>
      </c>
      <c r="AL41" s="212" t="s">
        <v>184</v>
      </c>
      <c r="AM41" s="212" t="s">
        <v>184</v>
      </c>
      <c r="AN41" s="212" t="s">
        <v>184</v>
      </c>
      <c r="AO41" s="212" t="s">
        <v>184</v>
      </c>
      <c r="AP41" s="212" t="s">
        <v>184</v>
      </c>
    </row>
    <row r="42" spans="1:42" x14ac:dyDescent="0.35">
      <c r="A42" s="233" t="s">
        <v>184</v>
      </c>
      <c r="B42" s="212" t="s">
        <v>184</v>
      </c>
      <c r="C42" s="212" t="s">
        <v>184</v>
      </c>
      <c r="D42" s="212" t="s">
        <v>184</v>
      </c>
      <c r="E42" s="212" t="s">
        <v>184</v>
      </c>
      <c r="F42" s="212" t="s">
        <v>184</v>
      </c>
      <c r="G42" s="212" t="s">
        <v>184</v>
      </c>
      <c r="H42" s="212" t="s">
        <v>184</v>
      </c>
      <c r="I42" s="212" t="s">
        <v>184</v>
      </c>
      <c r="J42" s="212" t="s">
        <v>184</v>
      </c>
      <c r="K42" s="212" t="s">
        <v>184</v>
      </c>
      <c r="L42" s="212" t="s">
        <v>184</v>
      </c>
      <c r="M42" s="212" t="s">
        <v>184</v>
      </c>
      <c r="N42" s="212" t="s">
        <v>184</v>
      </c>
      <c r="O42" s="212" t="s">
        <v>184</v>
      </c>
      <c r="P42" s="212" t="s">
        <v>184</v>
      </c>
      <c r="Q42" s="212" t="s">
        <v>184</v>
      </c>
      <c r="R42" s="212" t="s">
        <v>184</v>
      </c>
      <c r="S42" s="212" t="s">
        <v>184</v>
      </c>
      <c r="T42" s="212" t="s">
        <v>184</v>
      </c>
      <c r="U42" s="212" t="s">
        <v>184</v>
      </c>
      <c r="V42" s="212" t="s">
        <v>184</v>
      </c>
      <c r="W42" s="212" t="s">
        <v>184</v>
      </c>
      <c r="X42" s="212" t="s">
        <v>184</v>
      </c>
      <c r="Y42" s="212" t="s">
        <v>184</v>
      </c>
      <c r="Z42" s="212" t="s">
        <v>184</v>
      </c>
      <c r="AA42" s="212" t="s">
        <v>184</v>
      </c>
      <c r="AB42" s="212" t="s">
        <v>184</v>
      </c>
      <c r="AC42" s="212" t="s">
        <v>184</v>
      </c>
      <c r="AD42" s="212" t="s">
        <v>184</v>
      </c>
      <c r="AE42" s="212" t="s">
        <v>184</v>
      </c>
      <c r="AF42" s="212" t="s">
        <v>184</v>
      </c>
      <c r="AG42" s="212" t="s">
        <v>184</v>
      </c>
      <c r="AH42" s="212" t="s">
        <v>184</v>
      </c>
      <c r="AI42" s="212" t="s">
        <v>184</v>
      </c>
      <c r="AJ42" s="212" t="s">
        <v>184</v>
      </c>
      <c r="AK42" s="212" t="s">
        <v>184</v>
      </c>
      <c r="AL42" s="212" t="s">
        <v>184</v>
      </c>
      <c r="AM42" s="212" t="s">
        <v>184</v>
      </c>
      <c r="AN42" s="212" t="s">
        <v>184</v>
      </c>
      <c r="AO42" s="212" t="s">
        <v>184</v>
      </c>
      <c r="AP42" s="212" t="s">
        <v>184</v>
      </c>
    </row>
    <row r="43" spans="1:42" x14ac:dyDescent="0.35">
      <c r="A43" s="212" t="s">
        <v>184</v>
      </c>
      <c r="B43" s="212" t="s">
        <v>184</v>
      </c>
      <c r="C43" s="212" t="s">
        <v>184</v>
      </c>
      <c r="D43" s="212" t="s">
        <v>184</v>
      </c>
      <c r="E43" s="212" t="s">
        <v>184</v>
      </c>
      <c r="F43" s="212" t="s">
        <v>184</v>
      </c>
      <c r="G43" s="212" t="s">
        <v>184</v>
      </c>
      <c r="H43" s="212" t="s">
        <v>184</v>
      </c>
      <c r="I43" s="212" t="s">
        <v>184</v>
      </c>
      <c r="J43" s="212" t="s">
        <v>184</v>
      </c>
      <c r="K43" s="212" t="s">
        <v>184</v>
      </c>
      <c r="L43" s="212" t="s">
        <v>184</v>
      </c>
      <c r="M43" s="212" t="s">
        <v>184</v>
      </c>
      <c r="N43" s="212" t="s">
        <v>184</v>
      </c>
      <c r="O43" s="212" t="s">
        <v>184</v>
      </c>
      <c r="P43" s="212" t="s">
        <v>184</v>
      </c>
      <c r="Q43" s="212" t="s">
        <v>184</v>
      </c>
      <c r="R43" s="212" t="s">
        <v>184</v>
      </c>
      <c r="S43" s="212" t="s">
        <v>184</v>
      </c>
      <c r="T43" s="212" t="s">
        <v>184</v>
      </c>
      <c r="U43" s="212" t="s">
        <v>184</v>
      </c>
      <c r="V43" s="212" t="s">
        <v>184</v>
      </c>
      <c r="W43" s="212" t="s">
        <v>184</v>
      </c>
      <c r="X43" s="212" t="s">
        <v>184</v>
      </c>
      <c r="Y43" s="212" t="s">
        <v>184</v>
      </c>
      <c r="Z43" s="212" t="s">
        <v>184</v>
      </c>
      <c r="AA43" s="212" t="s">
        <v>184</v>
      </c>
      <c r="AB43" s="212" t="s">
        <v>184</v>
      </c>
      <c r="AC43" s="212" t="s">
        <v>184</v>
      </c>
      <c r="AD43" s="212" t="s">
        <v>184</v>
      </c>
      <c r="AE43" s="212" t="s">
        <v>184</v>
      </c>
      <c r="AF43" s="212" t="s">
        <v>184</v>
      </c>
      <c r="AG43" s="212" t="s">
        <v>184</v>
      </c>
      <c r="AH43" s="212" t="s">
        <v>184</v>
      </c>
      <c r="AI43" s="212" t="s">
        <v>184</v>
      </c>
      <c r="AJ43" s="212" t="s">
        <v>184</v>
      </c>
      <c r="AK43" s="212" t="s">
        <v>184</v>
      </c>
      <c r="AL43" s="212" t="s">
        <v>184</v>
      </c>
      <c r="AM43" s="212" t="s">
        <v>184</v>
      </c>
      <c r="AN43" s="212" t="s">
        <v>184</v>
      </c>
      <c r="AO43" s="212" t="s">
        <v>184</v>
      </c>
      <c r="AP43" s="212" t="s">
        <v>184</v>
      </c>
    </row>
    <row r="44" spans="1:42" x14ac:dyDescent="0.35">
      <c r="A44" s="212" t="s">
        <v>184</v>
      </c>
      <c r="B44" s="212" t="s">
        <v>184</v>
      </c>
      <c r="C44" s="212" t="s">
        <v>184</v>
      </c>
      <c r="D44" s="212" t="s">
        <v>184</v>
      </c>
      <c r="E44" s="212" t="s">
        <v>184</v>
      </c>
      <c r="F44" s="212" t="s">
        <v>184</v>
      </c>
      <c r="G44" s="212" t="s">
        <v>184</v>
      </c>
      <c r="H44" s="212" t="s">
        <v>184</v>
      </c>
      <c r="I44" s="212" t="s">
        <v>184</v>
      </c>
      <c r="J44" s="212" t="s">
        <v>184</v>
      </c>
      <c r="K44" s="212" t="s">
        <v>184</v>
      </c>
      <c r="L44" s="212" t="s">
        <v>184</v>
      </c>
      <c r="M44" s="212" t="s">
        <v>184</v>
      </c>
      <c r="N44" s="212" t="s">
        <v>184</v>
      </c>
      <c r="O44" s="212" t="s">
        <v>184</v>
      </c>
      <c r="P44" s="212" t="s">
        <v>184</v>
      </c>
      <c r="Q44" s="212" t="s">
        <v>184</v>
      </c>
      <c r="R44" s="212" t="s">
        <v>184</v>
      </c>
      <c r="S44" s="212" t="s">
        <v>184</v>
      </c>
      <c r="T44" s="212" t="s">
        <v>184</v>
      </c>
      <c r="U44" s="212" t="s">
        <v>184</v>
      </c>
      <c r="V44" s="212" t="s">
        <v>184</v>
      </c>
      <c r="W44" s="212" t="s">
        <v>184</v>
      </c>
      <c r="X44" s="212" t="s">
        <v>184</v>
      </c>
      <c r="Y44" s="212" t="s">
        <v>184</v>
      </c>
      <c r="Z44" s="212" t="s">
        <v>184</v>
      </c>
      <c r="AA44" s="212" t="s">
        <v>184</v>
      </c>
      <c r="AB44" s="212" t="s">
        <v>184</v>
      </c>
      <c r="AC44" s="212" t="s">
        <v>184</v>
      </c>
      <c r="AD44" s="212" t="s">
        <v>184</v>
      </c>
      <c r="AE44" s="212" t="s">
        <v>184</v>
      </c>
      <c r="AF44" s="212" t="s">
        <v>184</v>
      </c>
      <c r="AG44" s="212" t="s">
        <v>184</v>
      </c>
      <c r="AH44" s="212" t="s">
        <v>184</v>
      </c>
      <c r="AI44" s="212" t="s">
        <v>184</v>
      </c>
      <c r="AJ44" s="212" t="s">
        <v>184</v>
      </c>
      <c r="AK44" s="212" t="s">
        <v>184</v>
      </c>
      <c r="AL44" s="212" t="s">
        <v>184</v>
      </c>
      <c r="AM44" s="212" t="s">
        <v>184</v>
      </c>
      <c r="AN44" s="212" t="s">
        <v>184</v>
      </c>
      <c r="AO44" s="212" t="s">
        <v>184</v>
      </c>
      <c r="AP44" s="212" t="s">
        <v>184</v>
      </c>
    </row>
    <row r="45" spans="1:42" x14ac:dyDescent="0.35">
      <c r="A45" s="212" t="s">
        <v>184</v>
      </c>
      <c r="B45" s="212" t="s">
        <v>184</v>
      </c>
      <c r="C45" s="212" t="s">
        <v>184</v>
      </c>
      <c r="D45" s="212" t="s">
        <v>184</v>
      </c>
      <c r="E45" s="212" t="s">
        <v>184</v>
      </c>
      <c r="F45" s="212" t="s">
        <v>184</v>
      </c>
      <c r="G45" s="212" t="s">
        <v>184</v>
      </c>
      <c r="H45" s="212" t="s">
        <v>184</v>
      </c>
      <c r="I45" s="212" t="s">
        <v>184</v>
      </c>
      <c r="J45" s="212" t="s">
        <v>184</v>
      </c>
      <c r="K45" s="212" t="s">
        <v>184</v>
      </c>
      <c r="L45" s="212" t="s">
        <v>184</v>
      </c>
      <c r="M45" s="212" t="s">
        <v>184</v>
      </c>
      <c r="N45" s="212" t="s">
        <v>184</v>
      </c>
      <c r="O45" s="212" t="s">
        <v>184</v>
      </c>
      <c r="P45" s="212" t="s">
        <v>184</v>
      </c>
      <c r="Q45" s="212" t="s">
        <v>184</v>
      </c>
      <c r="R45" s="212" t="s">
        <v>184</v>
      </c>
      <c r="S45" s="212" t="s">
        <v>184</v>
      </c>
      <c r="T45" s="212" t="s">
        <v>184</v>
      </c>
      <c r="U45" s="212" t="s">
        <v>184</v>
      </c>
      <c r="V45" s="212" t="s">
        <v>184</v>
      </c>
      <c r="W45" s="212" t="s">
        <v>184</v>
      </c>
      <c r="X45" s="212" t="s">
        <v>184</v>
      </c>
      <c r="Y45" s="212" t="s">
        <v>184</v>
      </c>
      <c r="Z45" s="212" t="s">
        <v>184</v>
      </c>
      <c r="AA45" s="212" t="s">
        <v>184</v>
      </c>
      <c r="AB45" s="212" t="s">
        <v>184</v>
      </c>
      <c r="AC45" s="212" t="s">
        <v>184</v>
      </c>
      <c r="AD45" s="212" t="s">
        <v>184</v>
      </c>
      <c r="AE45" s="212" t="s">
        <v>184</v>
      </c>
      <c r="AF45" s="212" t="s">
        <v>184</v>
      </c>
      <c r="AG45" s="212" t="s">
        <v>184</v>
      </c>
      <c r="AH45" s="212" t="s">
        <v>184</v>
      </c>
      <c r="AI45" s="212" t="s">
        <v>184</v>
      </c>
      <c r="AJ45" s="212" t="s">
        <v>184</v>
      </c>
      <c r="AK45" s="212" t="s">
        <v>184</v>
      </c>
      <c r="AL45" s="212" t="s">
        <v>184</v>
      </c>
      <c r="AM45" s="212" t="s">
        <v>184</v>
      </c>
      <c r="AN45" s="212" t="s">
        <v>184</v>
      </c>
      <c r="AO45" s="212" t="s">
        <v>184</v>
      </c>
      <c r="AP45" s="212" t="s">
        <v>184</v>
      </c>
    </row>
    <row r="46" spans="1:42" x14ac:dyDescent="0.35">
      <c r="A46" s="212" t="s">
        <v>184</v>
      </c>
      <c r="B46" s="212" t="s">
        <v>184</v>
      </c>
      <c r="C46" s="212" t="s">
        <v>184</v>
      </c>
      <c r="D46" s="212" t="s">
        <v>184</v>
      </c>
      <c r="E46" s="212" t="s">
        <v>184</v>
      </c>
      <c r="F46" s="212" t="s">
        <v>184</v>
      </c>
      <c r="G46" s="212" t="s">
        <v>184</v>
      </c>
      <c r="H46" s="212" t="s">
        <v>184</v>
      </c>
      <c r="I46" s="212" t="s">
        <v>184</v>
      </c>
      <c r="J46" s="212" t="s">
        <v>184</v>
      </c>
      <c r="K46" s="212" t="s">
        <v>184</v>
      </c>
      <c r="L46" s="212" t="s">
        <v>184</v>
      </c>
      <c r="M46" s="212" t="s">
        <v>184</v>
      </c>
      <c r="N46" s="212" t="s">
        <v>184</v>
      </c>
      <c r="O46" s="212" t="s">
        <v>184</v>
      </c>
      <c r="P46" s="212" t="s">
        <v>184</v>
      </c>
      <c r="Q46" s="212" t="s">
        <v>184</v>
      </c>
      <c r="R46" s="212" t="s">
        <v>184</v>
      </c>
      <c r="S46" s="212" t="s">
        <v>184</v>
      </c>
      <c r="T46" s="212" t="s">
        <v>184</v>
      </c>
      <c r="U46" s="212" t="s">
        <v>184</v>
      </c>
      <c r="V46" s="212" t="s">
        <v>184</v>
      </c>
      <c r="W46" s="212" t="s">
        <v>184</v>
      </c>
      <c r="X46" s="212" t="s">
        <v>184</v>
      </c>
      <c r="Y46" s="212" t="s">
        <v>184</v>
      </c>
      <c r="Z46" s="212" t="s">
        <v>184</v>
      </c>
      <c r="AA46" s="212" t="s">
        <v>184</v>
      </c>
      <c r="AB46" s="212" t="s">
        <v>184</v>
      </c>
      <c r="AC46" s="212" t="s">
        <v>184</v>
      </c>
      <c r="AD46" s="212" t="s">
        <v>184</v>
      </c>
      <c r="AE46" s="212" t="s">
        <v>184</v>
      </c>
      <c r="AF46" s="212" t="s">
        <v>184</v>
      </c>
      <c r="AG46" s="212" t="s">
        <v>184</v>
      </c>
      <c r="AH46" s="212" t="s">
        <v>184</v>
      </c>
      <c r="AI46" s="212" t="s">
        <v>184</v>
      </c>
      <c r="AJ46" s="212" t="s">
        <v>184</v>
      </c>
      <c r="AK46" s="212" t="s">
        <v>184</v>
      </c>
      <c r="AL46" s="212" t="s">
        <v>184</v>
      </c>
      <c r="AM46" s="212" t="s">
        <v>184</v>
      </c>
      <c r="AN46" s="212" t="s">
        <v>184</v>
      </c>
      <c r="AO46" s="212" t="s">
        <v>184</v>
      </c>
      <c r="AP46" s="212" t="s">
        <v>184</v>
      </c>
    </row>
    <row r="47" spans="1:42" x14ac:dyDescent="0.35">
      <c r="A47" s="212" t="s">
        <v>184</v>
      </c>
      <c r="B47" s="212" t="s">
        <v>184</v>
      </c>
      <c r="C47" s="212" t="s">
        <v>184</v>
      </c>
      <c r="D47" s="212" t="s">
        <v>184</v>
      </c>
      <c r="E47" s="212" t="s">
        <v>184</v>
      </c>
      <c r="F47" s="212" t="s">
        <v>184</v>
      </c>
      <c r="G47" s="212" t="s">
        <v>184</v>
      </c>
      <c r="H47" s="212" t="s">
        <v>184</v>
      </c>
      <c r="I47" s="212" t="s">
        <v>184</v>
      </c>
      <c r="J47" s="212" t="s">
        <v>184</v>
      </c>
      <c r="K47" s="212" t="s">
        <v>184</v>
      </c>
      <c r="L47" s="212" t="s">
        <v>184</v>
      </c>
      <c r="M47" s="212" t="s">
        <v>184</v>
      </c>
      <c r="N47" s="212" t="s">
        <v>184</v>
      </c>
      <c r="O47" s="212" t="s">
        <v>184</v>
      </c>
      <c r="P47" s="212" t="s">
        <v>184</v>
      </c>
      <c r="Q47" s="212" t="s">
        <v>184</v>
      </c>
      <c r="R47" s="212" t="s">
        <v>184</v>
      </c>
      <c r="S47" s="212" t="s">
        <v>184</v>
      </c>
      <c r="T47" s="212" t="s">
        <v>184</v>
      </c>
      <c r="U47" s="212" t="s">
        <v>184</v>
      </c>
      <c r="V47" s="212" t="s">
        <v>184</v>
      </c>
      <c r="W47" s="212" t="s">
        <v>184</v>
      </c>
      <c r="X47" s="212" t="s">
        <v>184</v>
      </c>
      <c r="Y47" s="212" t="s">
        <v>184</v>
      </c>
      <c r="Z47" s="212" t="s">
        <v>184</v>
      </c>
      <c r="AA47" s="212" t="s">
        <v>184</v>
      </c>
      <c r="AB47" s="212" t="s">
        <v>184</v>
      </c>
      <c r="AC47" s="212" t="s">
        <v>184</v>
      </c>
      <c r="AD47" s="212" t="s">
        <v>184</v>
      </c>
      <c r="AE47" s="212" t="s">
        <v>184</v>
      </c>
      <c r="AF47" s="212" t="s">
        <v>184</v>
      </c>
      <c r="AG47" s="212" t="s">
        <v>184</v>
      </c>
      <c r="AH47" s="212" t="s">
        <v>184</v>
      </c>
      <c r="AI47" s="212" t="s">
        <v>184</v>
      </c>
      <c r="AJ47" s="212" t="s">
        <v>184</v>
      </c>
      <c r="AK47" s="212" t="s">
        <v>184</v>
      </c>
      <c r="AL47" s="212" t="s">
        <v>184</v>
      </c>
      <c r="AM47" s="212" t="s">
        <v>184</v>
      </c>
      <c r="AN47" s="212" t="s">
        <v>184</v>
      </c>
      <c r="AO47" s="212" t="s">
        <v>184</v>
      </c>
      <c r="AP47" s="212" t="s">
        <v>184</v>
      </c>
    </row>
    <row r="48" spans="1:42" x14ac:dyDescent="0.35">
      <c r="A48" s="212" t="s">
        <v>184</v>
      </c>
      <c r="B48" s="212" t="s">
        <v>184</v>
      </c>
      <c r="C48" s="212" t="s">
        <v>184</v>
      </c>
      <c r="D48" s="212" t="s">
        <v>184</v>
      </c>
      <c r="E48" s="212" t="s">
        <v>184</v>
      </c>
      <c r="F48" s="212" t="s">
        <v>184</v>
      </c>
      <c r="G48" s="212" t="s">
        <v>184</v>
      </c>
      <c r="H48" s="212" t="s">
        <v>184</v>
      </c>
      <c r="I48" s="212" t="s">
        <v>184</v>
      </c>
      <c r="J48" s="212" t="s">
        <v>184</v>
      </c>
      <c r="K48" s="212" t="s">
        <v>184</v>
      </c>
      <c r="L48" s="212" t="s">
        <v>184</v>
      </c>
      <c r="M48" s="212" t="s">
        <v>184</v>
      </c>
      <c r="N48" s="212" t="s">
        <v>184</v>
      </c>
      <c r="O48" s="212" t="s">
        <v>184</v>
      </c>
      <c r="P48" s="212" t="s">
        <v>184</v>
      </c>
      <c r="Q48" s="212" t="s">
        <v>184</v>
      </c>
      <c r="R48" s="212" t="s">
        <v>184</v>
      </c>
      <c r="S48" s="212" t="s">
        <v>184</v>
      </c>
      <c r="T48" s="212" t="s">
        <v>184</v>
      </c>
      <c r="U48" s="212" t="s">
        <v>184</v>
      </c>
      <c r="V48" s="212" t="s">
        <v>184</v>
      </c>
      <c r="W48" s="212" t="s">
        <v>184</v>
      </c>
      <c r="X48" s="212" t="s">
        <v>184</v>
      </c>
      <c r="Y48" s="212" t="s">
        <v>184</v>
      </c>
      <c r="Z48" s="212" t="s">
        <v>184</v>
      </c>
      <c r="AA48" s="212" t="s">
        <v>184</v>
      </c>
      <c r="AB48" s="212" t="s">
        <v>184</v>
      </c>
      <c r="AC48" s="212" t="s">
        <v>184</v>
      </c>
      <c r="AD48" s="212" t="s">
        <v>184</v>
      </c>
      <c r="AE48" s="212" t="s">
        <v>184</v>
      </c>
      <c r="AF48" s="212" t="s">
        <v>184</v>
      </c>
      <c r="AG48" s="212" t="s">
        <v>184</v>
      </c>
      <c r="AH48" s="212" t="s">
        <v>184</v>
      </c>
      <c r="AI48" s="212" t="s">
        <v>184</v>
      </c>
      <c r="AJ48" s="212" t="s">
        <v>184</v>
      </c>
      <c r="AK48" s="212" t="s">
        <v>184</v>
      </c>
      <c r="AL48" s="212" t="s">
        <v>184</v>
      </c>
      <c r="AM48" s="212" t="s">
        <v>184</v>
      </c>
      <c r="AN48" s="212" t="s">
        <v>184</v>
      </c>
      <c r="AO48" s="212" t="s">
        <v>184</v>
      </c>
      <c r="AP48" s="212" t="s">
        <v>184</v>
      </c>
    </row>
    <row r="49" spans="1:42" x14ac:dyDescent="0.35">
      <c r="A49" s="212" t="s">
        <v>184</v>
      </c>
      <c r="B49" s="212" t="s">
        <v>184</v>
      </c>
      <c r="C49" s="212" t="s">
        <v>184</v>
      </c>
      <c r="D49" s="212" t="s">
        <v>184</v>
      </c>
      <c r="E49" s="212" t="s">
        <v>184</v>
      </c>
      <c r="F49" s="212" t="s">
        <v>184</v>
      </c>
      <c r="G49" s="212" t="s">
        <v>184</v>
      </c>
      <c r="H49" s="212" t="s">
        <v>184</v>
      </c>
      <c r="I49" s="212" t="s">
        <v>184</v>
      </c>
      <c r="J49" s="212" t="s">
        <v>184</v>
      </c>
      <c r="K49" s="212" t="s">
        <v>184</v>
      </c>
      <c r="L49" s="212" t="s">
        <v>184</v>
      </c>
      <c r="M49" s="212" t="s">
        <v>184</v>
      </c>
      <c r="N49" s="212" t="s">
        <v>184</v>
      </c>
      <c r="O49" s="212" t="s">
        <v>184</v>
      </c>
      <c r="P49" s="212" t="s">
        <v>184</v>
      </c>
      <c r="Q49" s="212" t="s">
        <v>184</v>
      </c>
      <c r="R49" s="212" t="s">
        <v>184</v>
      </c>
      <c r="S49" s="212" t="s">
        <v>184</v>
      </c>
      <c r="T49" s="212" t="s">
        <v>184</v>
      </c>
      <c r="U49" s="212" t="s">
        <v>184</v>
      </c>
      <c r="V49" s="212" t="s">
        <v>184</v>
      </c>
      <c r="W49" s="212" t="s">
        <v>184</v>
      </c>
      <c r="X49" s="212" t="s">
        <v>184</v>
      </c>
      <c r="Y49" s="212" t="s">
        <v>184</v>
      </c>
      <c r="Z49" s="212" t="s">
        <v>184</v>
      </c>
      <c r="AA49" s="212" t="s">
        <v>184</v>
      </c>
      <c r="AB49" s="212" t="s">
        <v>184</v>
      </c>
      <c r="AC49" s="212" t="s">
        <v>184</v>
      </c>
      <c r="AD49" s="212" t="s">
        <v>184</v>
      </c>
      <c r="AE49" s="212" t="s">
        <v>184</v>
      </c>
      <c r="AF49" s="212" t="s">
        <v>184</v>
      </c>
      <c r="AG49" s="212" t="s">
        <v>184</v>
      </c>
      <c r="AH49" s="212" t="s">
        <v>184</v>
      </c>
      <c r="AI49" s="212" t="s">
        <v>184</v>
      </c>
      <c r="AJ49" s="212" t="s">
        <v>184</v>
      </c>
      <c r="AK49" s="212" t="s">
        <v>184</v>
      </c>
      <c r="AL49" s="212" t="s">
        <v>184</v>
      </c>
      <c r="AM49" s="212" t="s">
        <v>184</v>
      </c>
      <c r="AN49" s="212" t="s">
        <v>184</v>
      </c>
      <c r="AO49" s="212" t="s">
        <v>184</v>
      </c>
      <c r="AP49" s="212" t="s">
        <v>184</v>
      </c>
    </row>
    <row r="50" spans="1:42" x14ac:dyDescent="0.35">
      <c r="A50" s="212" t="s">
        <v>184</v>
      </c>
      <c r="B50" s="212" t="s">
        <v>184</v>
      </c>
      <c r="C50" s="212" t="s">
        <v>184</v>
      </c>
      <c r="D50" s="212" t="s">
        <v>184</v>
      </c>
      <c r="E50" s="212" t="s">
        <v>184</v>
      </c>
      <c r="F50" s="212" t="s">
        <v>184</v>
      </c>
      <c r="G50" s="212" t="s">
        <v>184</v>
      </c>
      <c r="H50" s="212" t="s">
        <v>184</v>
      </c>
      <c r="I50" s="212" t="s">
        <v>184</v>
      </c>
      <c r="J50" s="212" t="s">
        <v>184</v>
      </c>
      <c r="K50" s="212" t="s">
        <v>184</v>
      </c>
      <c r="L50" s="212" t="s">
        <v>184</v>
      </c>
      <c r="M50" s="212" t="s">
        <v>184</v>
      </c>
      <c r="N50" s="212" t="s">
        <v>184</v>
      </c>
      <c r="O50" s="212" t="s">
        <v>184</v>
      </c>
      <c r="P50" s="212" t="s">
        <v>184</v>
      </c>
      <c r="Q50" s="212" t="s">
        <v>184</v>
      </c>
      <c r="R50" s="212" t="s">
        <v>184</v>
      </c>
      <c r="S50" s="212" t="s">
        <v>184</v>
      </c>
      <c r="T50" s="212" t="s">
        <v>184</v>
      </c>
      <c r="U50" s="212" t="s">
        <v>184</v>
      </c>
      <c r="V50" s="212" t="s">
        <v>184</v>
      </c>
      <c r="W50" s="212" t="s">
        <v>184</v>
      </c>
      <c r="X50" s="212" t="s">
        <v>184</v>
      </c>
      <c r="Y50" s="212" t="s">
        <v>184</v>
      </c>
      <c r="Z50" s="212" t="s">
        <v>184</v>
      </c>
      <c r="AA50" s="212" t="s">
        <v>184</v>
      </c>
      <c r="AB50" s="212" t="s">
        <v>184</v>
      </c>
      <c r="AC50" s="212" t="s">
        <v>184</v>
      </c>
      <c r="AD50" s="212" t="s">
        <v>184</v>
      </c>
      <c r="AE50" s="212" t="s">
        <v>184</v>
      </c>
      <c r="AF50" s="212" t="s">
        <v>184</v>
      </c>
      <c r="AG50" s="212" t="s">
        <v>184</v>
      </c>
      <c r="AH50" s="212" t="s">
        <v>184</v>
      </c>
      <c r="AI50" s="212" t="s">
        <v>184</v>
      </c>
      <c r="AJ50" s="212" t="s">
        <v>184</v>
      </c>
      <c r="AK50" s="212" t="s">
        <v>184</v>
      </c>
      <c r="AL50" s="212" t="s">
        <v>184</v>
      </c>
      <c r="AM50" s="212" t="s">
        <v>184</v>
      </c>
      <c r="AN50" s="212" t="s">
        <v>184</v>
      </c>
      <c r="AO50" s="212" t="s">
        <v>184</v>
      </c>
      <c r="AP50" s="212" t="s">
        <v>184</v>
      </c>
    </row>
    <row r="51" spans="1:42" x14ac:dyDescent="0.35">
      <c r="A51" s="212" t="s">
        <v>184</v>
      </c>
      <c r="B51" s="212" t="s">
        <v>184</v>
      </c>
      <c r="C51" s="212" t="s">
        <v>184</v>
      </c>
      <c r="D51" s="212" t="s">
        <v>184</v>
      </c>
      <c r="E51" s="212" t="s">
        <v>184</v>
      </c>
      <c r="F51" s="212" t="s">
        <v>184</v>
      </c>
      <c r="G51" s="212" t="s">
        <v>184</v>
      </c>
      <c r="H51" s="212" t="s">
        <v>184</v>
      </c>
      <c r="I51" s="212" t="s">
        <v>184</v>
      </c>
      <c r="J51" s="212" t="s">
        <v>184</v>
      </c>
      <c r="K51" s="212" t="s">
        <v>184</v>
      </c>
      <c r="L51" s="212" t="s">
        <v>184</v>
      </c>
      <c r="M51" s="212" t="s">
        <v>184</v>
      </c>
      <c r="N51" s="212" t="s">
        <v>184</v>
      </c>
      <c r="O51" s="212" t="s">
        <v>184</v>
      </c>
      <c r="P51" s="212" t="s">
        <v>184</v>
      </c>
      <c r="Q51" s="212" t="s">
        <v>184</v>
      </c>
      <c r="R51" s="212" t="s">
        <v>184</v>
      </c>
      <c r="S51" s="212" t="s">
        <v>184</v>
      </c>
      <c r="T51" s="212" t="s">
        <v>184</v>
      </c>
      <c r="U51" s="212" t="s">
        <v>184</v>
      </c>
      <c r="V51" s="212" t="s">
        <v>184</v>
      </c>
      <c r="W51" s="212" t="s">
        <v>184</v>
      </c>
      <c r="X51" s="212" t="s">
        <v>184</v>
      </c>
      <c r="Y51" s="212" t="s">
        <v>184</v>
      </c>
      <c r="Z51" s="212" t="s">
        <v>184</v>
      </c>
      <c r="AA51" s="212" t="s">
        <v>184</v>
      </c>
      <c r="AB51" s="212" t="s">
        <v>184</v>
      </c>
      <c r="AC51" s="212" t="s">
        <v>184</v>
      </c>
      <c r="AD51" s="212" t="s">
        <v>184</v>
      </c>
      <c r="AE51" s="212" t="s">
        <v>184</v>
      </c>
      <c r="AF51" s="212" t="s">
        <v>184</v>
      </c>
      <c r="AG51" s="212" t="s">
        <v>184</v>
      </c>
      <c r="AH51" s="212" t="s">
        <v>184</v>
      </c>
      <c r="AI51" s="212" t="s">
        <v>184</v>
      </c>
      <c r="AJ51" s="212" t="s">
        <v>184</v>
      </c>
      <c r="AK51" s="212" t="s">
        <v>184</v>
      </c>
      <c r="AL51" s="212" t="s">
        <v>184</v>
      </c>
      <c r="AM51" s="212" t="s">
        <v>184</v>
      </c>
      <c r="AN51" s="212" t="s">
        <v>184</v>
      </c>
      <c r="AO51" s="212" t="s">
        <v>184</v>
      </c>
      <c r="AP51" s="212" t="s">
        <v>184</v>
      </c>
    </row>
    <row r="52" spans="1:42" x14ac:dyDescent="0.35">
      <c r="A52" s="212" t="s">
        <v>184</v>
      </c>
      <c r="B52" s="212" t="s">
        <v>184</v>
      </c>
      <c r="C52" s="212" t="s">
        <v>184</v>
      </c>
      <c r="D52" s="212" t="s">
        <v>184</v>
      </c>
      <c r="E52" s="212" t="s">
        <v>184</v>
      </c>
      <c r="F52" s="212" t="s">
        <v>184</v>
      </c>
      <c r="G52" s="212" t="s">
        <v>184</v>
      </c>
      <c r="H52" s="212" t="s">
        <v>184</v>
      </c>
      <c r="I52" s="212" t="s">
        <v>184</v>
      </c>
      <c r="J52" s="212" t="s">
        <v>184</v>
      </c>
      <c r="K52" s="212" t="s">
        <v>184</v>
      </c>
      <c r="L52" s="212" t="s">
        <v>184</v>
      </c>
      <c r="M52" s="212" t="s">
        <v>184</v>
      </c>
      <c r="N52" s="212" t="s">
        <v>184</v>
      </c>
      <c r="O52" s="212" t="s">
        <v>184</v>
      </c>
      <c r="P52" s="212" t="s">
        <v>184</v>
      </c>
      <c r="Q52" s="212" t="s">
        <v>184</v>
      </c>
      <c r="R52" s="212" t="s">
        <v>184</v>
      </c>
      <c r="S52" s="212" t="s">
        <v>184</v>
      </c>
      <c r="T52" s="212" t="s">
        <v>184</v>
      </c>
      <c r="U52" s="212" t="s">
        <v>184</v>
      </c>
      <c r="V52" s="212" t="s">
        <v>184</v>
      </c>
      <c r="W52" s="212" t="s">
        <v>184</v>
      </c>
      <c r="X52" s="212" t="s">
        <v>184</v>
      </c>
      <c r="Y52" s="212" t="s">
        <v>184</v>
      </c>
      <c r="Z52" s="212" t="s">
        <v>184</v>
      </c>
      <c r="AA52" s="212" t="s">
        <v>184</v>
      </c>
      <c r="AB52" s="212" t="s">
        <v>184</v>
      </c>
      <c r="AC52" s="212" t="s">
        <v>184</v>
      </c>
      <c r="AD52" s="212" t="s">
        <v>184</v>
      </c>
      <c r="AE52" s="212" t="s">
        <v>184</v>
      </c>
      <c r="AF52" s="212" t="s">
        <v>184</v>
      </c>
      <c r="AG52" s="212" t="s">
        <v>184</v>
      </c>
      <c r="AH52" s="212" t="s">
        <v>184</v>
      </c>
      <c r="AI52" s="212" t="s">
        <v>184</v>
      </c>
      <c r="AJ52" s="212" t="s">
        <v>184</v>
      </c>
      <c r="AK52" s="212" t="s">
        <v>184</v>
      </c>
      <c r="AL52" s="212" t="s">
        <v>184</v>
      </c>
      <c r="AM52" s="212" t="s">
        <v>184</v>
      </c>
      <c r="AN52" s="212" t="s">
        <v>184</v>
      </c>
      <c r="AO52" s="212" t="s">
        <v>184</v>
      </c>
      <c r="AP52" s="212" t="s">
        <v>184</v>
      </c>
    </row>
    <row r="53" spans="1:42" x14ac:dyDescent="0.35">
      <c r="A53" s="213" t="s">
        <v>184</v>
      </c>
      <c r="B53" s="213" t="s">
        <v>184</v>
      </c>
      <c r="C53" s="213" t="s">
        <v>184</v>
      </c>
      <c r="D53" s="212" t="s">
        <v>184</v>
      </c>
      <c r="E53" s="212" t="s">
        <v>184</v>
      </c>
      <c r="F53" s="212" t="s">
        <v>184</v>
      </c>
      <c r="G53" s="212" t="s">
        <v>184</v>
      </c>
      <c r="H53" s="212" t="s">
        <v>184</v>
      </c>
      <c r="I53" s="212" t="s">
        <v>184</v>
      </c>
      <c r="J53" s="212" t="s">
        <v>184</v>
      </c>
      <c r="K53" s="212" t="s">
        <v>184</v>
      </c>
      <c r="L53" s="212" t="s">
        <v>184</v>
      </c>
      <c r="M53" s="212" t="s">
        <v>184</v>
      </c>
      <c r="N53" s="212" t="s">
        <v>184</v>
      </c>
      <c r="O53" s="212" t="s">
        <v>184</v>
      </c>
      <c r="P53" s="212" t="s">
        <v>184</v>
      </c>
      <c r="Q53" s="212" t="s">
        <v>184</v>
      </c>
      <c r="R53" s="212" t="s">
        <v>184</v>
      </c>
      <c r="S53" s="212" t="s">
        <v>184</v>
      </c>
      <c r="T53" s="212" t="s">
        <v>184</v>
      </c>
      <c r="U53" s="212" t="s">
        <v>184</v>
      </c>
      <c r="V53" s="212" t="s">
        <v>184</v>
      </c>
      <c r="W53" s="212" t="s">
        <v>184</v>
      </c>
      <c r="X53" s="212" t="s">
        <v>184</v>
      </c>
      <c r="Y53" s="212" t="s">
        <v>184</v>
      </c>
      <c r="Z53" s="212" t="s">
        <v>184</v>
      </c>
      <c r="AA53" s="212" t="s">
        <v>184</v>
      </c>
      <c r="AB53" s="212" t="s">
        <v>184</v>
      </c>
      <c r="AC53" s="212" t="s">
        <v>184</v>
      </c>
      <c r="AD53" s="212" t="s">
        <v>184</v>
      </c>
      <c r="AE53" s="212" t="s">
        <v>184</v>
      </c>
      <c r="AF53" s="212" t="s">
        <v>184</v>
      </c>
      <c r="AG53" s="212" t="s">
        <v>184</v>
      </c>
      <c r="AH53" s="212" t="s">
        <v>184</v>
      </c>
      <c r="AI53" s="212" t="s">
        <v>184</v>
      </c>
      <c r="AJ53" s="212" t="s">
        <v>184</v>
      </c>
      <c r="AK53" s="212" t="s">
        <v>184</v>
      </c>
      <c r="AL53" s="212" t="s">
        <v>184</v>
      </c>
      <c r="AM53" s="212" t="s">
        <v>184</v>
      </c>
      <c r="AN53" s="212" t="s">
        <v>184</v>
      </c>
      <c r="AO53" s="212" t="s">
        <v>184</v>
      </c>
      <c r="AP53" s="212" t="s">
        <v>184</v>
      </c>
    </row>
    <row r="54" spans="1:42" x14ac:dyDescent="0.35">
      <c r="A54" s="213" t="s">
        <v>184</v>
      </c>
      <c r="B54" s="213" t="s">
        <v>184</v>
      </c>
      <c r="C54" s="213" t="s">
        <v>184</v>
      </c>
      <c r="D54" s="212" t="s">
        <v>184</v>
      </c>
      <c r="E54" s="212" t="s">
        <v>184</v>
      </c>
      <c r="F54" s="212" t="s">
        <v>184</v>
      </c>
      <c r="G54" s="212" t="s">
        <v>184</v>
      </c>
      <c r="H54" s="212" t="s">
        <v>184</v>
      </c>
      <c r="I54" s="212" t="s">
        <v>184</v>
      </c>
      <c r="J54" s="212" t="s">
        <v>184</v>
      </c>
      <c r="K54" s="212" t="s">
        <v>184</v>
      </c>
      <c r="L54" s="212" t="s">
        <v>184</v>
      </c>
      <c r="M54" s="212" t="s">
        <v>184</v>
      </c>
      <c r="N54" s="212" t="s">
        <v>184</v>
      </c>
      <c r="O54" s="212" t="s">
        <v>184</v>
      </c>
      <c r="P54" s="212" t="s">
        <v>184</v>
      </c>
      <c r="Q54" s="212" t="s">
        <v>184</v>
      </c>
      <c r="R54" s="212" t="s">
        <v>184</v>
      </c>
      <c r="S54" s="212" t="s">
        <v>184</v>
      </c>
      <c r="T54" s="212" t="s">
        <v>184</v>
      </c>
      <c r="U54" s="212" t="s">
        <v>184</v>
      </c>
      <c r="V54" s="212" t="s">
        <v>184</v>
      </c>
      <c r="W54" s="212" t="s">
        <v>184</v>
      </c>
      <c r="X54" s="212" t="s">
        <v>184</v>
      </c>
      <c r="Y54" s="212" t="s">
        <v>184</v>
      </c>
      <c r="Z54" s="212" t="s">
        <v>184</v>
      </c>
      <c r="AA54" s="212" t="s">
        <v>184</v>
      </c>
      <c r="AB54" s="212" t="s">
        <v>184</v>
      </c>
      <c r="AC54" s="212" t="s">
        <v>184</v>
      </c>
      <c r="AD54" s="212" t="s">
        <v>184</v>
      </c>
      <c r="AE54" s="212" t="s">
        <v>184</v>
      </c>
      <c r="AF54" s="212" t="s">
        <v>184</v>
      </c>
      <c r="AG54" s="212" t="s">
        <v>184</v>
      </c>
      <c r="AH54" s="212" t="s">
        <v>184</v>
      </c>
      <c r="AI54" s="212" t="s">
        <v>184</v>
      </c>
      <c r="AJ54" s="212" t="s">
        <v>184</v>
      </c>
      <c r="AK54" s="212" t="s">
        <v>184</v>
      </c>
      <c r="AL54" s="212" t="s">
        <v>184</v>
      </c>
      <c r="AM54" s="212" t="s">
        <v>184</v>
      </c>
      <c r="AN54" s="212" t="s">
        <v>184</v>
      </c>
      <c r="AO54" s="212" t="s">
        <v>184</v>
      </c>
      <c r="AP54" s="212" t="s">
        <v>184</v>
      </c>
    </row>
  </sheetData>
  <mergeCells count="6">
    <mergeCell ref="AJ22:AP22"/>
    <mergeCell ref="A1:O1"/>
    <mergeCell ref="A3:O17"/>
    <mergeCell ref="A22:S22"/>
    <mergeCell ref="T22:Z22"/>
    <mergeCell ref="AA22:AG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workbookViewId="0">
      <selection activeCell="A3" sqref="A3:O17"/>
    </sheetView>
  </sheetViews>
  <sheetFormatPr defaultRowHeight="14.5" x14ac:dyDescent="0.35"/>
  <cols>
    <col min="1" max="1" width="43" customWidth="1"/>
    <col min="2" max="2" width="16" customWidth="1"/>
    <col min="3" max="3" width="16.453125" customWidth="1"/>
    <col min="4" max="5" width="14.81640625" customWidth="1"/>
    <col min="6" max="6" width="13.54296875" customWidth="1"/>
    <col min="7" max="7" width="14.1796875" customWidth="1"/>
    <col min="8" max="8" width="13" customWidth="1"/>
    <col min="9" max="9" width="9.1796875" customWidth="1"/>
    <col min="10" max="10" width="9" customWidth="1"/>
    <col min="15" max="15" width="22.81640625" customWidth="1"/>
  </cols>
  <sheetData>
    <row r="1" spans="1:42" x14ac:dyDescent="0.35">
      <c r="A1" s="240" t="s">
        <v>205</v>
      </c>
      <c r="B1" s="241" t="s">
        <v>184</v>
      </c>
      <c r="C1" s="241" t="s">
        <v>184</v>
      </c>
      <c r="D1" s="241" t="s">
        <v>184</v>
      </c>
      <c r="E1" s="241" t="s">
        <v>184</v>
      </c>
      <c r="F1" s="241" t="s">
        <v>184</v>
      </c>
      <c r="G1" s="241" t="s">
        <v>184</v>
      </c>
      <c r="H1" s="241" t="s">
        <v>184</v>
      </c>
      <c r="I1" s="212" t="s">
        <v>184</v>
      </c>
      <c r="J1" s="212" t="s">
        <v>184</v>
      </c>
      <c r="K1" s="212" t="s">
        <v>184</v>
      </c>
      <c r="L1" s="212" t="s">
        <v>184</v>
      </c>
      <c r="M1" s="212" t="s">
        <v>184</v>
      </c>
      <c r="N1" s="212" t="s">
        <v>184</v>
      </c>
      <c r="O1" s="212" t="s">
        <v>184</v>
      </c>
      <c r="P1" s="212" t="s">
        <v>184</v>
      </c>
      <c r="Q1" s="212" t="s">
        <v>184</v>
      </c>
      <c r="R1" s="212" t="s">
        <v>184</v>
      </c>
      <c r="S1" s="212" t="s">
        <v>184</v>
      </c>
      <c r="T1" s="212" t="s">
        <v>184</v>
      </c>
      <c r="U1" s="212" t="s">
        <v>184</v>
      </c>
      <c r="V1" s="212" t="s">
        <v>184</v>
      </c>
      <c r="W1" s="212" t="s">
        <v>184</v>
      </c>
      <c r="X1" s="212" t="s">
        <v>184</v>
      </c>
      <c r="Y1" s="212" t="s">
        <v>184</v>
      </c>
      <c r="Z1" s="212" t="s">
        <v>184</v>
      </c>
      <c r="AA1" s="212" t="s">
        <v>184</v>
      </c>
      <c r="AB1" s="212" t="s">
        <v>184</v>
      </c>
      <c r="AC1" s="212" t="s">
        <v>184</v>
      </c>
      <c r="AD1" s="212" t="s">
        <v>184</v>
      </c>
      <c r="AE1" s="212" t="s">
        <v>184</v>
      </c>
      <c r="AF1" s="212" t="s">
        <v>184</v>
      </c>
      <c r="AG1" s="212" t="s">
        <v>184</v>
      </c>
      <c r="AH1" s="212" t="s">
        <v>184</v>
      </c>
      <c r="AI1" s="212" t="s">
        <v>184</v>
      </c>
    </row>
    <row r="2" spans="1:42" x14ac:dyDescent="0.35">
      <c r="A2" s="213"/>
      <c r="B2" s="213" t="s">
        <v>184</v>
      </c>
      <c r="C2" s="213" t="s">
        <v>184</v>
      </c>
      <c r="D2" s="212" t="s">
        <v>184</v>
      </c>
      <c r="E2" s="212" t="s">
        <v>184</v>
      </c>
      <c r="F2" s="212" t="s">
        <v>184</v>
      </c>
      <c r="G2" s="212" t="s">
        <v>184</v>
      </c>
      <c r="H2" s="212" t="s">
        <v>184</v>
      </c>
      <c r="I2" s="212" t="s">
        <v>184</v>
      </c>
      <c r="J2" s="212" t="s">
        <v>184</v>
      </c>
      <c r="K2" s="212" t="s">
        <v>184</v>
      </c>
      <c r="L2" s="212" t="s">
        <v>184</v>
      </c>
      <c r="M2" s="212" t="s">
        <v>184</v>
      </c>
      <c r="N2" s="212" t="s">
        <v>184</v>
      </c>
      <c r="O2" s="212" t="s">
        <v>184</v>
      </c>
      <c r="P2" s="212" t="s">
        <v>184</v>
      </c>
      <c r="Q2" s="212" t="s">
        <v>184</v>
      </c>
      <c r="R2" s="212" t="s">
        <v>184</v>
      </c>
      <c r="S2" s="212" t="s">
        <v>184</v>
      </c>
      <c r="T2" s="212" t="s">
        <v>184</v>
      </c>
      <c r="U2" s="212" t="s">
        <v>184</v>
      </c>
      <c r="V2" s="212" t="s">
        <v>184</v>
      </c>
      <c r="W2" s="212" t="s">
        <v>184</v>
      </c>
      <c r="X2" s="212" t="s">
        <v>184</v>
      </c>
      <c r="Y2" s="212" t="s">
        <v>184</v>
      </c>
      <c r="Z2" s="212" t="s">
        <v>184</v>
      </c>
      <c r="AA2" s="212" t="s">
        <v>184</v>
      </c>
      <c r="AB2" s="212" t="s">
        <v>184</v>
      </c>
      <c r="AC2" s="212" t="s">
        <v>184</v>
      </c>
      <c r="AD2" s="212" t="s">
        <v>184</v>
      </c>
      <c r="AE2" s="212" t="s">
        <v>184</v>
      </c>
      <c r="AF2" s="212" t="s">
        <v>184</v>
      </c>
      <c r="AG2" s="212" t="s">
        <v>184</v>
      </c>
      <c r="AH2" s="212" t="s">
        <v>184</v>
      </c>
      <c r="AI2" s="212" t="s">
        <v>184</v>
      </c>
      <c r="AJ2" s="212" t="s">
        <v>184</v>
      </c>
      <c r="AK2" s="212" t="s">
        <v>184</v>
      </c>
      <c r="AL2" s="212" t="s">
        <v>184</v>
      </c>
      <c r="AM2" s="212" t="s">
        <v>184</v>
      </c>
      <c r="AN2" s="212" t="s">
        <v>184</v>
      </c>
      <c r="AO2" s="212" t="s">
        <v>184</v>
      </c>
      <c r="AP2" s="212" t="s">
        <v>184</v>
      </c>
    </row>
    <row r="3" spans="1:42" x14ac:dyDescent="0.35">
      <c r="A3" s="278" t="s">
        <v>379</v>
      </c>
      <c r="B3" s="278"/>
      <c r="C3" s="278"/>
      <c r="D3" s="278"/>
      <c r="E3" s="278"/>
      <c r="F3" s="278"/>
      <c r="G3" s="278"/>
      <c r="H3" s="278"/>
      <c r="I3" s="278"/>
      <c r="J3" s="278"/>
      <c r="K3" s="278"/>
      <c r="L3" s="278"/>
      <c r="M3" s="278"/>
      <c r="N3" s="278"/>
      <c r="O3" s="278"/>
      <c r="P3" s="212" t="s">
        <v>184</v>
      </c>
      <c r="Q3" s="212" t="s">
        <v>184</v>
      </c>
      <c r="R3" s="212" t="s">
        <v>184</v>
      </c>
      <c r="S3" s="212" t="s">
        <v>184</v>
      </c>
      <c r="T3" s="212" t="s">
        <v>184</v>
      </c>
      <c r="U3" s="212" t="s">
        <v>184</v>
      </c>
      <c r="V3" s="212" t="s">
        <v>184</v>
      </c>
      <c r="W3" s="212" t="s">
        <v>184</v>
      </c>
      <c r="X3" s="212" t="s">
        <v>184</v>
      </c>
      <c r="Y3" s="212" t="s">
        <v>184</v>
      </c>
      <c r="Z3" s="212" t="s">
        <v>184</v>
      </c>
      <c r="AA3" s="212" t="s">
        <v>184</v>
      </c>
      <c r="AB3" s="212" t="s">
        <v>184</v>
      </c>
      <c r="AC3" s="212" t="s">
        <v>184</v>
      </c>
      <c r="AD3" s="212" t="s">
        <v>184</v>
      </c>
      <c r="AE3" s="212" t="s">
        <v>184</v>
      </c>
      <c r="AF3" s="212" t="s">
        <v>184</v>
      </c>
      <c r="AG3" s="212" t="s">
        <v>184</v>
      </c>
      <c r="AH3" s="212" t="s">
        <v>184</v>
      </c>
      <c r="AI3" s="212" t="s">
        <v>184</v>
      </c>
      <c r="AJ3" s="212" t="s">
        <v>184</v>
      </c>
      <c r="AK3" s="212" t="s">
        <v>184</v>
      </c>
      <c r="AL3" s="212" t="s">
        <v>184</v>
      </c>
      <c r="AM3" s="212" t="s">
        <v>184</v>
      </c>
      <c r="AN3" s="212" t="s">
        <v>184</v>
      </c>
      <c r="AO3" s="212" t="s">
        <v>184</v>
      </c>
      <c r="AP3" s="212" t="s">
        <v>184</v>
      </c>
    </row>
    <row r="4" spans="1:42" x14ac:dyDescent="0.35">
      <c r="A4" s="278"/>
      <c r="B4" s="278"/>
      <c r="C4" s="278"/>
      <c r="D4" s="278"/>
      <c r="E4" s="278"/>
      <c r="F4" s="278"/>
      <c r="G4" s="278"/>
      <c r="H4" s="278"/>
      <c r="I4" s="278"/>
      <c r="J4" s="278"/>
      <c r="K4" s="278"/>
      <c r="L4" s="278"/>
      <c r="M4" s="278"/>
      <c r="N4" s="278"/>
      <c r="O4" s="278"/>
      <c r="P4" s="212" t="s">
        <v>184</v>
      </c>
      <c r="Q4" s="212" t="s">
        <v>184</v>
      </c>
      <c r="R4" s="212" t="s">
        <v>184</v>
      </c>
      <c r="S4" s="212" t="s">
        <v>184</v>
      </c>
      <c r="T4" s="212" t="s">
        <v>184</v>
      </c>
      <c r="U4" s="212" t="s">
        <v>184</v>
      </c>
      <c r="V4" s="212" t="s">
        <v>184</v>
      </c>
      <c r="W4" s="212" t="s">
        <v>184</v>
      </c>
      <c r="X4" s="212" t="s">
        <v>184</v>
      </c>
      <c r="Y4" s="212" t="s">
        <v>184</v>
      </c>
      <c r="Z4" s="212" t="s">
        <v>184</v>
      </c>
      <c r="AA4" s="212" t="s">
        <v>184</v>
      </c>
      <c r="AB4" s="212" t="s">
        <v>184</v>
      </c>
      <c r="AC4" s="212" t="s">
        <v>184</v>
      </c>
      <c r="AD4" s="212" t="s">
        <v>184</v>
      </c>
      <c r="AE4" s="212" t="s">
        <v>184</v>
      </c>
      <c r="AF4" s="212" t="s">
        <v>184</v>
      </c>
      <c r="AG4" s="212" t="s">
        <v>184</v>
      </c>
      <c r="AH4" s="212" t="s">
        <v>184</v>
      </c>
      <c r="AI4" s="212" t="s">
        <v>184</v>
      </c>
      <c r="AJ4" s="212" t="s">
        <v>184</v>
      </c>
      <c r="AK4" s="212" t="s">
        <v>184</v>
      </c>
      <c r="AL4" s="212" t="s">
        <v>184</v>
      </c>
      <c r="AM4" s="212" t="s">
        <v>184</v>
      </c>
      <c r="AN4" s="212" t="s">
        <v>184</v>
      </c>
      <c r="AO4" s="212" t="s">
        <v>184</v>
      </c>
      <c r="AP4" s="212" t="s">
        <v>184</v>
      </c>
    </row>
    <row r="5" spans="1:42" hidden="1" x14ac:dyDescent="0.35">
      <c r="A5" s="278"/>
      <c r="B5" s="278"/>
      <c r="C5" s="278"/>
      <c r="D5" s="278"/>
      <c r="E5" s="278"/>
      <c r="F5" s="278"/>
      <c r="G5" s="278"/>
      <c r="H5" s="278"/>
      <c r="I5" s="278"/>
      <c r="J5" s="278"/>
      <c r="K5" s="278"/>
      <c r="L5" s="278"/>
      <c r="M5" s="278"/>
      <c r="N5" s="278"/>
      <c r="O5" s="278"/>
      <c r="P5" s="212" t="s">
        <v>184</v>
      </c>
      <c r="Q5" s="212" t="s">
        <v>184</v>
      </c>
      <c r="R5" s="212" t="s">
        <v>184</v>
      </c>
      <c r="S5" s="212" t="s">
        <v>184</v>
      </c>
      <c r="T5" s="212" t="s">
        <v>184</v>
      </c>
      <c r="U5" s="212" t="s">
        <v>184</v>
      </c>
      <c r="V5" s="212" t="s">
        <v>184</v>
      </c>
      <c r="W5" s="212" t="s">
        <v>184</v>
      </c>
      <c r="X5" s="212" t="s">
        <v>184</v>
      </c>
      <c r="Y5" s="212" t="s">
        <v>184</v>
      </c>
      <c r="Z5" s="212" t="s">
        <v>184</v>
      </c>
      <c r="AA5" s="212" t="s">
        <v>184</v>
      </c>
      <c r="AB5" s="212" t="s">
        <v>184</v>
      </c>
      <c r="AC5" s="212" t="s">
        <v>184</v>
      </c>
      <c r="AD5" s="212" t="s">
        <v>184</v>
      </c>
      <c r="AE5" s="212" t="s">
        <v>184</v>
      </c>
      <c r="AF5" s="212" t="s">
        <v>184</v>
      </c>
      <c r="AG5" s="212" t="s">
        <v>184</v>
      </c>
      <c r="AH5" s="212" t="s">
        <v>184</v>
      </c>
      <c r="AI5" s="212" t="s">
        <v>184</v>
      </c>
      <c r="AJ5" s="212" t="s">
        <v>184</v>
      </c>
      <c r="AK5" s="212" t="s">
        <v>184</v>
      </c>
      <c r="AL5" s="212" t="s">
        <v>184</v>
      </c>
      <c r="AM5" s="212" t="s">
        <v>184</v>
      </c>
      <c r="AN5" s="212" t="s">
        <v>184</v>
      </c>
      <c r="AO5" s="212" t="s">
        <v>184</v>
      </c>
      <c r="AP5" s="212" t="s">
        <v>184</v>
      </c>
    </row>
    <row r="6" spans="1:42" hidden="1" x14ac:dyDescent="0.35">
      <c r="A6" s="278"/>
      <c r="B6" s="278"/>
      <c r="C6" s="278"/>
      <c r="D6" s="278"/>
      <c r="E6" s="278"/>
      <c r="F6" s="278"/>
      <c r="G6" s="278"/>
      <c r="H6" s="278"/>
      <c r="I6" s="278"/>
      <c r="J6" s="278"/>
      <c r="K6" s="278"/>
      <c r="L6" s="278"/>
      <c r="M6" s="278"/>
      <c r="N6" s="278"/>
      <c r="O6" s="278"/>
      <c r="P6" s="212" t="s">
        <v>184</v>
      </c>
      <c r="Q6" s="212" t="s">
        <v>184</v>
      </c>
      <c r="R6" s="212" t="s">
        <v>184</v>
      </c>
      <c r="S6" s="212" t="s">
        <v>184</v>
      </c>
      <c r="T6" s="212" t="s">
        <v>184</v>
      </c>
      <c r="U6" s="212" t="s">
        <v>184</v>
      </c>
      <c r="V6" s="212" t="s">
        <v>184</v>
      </c>
      <c r="W6" s="212" t="s">
        <v>184</v>
      </c>
      <c r="X6" s="212" t="s">
        <v>184</v>
      </c>
      <c r="Y6" s="212" t="s">
        <v>184</v>
      </c>
      <c r="Z6" s="212" t="s">
        <v>184</v>
      </c>
      <c r="AA6" s="212" t="s">
        <v>184</v>
      </c>
      <c r="AB6" s="212" t="s">
        <v>184</v>
      </c>
      <c r="AC6" s="212" t="s">
        <v>184</v>
      </c>
      <c r="AD6" s="212" t="s">
        <v>184</v>
      </c>
      <c r="AE6" s="212" t="s">
        <v>184</v>
      </c>
      <c r="AF6" s="212" t="s">
        <v>184</v>
      </c>
      <c r="AG6" s="212" t="s">
        <v>184</v>
      </c>
      <c r="AH6" s="212" t="s">
        <v>184</v>
      </c>
      <c r="AI6" s="212" t="s">
        <v>184</v>
      </c>
      <c r="AJ6" s="212" t="s">
        <v>184</v>
      </c>
      <c r="AK6" s="212" t="s">
        <v>184</v>
      </c>
      <c r="AL6" s="212" t="s">
        <v>184</v>
      </c>
      <c r="AM6" s="212" t="s">
        <v>184</v>
      </c>
      <c r="AN6" s="212" t="s">
        <v>184</v>
      </c>
      <c r="AO6" s="212" t="s">
        <v>184</v>
      </c>
      <c r="AP6" s="212" t="s">
        <v>184</v>
      </c>
    </row>
    <row r="7" spans="1:42" hidden="1" x14ac:dyDescent="0.35">
      <c r="A7" s="278"/>
      <c r="B7" s="278"/>
      <c r="C7" s="278"/>
      <c r="D7" s="278"/>
      <c r="E7" s="278"/>
      <c r="F7" s="278"/>
      <c r="G7" s="278"/>
      <c r="H7" s="278"/>
      <c r="I7" s="278"/>
      <c r="J7" s="278"/>
      <c r="K7" s="278"/>
      <c r="L7" s="278"/>
      <c r="M7" s="278"/>
      <c r="N7" s="278"/>
      <c r="O7" s="278"/>
      <c r="P7" s="212" t="s">
        <v>184</v>
      </c>
      <c r="Q7" s="212" t="s">
        <v>184</v>
      </c>
      <c r="R7" s="212" t="s">
        <v>184</v>
      </c>
      <c r="S7" s="212" t="s">
        <v>184</v>
      </c>
      <c r="T7" s="212" t="s">
        <v>184</v>
      </c>
      <c r="U7" s="212" t="s">
        <v>184</v>
      </c>
      <c r="V7" s="212" t="s">
        <v>184</v>
      </c>
      <c r="W7" s="212" t="s">
        <v>184</v>
      </c>
      <c r="X7" s="212" t="s">
        <v>184</v>
      </c>
      <c r="Y7" s="212" t="s">
        <v>184</v>
      </c>
      <c r="Z7" s="212" t="s">
        <v>184</v>
      </c>
      <c r="AA7" s="212" t="s">
        <v>184</v>
      </c>
      <c r="AB7" s="212" t="s">
        <v>184</v>
      </c>
      <c r="AC7" s="212" t="s">
        <v>184</v>
      </c>
      <c r="AD7" s="212" t="s">
        <v>184</v>
      </c>
      <c r="AE7" s="212" t="s">
        <v>184</v>
      </c>
      <c r="AF7" s="212" t="s">
        <v>184</v>
      </c>
      <c r="AG7" s="212" t="s">
        <v>184</v>
      </c>
      <c r="AH7" s="212" t="s">
        <v>184</v>
      </c>
      <c r="AI7" s="212" t="s">
        <v>184</v>
      </c>
      <c r="AJ7" s="212" t="s">
        <v>184</v>
      </c>
      <c r="AK7" s="212" t="s">
        <v>184</v>
      </c>
      <c r="AL7" s="212" t="s">
        <v>184</v>
      </c>
      <c r="AM7" s="212" t="s">
        <v>184</v>
      </c>
      <c r="AN7" s="212" t="s">
        <v>184</v>
      </c>
      <c r="AO7" s="212" t="s">
        <v>184</v>
      </c>
      <c r="AP7" s="212" t="s">
        <v>184</v>
      </c>
    </row>
    <row r="8" spans="1:42" hidden="1" x14ac:dyDescent="0.35">
      <c r="A8" s="278"/>
      <c r="B8" s="278"/>
      <c r="C8" s="278"/>
      <c r="D8" s="278"/>
      <c r="E8" s="278"/>
      <c r="F8" s="278"/>
      <c r="G8" s="278"/>
      <c r="H8" s="278"/>
      <c r="I8" s="278"/>
      <c r="J8" s="278"/>
      <c r="K8" s="278"/>
      <c r="L8" s="278"/>
      <c r="M8" s="278"/>
      <c r="N8" s="278"/>
      <c r="O8" s="278"/>
      <c r="P8" s="212" t="s">
        <v>184</v>
      </c>
      <c r="Q8" s="212" t="s">
        <v>184</v>
      </c>
      <c r="R8" s="212" t="s">
        <v>184</v>
      </c>
      <c r="S8" s="212" t="s">
        <v>184</v>
      </c>
      <c r="T8" s="212" t="s">
        <v>184</v>
      </c>
      <c r="U8" s="212" t="s">
        <v>184</v>
      </c>
      <c r="V8" s="212" t="s">
        <v>184</v>
      </c>
      <c r="W8" s="212" t="s">
        <v>184</v>
      </c>
      <c r="X8" s="212" t="s">
        <v>184</v>
      </c>
      <c r="Y8" s="212" t="s">
        <v>184</v>
      </c>
      <c r="Z8" s="212" t="s">
        <v>184</v>
      </c>
      <c r="AA8" s="212" t="s">
        <v>184</v>
      </c>
      <c r="AB8" s="212" t="s">
        <v>184</v>
      </c>
      <c r="AC8" s="212" t="s">
        <v>184</v>
      </c>
      <c r="AD8" s="212" t="s">
        <v>184</v>
      </c>
      <c r="AE8" s="212" t="s">
        <v>184</v>
      </c>
      <c r="AF8" s="212" t="s">
        <v>184</v>
      </c>
      <c r="AG8" s="212" t="s">
        <v>184</v>
      </c>
      <c r="AH8" s="212" t="s">
        <v>184</v>
      </c>
      <c r="AI8" s="212" t="s">
        <v>184</v>
      </c>
      <c r="AJ8" s="212" t="s">
        <v>184</v>
      </c>
      <c r="AK8" s="212" t="s">
        <v>184</v>
      </c>
      <c r="AL8" s="212" t="s">
        <v>184</v>
      </c>
      <c r="AM8" s="212" t="s">
        <v>184</v>
      </c>
      <c r="AN8" s="212" t="s">
        <v>184</v>
      </c>
      <c r="AO8" s="212" t="s">
        <v>184</v>
      </c>
      <c r="AP8" s="212" t="s">
        <v>184</v>
      </c>
    </row>
    <row r="9" spans="1:42" hidden="1" x14ac:dyDescent="0.35">
      <c r="A9" s="278"/>
      <c r="B9" s="278"/>
      <c r="C9" s="278"/>
      <c r="D9" s="278"/>
      <c r="E9" s="278"/>
      <c r="F9" s="278"/>
      <c r="G9" s="278"/>
      <c r="H9" s="278"/>
      <c r="I9" s="278"/>
      <c r="J9" s="278"/>
      <c r="K9" s="278"/>
      <c r="L9" s="278"/>
      <c r="M9" s="278"/>
      <c r="N9" s="278"/>
      <c r="O9" s="278"/>
      <c r="P9" s="212" t="s">
        <v>184</v>
      </c>
      <c r="Q9" s="212" t="s">
        <v>184</v>
      </c>
      <c r="R9" s="212" t="s">
        <v>184</v>
      </c>
      <c r="S9" s="212" t="s">
        <v>184</v>
      </c>
      <c r="T9" s="212" t="s">
        <v>184</v>
      </c>
      <c r="U9" s="212" t="s">
        <v>184</v>
      </c>
      <c r="V9" s="212" t="s">
        <v>184</v>
      </c>
      <c r="W9" s="212" t="s">
        <v>184</v>
      </c>
      <c r="X9" s="212" t="s">
        <v>184</v>
      </c>
      <c r="Y9" s="212" t="s">
        <v>184</v>
      </c>
      <c r="Z9" s="212" t="s">
        <v>184</v>
      </c>
      <c r="AA9" s="212" t="s">
        <v>184</v>
      </c>
      <c r="AB9" s="212" t="s">
        <v>184</v>
      </c>
      <c r="AC9" s="212" t="s">
        <v>184</v>
      </c>
      <c r="AD9" s="212" t="s">
        <v>184</v>
      </c>
      <c r="AE9" s="212" t="s">
        <v>184</v>
      </c>
      <c r="AF9" s="212" t="s">
        <v>184</v>
      </c>
      <c r="AG9" s="212" t="s">
        <v>184</v>
      </c>
      <c r="AH9" s="212" t="s">
        <v>184</v>
      </c>
      <c r="AI9" s="212" t="s">
        <v>184</v>
      </c>
      <c r="AJ9" s="212" t="s">
        <v>184</v>
      </c>
      <c r="AK9" s="212" t="s">
        <v>184</v>
      </c>
      <c r="AL9" s="212" t="s">
        <v>184</v>
      </c>
      <c r="AM9" s="212" t="s">
        <v>184</v>
      </c>
      <c r="AN9" s="212" t="s">
        <v>184</v>
      </c>
      <c r="AO9" s="212" t="s">
        <v>184</v>
      </c>
      <c r="AP9" s="212" t="s">
        <v>184</v>
      </c>
    </row>
    <row r="10" spans="1:42" hidden="1" x14ac:dyDescent="0.35">
      <c r="A10" s="278"/>
      <c r="B10" s="278"/>
      <c r="C10" s="278"/>
      <c r="D10" s="278"/>
      <c r="E10" s="278"/>
      <c r="F10" s="278"/>
      <c r="G10" s="278"/>
      <c r="H10" s="278"/>
      <c r="I10" s="278"/>
      <c r="J10" s="278"/>
      <c r="K10" s="278"/>
      <c r="L10" s="278"/>
      <c r="M10" s="278"/>
      <c r="N10" s="278"/>
      <c r="O10" s="278"/>
      <c r="P10" s="212" t="s">
        <v>184</v>
      </c>
      <c r="Q10" s="212" t="s">
        <v>184</v>
      </c>
      <c r="R10" s="212" t="s">
        <v>184</v>
      </c>
      <c r="S10" s="212" t="s">
        <v>184</v>
      </c>
      <c r="T10" s="212" t="s">
        <v>184</v>
      </c>
      <c r="U10" s="212" t="s">
        <v>184</v>
      </c>
      <c r="V10" s="212" t="s">
        <v>184</v>
      </c>
      <c r="W10" s="212" t="s">
        <v>184</v>
      </c>
      <c r="X10" s="212" t="s">
        <v>184</v>
      </c>
      <c r="Y10" s="212" t="s">
        <v>184</v>
      </c>
      <c r="Z10" s="212" t="s">
        <v>184</v>
      </c>
      <c r="AA10" s="212" t="s">
        <v>184</v>
      </c>
      <c r="AB10" s="212" t="s">
        <v>184</v>
      </c>
      <c r="AC10" s="212" t="s">
        <v>184</v>
      </c>
      <c r="AD10" s="212" t="s">
        <v>184</v>
      </c>
      <c r="AE10" s="212" t="s">
        <v>184</v>
      </c>
      <c r="AF10" s="212" t="s">
        <v>184</v>
      </c>
      <c r="AG10" s="212" t="s">
        <v>184</v>
      </c>
      <c r="AH10" s="212" t="s">
        <v>184</v>
      </c>
      <c r="AI10" s="212" t="s">
        <v>184</v>
      </c>
      <c r="AJ10" s="212" t="s">
        <v>184</v>
      </c>
      <c r="AK10" s="212" t="s">
        <v>184</v>
      </c>
      <c r="AL10" s="212" t="s">
        <v>184</v>
      </c>
      <c r="AM10" s="212" t="s">
        <v>184</v>
      </c>
      <c r="AN10" s="212" t="s">
        <v>184</v>
      </c>
      <c r="AO10" s="212" t="s">
        <v>184</v>
      </c>
      <c r="AP10" s="212" t="s">
        <v>184</v>
      </c>
    </row>
    <row r="11" spans="1:42" hidden="1" x14ac:dyDescent="0.35">
      <c r="A11" s="278"/>
      <c r="B11" s="278"/>
      <c r="C11" s="278"/>
      <c r="D11" s="278"/>
      <c r="E11" s="278"/>
      <c r="F11" s="278"/>
      <c r="G11" s="278"/>
      <c r="H11" s="278"/>
      <c r="I11" s="278"/>
      <c r="J11" s="278"/>
      <c r="K11" s="278"/>
      <c r="L11" s="278"/>
      <c r="M11" s="278"/>
      <c r="N11" s="278"/>
      <c r="O11" s="278"/>
      <c r="P11" s="212" t="s">
        <v>184</v>
      </c>
      <c r="Q11" s="212" t="s">
        <v>184</v>
      </c>
      <c r="R11" s="212" t="s">
        <v>184</v>
      </c>
      <c r="S11" s="212" t="s">
        <v>184</v>
      </c>
      <c r="T11" s="212" t="s">
        <v>184</v>
      </c>
      <c r="U11" s="212" t="s">
        <v>184</v>
      </c>
      <c r="V11" s="212" t="s">
        <v>184</v>
      </c>
      <c r="W11" s="212" t="s">
        <v>184</v>
      </c>
      <c r="X11" s="212" t="s">
        <v>184</v>
      </c>
      <c r="Y11" s="212" t="s">
        <v>184</v>
      </c>
      <c r="Z11" s="212" t="s">
        <v>184</v>
      </c>
      <c r="AA11" s="212" t="s">
        <v>184</v>
      </c>
      <c r="AB11" s="212" t="s">
        <v>184</v>
      </c>
      <c r="AC11" s="212" t="s">
        <v>184</v>
      </c>
      <c r="AD11" s="212" t="s">
        <v>184</v>
      </c>
      <c r="AE11" s="212" t="s">
        <v>184</v>
      </c>
      <c r="AF11" s="212" t="s">
        <v>184</v>
      </c>
      <c r="AG11" s="212" t="s">
        <v>184</v>
      </c>
      <c r="AH11" s="212" t="s">
        <v>184</v>
      </c>
      <c r="AI11" s="212" t="s">
        <v>184</v>
      </c>
      <c r="AJ11" s="212" t="s">
        <v>184</v>
      </c>
      <c r="AK11" s="212" t="s">
        <v>184</v>
      </c>
      <c r="AL11" s="212" t="s">
        <v>184</v>
      </c>
      <c r="AM11" s="212" t="s">
        <v>184</v>
      </c>
      <c r="AN11" s="212" t="s">
        <v>184</v>
      </c>
      <c r="AO11" s="212" t="s">
        <v>184</v>
      </c>
      <c r="AP11" s="212" t="s">
        <v>184</v>
      </c>
    </row>
    <row r="12" spans="1:42" hidden="1" x14ac:dyDescent="0.35">
      <c r="A12" s="278"/>
      <c r="B12" s="278"/>
      <c r="C12" s="278"/>
      <c r="D12" s="278"/>
      <c r="E12" s="278"/>
      <c r="F12" s="278"/>
      <c r="G12" s="278"/>
      <c r="H12" s="278"/>
      <c r="I12" s="278"/>
      <c r="J12" s="278"/>
      <c r="K12" s="278"/>
      <c r="L12" s="278"/>
      <c r="M12" s="278"/>
      <c r="N12" s="278"/>
      <c r="O12" s="278"/>
      <c r="P12" s="212" t="s">
        <v>184</v>
      </c>
      <c r="Q12" s="212" t="s">
        <v>184</v>
      </c>
      <c r="R12" s="212" t="s">
        <v>184</v>
      </c>
      <c r="S12" s="212" t="s">
        <v>184</v>
      </c>
      <c r="T12" s="212" t="s">
        <v>184</v>
      </c>
      <c r="U12" s="212" t="s">
        <v>184</v>
      </c>
      <c r="V12" s="212" t="s">
        <v>184</v>
      </c>
      <c r="W12" s="212" t="s">
        <v>184</v>
      </c>
      <c r="X12" s="212" t="s">
        <v>184</v>
      </c>
      <c r="Y12" s="212" t="s">
        <v>184</v>
      </c>
      <c r="Z12" s="212" t="s">
        <v>184</v>
      </c>
      <c r="AA12" s="212" t="s">
        <v>184</v>
      </c>
      <c r="AB12" s="212" t="s">
        <v>184</v>
      </c>
      <c r="AC12" s="212" t="s">
        <v>184</v>
      </c>
      <c r="AD12" s="212" t="s">
        <v>184</v>
      </c>
      <c r="AE12" s="212" t="s">
        <v>184</v>
      </c>
      <c r="AF12" s="212" t="s">
        <v>184</v>
      </c>
      <c r="AG12" s="212" t="s">
        <v>184</v>
      </c>
      <c r="AH12" s="212" t="s">
        <v>184</v>
      </c>
      <c r="AI12" s="212" t="s">
        <v>184</v>
      </c>
      <c r="AJ12" s="212" t="s">
        <v>184</v>
      </c>
      <c r="AK12" s="212" t="s">
        <v>184</v>
      </c>
      <c r="AL12" s="212" t="s">
        <v>184</v>
      </c>
      <c r="AM12" s="212" t="s">
        <v>184</v>
      </c>
      <c r="AN12" s="212" t="s">
        <v>184</v>
      </c>
      <c r="AO12" s="212" t="s">
        <v>184</v>
      </c>
      <c r="AP12" s="212" t="s">
        <v>184</v>
      </c>
    </row>
    <row r="13" spans="1:42" hidden="1" x14ac:dyDescent="0.35">
      <c r="A13" s="278"/>
      <c r="B13" s="278"/>
      <c r="C13" s="278"/>
      <c r="D13" s="278"/>
      <c r="E13" s="278"/>
      <c r="F13" s="278"/>
      <c r="G13" s="278"/>
      <c r="H13" s="278"/>
      <c r="I13" s="278"/>
      <c r="J13" s="278"/>
      <c r="K13" s="278"/>
      <c r="L13" s="278"/>
      <c r="M13" s="278"/>
      <c r="N13" s="278"/>
      <c r="O13" s="278"/>
      <c r="P13" s="212" t="s">
        <v>184</v>
      </c>
      <c r="Q13" s="212" t="s">
        <v>184</v>
      </c>
      <c r="R13" s="212" t="s">
        <v>184</v>
      </c>
      <c r="S13" s="212" t="s">
        <v>184</v>
      </c>
      <c r="T13" s="212" t="s">
        <v>184</v>
      </c>
      <c r="U13" s="212" t="s">
        <v>184</v>
      </c>
      <c r="V13" s="212" t="s">
        <v>184</v>
      </c>
      <c r="W13" s="212" t="s">
        <v>184</v>
      </c>
      <c r="X13" s="212" t="s">
        <v>184</v>
      </c>
      <c r="Y13" s="212" t="s">
        <v>184</v>
      </c>
      <c r="Z13" s="212" t="s">
        <v>184</v>
      </c>
      <c r="AA13" s="212" t="s">
        <v>184</v>
      </c>
      <c r="AB13" s="212" t="s">
        <v>184</v>
      </c>
      <c r="AC13" s="212" t="s">
        <v>184</v>
      </c>
      <c r="AD13" s="212" t="s">
        <v>184</v>
      </c>
      <c r="AE13" s="212" t="s">
        <v>184</v>
      </c>
      <c r="AF13" s="212" t="s">
        <v>184</v>
      </c>
      <c r="AG13" s="212" t="s">
        <v>184</v>
      </c>
      <c r="AH13" s="212" t="s">
        <v>184</v>
      </c>
      <c r="AI13" s="212" t="s">
        <v>184</v>
      </c>
      <c r="AJ13" s="212" t="s">
        <v>184</v>
      </c>
      <c r="AK13" s="212" t="s">
        <v>184</v>
      </c>
      <c r="AL13" s="212" t="s">
        <v>184</v>
      </c>
      <c r="AM13" s="212" t="s">
        <v>184</v>
      </c>
      <c r="AN13" s="212" t="s">
        <v>184</v>
      </c>
      <c r="AO13" s="212" t="s">
        <v>184</v>
      </c>
      <c r="AP13" s="212" t="s">
        <v>184</v>
      </c>
    </row>
    <row r="14" spans="1:42" hidden="1" x14ac:dyDescent="0.35">
      <c r="A14" s="278"/>
      <c r="B14" s="278"/>
      <c r="C14" s="278"/>
      <c r="D14" s="278"/>
      <c r="E14" s="278"/>
      <c r="F14" s="278"/>
      <c r="G14" s="278"/>
      <c r="H14" s="278"/>
      <c r="I14" s="278"/>
      <c r="J14" s="278"/>
      <c r="K14" s="278"/>
      <c r="L14" s="278"/>
      <c r="M14" s="278"/>
      <c r="N14" s="278"/>
      <c r="O14" s="278"/>
      <c r="P14" s="212" t="s">
        <v>184</v>
      </c>
      <c r="Q14" s="212" t="s">
        <v>184</v>
      </c>
      <c r="R14" s="212" t="s">
        <v>184</v>
      </c>
      <c r="S14" s="212" t="s">
        <v>184</v>
      </c>
      <c r="T14" s="212" t="s">
        <v>184</v>
      </c>
      <c r="U14" s="212" t="s">
        <v>184</v>
      </c>
      <c r="V14" s="212" t="s">
        <v>184</v>
      </c>
      <c r="W14" s="212" t="s">
        <v>184</v>
      </c>
      <c r="X14" s="212" t="s">
        <v>184</v>
      </c>
      <c r="Y14" s="212" t="s">
        <v>184</v>
      </c>
      <c r="Z14" s="212" t="s">
        <v>184</v>
      </c>
      <c r="AA14" s="212" t="s">
        <v>184</v>
      </c>
      <c r="AB14" s="212" t="s">
        <v>184</v>
      </c>
      <c r="AC14" s="212" t="s">
        <v>184</v>
      </c>
      <c r="AD14" s="212" t="s">
        <v>184</v>
      </c>
      <c r="AE14" s="212" t="s">
        <v>184</v>
      </c>
      <c r="AF14" s="212" t="s">
        <v>184</v>
      </c>
      <c r="AG14" s="212" t="s">
        <v>184</v>
      </c>
      <c r="AH14" s="212" t="s">
        <v>184</v>
      </c>
      <c r="AI14" s="212" t="s">
        <v>184</v>
      </c>
      <c r="AJ14" s="212" t="s">
        <v>184</v>
      </c>
      <c r="AK14" s="212" t="s">
        <v>184</v>
      </c>
      <c r="AL14" s="212" t="s">
        <v>184</v>
      </c>
      <c r="AM14" s="212" t="s">
        <v>184</v>
      </c>
      <c r="AN14" s="212" t="s">
        <v>184</v>
      </c>
      <c r="AO14" s="212" t="s">
        <v>184</v>
      </c>
      <c r="AP14" s="212" t="s">
        <v>184</v>
      </c>
    </row>
    <row r="15" spans="1:42" hidden="1" x14ac:dyDescent="0.35">
      <c r="A15" s="278"/>
      <c r="B15" s="278"/>
      <c r="C15" s="278"/>
      <c r="D15" s="278"/>
      <c r="E15" s="278"/>
      <c r="F15" s="278"/>
      <c r="G15" s="278"/>
      <c r="H15" s="278"/>
      <c r="I15" s="278"/>
      <c r="J15" s="278"/>
      <c r="K15" s="278"/>
      <c r="L15" s="278"/>
      <c r="M15" s="278"/>
      <c r="N15" s="278"/>
      <c r="O15" s="278"/>
      <c r="P15" s="212" t="s">
        <v>184</v>
      </c>
      <c r="Q15" s="212" t="s">
        <v>184</v>
      </c>
      <c r="R15" s="212" t="s">
        <v>184</v>
      </c>
      <c r="S15" s="212" t="s">
        <v>184</v>
      </c>
      <c r="T15" s="212" t="s">
        <v>184</v>
      </c>
      <c r="U15" s="212" t="s">
        <v>184</v>
      </c>
      <c r="V15" s="212" t="s">
        <v>184</v>
      </c>
      <c r="W15" s="212" t="s">
        <v>184</v>
      </c>
      <c r="X15" s="212" t="s">
        <v>184</v>
      </c>
      <c r="Y15" s="212" t="s">
        <v>184</v>
      </c>
      <c r="Z15" s="212" t="s">
        <v>184</v>
      </c>
      <c r="AA15" s="212" t="s">
        <v>184</v>
      </c>
      <c r="AB15" s="212" t="s">
        <v>184</v>
      </c>
      <c r="AC15" s="212" t="s">
        <v>184</v>
      </c>
      <c r="AD15" s="212" t="s">
        <v>184</v>
      </c>
      <c r="AE15" s="212" t="s">
        <v>184</v>
      </c>
      <c r="AF15" s="212" t="s">
        <v>184</v>
      </c>
      <c r="AG15" s="212" t="s">
        <v>184</v>
      </c>
      <c r="AH15" s="212" t="s">
        <v>184</v>
      </c>
      <c r="AI15" s="212" t="s">
        <v>184</v>
      </c>
      <c r="AJ15" s="212" t="s">
        <v>184</v>
      </c>
      <c r="AK15" s="212" t="s">
        <v>184</v>
      </c>
      <c r="AL15" s="212" t="s">
        <v>184</v>
      </c>
      <c r="AM15" s="212" t="s">
        <v>184</v>
      </c>
      <c r="AN15" s="212" t="s">
        <v>184</v>
      </c>
      <c r="AO15" s="212" t="s">
        <v>184</v>
      </c>
      <c r="AP15" s="212" t="s">
        <v>184</v>
      </c>
    </row>
    <row r="16" spans="1:42" ht="157" customHeight="1" x14ac:dyDescent="0.35">
      <c r="A16" s="278"/>
      <c r="B16" s="278"/>
      <c r="C16" s="278"/>
      <c r="D16" s="278"/>
      <c r="E16" s="278"/>
      <c r="F16" s="278"/>
      <c r="G16" s="278"/>
      <c r="H16" s="278"/>
      <c r="I16" s="278"/>
      <c r="J16" s="278"/>
      <c r="K16" s="278"/>
      <c r="L16" s="278"/>
      <c r="M16" s="278"/>
      <c r="N16" s="278"/>
      <c r="O16" s="278"/>
      <c r="P16" s="212" t="s">
        <v>184</v>
      </c>
      <c r="Q16" s="212" t="s">
        <v>184</v>
      </c>
      <c r="R16" s="212" t="s">
        <v>184</v>
      </c>
      <c r="S16" s="212" t="s">
        <v>184</v>
      </c>
      <c r="T16" s="212" t="s">
        <v>184</v>
      </c>
      <c r="U16" s="212" t="s">
        <v>184</v>
      </c>
      <c r="V16" s="212" t="s">
        <v>184</v>
      </c>
      <c r="W16" s="212" t="s">
        <v>184</v>
      </c>
      <c r="X16" s="212" t="s">
        <v>184</v>
      </c>
      <c r="Y16" s="212" t="s">
        <v>184</v>
      </c>
      <c r="Z16" s="212" t="s">
        <v>184</v>
      </c>
      <c r="AA16" s="212" t="s">
        <v>184</v>
      </c>
      <c r="AB16" s="212" t="s">
        <v>184</v>
      </c>
      <c r="AC16" s="212" t="s">
        <v>184</v>
      </c>
      <c r="AD16" s="212" t="s">
        <v>184</v>
      </c>
      <c r="AE16" s="212" t="s">
        <v>184</v>
      </c>
      <c r="AF16" s="212" t="s">
        <v>184</v>
      </c>
      <c r="AG16" s="212" t="s">
        <v>184</v>
      </c>
      <c r="AH16" s="212" t="s">
        <v>184</v>
      </c>
      <c r="AI16" s="212" t="s">
        <v>184</v>
      </c>
      <c r="AJ16" s="212" t="s">
        <v>184</v>
      </c>
      <c r="AK16" s="212" t="s">
        <v>184</v>
      </c>
      <c r="AL16" s="212" t="s">
        <v>184</v>
      </c>
      <c r="AM16" s="212" t="s">
        <v>184</v>
      </c>
      <c r="AN16" s="212" t="s">
        <v>184</v>
      </c>
      <c r="AO16" s="212" t="s">
        <v>184</v>
      </c>
      <c r="AP16" s="212" t="s">
        <v>184</v>
      </c>
    </row>
    <row r="17" spans="1:42" ht="106.5" customHeight="1" x14ac:dyDescent="0.35">
      <c r="A17" s="278"/>
      <c r="B17" s="278"/>
      <c r="C17" s="278"/>
      <c r="D17" s="278"/>
      <c r="E17" s="278"/>
      <c r="F17" s="278"/>
      <c r="G17" s="278"/>
      <c r="H17" s="278"/>
      <c r="I17" s="278"/>
      <c r="J17" s="278"/>
      <c r="K17" s="278"/>
      <c r="L17" s="278"/>
      <c r="M17" s="278"/>
      <c r="N17" s="278"/>
      <c r="O17" s="278"/>
      <c r="P17" s="212" t="s">
        <v>184</v>
      </c>
      <c r="Q17" s="212" t="s">
        <v>184</v>
      </c>
      <c r="R17" s="212" t="s">
        <v>184</v>
      </c>
      <c r="S17" s="212" t="s">
        <v>184</v>
      </c>
      <c r="T17" s="212" t="s">
        <v>184</v>
      </c>
      <c r="U17" s="212" t="s">
        <v>184</v>
      </c>
      <c r="V17" s="212" t="s">
        <v>184</v>
      </c>
      <c r="W17" s="212" t="s">
        <v>184</v>
      </c>
      <c r="X17" s="212" t="s">
        <v>184</v>
      </c>
      <c r="Y17" s="212" t="s">
        <v>184</v>
      </c>
      <c r="Z17" s="212" t="s">
        <v>184</v>
      </c>
      <c r="AA17" s="212" t="s">
        <v>184</v>
      </c>
      <c r="AB17" s="212" t="s">
        <v>184</v>
      </c>
      <c r="AC17" s="212" t="s">
        <v>184</v>
      </c>
      <c r="AD17" s="212" t="s">
        <v>184</v>
      </c>
      <c r="AE17" s="212" t="s">
        <v>184</v>
      </c>
      <c r="AF17" s="212" t="s">
        <v>184</v>
      </c>
      <c r="AG17" s="212" t="s">
        <v>184</v>
      </c>
      <c r="AH17" s="212" t="s">
        <v>184</v>
      </c>
      <c r="AI17" s="212" t="s">
        <v>184</v>
      </c>
      <c r="AJ17" s="212" t="s">
        <v>184</v>
      </c>
      <c r="AK17" s="212" t="s">
        <v>184</v>
      </c>
      <c r="AL17" s="212" t="s">
        <v>184</v>
      </c>
      <c r="AM17" s="212" t="s">
        <v>184</v>
      </c>
      <c r="AN17" s="212" t="s">
        <v>184</v>
      </c>
      <c r="AO17" s="212" t="s">
        <v>184</v>
      </c>
      <c r="AP17" s="212" t="s">
        <v>184</v>
      </c>
    </row>
    <row r="18" spans="1:42" ht="20.5" customHeight="1" x14ac:dyDescent="0.35">
      <c r="A18" s="214" t="s">
        <v>184</v>
      </c>
      <c r="B18" s="213" t="s">
        <v>184</v>
      </c>
      <c r="C18" s="213" t="s">
        <v>184</v>
      </c>
      <c r="D18" s="212" t="s">
        <v>184</v>
      </c>
      <c r="E18" s="212" t="s">
        <v>184</v>
      </c>
      <c r="F18" s="212" t="s">
        <v>184</v>
      </c>
      <c r="G18" s="212" t="s">
        <v>184</v>
      </c>
      <c r="H18" s="212" t="s">
        <v>184</v>
      </c>
      <c r="I18" s="212" t="s">
        <v>184</v>
      </c>
      <c r="J18" s="212" t="s">
        <v>184</v>
      </c>
      <c r="K18" s="212" t="s">
        <v>184</v>
      </c>
      <c r="L18" s="212" t="s">
        <v>184</v>
      </c>
      <c r="M18" s="212" t="s">
        <v>184</v>
      </c>
      <c r="N18" s="212" t="s">
        <v>184</v>
      </c>
      <c r="O18" s="212" t="s">
        <v>184</v>
      </c>
      <c r="P18" s="212" t="s">
        <v>184</v>
      </c>
      <c r="Q18" s="212" t="s">
        <v>184</v>
      </c>
      <c r="R18" s="212" t="s">
        <v>184</v>
      </c>
      <c r="S18" s="212" t="s">
        <v>184</v>
      </c>
      <c r="T18" s="212" t="s">
        <v>184</v>
      </c>
      <c r="U18" s="212" t="s">
        <v>184</v>
      </c>
      <c r="V18" s="212" t="s">
        <v>184</v>
      </c>
      <c r="W18" s="212" t="s">
        <v>184</v>
      </c>
      <c r="X18" s="212" t="s">
        <v>184</v>
      </c>
      <c r="Y18" s="212" t="s">
        <v>184</v>
      </c>
      <c r="Z18" s="212" t="s">
        <v>184</v>
      </c>
      <c r="AA18" s="212" t="s">
        <v>184</v>
      </c>
      <c r="AB18" s="212" t="s">
        <v>184</v>
      </c>
      <c r="AC18" s="212" t="s">
        <v>184</v>
      </c>
      <c r="AD18" s="212" t="s">
        <v>184</v>
      </c>
      <c r="AE18" s="212" t="s">
        <v>184</v>
      </c>
      <c r="AF18" s="212" t="s">
        <v>184</v>
      </c>
      <c r="AG18" s="212" t="s">
        <v>184</v>
      </c>
      <c r="AH18" s="212" t="s">
        <v>184</v>
      </c>
      <c r="AI18" s="212" t="s">
        <v>184</v>
      </c>
      <c r="AJ18" s="212" t="s">
        <v>184</v>
      </c>
      <c r="AK18" s="212" t="s">
        <v>184</v>
      </c>
      <c r="AL18" s="212" t="s">
        <v>184</v>
      </c>
      <c r="AM18" s="212" t="s">
        <v>184</v>
      </c>
      <c r="AN18" s="212" t="s">
        <v>184</v>
      </c>
      <c r="AO18" s="212" t="s">
        <v>184</v>
      </c>
      <c r="AP18" s="212" t="s">
        <v>184</v>
      </c>
    </row>
    <row r="19" spans="1:42" x14ac:dyDescent="0.35">
      <c r="A19" s="215" t="s">
        <v>205</v>
      </c>
      <c r="B19" s="215"/>
      <c r="C19" s="213" t="s">
        <v>184</v>
      </c>
      <c r="D19" s="212" t="s">
        <v>184</v>
      </c>
      <c r="E19" s="212" t="s">
        <v>184</v>
      </c>
      <c r="F19" s="212" t="s">
        <v>184</v>
      </c>
      <c r="G19" s="212" t="s">
        <v>184</v>
      </c>
      <c r="H19" s="212" t="s">
        <v>184</v>
      </c>
      <c r="I19" s="212" t="s">
        <v>184</v>
      </c>
      <c r="J19" s="212" t="s">
        <v>184</v>
      </c>
      <c r="K19" s="212" t="s">
        <v>184</v>
      </c>
      <c r="L19" s="212" t="s">
        <v>184</v>
      </c>
      <c r="M19" s="212" t="s">
        <v>184</v>
      </c>
      <c r="N19" s="212" t="s">
        <v>184</v>
      </c>
      <c r="O19" s="212" t="s">
        <v>184</v>
      </c>
      <c r="P19" s="212" t="s">
        <v>184</v>
      </c>
      <c r="Q19" s="212" t="s">
        <v>184</v>
      </c>
      <c r="R19" s="212" t="s">
        <v>184</v>
      </c>
      <c r="S19" s="212" t="s">
        <v>184</v>
      </c>
      <c r="T19" s="212" t="s">
        <v>184</v>
      </c>
      <c r="U19" s="212" t="s">
        <v>184</v>
      </c>
      <c r="V19" s="212" t="s">
        <v>184</v>
      </c>
      <c r="W19" s="212" t="s">
        <v>184</v>
      </c>
      <c r="X19" s="212" t="s">
        <v>184</v>
      </c>
      <c r="Y19" s="212" t="s">
        <v>184</v>
      </c>
      <c r="Z19" s="212" t="s">
        <v>184</v>
      </c>
      <c r="AA19" s="212" t="s">
        <v>184</v>
      </c>
      <c r="AB19" s="212" t="s">
        <v>184</v>
      </c>
      <c r="AC19" s="212" t="s">
        <v>184</v>
      </c>
      <c r="AD19" s="212" t="s">
        <v>184</v>
      </c>
      <c r="AE19" s="212" t="s">
        <v>184</v>
      </c>
      <c r="AF19" s="212" t="s">
        <v>184</v>
      </c>
      <c r="AG19" s="212" t="s">
        <v>184</v>
      </c>
      <c r="AH19" s="212" t="s">
        <v>184</v>
      </c>
      <c r="AI19" s="212" t="s">
        <v>184</v>
      </c>
      <c r="AJ19" s="212" t="s">
        <v>184</v>
      </c>
      <c r="AK19" s="212" t="s">
        <v>184</v>
      </c>
      <c r="AL19" s="212" t="s">
        <v>184</v>
      </c>
      <c r="AM19" s="212" t="s">
        <v>184</v>
      </c>
      <c r="AN19" s="212" t="s">
        <v>184</v>
      </c>
      <c r="AO19" s="212" t="s">
        <v>184</v>
      </c>
      <c r="AP19" s="212" t="s">
        <v>184</v>
      </c>
    </row>
    <row r="20" spans="1:42" x14ac:dyDescent="0.35">
      <c r="A20" s="216" t="s">
        <v>206</v>
      </c>
      <c r="B20" s="216"/>
      <c r="C20" s="213" t="s">
        <v>184</v>
      </c>
      <c r="D20" s="212" t="s">
        <v>184</v>
      </c>
      <c r="E20" s="212" t="s">
        <v>184</v>
      </c>
      <c r="F20" s="212" t="s">
        <v>184</v>
      </c>
      <c r="G20" s="212" t="s">
        <v>184</v>
      </c>
      <c r="H20" s="212" t="s">
        <v>184</v>
      </c>
      <c r="I20" s="212" t="s">
        <v>184</v>
      </c>
      <c r="J20" s="212" t="s">
        <v>184</v>
      </c>
      <c r="K20" s="212" t="s">
        <v>184</v>
      </c>
      <c r="L20" s="212" t="s">
        <v>184</v>
      </c>
      <c r="M20" s="212" t="s">
        <v>184</v>
      </c>
      <c r="N20" s="212" t="s">
        <v>184</v>
      </c>
      <c r="O20" s="212" t="s">
        <v>184</v>
      </c>
      <c r="P20" s="212" t="s">
        <v>184</v>
      </c>
      <c r="Q20" s="212" t="s">
        <v>184</v>
      </c>
      <c r="R20" s="212" t="s">
        <v>184</v>
      </c>
      <c r="S20" s="212" t="s">
        <v>184</v>
      </c>
      <c r="T20" s="212" t="s">
        <v>184</v>
      </c>
      <c r="U20" s="212" t="s">
        <v>184</v>
      </c>
      <c r="V20" s="212" t="s">
        <v>184</v>
      </c>
      <c r="W20" s="212" t="s">
        <v>184</v>
      </c>
      <c r="X20" s="212" t="s">
        <v>184</v>
      </c>
      <c r="Y20" s="212" t="s">
        <v>184</v>
      </c>
      <c r="Z20" s="212" t="s">
        <v>184</v>
      </c>
      <c r="AA20" s="212" t="s">
        <v>184</v>
      </c>
      <c r="AB20" s="212" t="s">
        <v>184</v>
      </c>
      <c r="AC20" s="212" t="s">
        <v>184</v>
      </c>
      <c r="AD20" s="212" t="s">
        <v>184</v>
      </c>
      <c r="AE20" s="212" t="s">
        <v>184</v>
      </c>
      <c r="AF20" s="212" t="s">
        <v>184</v>
      </c>
      <c r="AG20" s="212" t="s">
        <v>184</v>
      </c>
      <c r="AH20" s="212" t="s">
        <v>184</v>
      </c>
      <c r="AI20" s="212" t="s">
        <v>184</v>
      </c>
      <c r="AJ20" s="212" t="s">
        <v>184</v>
      </c>
      <c r="AK20" s="212" t="s">
        <v>184</v>
      </c>
      <c r="AL20" s="212" t="s">
        <v>184</v>
      </c>
      <c r="AM20" s="212" t="s">
        <v>184</v>
      </c>
      <c r="AN20" s="212" t="s">
        <v>184</v>
      </c>
      <c r="AO20" s="212" t="s">
        <v>184</v>
      </c>
      <c r="AP20" s="212" t="s">
        <v>184</v>
      </c>
    </row>
    <row r="21" spans="1:42" x14ac:dyDescent="0.35">
      <c r="A21" s="242" t="s">
        <v>207</v>
      </c>
      <c r="B21" s="242"/>
      <c r="C21" s="213"/>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row>
    <row r="22" spans="1:42" ht="26" x14ac:dyDescent="0.35">
      <c r="A22" s="243" t="s">
        <v>208</v>
      </c>
      <c r="B22" s="242"/>
    </row>
    <row r="24" spans="1:42" x14ac:dyDescent="0.35">
      <c r="A24" t="s">
        <v>209</v>
      </c>
    </row>
  </sheetData>
  <mergeCells count="1">
    <mergeCell ref="A3:O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90" zoomScaleNormal="90" workbookViewId="0">
      <selection activeCell="D24" sqref="D24"/>
    </sheetView>
  </sheetViews>
  <sheetFormatPr defaultColWidth="9.1796875" defaultRowHeight="14.5" x14ac:dyDescent="0.35"/>
  <cols>
    <col min="1" max="8" width="26.54296875" style="62" customWidth="1"/>
    <col min="9" max="16384" width="9.1796875" style="62"/>
  </cols>
  <sheetData>
    <row r="1" spans="1:8" x14ac:dyDescent="0.35">
      <c r="A1" s="153" t="s">
        <v>22</v>
      </c>
      <c r="B1" s="153"/>
      <c r="C1" s="153"/>
      <c r="D1" s="153"/>
      <c r="E1" s="153"/>
      <c r="F1" s="153"/>
      <c r="G1" s="153"/>
      <c r="H1" s="153"/>
    </row>
    <row r="2" spans="1:8" ht="31.5" customHeight="1" x14ac:dyDescent="0.35">
      <c r="A2" s="279" t="s">
        <v>210</v>
      </c>
      <c r="B2" s="279"/>
      <c r="C2" s="279"/>
      <c r="D2" s="279"/>
      <c r="E2" s="279"/>
      <c r="F2" s="279"/>
      <c r="G2" s="279"/>
      <c r="H2" s="279"/>
    </row>
    <row r="3" spans="1:8" ht="90.65" customHeight="1" x14ac:dyDescent="0.35">
      <c r="A3" s="280" t="s">
        <v>211</v>
      </c>
      <c r="B3" s="281"/>
      <c r="C3" s="281"/>
      <c r="D3" s="281"/>
      <c r="E3" s="281"/>
      <c r="F3" s="281"/>
      <c r="G3" s="281"/>
      <c r="H3" s="282"/>
    </row>
    <row r="4" spans="1:8" ht="76" customHeight="1" x14ac:dyDescent="0.35">
      <c r="A4" s="283" t="s">
        <v>212</v>
      </c>
      <c r="B4" s="284"/>
      <c r="C4" s="284"/>
      <c r="D4" s="284"/>
      <c r="E4" s="284"/>
      <c r="F4" s="284"/>
      <c r="G4" s="284"/>
      <c r="H4" s="285"/>
    </row>
    <row r="5" spans="1:8" x14ac:dyDescent="0.35">
      <c r="A5" s="188"/>
      <c r="B5" s="189"/>
      <c r="C5" s="189"/>
      <c r="D5" s="189"/>
      <c r="E5" s="189"/>
      <c r="F5" s="189"/>
      <c r="G5" s="189"/>
      <c r="H5" s="189"/>
    </row>
    <row r="6" spans="1:8" x14ac:dyDescent="0.35">
      <c r="A6" s="33" t="s">
        <v>213</v>
      </c>
      <c r="B6" s="33"/>
      <c r="C6" s="33"/>
      <c r="D6" s="33"/>
      <c r="E6" s="33"/>
      <c r="F6" s="33"/>
      <c r="G6" s="33"/>
      <c r="H6" s="33"/>
    </row>
    <row r="7" spans="1:8" ht="15" thickBot="1" x14ac:dyDescent="0.4"/>
    <row r="8" spans="1:8" ht="26.5" thickBot="1" x14ac:dyDescent="0.4">
      <c r="A8" s="10" t="s">
        <v>214</v>
      </c>
      <c r="B8" s="11" t="s">
        <v>163</v>
      </c>
      <c r="C8" s="11" t="s">
        <v>73</v>
      </c>
      <c r="D8" s="11" t="s">
        <v>71</v>
      </c>
      <c r="E8" s="11" t="s">
        <v>215</v>
      </c>
      <c r="F8" s="11" t="s">
        <v>216</v>
      </c>
      <c r="G8" s="239" t="s">
        <v>217</v>
      </c>
      <c r="H8" s="239" t="s">
        <v>166</v>
      </c>
    </row>
    <row r="9" spans="1:8" s="194" customFormat="1" ht="52.5" thickBot="1" x14ac:dyDescent="0.4">
      <c r="A9" s="190" t="s">
        <v>218</v>
      </c>
      <c r="B9" s="191">
        <v>0</v>
      </c>
      <c r="C9" s="190" t="s">
        <v>219</v>
      </c>
      <c r="D9" s="190" t="s">
        <v>220</v>
      </c>
      <c r="E9" s="190" t="s">
        <v>221</v>
      </c>
      <c r="F9" s="192"/>
      <c r="G9" s="193"/>
      <c r="H9" s="193"/>
    </row>
    <row r="10" spans="1:8" ht="15" thickBot="1" x14ac:dyDescent="0.4">
      <c r="A10" s="12"/>
      <c r="B10" s="185"/>
      <c r="C10" s="148"/>
      <c r="D10" s="150"/>
      <c r="E10" s="150"/>
      <c r="F10" s="150"/>
      <c r="G10" s="42"/>
      <c r="H10" s="42"/>
    </row>
    <row r="11" spans="1:8" ht="15" thickBot="1" x14ac:dyDescent="0.4">
      <c r="A11" s="12"/>
      <c r="B11" s="185"/>
      <c r="C11" s="148"/>
      <c r="D11" s="150"/>
      <c r="E11" s="150"/>
      <c r="F11" s="150"/>
      <c r="G11" s="42"/>
      <c r="H11" s="42"/>
    </row>
    <row r="12" spans="1:8" ht="15" thickBot="1" x14ac:dyDescent="0.4">
      <c r="A12" s="12"/>
      <c r="B12" s="185"/>
      <c r="C12" s="148"/>
      <c r="D12" s="150"/>
      <c r="E12" s="150"/>
      <c r="F12" s="150"/>
      <c r="G12" s="42"/>
      <c r="H12" s="42"/>
    </row>
    <row r="13" spans="1:8" ht="15" thickBot="1" x14ac:dyDescent="0.4">
      <c r="A13" s="12"/>
      <c r="B13" s="185"/>
      <c r="C13" s="148"/>
      <c r="D13" s="150"/>
      <c r="E13" s="150"/>
      <c r="F13" s="150"/>
      <c r="G13" s="42"/>
      <c r="H13" s="42"/>
    </row>
    <row r="14" spans="1:8" ht="15" thickBot="1" x14ac:dyDescent="0.4">
      <c r="A14" s="12"/>
      <c r="B14" s="185"/>
      <c r="C14" s="148"/>
      <c r="D14" s="150"/>
      <c r="E14" s="150"/>
      <c r="F14" s="150"/>
      <c r="G14" s="42"/>
      <c r="H14" s="42"/>
    </row>
    <row r="15" spans="1:8" ht="15" thickBot="1" x14ac:dyDescent="0.4">
      <c r="A15" s="12"/>
      <c r="B15" s="185"/>
      <c r="C15" s="148"/>
      <c r="D15" s="150"/>
      <c r="E15" s="150"/>
      <c r="F15" s="150"/>
      <c r="G15" s="42"/>
      <c r="H15" s="42"/>
    </row>
    <row r="16" spans="1:8" x14ac:dyDescent="0.35">
      <c r="A16" s="83" t="s">
        <v>203</v>
      </c>
    </row>
    <row r="18" spans="1:6" x14ac:dyDescent="0.35">
      <c r="A18" s="33" t="s">
        <v>222</v>
      </c>
      <c r="B18" s="33"/>
      <c r="C18" s="33"/>
      <c r="D18" s="33"/>
      <c r="E18" s="33"/>
      <c r="F18" s="33"/>
    </row>
    <row r="19" spans="1:6" ht="15" thickBot="1" x14ac:dyDescent="0.4"/>
    <row r="20" spans="1:6" ht="26.5" thickBot="1" x14ac:dyDescent="0.4">
      <c r="A20" s="10" t="s">
        <v>214</v>
      </c>
      <c r="B20" s="11" t="s">
        <v>71</v>
      </c>
      <c r="C20" s="11" t="s">
        <v>215</v>
      </c>
      <c r="D20" s="11" t="s">
        <v>216</v>
      </c>
      <c r="E20" s="239" t="s">
        <v>217</v>
      </c>
      <c r="F20" s="239" t="s">
        <v>166</v>
      </c>
    </row>
    <row r="21" spans="1:6" ht="39.5" thickBot="1" x14ac:dyDescent="0.4">
      <c r="A21" s="190" t="s">
        <v>223</v>
      </c>
      <c r="B21" s="190" t="s">
        <v>224</v>
      </c>
      <c r="C21" s="190" t="s">
        <v>225</v>
      </c>
      <c r="D21" s="195" t="s">
        <v>226</v>
      </c>
      <c r="E21" s="190"/>
      <c r="F21" s="190"/>
    </row>
    <row r="22" spans="1:6" ht="15" thickBot="1" x14ac:dyDescent="0.4">
      <c r="A22" s="12"/>
      <c r="B22" s="150"/>
      <c r="C22" s="150"/>
      <c r="D22" s="150"/>
      <c r="E22" s="42"/>
      <c r="F22" s="42"/>
    </row>
    <row r="23" spans="1:6" ht="15" thickBot="1" x14ac:dyDescent="0.4">
      <c r="A23" s="12"/>
      <c r="B23" s="150"/>
      <c r="C23" s="150"/>
      <c r="D23" s="150"/>
      <c r="E23" s="42"/>
      <c r="F23" s="42"/>
    </row>
    <row r="24" spans="1:6" ht="15" thickBot="1" x14ac:dyDescent="0.4">
      <c r="A24" s="12"/>
      <c r="B24" s="150"/>
      <c r="C24" s="150"/>
      <c r="D24" s="150"/>
      <c r="E24" s="42"/>
      <c r="F24" s="42"/>
    </row>
    <row r="25" spans="1:6" ht="15" thickBot="1" x14ac:dyDescent="0.4">
      <c r="A25" s="12"/>
      <c r="B25" s="150"/>
      <c r="C25" s="150"/>
      <c r="D25" s="150"/>
      <c r="E25" s="42"/>
      <c r="F25" s="42"/>
    </row>
    <row r="26" spans="1:6" ht="15" thickBot="1" x14ac:dyDescent="0.4">
      <c r="A26" s="12"/>
      <c r="B26" s="150"/>
      <c r="C26" s="150"/>
      <c r="D26" s="150"/>
      <c r="E26" s="42"/>
      <c r="F26" s="42"/>
    </row>
    <row r="27" spans="1:6" ht="15" thickBot="1" x14ac:dyDescent="0.4">
      <c r="A27" s="12"/>
      <c r="B27" s="150"/>
      <c r="C27" s="150"/>
      <c r="D27" s="150"/>
      <c r="E27" s="42"/>
      <c r="F27" s="42"/>
    </row>
    <row r="28" spans="1:6" x14ac:dyDescent="0.35">
      <c r="A28" s="83" t="s">
        <v>203</v>
      </c>
    </row>
  </sheetData>
  <mergeCells count="3">
    <mergeCell ref="A2:H2"/>
    <mergeCell ref="A3:H3"/>
    <mergeCell ref="A4:H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22" zoomScaleNormal="100" workbookViewId="0">
      <selection activeCell="C30" sqref="C30"/>
    </sheetView>
  </sheetViews>
  <sheetFormatPr defaultColWidth="9.1796875" defaultRowHeight="14" x14ac:dyDescent="0.35"/>
  <cols>
    <col min="1" max="1" width="5.54296875" style="155" customWidth="1"/>
    <col min="2" max="2" width="26.81640625" style="67" bestFit="1" customWidth="1"/>
    <col min="3" max="3" width="116.1796875" style="67" customWidth="1"/>
    <col min="4" max="4" width="14.54296875" style="67" customWidth="1"/>
    <col min="5" max="16384" width="9.1796875" style="67"/>
  </cols>
  <sheetData>
    <row r="1" spans="1:4" x14ac:dyDescent="0.35">
      <c r="A1" s="153" t="s">
        <v>24</v>
      </c>
      <c r="B1" s="154"/>
      <c r="C1" s="131"/>
      <c r="D1" s="131"/>
    </row>
    <row r="2" spans="1:4" x14ac:dyDescent="0.35">
      <c r="A2" s="286" t="s">
        <v>227</v>
      </c>
      <c r="B2" s="286"/>
      <c r="C2" s="287"/>
      <c r="D2" s="287"/>
    </row>
    <row r="3" spans="1:4" x14ac:dyDescent="0.35">
      <c r="A3" s="287"/>
      <c r="B3" s="287"/>
      <c r="C3" s="287"/>
      <c r="D3" s="287"/>
    </row>
    <row r="4" spans="1:4" x14ac:dyDescent="0.35">
      <c r="A4" s="287"/>
      <c r="B4" s="287"/>
      <c r="C4" s="287"/>
      <c r="D4" s="287"/>
    </row>
    <row r="5" spans="1:4" x14ac:dyDescent="0.35">
      <c r="A5" s="287"/>
      <c r="B5" s="287"/>
      <c r="C5" s="287"/>
      <c r="D5" s="287"/>
    </row>
    <row r="6" spans="1:4" x14ac:dyDescent="0.35">
      <c r="A6" s="287"/>
      <c r="B6" s="287"/>
      <c r="C6" s="287"/>
      <c r="D6" s="287"/>
    </row>
    <row r="7" spans="1:4" x14ac:dyDescent="0.35">
      <c r="A7" s="287"/>
      <c r="B7" s="287"/>
      <c r="C7" s="287"/>
      <c r="D7" s="287"/>
    </row>
    <row r="8" spans="1:4" x14ac:dyDescent="0.35">
      <c r="A8" s="287"/>
      <c r="B8" s="287"/>
      <c r="C8" s="287"/>
      <c r="D8" s="287"/>
    </row>
    <row r="9" spans="1:4" x14ac:dyDescent="0.35">
      <c r="A9" s="287"/>
      <c r="B9" s="287"/>
      <c r="C9" s="287"/>
      <c r="D9" s="287"/>
    </row>
    <row r="10" spans="1:4" x14ac:dyDescent="0.35">
      <c r="A10" s="287"/>
      <c r="B10" s="287"/>
      <c r="C10" s="287"/>
      <c r="D10" s="287"/>
    </row>
    <row r="12" spans="1:4" x14ac:dyDescent="0.35">
      <c r="A12" s="198" t="s">
        <v>228</v>
      </c>
      <c r="B12" s="156"/>
      <c r="C12" s="156"/>
      <c r="D12" s="156"/>
    </row>
    <row r="14" spans="1:4" ht="14.5" thickBot="1" x14ac:dyDescent="0.4">
      <c r="A14" s="157"/>
      <c r="B14" s="158"/>
      <c r="C14" s="158"/>
      <c r="D14" s="159" t="s">
        <v>229</v>
      </c>
    </row>
    <row r="15" spans="1:4" ht="38" thickBot="1" x14ac:dyDescent="0.4">
      <c r="A15" s="160">
        <v>1</v>
      </c>
      <c r="B15" s="161" t="s">
        <v>230</v>
      </c>
      <c r="C15" s="162" t="s">
        <v>231</v>
      </c>
      <c r="D15" s="41"/>
    </row>
    <row r="16" spans="1:4" ht="25.5" thickBot="1" x14ac:dyDescent="0.4">
      <c r="A16" s="160">
        <v>2</v>
      </c>
      <c r="B16" s="161" t="s">
        <v>230</v>
      </c>
      <c r="C16" s="162" t="s">
        <v>232</v>
      </c>
      <c r="D16" s="41"/>
    </row>
    <row r="17" spans="1:4" ht="63" thickBot="1" x14ac:dyDescent="0.4">
      <c r="A17" s="160">
        <v>3</v>
      </c>
      <c r="B17" s="161" t="s">
        <v>230</v>
      </c>
      <c r="C17" s="162" t="s">
        <v>380</v>
      </c>
      <c r="D17" s="41"/>
    </row>
    <row r="18" spans="1:4" ht="39.75" customHeight="1" thickBot="1" x14ac:dyDescent="0.4">
      <c r="A18" s="160">
        <v>4</v>
      </c>
      <c r="B18" s="161" t="s">
        <v>230</v>
      </c>
      <c r="C18" s="162" t="s">
        <v>233</v>
      </c>
      <c r="D18" s="41"/>
    </row>
    <row r="19" spans="1:4" ht="25.5" thickBot="1" x14ac:dyDescent="0.4">
      <c r="A19" s="160">
        <v>6</v>
      </c>
      <c r="B19" s="161" t="s">
        <v>230</v>
      </c>
      <c r="C19" s="162" t="s">
        <v>234</v>
      </c>
      <c r="D19" s="41"/>
    </row>
    <row r="20" spans="1:4" ht="50.5" thickBot="1" x14ac:dyDescent="0.4">
      <c r="A20" s="160">
        <v>7</v>
      </c>
      <c r="B20" s="161" t="s">
        <v>230</v>
      </c>
      <c r="C20" s="162" t="s">
        <v>235</v>
      </c>
      <c r="D20" s="41"/>
    </row>
    <row r="21" spans="1:4" ht="38" thickBot="1" x14ac:dyDescent="0.4">
      <c r="A21" s="160">
        <v>8</v>
      </c>
      <c r="B21" s="161" t="s">
        <v>230</v>
      </c>
      <c r="C21" s="162" t="s">
        <v>236</v>
      </c>
      <c r="D21" s="41"/>
    </row>
    <row r="22" spans="1:4" ht="25.5" thickBot="1" x14ac:dyDescent="0.4">
      <c r="A22" s="160">
        <v>9</v>
      </c>
      <c r="B22" s="161" t="s">
        <v>237</v>
      </c>
      <c r="C22" s="162" t="s">
        <v>238</v>
      </c>
      <c r="D22" s="41"/>
    </row>
    <row r="23" spans="1:4" ht="63" thickBot="1" x14ac:dyDescent="0.4">
      <c r="A23" s="160">
        <v>10</v>
      </c>
      <c r="B23" s="161" t="s">
        <v>239</v>
      </c>
      <c r="C23" s="162" t="s">
        <v>240</v>
      </c>
      <c r="D23" s="41"/>
    </row>
    <row r="24" spans="1:4" ht="38" thickBot="1" x14ac:dyDescent="0.4">
      <c r="A24" s="160">
        <v>11</v>
      </c>
      <c r="B24" s="161" t="s">
        <v>237</v>
      </c>
      <c r="C24" s="162" t="s">
        <v>241</v>
      </c>
      <c r="D24" s="41"/>
    </row>
    <row r="25" spans="1:4" ht="14.5" thickBot="1" x14ac:dyDescent="0.4">
      <c r="A25" s="160">
        <v>12</v>
      </c>
      <c r="B25" s="161" t="s">
        <v>242</v>
      </c>
      <c r="C25" s="162" t="s">
        <v>243</v>
      </c>
      <c r="D25" s="41"/>
    </row>
    <row r="26" spans="1:4" ht="25.5" thickBot="1" x14ac:dyDescent="0.4">
      <c r="A26" s="160">
        <v>13</v>
      </c>
      <c r="B26" s="161" t="s">
        <v>242</v>
      </c>
      <c r="C26" s="162" t="s">
        <v>244</v>
      </c>
      <c r="D26" s="41"/>
    </row>
    <row r="27" spans="1:4" ht="50.5" thickBot="1" x14ac:dyDescent="0.4">
      <c r="A27" s="160">
        <v>14</v>
      </c>
      <c r="B27" s="161" t="s">
        <v>245</v>
      </c>
      <c r="C27" s="162" t="s">
        <v>246</v>
      </c>
      <c r="D27" s="41"/>
    </row>
    <row r="28" spans="1:4" ht="25.5" thickBot="1" x14ac:dyDescent="0.4">
      <c r="A28" s="160">
        <v>15</v>
      </c>
      <c r="B28" s="161" t="s">
        <v>247</v>
      </c>
      <c r="C28" s="162" t="s">
        <v>248</v>
      </c>
      <c r="D28" s="41"/>
    </row>
    <row r="29" spans="1:4" ht="38" thickBot="1" x14ac:dyDescent="0.4">
      <c r="A29" s="160">
        <v>16</v>
      </c>
      <c r="B29" s="161" t="s">
        <v>242</v>
      </c>
      <c r="C29" s="162" t="s">
        <v>249</v>
      </c>
      <c r="D29" s="41"/>
    </row>
    <row r="30" spans="1:4" ht="38" thickBot="1" x14ac:dyDescent="0.4">
      <c r="A30" s="160">
        <v>17</v>
      </c>
      <c r="B30" s="161" t="s">
        <v>250</v>
      </c>
      <c r="C30" s="162" t="s">
        <v>251</v>
      </c>
      <c r="D30" s="41"/>
    </row>
    <row r="31" spans="1:4" ht="16" x14ac:dyDescent="0.35">
      <c r="C31" s="163"/>
    </row>
  </sheetData>
  <mergeCells count="1">
    <mergeCell ref="A2:D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5952e5bdb95a092cefb98f9a96c40cc">
  <xsd:schema xmlns:xsd="http://www.w3.org/2001/XMLSchema" xmlns:xs="http://www.w3.org/2001/XMLSchema" xmlns:p="http://schemas.microsoft.com/office/2006/metadata/properties" xmlns:ns2="b21a4a1d-4eb8-49d3-b465-be101281b0f3" targetNamespace="http://schemas.microsoft.com/office/2006/metadata/properties" ma:root="true" ma:fieldsID="42d454839e2f75d962a9eddedf1fd154"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6FD1F-BDB3-4480-9BFE-C8852C479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5D9EB4-6582-4ED5-B568-9D0D5805DD7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21a4a1d-4eb8-49d3-b465-be101281b0f3"/>
    <ds:schemaRef ds:uri="http://www.w3.org/XML/1998/namespace"/>
  </ds:schemaRefs>
</ds:datastoreItem>
</file>

<file path=customXml/itemProps3.xml><?xml version="1.0" encoding="utf-8"?>
<ds:datastoreItem xmlns:ds="http://schemas.openxmlformats.org/officeDocument/2006/customXml" ds:itemID="{F0148DEE-C829-4C6F-A8C1-A65C41E354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Overview</vt:lpstr>
      <vt:lpstr>Summary</vt:lpstr>
      <vt:lpstr>Reference emissions</vt:lpstr>
      <vt:lpstr>Project emissions</vt:lpstr>
      <vt:lpstr>Conversion factors</vt:lpstr>
      <vt:lpstr>Other GHG emission avoidance</vt:lpstr>
      <vt:lpstr>Net carbon removals</vt:lpstr>
      <vt:lpstr>Assumptions</vt:lpstr>
      <vt:lpstr>Checklist</vt:lpstr>
      <vt:lpstr>Example GHG</vt:lpstr>
      <vt:lpstr>Degree of Innovation</vt:lpstr>
      <vt:lpstr>Scalability</vt:lpstr>
      <vt:lpstr>History of changes table</vt:lpstr>
      <vt:lpstr>'Reference emissions'!_Hlk38524890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2021-03-19T16:12:51Z</dcterms:created>
  <dcterms:modified xsi:type="dcterms:W3CDTF">2022-02-07T16:39:30Z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