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2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8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<sst xmlns="http://schemas.openxmlformats.org/spreadsheetml/2006/main" count="1184" uniqueCount="214">
  <si>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</si>
  <si>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</si>
  <si>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</si>
  <si>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</si>
  <si>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</si>
  <si>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</si>
  <si>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</si>
  <si>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</si>
  <si>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</si>
  <si>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</si>
  <si>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</si>
  <si>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</si>
  <si>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</si>
  <si>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</si>
  <si>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</si>
  <si>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</si>
  <si>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</si>
  <si>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</si>
  <si>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</si>
  <si>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</si>
  <si>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</si>
  <si>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</si>
  <si>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</si>
  <si>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</si>
  <si>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</si>
  <si>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</si>
  <si>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</si>
  <si>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</si>
  <si>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</si>
  <si>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</si>
  <si>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</si>
  <si>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</si>
  <si>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</si>
  <si>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</si>
  <si>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</si>
  <si>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</si>
  <si>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</si>
  <si>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</si>
  <si>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</si>
  <si>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</si>
  <si>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</si>
  <si>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</si>
  <si>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</si>
  <si>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</si>
  <si>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</si>
  <si>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</si>
  <si>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</si>
  <si>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</si>
  <si>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</si>
  <si>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</si>
  <si>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</si>
  <si>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</si>
  <si>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</si>
  <si>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</si>
  <si>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</si>
  <si>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</si>
  <si>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</si>
  <si>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</si>
  <si>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</si>
  <si>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</si>
  <si>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</si>
  <si>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</si>
  <si>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</si>
  <si>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</si>
  <si>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</si>
  <si>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</si>
  <si>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</si>
  <si>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</si>
  <si>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</si>
  <si>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</si>
  <si>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</si>
  <si>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</si>
  <si>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</si>
  <si>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</si>
  <si>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</si>
  <si>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</si>
  <si>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</si>
  <si>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</si>
  <si>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</si>
  <si>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</si>
  <si>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</si>
  <si>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</si>
  <si>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</si>
  <si>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</si>
  <si>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</si>
  <si>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</si>
  <si>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</si>
  <si>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</si>
  <si>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</si>
  <si>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</si>
  <si>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</si>
  <si>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</si>
  <si>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</si>
  <si>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</si>
  <si>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</si>
  <si>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</si>
  <si>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</si>
  <si>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</si>
  <si>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</si>
  <si>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</si>
  <si>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</si>
  <si>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</si>
  <si>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</si>
  <si>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</si>
  <si>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</si>
  <si>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</si>
  <si>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</si>
  <si>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</si>
  <si>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</si>
  <si>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</si>
  <si>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</si>
  <si>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</si>
  <si>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</si>
  <si>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</si>
  <si>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</si>
  <si>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</si>
  <si>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</si>
  <si>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</si>
  <si>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</si>
  <si>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</si>
  <si>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</si>
  <si>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</si>
  <si>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</si>
  <si>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</si>
  <si>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</si>
  <si>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</si>
  <si>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</si>
  <si>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</si>
  <si>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</si>
  <si>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</si>
  <si>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</si>
  <si>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</si>
  <si>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</si>
  <si>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</si>
  <si>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</si>
  <si>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</si>
  <si>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</si>
  <si>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</si>
  <si>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</si>
  <si>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</si>
  <si>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</si>
  <si>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</si>
  <si>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</si>
  <si>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</si>
  <si>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</si>
  <si>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</si>
  <si>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</si>
  <si>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</si>
  <si>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</si>
  <si>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</si>
  <si>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</si>
  <si>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</si>
  <si>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</si>
  <si>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</si>
  <si>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</si>
  <si>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</si>
  <si>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</si>
  <si>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</si>
  <si>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</si>
  <si>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</si>
  <si>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</si>
  <si>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</si>
  <si>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</si>
  <si>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</si>
  <si>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</si>
  <si>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</si>
  <si>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</si>
  <si>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</si>
  <si>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</si>
  <si>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</si>
  <si>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</si>
  <si>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</si>
  <si>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</si>
  <si>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</si>
  <si>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</si>
  <si>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</si>
  <si>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</si>
  <si>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</si>
  <si>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</si>
  <si>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</si>
  <si>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</si>
  <si>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</si>
  <si>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</si>
  <si>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t>2023M12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</si>
  <si>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</si>
  <si>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</si>
  <si>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</si>
  <si>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</si>
  <si>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</si>
  <si>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</si>
  <si>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</si>
  <si>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</si>
  <si>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</si>
  <si>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</si>
  <si>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</si>
  <si>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</si>
  <si>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t>2024M01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</si>
  <si>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</si>
  <si>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</si>
  <si>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</si>
  <si>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</si>
  <si>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</si>
  <si>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Data equals zero: Italy.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</si>
  <si>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</si>
  <si>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</si>
  <si>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Figure 1: Structure of beneficiaries of temporary protection by age and sex, EU, end of February 2024</t>
  </si>
  <si>
    <t>Structure by age and sex of beneficiaries of temporary protection in the EU, end of February 2024 (%)</t>
  </si>
  <si>
    <t>2024M02</t>
  </si>
  <si>
    <t>Figure 3: Share of unaccompanied minors in the total number of children granted temporary protection between March 2022 and February 2024</t>
  </si>
  <si>
    <t>Share of unaccompanied minors in the total number of children granted temporary protection from March 2022 to February 2024 (%)</t>
  </si>
  <si>
    <t>Note: Only countries for which February 2024 data are available are presented.</t>
  </si>
  <si>
    <t>Map 1: Non-EU citizens who fled Ukraine and were under temporary protection at the end of February 2024</t>
  </si>
  <si>
    <t>Total                           March 2022 - February 2024</t>
  </si>
  <si>
    <r>
      <t>Source:</t>
    </r>
    <r>
      <rPr>
        <sz val="10"/>
        <rFont val="Arial"/>
        <family val="2"/>
      </rPr>
      <t xml:space="preserve"> Eurostat (migr_asyumtpfm, migr_asyumtpfq, migr_asytpfm, migr_asytpfq)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</si>
</sst>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69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43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43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43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43" fontId="1" fillId="0" borderId="0" xfId="18" applyFont="1"/>
    <xf numFmtId="43" fontId="1" fillId="8" borderId="0" xfId="18" applyFont="1" applyFill="1"/>
    <xf numFmtId="43" fontId="9" fillId="0" borderId="0" xfId="18" applyFont="1"/>
    <xf numFmtId="165" fontId="1" fillId="0" borderId="0" xfId="20" applyNumberFormat="1" applyFont="1">
      <alignment/>
      <protection/>
    </xf>
    <xf numFmtId="43" fontId="1" fillId="9" borderId="0" xfId="18" applyFont="1" applyFill="1"/>
    <xf numFmtId="43" fontId="1" fillId="10" borderId="0" xfId="18" applyFont="1" applyFill="1"/>
    <xf numFmtId="0" fontId="8" fillId="6" borderId="2" xfId="20" applyFont="1" applyFill="1" applyBorder="1">
      <alignment/>
      <protection/>
    </xf>
    <xf numFmtId="43" fontId="8" fillId="5" borderId="0" xfId="18" applyFont="1" applyFill="1"/>
    <xf numFmtId="43" fontId="1" fillId="5" borderId="0" xfId="18" applyFont="1" applyFill="1"/>
    <xf numFmtId="3" fontId="1" fillId="0" borderId="2" xfId="20" applyNumberFormat="1" applyFont="1" applyBorder="1">
      <alignment/>
      <protection/>
    </xf>
    <xf numFmtId="43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13" fillId="0" borderId="0" xfId="0" applyFont="1" applyAlignment="1">
      <alignment horizontal="left" vertical="center" readingOrder="1"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3" fontId="1" fillId="0" borderId="9" xfId="20" applyNumberFormat="1" applyFont="1" applyBorder="1" applyAlignment="1">
      <alignment horizontal="right"/>
      <protection/>
    </xf>
    <xf numFmtId="3" fontId="1" fillId="0" borderId="10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9" xfId="20" applyFont="1" applyFill="1" applyBorder="1" applyAlignment="1">
      <alignment horizontal="left"/>
      <protection/>
    </xf>
    <xf numFmtId="0" fontId="9" fillId="0" borderId="10" xfId="20" applyFont="1" applyFill="1" applyBorder="1" applyAlignment="1">
      <alignment horizontal="left"/>
      <protection/>
    </xf>
    <xf numFmtId="0" fontId="9" fillId="2" borderId="9" xfId="0" applyFont="1" applyFill="1" applyBorder="1" applyAlignment="1">
      <alignment horizontal="left" vertical="center"/>
    </xf>
    <xf numFmtId="174" fontId="7" fillId="2" borderId="9" xfId="24" applyNumberFormat="1" applyFont="1" applyFill="1" applyBorder="1" applyAlignment="1">
      <alignment horizontal="right"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174" fontId="7" fillId="2" borderId="10" xfId="24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/>
    </xf>
    <xf numFmtId="3" fontId="9" fillId="2" borderId="11" xfId="20" applyNumberFormat="1" applyFont="1" applyFill="1" applyBorder="1" applyAlignment="1">
      <alignment horizontal="left" vertical="center"/>
      <protection/>
    </xf>
    <xf numFmtId="174" fontId="7" fillId="2" borderId="11" xfId="24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1" xfId="0" applyFont="1" applyFill="1" applyBorder="1" applyAlignment="1">
      <alignment horizontal="left" vertical="center"/>
    </xf>
    <xf numFmtId="0" fontId="9" fillId="14" borderId="13" xfId="20" applyFont="1" applyFill="1" applyBorder="1" applyAlignment="1">
      <alignment horizontal="left" vertical="center"/>
      <protection/>
    </xf>
    <xf numFmtId="174" fontId="7" fillId="14" borderId="13" xfId="24" applyNumberFormat="1" applyFont="1" applyFill="1" applyBorder="1" applyAlignment="1">
      <alignment horizontal="right"/>
    </xf>
    <xf numFmtId="0" fontId="9" fillId="13" borderId="12" xfId="20" applyFont="1" applyFill="1" applyBorder="1" applyAlignment="1">
      <alignment horizontal="center" vertical="center"/>
      <protection/>
    </xf>
    <xf numFmtId="0" fontId="7" fillId="2" borderId="13" xfId="0" applyFont="1" applyFill="1" applyBorder="1"/>
    <xf numFmtId="0" fontId="9" fillId="13" borderId="14" xfId="20" applyFont="1" applyFill="1" applyBorder="1" applyAlignment="1">
      <alignment horizontal="center" vertical="center"/>
      <protection/>
    </xf>
    <xf numFmtId="174" fontId="7" fillId="14" borderId="15" xfId="24" applyNumberFormat="1" applyFont="1" applyFill="1" applyBorder="1" applyAlignment="1">
      <alignment horizontal="right"/>
    </xf>
    <xf numFmtId="174" fontId="7" fillId="2" borderId="16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18" xfId="24" applyNumberFormat="1" applyFont="1" applyFill="1" applyBorder="1" applyAlignment="1">
      <alignment horizontal="right"/>
    </xf>
    <xf numFmtId="174" fontId="7" fillId="2" borderId="14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3" xfId="20" applyFont="1" applyFill="1" applyBorder="1" applyAlignment="1">
      <alignment horizontal="left" vertical="center"/>
      <protection/>
    </xf>
    <xf numFmtId="0" fontId="9" fillId="0" borderId="11" xfId="20" applyFont="1" applyFill="1" applyBorder="1" applyAlignment="1">
      <alignment horizontal="left"/>
      <protection/>
    </xf>
    <xf numFmtId="3" fontId="1" fillId="0" borderId="11" xfId="20" applyNumberFormat="1" applyFont="1" applyBorder="1" applyAlignment="1">
      <alignment horizontal="right"/>
      <protection/>
    </xf>
    <xf numFmtId="0" fontId="9" fillId="0" borderId="12" xfId="20" applyFont="1" applyFill="1" applyBorder="1" applyAlignment="1">
      <alignment horizontal="left"/>
      <protection/>
    </xf>
    <xf numFmtId="3" fontId="1" fillId="0" borderId="12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19" xfId="20" applyFont="1" applyFill="1" applyBorder="1" applyAlignment="1">
      <alignment horizontal="left" vertical="center"/>
      <protection/>
    </xf>
    <xf numFmtId="0" fontId="9" fillId="13" borderId="19" xfId="20" applyFont="1" applyFill="1" applyBorder="1" applyAlignment="1">
      <alignment horizontal="center" vertical="center"/>
      <protection/>
    </xf>
    <xf numFmtId="175" fontId="7" fillId="2" borderId="20" xfId="18" applyNumberFormat="1" applyFont="1" applyFill="1" applyBorder="1"/>
    <xf numFmtId="175" fontId="1" fillId="0" borderId="21" xfId="18" applyNumberFormat="1" applyFont="1" applyBorder="1" applyAlignment="1">
      <alignment horizontal="right"/>
    </xf>
    <xf numFmtId="175" fontId="1" fillId="0" borderId="22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9" fillId="13" borderId="19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4" fontId="9" fillId="2" borderId="0" xfId="20" applyNumberFormat="1" applyFont="1" applyFill="1" applyBorder="1">
      <alignment/>
      <protection/>
    </xf>
    <xf numFmtId="172" fontId="7" fillId="2" borderId="0" xfId="0" applyNumberFormat="1" applyFont="1" applyFill="1" applyAlignment="1">
      <alignment horizontal="right"/>
    </xf>
    <xf numFmtId="171" fontId="7" fillId="0" borderId="0" xfId="0" applyNumberFormat="1" applyFont="1"/>
    <xf numFmtId="0" fontId="7" fillId="2" borderId="0" xfId="0" applyFont="1" applyFill="1" applyAlignment="1">
      <alignment vertical="center" wrapText="1"/>
    </xf>
    <xf numFmtId="0" fontId="9" fillId="13" borderId="23" xfId="20" applyFont="1" applyFill="1" applyBorder="1" applyAlignment="1">
      <alignment horizontal="center" vertical="center"/>
      <protection/>
    </xf>
    <xf numFmtId="0" fontId="9" fillId="13" borderId="8" xfId="20" applyFont="1" applyFill="1" applyBorder="1" applyAlignment="1">
      <alignment horizontal="center" vertical="center"/>
      <protection/>
    </xf>
    <xf numFmtId="175" fontId="7" fillId="2" borderId="24" xfId="18" applyNumberFormat="1" applyFont="1" applyFill="1" applyBorder="1"/>
    <xf numFmtId="0" fontId="9" fillId="13" borderId="25" xfId="20" applyFont="1" applyFill="1" applyBorder="1" applyAlignment="1">
      <alignment horizontal="center" vertical="center"/>
      <protection/>
    </xf>
    <xf numFmtId="0" fontId="9" fillId="13" borderId="26" xfId="20" applyFont="1" applyFill="1" applyBorder="1" applyAlignment="1">
      <alignment horizontal="center" vertical="center"/>
      <protection/>
    </xf>
    <xf numFmtId="175" fontId="7" fillId="2" borderId="27" xfId="18" applyNumberFormat="1" applyFont="1" applyFill="1" applyBorder="1"/>
    <xf numFmtId="175" fontId="7" fillId="2" borderId="28" xfId="18" applyNumberFormat="1" applyFont="1" applyFill="1" applyBorder="1"/>
    <xf numFmtId="0" fontId="9" fillId="13" borderId="29" xfId="20" applyFont="1" applyFill="1" applyBorder="1" applyAlignment="1">
      <alignment horizontal="center" vertical="center"/>
      <protection/>
    </xf>
    <xf numFmtId="0" fontId="9" fillId="13" borderId="30" xfId="20" applyFont="1" applyFill="1" applyBorder="1" applyAlignment="1">
      <alignment horizontal="center" vertical="center" wrapText="1"/>
      <protection/>
    </xf>
    <xf numFmtId="0" fontId="6" fillId="13" borderId="30" xfId="0" applyFont="1" applyFill="1" applyBorder="1" applyAlignment="1">
      <alignment horizontal="center" vertical="center" wrapText="1"/>
    </xf>
    <xf numFmtId="0" fontId="9" fillId="13" borderId="31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14" fillId="0" borderId="0" xfId="0" applyFont="1"/>
    <xf numFmtId="0" fontId="12" fillId="0" borderId="0" xfId="0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February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886702-1752-46fe-9f39-412ad4c416df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d8be28-b0b9-4a5f-89b3-28a673096018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3b414f-e621-4a03-abd7-9cd57893e138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5e290f-6283-41af-b5cd-c768094f226b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00c3d7-eb6d-4699-abba-542f58170e55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15008179"/>
        <c:axId val="855884"/>
      </c:barChart>
      <c:catAx>
        <c:axId val="150081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55884"/>
        <c:crosses val="autoZero"/>
        <c:auto val="0"/>
        <c:lblOffset val="200"/>
        <c:noMultiLvlLbl val="0"/>
      </c:catAx>
      <c:valAx>
        <c:axId val="855884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150081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76725"/>
          <c:w val="0.261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8569b4-9fba-4115-b0b8-4960c43828b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2e75f8-c7a7-4b75-990e-dc24756c164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198378-61fb-4b5f-853d-bd700f6e4f5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d34450-f83c-45cd-9d84-66f72bb5593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615b35-bb04-4ab1-ad6d-f0d7722fa0b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7af930-9b3c-4570-b9e3-b15f851c58e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3c430a-ab06-4ffb-9514-590cc107a2f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c328bc-818d-4e06-a03f-38bf5c195ed8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7702957"/>
        <c:axId val="2217750"/>
      </c:barChart>
      <c:catAx>
        <c:axId val="770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029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19959751"/>
        <c:axId val="45420032"/>
      </c:bar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199597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271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26533467"/>
        <c:axId val="37474612"/>
      </c:bar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5334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1727189"/>
        <c:axId val="15544702"/>
      </c:barChart>
      <c:catAx>
        <c:axId val="172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17271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9245a08-e260-4a1d-9335-c413108c300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0b3a7fa-ecdd-4687-b6d5-61170d107f7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ddc23ef-7d12-43ad-9246-f0918881708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caf454c-177e-4cd3-b975-8bfa82d238d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06503d6-9769-453c-8d7c-7b316da4e93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b127195-331b-4960-b716-3386ad703d1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d5854bf-df43-40e9-95b8-758757cd9dd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205870f-ecee-4e22-909d-4d54346642e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97d81ef-c68f-498b-8f90-26a5f277324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5eec4e6-b680-4f06-8dc6-a622ebd7e5d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2'!$S$15:$AB$15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04b8bed-b089-41ad-b176-d2f828924aa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cf3875a-5564-429b-a483-a45837265ee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1f79fb2-12b9-4dd8-9f00-3ae24e55b56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01e0efc-6c81-4758-b881-5887dd0e85d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afc4151-cf04-4e23-8b52-eda2149c83f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5a8a019-da70-43f9-9bb3-89f36bdacc4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9dce5bf-f7be-4aef-a94a-71b0d2ea185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ca2a4aa-5bbd-4d00-a552-064db7d5d5f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b98f268-2922-4cab-8363-d83fd050773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ae9deb6-a5a6-4924-b013-966be6e9418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2'!$S$16:$AB$16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10ddbf2-4fca-41f3-b01d-7873c3401d1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14f7211-06ff-47df-b83b-1bced327fb6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b2d082e-bdc7-42c5-9f88-b6f7735f4bd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43258be-6d04-407d-89b8-f8b02845607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59ddb53-bceb-447a-afe7-1d8f1ada6fe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6a9df15-a535-48b9-b19a-01bbed8017c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5e35ed6-6ad2-43b8-8f23-092bebdf2ef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07b90e0-5357-4cad-8cf6-7a3b0cdfcc6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bbfc837-9462-4186-b0b3-e3ed13c939a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9239592-8256-43cd-8eac-e1b426353c6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2'!$S$17:$AB$17</c:f>
              <c:numCache/>
            </c:numRef>
          </c:val>
        </c:ser>
        <c:overlap val="100"/>
        <c:gapWidth val="75"/>
        <c:axId val="5684591"/>
        <c:axId val="51161320"/>
      </c:barChart>
      <c:cat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6845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February 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425"/>
          <c:w val="0.9707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75"/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5779869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18</xdr:col>
      <xdr:colOff>9525</xdr:colOff>
      <xdr:row>46</xdr:row>
      <xdr:rowOff>104775</xdr:rowOff>
    </xdr:to>
    <xdr:pic>
      <xdr:nvPicPr>
        <xdr:cNvPr id="2" name="Picture 1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0"/>
          <a:ext cx="7172325" cy="794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February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15</xdr:col>
      <xdr:colOff>381000</xdr:colOff>
      <xdr:row>29</xdr:row>
      <xdr:rowOff>200025</xdr:rowOff>
    </xdr:to>
    <xdr:graphicFrame macro="">
      <xdr:nvGraphicFramePr>
        <xdr:cNvPr id="2" name="Chart 1"/>
        <xdr:cNvGraphicFramePr/>
      </xdr:nvGraphicFramePr>
      <xdr:xfrm>
        <a:off x="0" y="819150"/>
        <a:ext cx="9096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153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zoomScale="80" zoomScaleNormal="80" workbookViewId="0" topLeftCell="A1">
      <selection activeCell="D38" sqref="A3:D38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211</v>
      </c>
    </row>
    <row r="3" ht="12.75">
      <c r="D3" s="4"/>
    </row>
    <row r="4" spans="1:22" s="6" customFormat="1" ht="44.15" customHeight="1">
      <c r="A4" s="5"/>
      <c r="B4" s="151" t="s">
        <v>200</v>
      </c>
      <c r="C4" s="151" t="s">
        <v>175</v>
      </c>
      <c r="D4" s="151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4234595</v>
      </c>
      <c r="C5" s="4">
        <v>448753823</v>
      </c>
      <c r="D5" s="8">
        <f>1000*B5/C5</f>
        <v>9.436343008046084</v>
      </c>
      <c r="G5" s="1"/>
    </row>
    <row r="6" ht="12.75">
      <c r="D6" s="8"/>
    </row>
    <row r="7" spans="1:4" ht="12.75">
      <c r="A7" s="2" t="s">
        <v>33</v>
      </c>
      <c r="B7" s="4">
        <v>76730</v>
      </c>
      <c r="C7" s="144">
        <v>11742796</v>
      </c>
      <c r="D7" s="8">
        <f aca="true" t="shared" si="0" ref="D7:D33">1000*B7/C7</f>
        <v>6.534218937295683</v>
      </c>
    </row>
    <row r="8" spans="1:4" ht="12.75">
      <c r="A8" s="2" t="s">
        <v>32</v>
      </c>
      <c r="B8" s="4">
        <v>45715</v>
      </c>
      <c r="C8" s="144">
        <v>6447710</v>
      </c>
      <c r="D8" s="8">
        <f t="shared" si="0"/>
        <v>7.090114164563853</v>
      </c>
    </row>
    <row r="9" spans="1:4" ht="12.75">
      <c r="A9" s="2" t="s">
        <v>31</v>
      </c>
      <c r="B9" s="4">
        <v>385075</v>
      </c>
      <c r="C9" s="144">
        <v>10827529</v>
      </c>
      <c r="D9" s="8">
        <f t="shared" si="0"/>
        <v>35.56443949492077</v>
      </c>
    </row>
    <row r="10" spans="1:4" ht="12.75">
      <c r="A10" s="2" t="s">
        <v>30</v>
      </c>
      <c r="B10" s="7">
        <v>37130</v>
      </c>
      <c r="C10" s="144">
        <v>5932654</v>
      </c>
      <c r="D10" s="8">
        <f t="shared" si="0"/>
        <v>6.258581740988097</v>
      </c>
    </row>
    <row r="11" spans="1:4" ht="12.75">
      <c r="A11" s="2" t="s">
        <v>165</v>
      </c>
      <c r="B11" s="4">
        <v>1286580</v>
      </c>
      <c r="C11" s="144">
        <v>84358845</v>
      </c>
      <c r="D11" s="8">
        <f t="shared" si="0"/>
        <v>15.251275666469828</v>
      </c>
    </row>
    <row r="12" spans="1:4" ht="12.75">
      <c r="A12" s="2" t="s">
        <v>28</v>
      </c>
      <c r="B12" s="4">
        <v>35205</v>
      </c>
      <c r="C12" s="144">
        <v>1365884</v>
      </c>
      <c r="D12" s="8">
        <f t="shared" si="0"/>
        <v>25.77451672323565</v>
      </c>
    </row>
    <row r="13" spans="1:4" ht="12.75">
      <c r="A13" s="2" t="s">
        <v>27</v>
      </c>
      <c r="B13" s="4">
        <v>103450</v>
      </c>
      <c r="C13" s="144">
        <v>5271395</v>
      </c>
      <c r="D13" s="8">
        <f t="shared" si="0"/>
        <v>19.62478622831338</v>
      </c>
    </row>
    <row r="14" spans="1:4" ht="12.75">
      <c r="A14" s="2" t="s">
        <v>26</v>
      </c>
      <c r="B14" s="4">
        <v>27295</v>
      </c>
      <c r="C14" s="144">
        <v>10413982</v>
      </c>
      <c r="D14" s="8">
        <f t="shared" si="0"/>
        <v>2.6209955039292367</v>
      </c>
    </row>
    <row r="15" spans="1:4" ht="12.75">
      <c r="A15" s="2" t="s">
        <v>25</v>
      </c>
      <c r="B15" s="4">
        <v>200430</v>
      </c>
      <c r="C15" s="144">
        <v>48085361</v>
      </c>
      <c r="D15" s="8">
        <f t="shared" si="0"/>
        <v>4.168212442036153</v>
      </c>
    </row>
    <row r="16" spans="1:4" ht="12.75">
      <c r="A16" s="2" t="s">
        <v>181</v>
      </c>
      <c r="B16" s="4">
        <v>64040</v>
      </c>
      <c r="C16" s="144">
        <v>68172977</v>
      </c>
      <c r="D16" s="8">
        <f t="shared" si="0"/>
        <v>0.9393751427343418</v>
      </c>
    </row>
    <row r="17" spans="1:4" ht="12.75">
      <c r="A17" s="2" t="s">
        <v>23</v>
      </c>
      <c r="B17" s="4">
        <v>23320</v>
      </c>
      <c r="C17" s="144">
        <v>3850894</v>
      </c>
      <c r="D17" s="8">
        <f t="shared" si="0"/>
        <v>6.055736667901012</v>
      </c>
    </row>
    <row r="18" spans="1:4" ht="12.75">
      <c r="A18" s="2" t="s">
        <v>22</v>
      </c>
      <c r="B18" s="4">
        <v>164865</v>
      </c>
      <c r="C18" s="144">
        <v>58997201</v>
      </c>
      <c r="D18" s="8">
        <f t="shared" si="0"/>
        <v>2.7944546047192986</v>
      </c>
    </row>
    <row r="19" spans="1:4" ht="12.75">
      <c r="A19" s="2" t="s">
        <v>21</v>
      </c>
      <c r="B19" s="4">
        <v>19800</v>
      </c>
      <c r="C19" s="144">
        <v>920701</v>
      </c>
      <c r="D19" s="8">
        <f t="shared" si="0"/>
        <v>21.505352986474435</v>
      </c>
    </row>
    <row r="20" spans="1:4" ht="12.75">
      <c r="A20" s="2" t="s">
        <v>20</v>
      </c>
      <c r="B20" s="4">
        <v>44405</v>
      </c>
      <c r="C20" s="144">
        <v>1883008</v>
      </c>
      <c r="D20" s="8">
        <f t="shared" si="0"/>
        <v>23.58194973149344</v>
      </c>
    </row>
    <row r="21" spans="1:4" ht="12.75">
      <c r="A21" s="2" t="s">
        <v>19</v>
      </c>
      <c r="B21" s="4">
        <v>75695</v>
      </c>
      <c r="C21" s="144">
        <v>2857279</v>
      </c>
      <c r="D21" s="8">
        <f t="shared" si="0"/>
        <v>26.491987656788154</v>
      </c>
    </row>
    <row r="22" spans="1:4" ht="12.75">
      <c r="A22" s="2" t="s">
        <v>18</v>
      </c>
      <c r="B22" s="4">
        <v>4225</v>
      </c>
      <c r="C22" s="144">
        <v>660809</v>
      </c>
      <c r="D22" s="8">
        <f t="shared" si="0"/>
        <v>6.393678052205705</v>
      </c>
    </row>
    <row r="23" spans="1:4" ht="12.75">
      <c r="A23" s="2" t="s">
        <v>17</v>
      </c>
      <c r="B23" s="4">
        <v>34845</v>
      </c>
      <c r="C23" s="144">
        <v>9599744</v>
      </c>
      <c r="D23" s="8">
        <f t="shared" si="0"/>
        <v>3.6297842942478464</v>
      </c>
    </row>
    <row r="24" spans="1:4" ht="12.75">
      <c r="A24" s="2" t="s">
        <v>16</v>
      </c>
      <c r="B24" s="4">
        <v>1965</v>
      </c>
      <c r="C24" s="144">
        <v>542051</v>
      </c>
      <c r="D24" s="8">
        <f t="shared" si="0"/>
        <v>3.6251201455213624</v>
      </c>
    </row>
    <row r="25" spans="1:4" ht="12.75">
      <c r="A25" s="2" t="s">
        <v>15</v>
      </c>
      <c r="B25" s="7">
        <v>116735</v>
      </c>
      <c r="C25" s="144">
        <v>17811291</v>
      </c>
      <c r="D25" s="8">
        <f t="shared" si="0"/>
        <v>6.55398870300867</v>
      </c>
    </row>
    <row r="26" spans="1:4" ht="12.75">
      <c r="A26" s="2" t="s">
        <v>14</v>
      </c>
      <c r="B26" s="9">
        <v>82140</v>
      </c>
      <c r="C26" s="144">
        <v>9104772</v>
      </c>
      <c r="D26" s="8">
        <f t="shared" si="0"/>
        <v>9.02164271658862</v>
      </c>
    </row>
    <row r="27" spans="1:4" ht="12.75">
      <c r="A27" s="2" t="s">
        <v>13</v>
      </c>
      <c r="B27" s="4">
        <v>957200</v>
      </c>
      <c r="C27" s="144">
        <v>36753736</v>
      </c>
      <c r="D27" s="8">
        <f t="shared" si="0"/>
        <v>26.043610913459247</v>
      </c>
    </row>
    <row r="28" spans="1:4" ht="12.75">
      <c r="A28" s="2" t="s">
        <v>12</v>
      </c>
      <c r="B28" s="4">
        <v>59750</v>
      </c>
      <c r="C28" s="144">
        <v>10467366</v>
      </c>
      <c r="D28" s="8">
        <f t="shared" si="0"/>
        <v>5.708217329937637</v>
      </c>
    </row>
    <row r="29" spans="1:4" ht="12.75">
      <c r="A29" s="2" t="s">
        <v>11</v>
      </c>
      <c r="B29" s="7">
        <v>149755</v>
      </c>
      <c r="C29" s="144">
        <v>19054548</v>
      </c>
      <c r="D29" s="8">
        <f t="shared" si="0"/>
        <v>7.8592785302490515</v>
      </c>
    </row>
    <row r="30" spans="1:4" ht="12.75">
      <c r="A30" s="2" t="s">
        <v>10</v>
      </c>
      <c r="B30" s="4">
        <v>8900</v>
      </c>
      <c r="C30" s="144">
        <v>2116972</v>
      </c>
      <c r="D30" s="8">
        <f t="shared" si="0"/>
        <v>4.204117957157676</v>
      </c>
    </row>
    <row r="31" spans="1:4" ht="12.75">
      <c r="A31" s="2" t="s">
        <v>9</v>
      </c>
      <c r="B31" s="4">
        <v>117455</v>
      </c>
      <c r="C31" s="144">
        <v>5428792</v>
      </c>
      <c r="D31" s="8">
        <f t="shared" si="0"/>
        <v>21.635568281120367</v>
      </c>
    </row>
    <row r="32" spans="1:4" ht="12.75">
      <c r="A32" s="2" t="s">
        <v>8</v>
      </c>
      <c r="B32" s="4">
        <v>65630</v>
      </c>
      <c r="C32" s="144">
        <v>5563970</v>
      </c>
      <c r="D32" s="8">
        <f t="shared" si="0"/>
        <v>11.795534483471334</v>
      </c>
    </row>
    <row r="33" spans="1:4" ht="12.75">
      <c r="A33" s="2" t="s">
        <v>7</v>
      </c>
      <c r="B33" s="4">
        <v>46275</v>
      </c>
      <c r="C33" s="144">
        <v>10521556</v>
      </c>
      <c r="D33" s="8">
        <f t="shared" si="0"/>
        <v>4.398113739070533</v>
      </c>
    </row>
    <row r="34" ht="12.75">
      <c r="D34" s="8"/>
    </row>
    <row r="35" spans="1:4" ht="12.75">
      <c r="A35" s="2" t="s">
        <v>6</v>
      </c>
      <c r="B35" s="7" t="s">
        <v>1</v>
      </c>
      <c r="C35" s="144">
        <v>387758</v>
      </c>
      <c r="D35" s="149" t="s">
        <v>1</v>
      </c>
    </row>
    <row r="36" spans="1:4" ht="12.75">
      <c r="A36" s="2" t="s">
        <v>5</v>
      </c>
      <c r="B36" s="2">
        <v>595</v>
      </c>
      <c r="C36" s="144">
        <v>39677</v>
      </c>
      <c r="D36" s="8">
        <f aca="true" t="shared" si="1" ref="D36:D38">1000*B36/C36</f>
        <v>14.99609345464627</v>
      </c>
    </row>
    <row r="37" spans="1:4" ht="12.75">
      <c r="A37" s="2" t="s">
        <v>4</v>
      </c>
      <c r="B37" s="7">
        <v>69835</v>
      </c>
      <c r="C37" s="144">
        <v>5488984</v>
      </c>
      <c r="D37" s="8">
        <f t="shared" si="1"/>
        <v>12.722755249423209</v>
      </c>
    </row>
    <row r="38" spans="1:4" ht="12.75">
      <c r="A38" s="2" t="s">
        <v>3</v>
      </c>
      <c r="B38" s="10">
        <v>65150</v>
      </c>
      <c r="C38" s="144">
        <v>8815385</v>
      </c>
      <c r="D38" s="8">
        <f t="shared" si="1"/>
        <v>7.390488333748327</v>
      </c>
    </row>
    <row r="39" ht="12.75">
      <c r="C39" s="4"/>
    </row>
    <row r="40" ht="12.75">
      <c r="A40" s="101" t="s">
        <v>169</v>
      </c>
    </row>
    <row r="41" ht="12.75">
      <c r="A41" s="2" t="s">
        <v>180</v>
      </c>
    </row>
    <row r="42" ht="12.75">
      <c r="A42" s="3"/>
    </row>
    <row r="43" ht="12.75"/>
    <row r="44" ht="12.75">
      <c r="A44" s="97" t="s">
        <v>199</v>
      </c>
    </row>
    <row r="45" ht="12.75"/>
    <row r="46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A42"/>
  <sheetViews>
    <sheetView zoomScale="80" zoomScaleNormal="80" workbookViewId="0" topLeftCell="I2">
      <selection activeCell="H3" sqref="H3:J3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3">
      <c r="A1" s="165" t="s">
        <v>172</v>
      </c>
      <c r="B1" s="165"/>
      <c r="C1" s="165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20"/>
      <c r="B2" s="13"/>
      <c r="C2" s="13"/>
      <c r="D2" s="13"/>
      <c r="E2" s="13"/>
      <c r="F2" s="13"/>
      <c r="G2" s="13"/>
      <c r="H2" s="13"/>
      <c r="I2" s="13"/>
      <c r="J2" s="127"/>
      <c r="L2" s="13"/>
      <c r="M2" s="13"/>
    </row>
    <row r="3" spans="1:13" s="2" customFormat="1" ht="33.65" customHeight="1">
      <c r="A3" s="100"/>
      <c r="B3" s="160" t="s">
        <v>201</v>
      </c>
      <c r="C3" s="161"/>
      <c r="D3" s="160" t="s">
        <v>141</v>
      </c>
      <c r="E3" s="161"/>
      <c r="F3" s="161"/>
      <c r="G3" s="161"/>
      <c r="H3" s="162" t="s">
        <v>138</v>
      </c>
      <c r="I3" s="161"/>
      <c r="J3" s="161"/>
      <c r="L3" s="14"/>
      <c r="M3" s="14"/>
    </row>
    <row r="4" spans="1:13" s="2" customFormat="1" ht="13">
      <c r="A4" s="128"/>
      <c r="B4" s="119">
        <v>2022</v>
      </c>
      <c r="C4" s="119">
        <v>2023</v>
      </c>
      <c r="D4" s="119" t="s">
        <v>173</v>
      </c>
      <c r="E4" s="119" t="s">
        <v>174</v>
      </c>
      <c r="F4" s="119" t="s">
        <v>179</v>
      </c>
      <c r="G4" s="119" t="s">
        <v>182</v>
      </c>
      <c r="H4" s="121" t="s">
        <v>183</v>
      </c>
      <c r="I4" s="119" t="s">
        <v>196</v>
      </c>
      <c r="J4" s="119" t="s">
        <v>207</v>
      </c>
      <c r="L4" s="13"/>
      <c r="M4" s="13"/>
    </row>
    <row r="5" spans="1:27" s="2" customFormat="1" ht="13">
      <c r="A5" s="117" t="s">
        <v>61</v>
      </c>
      <c r="B5" s="122">
        <v>4331345</v>
      </c>
      <c r="C5" s="118">
        <v>1056055</v>
      </c>
      <c r="D5" s="122">
        <v>335435</v>
      </c>
      <c r="E5" s="118">
        <v>260275</v>
      </c>
      <c r="F5" s="118">
        <v>257410</v>
      </c>
      <c r="G5" s="118">
        <v>202935</v>
      </c>
      <c r="H5" s="122">
        <v>46875</v>
      </c>
      <c r="I5" s="118">
        <v>62990</v>
      </c>
      <c r="J5" s="118">
        <v>55980</v>
      </c>
      <c r="K5" s="17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116" t="s">
        <v>33</v>
      </c>
      <c r="B6" s="123">
        <v>63355</v>
      </c>
      <c r="C6" s="112">
        <v>15625</v>
      </c>
      <c r="D6" s="123">
        <v>4395</v>
      </c>
      <c r="E6" s="112">
        <v>3510</v>
      </c>
      <c r="F6" s="112">
        <v>4350</v>
      </c>
      <c r="G6" s="112">
        <v>3370</v>
      </c>
      <c r="H6" s="123">
        <v>925</v>
      </c>
      <c r="I6" s="112">
        <v>1220</v>
      </c>
      <c r="J6" s="112">
        <v>1000</v>
      </c>
      <c r="K6" s="17"/>
      <c r="L6" s="16"/>
      <c r="M6" s="16"/>
      <c r="N6" s="17"/>
      <c r="O6" s="148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105" t="s">
        <v>32</v>
      </c>
      <c r="B7" s="124">
        <v>147330</v>
      </c>
      <c r="C7" s="106">
        <v>23585</v>
      </c>
      <c r="D7" s="124">
        <v>6160</v>
      </c>
      <c r="E7" s="106">
        <v>7140</v>
      </c>
      <c r="F7" s="106">
        <v>5845</v>
      </c>
      <c r="G7" s="106">
        <v>4435</v>
      </c>
      <c r="H7" s="124">
        <v>1125</v>
      </c>
      <c r="I7" s="106">
        <v>1305</v>
      </c>
      <c r="J7" s="106">
        <v>1990</v>
      </c>
      <c r="K7" s="17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105" t="s">
        <v>31</v>
      </c>
      <c r="B8" s="124">
        <v>458915</v>
      </c>
      <c r="C8" s="106">
        <v>98655</v>
      </c>
      <c r="D8" s="124">
        <v>31100</v>
      </c>
      <c r="E8" s="106">
        <v>24420</v>
      </c>
      <c r="F8" s="106">
        <v>25310</v>
      </c>
      <c r="G8" s="106">
        <v>17830</v>
      </c>
      <c r="H8" s="124">
        <v>4040</v>
      </c>
      <c r="I8" s="106">
        <v>8010</v>
      </c>
      <c r="J8" s="106">
        <v>4535</v>
      </c>
      <c r="K8" s="17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105" t="s">
        <v>30</v>
      </c>
      <c r="B9" s="124">
        <v>32895</v>
      </c>
      <c r="C9" s="106">
        <v>8380</v>
      </c>
      <c r="D9" s="124">
        <v>2730</v>
      </c>
      <c r="E9" s="106">
        <v>2040</v>
      </c>
      <c r="F9" s="106">
        <v>1945</v>
      </c>
      <c r="G9" s="106">
        <v>1665</v>
      </c>
      <c r="H9" s="124">
        <v>425</v>
      </c>
      <c r="I9" s="106">
        <v>575</v>
      </c>
      <c r="J9" s="106">
        <v>590</v>
      </c>
      <c r="K9" s="17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105" t="s">
        <v>165</v>
      </c>
      <c r="B10" s="124">
        <v>795205</v>
      </c>
      <c r="C10" s="106">
        <v>335785</v>
      </c>
      <c r="D10" s="124">
        <v>108655</v>
      </c>
      <c r="E10" s="106">
        <v>81445</v>
      </c>
      <c r="F10" s="106">
        <v>77130</v>
      </c>
      <c r="G10" s="106">
        <v>68555</v>
      </c>
      <c r="H10" s="124">
        <v>13905</v>
      </c>
      <c r="I10" s="106">
        <v>16680</v>
      </c>
      <c r="J10" s="106">
        <v>16020</v>
      </c>
      <c r="K10" s="17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105" t="s">
        <v>28</v>
      </c>
      <c r="B11" s="124">
        <v>41870</v>
      </c>
      <c r="C11" s="106">
        <v>8780</v>
      </c>
      <c r="D11" s="124">
        <v>2715</v>
      </c>
      <c r="E11" s="106">
        <v>2045</v>
      </c>
      <c r="F11" s="106">
        <v>2320</v>
      </c>
      <c r="G11" s="106">
        <v>1705</v>
      </c>
      <c r="H11" s="124">
        <v>435</v>
      </c>
      <c r="I11" s="106">
        <v>475</v>
      </c>
      <c r="J11" s="106">
        <v>390</v>
      </c>
      <c r="K11" s="17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105" t="s">
        <v>27</v>
      </c>
      <c r="B12" s="124">
        <v>69575</v>
      </c>
      <c r="C12" s="106">
        <v>33035</v>
      </c>
      <c r="D12" s="124">
        <v>8955</v>
      </c>
      <c r="E12" s="106">
        <v>7735</v>
      </c>
      <c r="F12" s="106">
        <v>8590</v>
      </c>
      <c r="G12" s="106">
        <v>7755</v>
      </c>
      <c r="H12" s="124">
        <v>2185</v>
      </c>
      <c r="I12" s="106">
        <v>1455</v>
      </c>
      <c r="J12" s="106">
        <v>735</v>
      </c>
      <c r="K12" s="17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105" t="s">
        <v>26</v>
      </c>
      <c r="B13" s="124">
        <v>21530</v>
      </c>
      <c r="C13" s="106">
        <v>5325</v>
      </c>
      <c r="D13" s="124">
        <v>1170</v>
      </c>
      <c r="E13" s="106">
        <v>1995</v>
      </c>
      <c r="F13" s="106">
        <v>1395</v>
      </c>
      <c r="G13" s="106">
        <v>760</v>
      </c>
      <c r="H13" s="124">
        <v>175</v>
      </c>
      <c r="I13" s="106">
        <v>245</v>
      </c>
      <c r="J13" s="106">
        <v>200</v>
      </c>
      <c r="K13" s="17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105" t="s">
        <v>25</v>
      </c>
      <c r="B14" s="124">
        <v>160990</v>
      </c>
      <c r="C14" s="106">
        <v>33915</v>
      </c>
      <c r="D14" s="124">
        <v>11660</v>
      </c>
      <c r="E14" s="106">
        <v>7570</v>
      </c>
      <c r="F14" s="106">
        <v>6975</v>
      </c>
      <c r="G14" s="106">
        <v>7715</v>
      </c>
      <c r="H14" s="124">
        <v>2255</v>
      </c>
      <c r="I14" s="106">
        <v>2805</v>
      </c>
      <c r="J14" s="106">
        <v>2670</v>
      </c>
      <c r="K14" s="17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105" t="s">
        <v>24</v>
      </c>
      <c r="B15" s="124">
        <v>84910</v>
      </c>
      <c r="C15" s="106">
        <v>17175</v>
      </c>
      <c r="D15" s="124">
        <v>5405</v>
      </c>
      <c r="E15" s="106">
        <v>3990</v>
      </c>
      <c r="F15" s="106">
        <v>4145</v>
      </c>
      <c r="G15" s="106">
        <v>3635</v>
      </c>
      <c r="H15" s="124">
        <v>985</v>
      </c>
      <c r="I15" s="106">
        <v>1070</v>
      </c>
      <c r="J15" s="106">
        <v>910</v>
      </c>
      <c r="K15" s="17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105" t="s">
        <v>23</v>
      </c>
      <c r="B16" s="124">
        <v>19275</v>
      </c>
      <c r="C16" s="106">
        <v>4925</v>
      </c>
      <c r="D16" s="124">
        <v>1505</v>
      </c>
      <c r="E16" s="106">
        <v>1770</v>
      </c>
      <c r="F16" s="106">
        <v>960</v>
      </c>
      <c r="G16" s="106">
        <v>695</v>
      </c>
      <c r="H16" s="124">
        <v>190</v>
      </c>
      <c r="I16" s="106">
        <v>170</v>
      </c>
      <c r="J16" s="106">
        <v>165</v>
      </c>
      <c r="K16" s="17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105" t="s">
        <v>22</v>
      </c>
      <c r="B17" s="124">
        <v>150110</v>
      </c>
      <c r="C17" s="106">
        <v>21395</v>
      </c>
      <c r="D17" s="124">
        <v>7995</v>
      </c>
      <c r="E17" s="106">
        <v>7230</v>
      </c>
      <c r="F17" s="106">
        <v>5175</v>
      </c>
      <c r="G17" s="106">
        <v>995</v>
      </c>
      <c r="H17" s="124">
        <v>10</v>
      </c>
      <c r="I17" s="106">
        <v>2505</v>
      </c>
      <c r="J17" s="106">
        <v>2215</v>
      </c>
      <c r="K17" s="17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105" t="s">
        <v>21</v>
      </c>
      <c r="B18" s="124">
        <v>12620</v>
      </c>
      <c r="C18" s="106">
        <v>6670</v>
      </c>
      <c r="D18" s="124">
        <v>2670</v>
      </c>
      <c r="E18" s="106">
        <v>1785</v>
      </c>
      <c r="F18" s="106">
        <v>1305</v>
      </c>
      <c r="G18" s="106">
        <v>910</v>
      </c>
      <c r="H18" s="124">
        <v>190</v>
      </c>
      <c r="I18" s="106">
        <v>260</v>
      </c>
      <c r="J18" s="106">
        <v>270</v>
      </c>
      <c r="K18" s="17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105" t="s">
        <v>20</v>
      </c>
      <c r="B19" s="124">
        <v>38135</v>
      </c>
      <c r="C19" s="106">
        <v>12125</v>
      </c>
      <c r="D19" s="124">
        <v>2805</v>
      </c>
      <c r="E19" s="106">
        <v>6350</v>
      </c>
      <c r="F19" s="106">
        <v>1780</v>
      </c>
      <c r="G19" s="106">
        <v>1185</v>
      </c>
      <c r="H19" s="124">
        <v>295</v>
      </c>
      <c r="I19" s="106">
        <v>355</v>
      </c>
      <c r="J19" s="106">
        <v>385</v>
      </c>
      <c r="K19" s="17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105" t="s">
        <v>19</v>
      </c>
      <c r="B20" s="124">
        <v>65450</v>
      </c>
      <c r="C20" s="106">
        <v>12210</v>
      </c>
      <c r="D20" s="124">
        <v>3160</v>
      </c>
      <c r="E20" s="106">
        <v>4135</v>
      </c>
      <c r="F20" s="106">
        <v>2520</v>
      </c>
      <c r="G20" s="106">
        <v>2395</v>
      </c>
      <c r="H20" s="124">
        <v>570</v>
      </c>
      <c r="I20" s="106">
        <v>550</v>
      </c>
      <c r="J20" s="106">
        <v>520</v>
      </c>
      <c r="K20" s="17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105" t="s">
        <v>18</v>
      </c>
      <c r="B21" s="124">
        <v>5090</v>
      </c>
      <c r="C21" s="106">
        <v>885</v>
      </c>
      <c r="D21" s="124">
        <v>310</v>
      </c>
      <c r="E21" s="106">
        <v>150</v>
      </c>
      <c r="F21" s="106">
        <v>250</v>
      </c>
      <c r="G21" s="106">
        <v>180</v>
      </c>
      <c r="H21" s="124">
        <v>75</v>
      </c>
      <c r="I21" s="106">
        <v>55</v>
      </c>
      <c r="J21" s="106">
        <v>65</v>
      </c>
      <c r="K21" s="17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105" t="s">
        <v>17</v>
      </c>
      <c r="B22" s="124">
        <v>29920</v>
      </c>
      <c r="C22" s="106">
        <v>6875</v>
      </c>
      <c r="D22" s="124">
        <v>2225</v>
      </c>
      <c r="E22" s="106">
        <v>1855</v>
      </c>
      <c r="F22" s="106">
        <v>1615</v>
      </c>
      <c r="G22" s="106">
        <v>1180</v>
      </c>
      <c r="H22" s="124">
        <v>255</v>
      </c>
      <c r="I22" s="106">
        <v>435</v>
      </c>
      <c r="J22" s="106">
        <v>695</v>
      </c>
      <c r="K22" s="17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105" t="s">
        <v>16</v>
      </c>
      <c r="B23" s="124">
        <v>1630</v>
      </c>
      <c r="C23" s="106">
        <v>570</v>
      </c>
      <c r="D23" s="124">
        <v>205</v>
      </c>
      <c r="E23" s="106">
        <v>135</v>
      </c>
      <c r="F23" s="106">
        <v>135</v>
      </c>
      <c r="G23" s="106">
        <v>95</v>
      </c>
      <c r="H23" s="124">
        <v>10</v>
      </c>
      <c r="I23" s="106">
        <v>25</v>
      </c>
      <c r="J23" s="106">
        <v>25</v>
      </c>
      <c r="K23" s="17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105" t="s">
        <v>15</v>
      </c>
      <c r="B24" s="124">
        <v>110000</v>
      </c>
      <c r="C24" s="106">
        <v>34775</v>
      </c>
      <c r="D24" s="124">
        <v>8745</v>
      </c>
      <c r="E24" s="106">
        <v>7220</v>
      </c>
      <c r="F24" s="106">
        <v>9410</v>
      </c>
      <c r="G24" s="106">
        <v>9395</v>
      </c>
      <c r="H24" s="124">
        <v>2005</v>
      </c>
      <c r="I24" s="106">
        <v>2040</v>
      </c>
      <c r="J24" s="106">
        <v>2050</v>
      </c>
      <c r="K24" s="17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105" t="s">
        <v>14</v>
      </c>
      <c r="B25" s="124">
        <v>90620</v>
      </c>
      <c r="C25" s="106">
        <v>18320</v>
      </c>
      <c r="D25" s="124">
        <v>5250</v>
      </c>
      <c r="E25" s="106">
        <v>4130</v>
      </c>
      <c r="F25" s="106">
        <v>4615</v>
      </c>
      <c r="G25" s="106">
        <v>4325</v>
      </c>
      <c r="H25" s="124">
        <v>1045</v>
      </c>
      <c r="I25" s="106">
        <v>1320</v>
      </c>
      <c r="J25" s="106">
        <v>1100</v>
      </c>
      <c r="K25" s="17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105" t="s">
        <v>13</v>
      </c>
      <c r="B26" s="124">
        <v>1567905</v>
      </c>
      <c r="C26" s="106">
        <v>237475</v>
      </c>
      <c r="D26" s="124">
        <v>72520</v>
      </c>
      <c r="E26" s="106">
        <v>55440</v>
      </c>
      <c r="F26" s="106">
        <v>66280</v>
      </c>
      <c r="G26" s="106">
        <v>43235</v>
      </c>
      <c r="H26" s="124">
        <v>10465</v>
      </c>
      <c r="I26" s="106">
        <v>14540</v>
      </c>
      <c r="J26" s="106">
        <v>11925</v>
      </c>
      <c r="K26" s="17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105" t="s">
        <v>12</v>
      </c>
      <c r="B27" s="124">
        <v>57230</v>
      </c>
      <c r="C27" s="106">
        <v>8550</v>
      </c>
      <c r="D27" s="124">
        <v>2940</v>
      </c>
      <c r="E27" s="106">
        <v>1715</v>
      </c>
      <c r="F27" s="106">
        <v>1905</v>
      </c>
      <c r="G27" s="106">
        <v>1990</v>
      </c>
      <c r="H27" s="124">
        <v>530</v>
      </c>
      <c r="I27" s="106">
        <v>640</v>
      </c>
      <c r="J27" s="106">
        <v>400</v>
      </c>
      <c r="K27" s="17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105" t="s">
        <v>11</v>
      </c>
      <c r="B28" s="124">
        <v>101925</v>
      </c>
      <c r="C28" s="106">
        <v>49320</v>
      </c>
      <c r="D28" s="124">
        <v>24070</v>
      </c>
      <c r="E28" s="106">
        <v>10765</v>
      </c>
      <c r="F28" s="106">
        <v>7600</v>
      </c>
      <c r="G28" s="106">
        <v>6885</v>
      </c>
      <c r="H28" s="124">
        <v>1740</v>
      </c>
      <c r="I28" s="106">
        <v>2160</v>
      </c>
      <c r="J28" s="106">
        <v>2260</v>
      </c>
      <c r="K28" s="17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105" t="s">
        <v>10</v>
      </c>
      <c r="B29" s="124">
        <v>7480</v>
      </c>
      <c r="C29" s="106">
        <v>1580</v>
      </c>
      <c r="D29" s="124">
        <v>490</v>
      </c>
      <c r="E29" s="106">
        <v>370</v>
      </c>
      <c r="F29" s="106">
        <v>350</v>
      </c>
      <c r="G29" s="106">
        <v>375</v>
      </c>
      <c r="H29" s="124">
        <v>55</v>
      </c>
      <c r="I29" s="106">
        <v>65</v>
      </c>
      <c r="J29" s="106">
        <v>105</v>
      </c>
      <c r="K29" s="17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105" t="s">
        <v>9</v>
      </c>
      <c r="B30" s="124">
        <v>104775</v>
      </c>
      <c r="C30" s="106">
        <v>30235</v>
      </c>
      <c r="D30" s="124">
        <v>8660</v>
      </c>
      <c r="E30" s="106">
        <v>6915</v>
      </c>
      <c r="F30" s="106">
        <v>7810</v>
      </c>
      <c r="G30" s="106">
        <v>6855</v>
      </c>
      <c r="H30" s="124">
        <v>1705</v>
      </c>
      <c r="I30" s="106">
        <v>2575</v>
      </c>
      <c r="J30" s="106">
        <v>2275</v>
      </c>
      <c r="K30" s="17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110" t="s">
        <v>8</v>
      </c>
      <c r="B31" s="125">
        <v>45225</v>
      </c>
      <c r="C31" s="109">
        <v>18970</v>
      </c>
      <c r="D31" s="125">
        <v>5815</v>
      </c>
      <c r="E31" s="109">
        <v>5115</v>
      </c>
      <c r="F31" s="109">
        <v>5020</v>
      </c>
      <c r="G31" s="109">
        <v>3020</v>
      </c>
      <c r="H31" s="125">
        <v>700</v>
      </c>
      <c r="I31" s="109">
        <v>765</v>
      </c>
      <c r="J31" s="109">
        <v>680</v>
      </c>
      <c r="K31" s="17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113" t="s">
        <v>7</v>
      </c>
      <c r="B32" s="126">
        <v>47390</v>
      </c>
      <c r="C32" s="114">
        <v>10915</v>
      </c>
      <c r="D32" s="126">
        <v>3120</v>
      </c>
      <c r="E32" s="114">
        <v>3315</v>
      </c>
      <c r="F32" s="114">
        <v>2675</v>
      </c>
      <c r="G32" s="114">
        <v>1800</v>
      </c>
      <c r="H32" s="126">
        <v>585</v>
      </c>
      <c r="I32" s="114">
        <v>690</v>
      </c>
      <c r="J32" s="114">
        <v>1805</v>
      </c>
      <c r="K32" s="17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111" t="s">
        <v>6</v>
      </c>
      <c r="B33" s="123">
        <v>2305</v>
      </c>
      <c r="C33" s="112">
        <v>1555</v>
      </c>
      <c r="D33" s="123">
        <v>455</v>
      </c>
      <c r="E33" s="112">
        <v>310</v>
      </c>
      <c r="F33" s="112">
        <v>385</v>
      </c>
      <c r="G33" s="112">
        <v>405</v>
      </c>
      <c r="H33" s="123">
        <v>115</v>
      </c>
      <c r="I33" s="112">
        <v>95</v>
      </c>
      <c r="J33" s="112" t="s">
        <v>1</v>
      </c>
      <c r="K33" s="12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107" t="s">
        <v>5</v>
      </c>
      <c r="B34" s="124">
        <v>420</v>
      </c>
      <c r="C34" s="106">
        <v>270</v>
      </c>
      <c r="D34" s="124">
        <v>70</v>
      </c>
      <c r="E34" s="106">
        <v>65</v>
      </c>
      <c r="F34" s="106">
        <v>65</v>
      </c>
      <c r="G34" s="106">
        <v>65</v>
      </c>
      <c r="H34" s="124">
        <v>20</v>
      </c>
      <c r="I34" s="106">
        <v>15</v>
      </c>
      <c r="J34" s="106">
        <v>20</v>
      </c>
      <c r="K34" s="12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108" t="s">
        <v>4</v>
      </c>
      <c r="B35" s="125">
        <v>33540</v>
      </c>
      <c r="C35" s="109">
        <v>33420</v>
      </c>
      <c r="D35" s="125">
        <v>7990</v>
      </c>
      <c r="E35" s="109">
        <v>5685</v>
      </c>
      <c r="F35" s="109">
        <v>9260</v>
      </c>
      <c r="G35" s="109">
        <v>10490</v>
      </c>
      <c r="H35" s="125">
        <v>1780</v>
      </c>
      <c r="I35" s="109">
        <v>3150</v>
      </c>
      <c r="J35" s="109">
        <v>1880</v>
      </c>
      <c r="K35" s="12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115" t="s">
        <v>3</v>
      </c>
      <c r="B36" s="126">
        <v>72030</v>
      </c>
      <c r="C36" s="114">
        <v>18355</v>
      </c>
      <c r="D36" s="126">
        <v>6220</v>
      </c>
      <c r="E36" s="114">
        <v>3765</v>
      </c>
      <c r="F36" s="114">
        <v>5040</v>
      </c>
      <c r="G36" s="114">
        <v>3330</v>
      </c>
      <c r="H36" s="126">
        <v>765</v>
      </c>
      <c r="I36" s="114">
        <v>90</v>
      </c>
      <c r="J36" s="114">
        <v>215</v>
      </c>
      <c r="K36" s="12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13">
      <c r="A37" s="142"/>
      <c r="B37" s="142"/>
      <c r="C37" s="142"/>
      <c r="D37" s="143"/>
      <c r="E37" s="143"/>
      <c r="F37" s="143"/>
      <c r="G37" s="143"/>
      <c r="H37" s="143"/>
      <c r="I37" s="143"/>
      <c r="J37" s="143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101" t="s">
        <v>169</v>
      </c>
      <c r="B38" s="101"/>
      <c r="C38" s="10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203</v>
      </c>
      <c r="B39" s="96"/>
      <c r="C39" s="96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96" t="s">
        <v>178</v>
      </c>
      <c r="B40" s="97"/>
      <c r="C40" s="9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97" t="s">
        <v>184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5:27" s="2" customFormat="1" ht="15"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5"/>
    <row r="44" s="2" customFormat="1" ht="15"/>
  </sheetData>
  <mergeCells count="3">
    <mergeCell ref="D3:G3"/>
    <mergeCell ref="H3:J3"/>
    <mergeCell ref="B3:C3"/>
  </mergeCells>
  <conditionalFormatting sqref="K6:K32">
    <cfRule type="cellIs" priority="3" dxfId="0" operator="lessThan">
      <formula>0</formula>
    </cfRule>
  </conditionalFormatting>
  <conditionalFormatting sqref="M5:M32">
    <cfRule type="cellIs" priority="2" dxfId="0" operator="greaterThan">
      <formula>0</formula>
    </cfRule>
  </conditionalFormatting>
  <conditionalFormatting sqref="K5:L3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showGridLines="0" tabSelected="1" workbookViewId="0" topLeftCell="A12">
      <selection activeCell="M23" sqref="M23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40"/>
      <c r="G4" s="1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41">
        <v>-1.6413247219999598</v>
      </c>
      <c r="D5" s="141">
        <v>4.325789262674138</v>
      </c>
      <c r="E5" s="2"/>
      <c r="F5" s="140"/>
      <c r="G5" s="140"/>
      <c r="H5" s="2"/>
      <c r="I5" s="2"/>
      <c r="J5" s="2"/>
      <c r="K5" s="2"/>
      <c r="L5" s="2"/>
      <c r="M5" s="1" t="s">
        <v>205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191</v>
      </c>
      <c r="C6" s="141">
        <v>-10.728325142759394</v>
      </c>
      <c r="D6" s="141">
        <v>25.23358923281691</v>
      </c>
      <c r="E6" s="2"/>
      <c r="F6" s="140"/>
      <c r="G6" s="140"/>
      <c r="H6" s="2"/>
      <c r="I6" s="2"/>
      <c r="J6" s="2"/>
      <c r="K6" s="2"/>
      <c r="L6" s="2"/>
      <c r="M6" s="2" t="s">
        <v>185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192</v>
      </c>
      <c r="C7" s="141">
        <v>-8.791936516861952</v>
      </c>
      <c r="D7" s="141">
        <v>16.39314077439576</v>
      </c>
      <c r="E7" s="2"/>
      <c r="F7" s="140"/>
      <c r="G7" s="140"/>
      <c r="H7" s="2"/>
      <c r="I7" s="2"/>
      <c r="J7" s="2"/>
      <c r="K7" s="2"/>
      <c r="L7" s="2"/>
      <c r="M7" s="22"/>
      <c r="N7" s="163" t="s">
        <v>206</v>
      </c>
      <c r="O7" s="164"/>
      <c r="P7" s="164"/>
      <c r="Q7" s="2"/>
      <c r="R7" s="2"/>
      <c r="S7" s="2"/>
      <c r="T7" s="2"/>
    </row>
    <row r="8" spans="1:20" ht="12.75">
      <c r="A8" s="2"/>
      <c r="B8" s="20" t="s">
        <v>193</v>
      </c>
      <c r="C8" s="141">
        <v>-4.266582918038046</v>
      </c>
      <c r="D8" s="141">
        <v>3.585697856981957</v>
      </c>
      <c r="E8" s="2"/>
      <c r="F8" s="140"/>
      <c r="G8" s="1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41">
        <v>-12.720484354838357</v>
      </c>
      <c r="D9" s="141">
        <v>12.313129218633522</v>
      </c>
      <c r="E9" s="2"/>
      <c r="F9" s="2"/>
      <c r="G9" s="2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41">
        <f>-C5</f>
        <v>1.6413247219999598</v>
      </c>
      <c r="O11" s="141">
        <f>D5</f>
        <v>4.325789262674138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41">
        <f>-C6</f>
        <v>10.728325142759394</v>
      </c>
      <c r="O12" s="141">
        <f>D6</f>
        <v>25.23358923281691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41">
        <f>-C7</f>
        <v>8.791936516861952</v>
      </c>
      <c r="O13" s="141">
        <f>D7</f>
        <v>16.39314077439576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41">
        <f>-C8</f>
        <v>4.266582918038046</v>
      </c>
      <c r="O14" s="141">
        <f>D8</f>
        <v>3.585697856981957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41">
        <f>-C9</f>
        <v>12.720484354838357</v>
      </c>
      <c r="O15" s="141">
        <f>D9</f>
        <v>12.313129218633522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188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189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190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46" t="s">
        <v>186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C59"/>
  <sheetViews>
    <sheetView workbookViewId="0" topLeftCell="O6">
      <selection activeCell="R14" sqref="R14:R18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7" width="9.8515625" style="2" customWidth="1"/>
    <col min="28" max="28" width="11.00390625" style="2" customWidth="1"/>
    <col min="29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204</v>
      </c>
    </row>
    <row r="13" spans="1:27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185</v>
      </c>
      <c r="S13" s="1"/>
      <c r="T13" s="1"/>
      <c r="U13" s="1"/>
      <c r="V13" s="1"/>
      <c r="W13" s="1"/>
      <c r="X13" s="1"/>
      <c r="Y13" s="1"/>
      <c r="Z13" s="1"/>
      <c r="AA13" s="1"/>
    </row>
    <row r="14" spans="1:28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9"/>
      <c r="S14" s="152" t="s">
        <v>41</v>
      </c>
      <c r="T14" s="152" t="s">
        <v>40</v>
      </c>
      <c r="U14" s="152" t="s">
        <v>62</v>
      </c>
      <c r="V14" s="152" t="s">
        <v>170</v>
      </c>
      <c r="W14" s="153" t="s">
        <v>173</v>
      </c>
      <c r="X14" s="153" t="s">
        <v>174</v>
      </c>
      <c r="Y14" s="153" t="s">
        <v>179</v>
      </c>
      <c r="Z14" s="153" t="s">
        <v>182</v>
      </c>
      <c r="AA14" s="153" t="s">
        <v>196</v>
      </c>
      <c r="AB14" s="153" t="s">
        <v>207</v>
      </c>
    </row>
    <row r="15" spans="1:29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5" t="s">
        <v>124</v>
      </c>
      <c r="S15" s="157">
        <v>7.686627169821684</v>
      </c>
      <c r="T15" s="154">
        <v>14.267726575418884</v>
      </c>
      <c r="U15" s="154">
        <v>24.448576260976346</v>
      </c>
      <c r="V15" s="154">
        <v>27.19765875575329</v>
      </c>
      <c r="W15" s="154">
        <v>28.803724053724054</v>
      </c>
      <c r="X15" s="154">
        <v>27.571631350683973</v>
      </c>
      <c r="Y15" s="154">
        <v>27.354229781414247</v>
      </c>
      <c r="Z15" s="154">
        <v>30.44354329635035</v>
      </c>
      <c r="AA15" s="154">
        <v>32.096716456767226</v>
      </c>
      <c r="AB15" s="154">
        <v>33.48052473735534</v>
      </c>
      <c r="AC15" s="150">
        <f>AB15-AA15</f>
        <v>1.383808280588113</v>
      </c>
    </row>
    <row r="16" spans="1:29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6" t="s">
        <v>123</v>
      </c>
      <c r="S16" s="158">
        <v>45.933543989954394</v>
      </c>
      <c r="T16" s="136">
        <v>50.105393182316256</v>
      </c>
      <c r="U16" s="136">
        <v>47.56464169041496</v>
      </c>
      <c r="V16" s="136">
        <v>47.2252570059628</v>
      </c>
      <c r="W16" s="136">
        <v>44.6559829059829</v>
      </c>
      <c r="X16" s="136">
        <v>46.65287842625323</v>
      </c>
      <c r="Y16" s="136">
        <v>43.407838553469624</v>
      </c>
      <c r="Z16" s="136">
        <v>43.54632636262177</v>
      </c>
      <c r="AA16" s="136">
        <v>42.308568453252626</v>
      </c>
      <c r="AB16" s="136">
        <v>40.542032345311036</v>
      </c>
      <c r="AC16" s="150">
        <f aca="true" t="shared" si="0" ref="AC16:AC17">AB16-AA16</f>
        <v>-1.7665361079415902</v>
      </c>
    </row>
    <row r="17" spans="1:29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6" t="s">
        <v>122</v>
      </c>
      <c r="S17" s="158">
        <v>46.37982884022392</v>
      </c>
      <c r="T17" s="136">
        <v>35.62688024226486</v>
      </c>
      <c r="U17" s="136">
        <v>27.9867820486087</v>
      </c>
      <c r="V17" s="136">
        <v>25.577084238283906</v>
      </c>
      <c r="W17" s="136">
        <v>26.54029304029304</v>
      </c>
      <c r="X17" s="136">
        <v>25.7754902230628</v>
      </c>
      <c r="Y17" s="136">
        <v>29.237931665116133</v>
      </c>
      <c r="Z17" s="136">
        <v>26.01013034102788</v>
      </c>
      <c r="AA17" s="136">
        <v>25.59471508998015</v>
      </c>
      <c r="AB17" s="136">
        <v>25.97744291733363</v>
      </c>
      <c r="AC17" s="150">
        <f t="shared" si="0"/>
        <v>0.3827278273534809</v>
      </c>
    </row>
    <row r="18" spans="1:28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6" t="s">
        <v>38</v>
      </c>
      <c r="S18" s="158">
        <v>100</v>
      </c>
      <c r="T18" s="136">
        <v>100</v>
      </c>
      <c r="U18" s="136">
        <v>100</v>
      </c>
      <c r="V18" s="136">
        <v>100</v>
      </c>
      <c r="W18" s="136">
        <v>100</v>
      </c>
      <c r="X18" s="136">
        <v>100</v>
      </c>
      <c r="Y18" s="136">
        <v>100</v>
      </c>
      <c r="Z18" s="136">
        <v>100</v>
      </c>
      <c r="AA18" s="136">
        <v>100</v>
      </c>
      <c r="AB18" s="136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188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187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194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198</v>
      </c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zoomScale="90" zoomScaleNormal="90" workbookViewId="0" topLeftCell="A1">
      <selection activeCell="G8" sqref="G8"/>
    </sheetView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21.140625" style="64" customWidth="1"/>
    <col min="12" max="13" width="11.00390625" style="64" customWidth="1"/>
    <col min="14" max="16384" width="8.7109375" style="64" customWidth="1"/>
  </cols>
  <sheetData>
    <row r="1" spans="1:13" ht="13">
      <c r="A1" s="166" t="s">
        <v>197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0"/>
      <c r="M2" s="30"/>
    </row>
    <row r="3" spans="1:14" ht="36.5" customHeight="1">
      <c r="A3" s="134"/>
      <c r="B3" s="135">
        <v>2022</v>
      </c>
      <c r="C3" s="135">
        <v>2023</v>
      </c>
      <c r="D3" s="135" t="s">
        <v>173</v>
      </c>
      <c r="E3" s="135" t="s">
        <v>174</v>
      </c>
      <c r="F3" s="135" t="s">
        <v>179</v>
      </c>
      <c r="G3" s="135" t="s">
        <v>182</v>
      </c>
      <c r="H3" s="135" t="s">
        <v>183</v>
      </c>
      <c r="I3" s="135" t="s">
        <v>196</v>
      </c>
      <c r="J3" s="135" t="s">
        <v>207</v>
      </c>
      <c r="K3" s="145" t="s">
        <v>212</v>
      </c>
      <c r="M3" s="30"/>
      <c r="N3" s="30"/>
    </row>
    <row r="4" spans="1:14" ht="13">
      <c r="A4" s="129" t="s">
        <v>33</v>
      </c>
      <c r="B4" s="130">
        <v>1180</v>
      </c>
      <c r="C4" s="130">
        <v>340</v>
      </c>
      <c r="D4" s="130">
        <v>100</v>
      </c>
      <c r="E4" s="130">
        <v>75</v>
      </c>
      <c r="F4" s="130">
        <v>105</v>
      </c>
      <c r="G4" s="130">
        <v>65</v>
      </c>
      <c r="H4" s="130">
        <v>15</v>
      </c>
      <c r="I4" s="130">
        <v>30</v>
      </c>
      <c r="J4" s="130">
        <v>5</v>
      </c>
      <c r="K4" s="130">
        <v>1560</v>
      </c>
      <c r="L4" s="147"/>
      <c r="M4" s="30"/>
      <c r="N4" s="86"/>
    </row>
    <row r="5" spans="1:14" ht="13">
      <c r="A5" s="103" t="s">
        <v>32</v>
      </c>
      <c r="B5" s="98">
        <v>785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785</v>
      </c>
      <c r="L5" s="147"/>
      <c r="M5" s="30"/>
      <c r="N5" s="86"/>
    </row>
    <row r="6" spans="1:14" ht="13">
      <c r="A6" s="103" t="s">
        <v>31</v>
      </c>
      <c r="B6" s="98" t="s">
        <v>1</v>
      </c>
      <c r="C6" s="98" t="s">
        <v>1</v>
      </c>
      <c r="D6" s="98" t="s">
        <v>1</v>
      </c>
      <c r="E6" s="98" t="s">
        <v>1</v>
      </c>
      <c r="F6" s="98" t="s">
        <v>1</v>
      </c>
      <c r="G6" s="98" t="s">
        <v>1</v>
      </c>
      <c r="H6" s="98" t="s">
        <v>1</v>
      </c>
      <c r="I6" s="98" t="s">
        <v>1</v>
      </c>
      <c r="J6" s="98" t="s">
        <v>1</v>
      </c>
      <c r="K6" s="98" t="s">
        <v>1</v>
      </c>
      <c r="L6" s="147"/>
      <c r="M6" s="30"/>
      <c r="N6" s="86"/>
    </row>
    <row r="7" spans="1:14" ht="13">
      <c r="A7" s="103" t="s">
        <v>30</v>
      </c>
      <c r="B7" s="98">
        <v>590</v>
      </c>
      <c r="C7" s="98">
        <v>210</v>
      </c>
      <c r="D7" s="98">
        <v>60</v>
      </c>
      <c r="E7" s="98">
        <v>45</v>
      </c>
      <c r="F7" s="98">
        <v>65</v>
      </c>
      <c r="G7" s="98">
        <v>35</v>
      </c>
      <c r="H7" s="98">
        <v>10</v>
      </c>
      <c r="I7" s="98">
        <v>20</v>
      </c>
      <c r="J7" s="98">
        <v>20</v>
      </c>
      <c r="K7" s="98">
        <v>840</v>
      </c>
      <c r="L7" s="147"/>
      <c r="M7" s="30"/>
      <c r="N7" s="86"/>
    </row>
    <row r="8" spans="1:14" ht="13">
      <c r="A8" s="103" t="s">
        <v>165</v>
      </c>
      <c r="B8" s="98" t="s">
        <v>1</v>
      </c>
      <c r="C8" s="98" t="s">
        <v>1</v>
      </c>
      <c r="D8" s="98" t="s">
        <v>1</v>
      </c>
      <c r="E8" s="98" t="s">
        <v>1</v>
      </c>
      <c r="F8" s="98" t="s">
        <v>1</v>
      </c>
      <c r="G8" s="98" t="s">
        <v>1</v>
      </c>
      <c r="H8" s="98" t="s">
        <v>1</v>
      </c>
      <c r="I8" s="98" t="s">
        <v>1</v>
      </c>
      <c r="J8" s="98" t="s">
        <v>1</v>
      </c>
      <c r="K8" s="98" t="s">
        <v>1</v>
      </c>
      <c r="L8" s="147"/>
      <c r="M8" s="30"/>
      <c r="N8" s="86"/>
    </row>
    <row r="9" spans="1:14" ht="13">
      <c r="A9" s="103" t="s">
        <v>28</v>
      </c>
      <c r="B9" s="98">
        <v>5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 t="s">
        <v>1</v>
      </c>
      <c r="I9" s="98" t="s">
        <v>1</v>
      </c>
      <c r="J9" s="98" t="s">
        <v>1</v>
      </c>
      <c r="K9" s="98" t="s">
        <v>1</v>
      </c>
      <c r="L9" s="147"/>
      <c r="M9" s="30"/>
      <c r="N9" s="86"/>
    </row>
    <row r="10" spans="1:14" ht="13">
      <c r="A10" s="103" t="s">
        <v>27</v>
      </c>
      <c r="B10" s="98">
        <v>195</v>
      </c>
      <c r="C10" s="98">
        <v>105</v>
      </c>
      <c r="D10" s="98">
        <v>30</v>
      </c>
      <c r="E10" s="98">
        <v>25</v>
      </c>
      <c r="F10" s="98">
        <v>35</v>
      </c>
      <c r="G10" s="98">
        <v>15</v>
      </c>
      <c r="H10" s="98">
        <v>0</v>
      </c>
      <c r="I10" s="98">
        <v>5</v>
      </c>
      <c r="J10" s="98">
        <v>0</v>
      </c>
      <c r="K10" s="98">
        <v>305</v>
      </c>
      <c r="L10" s="147"/>
      <c r="M10" s="30"/>
      <c r="N10" s="86"/>
    </row>
    <row r="11" spans="1:14" ht="13">
      <c r="A11" s="103" t="s">
        <v>26</v>
      </c>
      <c r="B11" s="98">
        <v>70</v>
      </c>
      <c r="C11" s="98">
        <v>10</v>
      </c>
      <c r="D11" s="98">
        <v>0</v>
      </c>
      <c r="E11" s="98">
        <v>5</v>
      </c>
      <c r="F11" s="98">
        <v>5</v>
      </c>
      <c r="G11" s="98">
        <v>0</v>
      </c>
      <c r="H11" s="98">
        <v>0</v>
      </c>
      <c r="I11" s="98">
        <v>0</v>
      </c>
      <c r="J11" s="98">
        <v>0</v>
      </c>
      <c r="K11" s="98">
        <v>80</v>
      </c>
      <c r="L11" s="147"/>
      <c r="M11" s="30"/>
      <c r="N11" s="86"/>
    </row>
    <row r="12" spans="1:14" ht="13">
      <c r="A12" s="103" t="s">
        <v>25</v>
      </c>
      <c r="B12" s="98" t="s">
        <v>1</v>
      </c>
      <c r="C12" s="98" t="s">
        <v>1</v>
      </c>
      <c r="D12" s="98" t="s">
        <v>1</v>
      </c>
      <c r="E12" s="98" t="s">
        <v>1</v>
      </c>
      <c r="F12" s="98" t="s">
        <v>1</v>
      </c>
      <c r="G12" s="98" t="s">
        <v>1</v>
      </c>
      <c r="H12" s="98" t="s">
        <v>1</v>
      </c>
      <c r="I12" s="98" t="s">
        <v>1</v>
      </c>
      <c r="J12" s="98" t="s">
        <v>1</v>
      </c>
      <c r="K12" s="98" t="s">
        <v>1</v>
      </c>
      <c r="L12" s="147"/>
      <c r="M12" s="30"/>
      <c r="N12" s="86"/>
    </row>
    <row r="13" spans="1:14" ht="13">
      <c r="A13" s="103" t="s">
        <v>24</v>
      </c>
      <c r="B13" s="98" t="s">
        <v>1</v>
      </c>
      <c r="C13" s="98" t="s">
        <v>1</v>
      </c>
      <c r="D13" s="98" t="s">
        <v>1</v>
      </c>
      <c r="E13" s="98" t="s">
        <v>1</v>
      </c>
      <c r="F13" s="98" t="s">
        <v>1</v>
      </c>
      <c r="G13" s="98" t="s">
        <v>1</v>
      </c>
      <c r="H13" s="98" t="s">
        <v>1</v>
      </c>
      <c r="I13" s="98" t="s">
        <v>1</v>
      </c>
      <c r="J13" s="98" t="s">
        <v>1</v>
      </c>
      <c r="K13" s="98" t="s">
        <v>1</v>
      </c>
      <c r="L13" s="147"/>
      <c r="M13" s="30"/>
      <c r="N13" s="86"/>
    </row>
    <row r="14" spans="1:14" ht="13">
      <c r="A14" s="103" t="s">
        <v>23</v>
      </c>
      <c r="B14" s="98">
        <v>665</v>
      </c>
      <c r="C14" s="98">
        <v>230</v>
      </c>
      <c r="D14" s="98">
        <v>75</v>
      </c>
      <c r="E14" s="98">
        <v>65</v>
      </c>
      <c r="F14" s="98">
        <v>55</v>
      </c>
      <c r="G14" s="98">
        <v>35</v>
      </c>
      <c r="H14" s="98">
        <v>15</v>
      </c>
      <c r="I14" s="98">
        <v>10</v>
      </c>
      <c r="J14" s="98">
        <v>15</v>
      </c>
      <c r="K14" s="98">
        <v>915</v>
      </c>
      <c r="L14" s="147"/>
      <c r="M14" s="30"/>
      <c r="N14" s="86"/>
    </row>
    <row r="15" spans="1:14" ht="13">
      <c r="A15" s="103" t="s">
        <v>22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47"/>
      <c r="M15" s="30"/>
      <c r="N15" s="86"/>
    </row>
    <row r="16" spans="1:14" ht="13">
      <c r="A16" s="103" t="s">
        <v>21</v>
      </c>
      <c r="B16" s="98" t="s">
        <v>1</v>
      </c>
      <c r="C16" s="98" t="s">
        <v>1</v>
      </c>
      <c r="D16" s="98" t="s">
        <v>1</v>
      </c>
      <c r="E16" s="98" t="s">
        <v>1</v>
      </c>
      <c r="F16" s="98" t="s">
        <v>1</v>
      </c>
      <c r="G16" s="98" t="s">
        <v>1</v>
      </c>
      <c r="H16" s="98" t="s">
        <v>1</v>
      </c>
      <c r="I16" s="98" t="s">
        <v>1</v>
      </c>
      <c r="J16" s="98" t="s">
        <v>1</v>
      </c>
      <c r="K16" s="98" t="s">
        <v>1</v>
      </c>
      <c r="L16" s="147"/>
      <c r="M16" s="30"/>
      <c r="N16" s="86"/>
    </row>
    <row r="17" spans="1:14" ht="13">
      <c r="A17" s="103" t="s">
        <v>20</v>
      </c>
      <c r="B17" s="98" t="s">
        <v>1</v>
      </c>
      <c r="C17" s="98" t="s">
        <v>1</v>
      </c>
      <c r="D17" s="98" t="s">
        <v>1</v>
      </c>
      <c r="E17" s="98" t="s">
        <v>1</v>
      </c>
      <c r="F17" s="98" t="s">
        <v>1</v>
      </c>
      <c r="G17" s="98" t="s">
        <v>1</v>
      </c>
      <c r="H17" s="98" t="s">
        <v>1</v>
      </c>
      <c r="I17" s="98" t="s">
        <v>1</v>
      </c>
      <c r="J17" s="98" t="s">
        <v>1</v>
      </c>
      <c r="K17" s="98" t="s">
        <v>1</v>
      </c>
      <c r="L17" s="147"/>
      <c r="M17" s="30"/>
      <c r="N17" s="86"/>
    </row>
    <row r="18" spans="1:14" ht="13">
      <c r="A18" s="103" t="s">
        <v>19</v>
      </c>
      <c r="B18" s="98">
        <v>1230</v>
      </c>
      <c r="C18" s="98">
        <v>225</v>
      </c>
      <c r="D18" s="98">
        <v>45</v>
      </c>
      <c r="E18" s="98">
        <v>60</v>
      </c>
      <c r="F18" s="98">
        <v>55</v>
      </c>
      <c r="G18" s="98">
        <v>65</v>
      </c>
      <c r="H18" s="98">
        <v>10</v>
      </c>
      <c r="I18" s="98">
        <v>5</v>
      </c>
      <c r="J18" s="98">
        <v>10</v>
      </c>
      <c r="K18" s="98">
        <v>1470</v>
      </c>
      <c r="L18" s="147"/>
      <c r="M18" s="30"/>
      <c r="N18" s="86"/>
    </row>
    <row r="19" spans="1:14" ht="13">
      <c r="A19" s="103" t="s">
        <v>18</v>
      </c>
      <c r="B19" s="98">
        <v>10</v>
      </c>
      <c r="C19" s="98">
        <v>5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15</v>
      </c>
      <c r="L19" s="147"/>
      <c r="M19" s="30"/>
      <c r="N19" s="86"/>
    </row>
    <row r="20" spans="1:14" ht="13">
      <c r="A20" s="103" t="s">
        <v>17</v>
      </c>
      <c r="B20" s="98" t="s">
        <v>1</v>
      </c>
      <c r="C20" s="98" t="s">
        <v>1</v>
      </c>
      <c r="D20" s="98" t="s">
        <v>1</v>
      </c>
      <c r="E20" s="98" t="s">
        <v>1</v>
      </c>
      <c r="F20" s="98" t="s">
        <v>1</v>
      </c>
      <c r="G20" s="98" t="s">
        <v>1</v>
      </c>
      <c r="H20" s="98" t="s">
        <v>1</v>
      </c>
      <c r="I20" s="98" t="s">
        <v>1</v>
      </c>
      <c r="J20" s="98" t="s">
        <v>1</v>
      </c>
      <c r="K20" s="98" t="s">
        <v>1</v>
      </c>
      <c r="L20" s="147"/>
      <c r="M20" s="30"/>
      <c r="N20" s="86"/>
    </row>
    <row r="21" spans="1:14" ht="13">
      <c r="A21" s="103" t="s">
        <v>16</v>
      </c>
      <c r="B21" s="98">
        <v>20</v>
      </c>
      <c r="C21" s="98">
        <v>5</v>
      </c>
      <c r="D21" s="98">
        <v>0</v>
      </c>
      <c r="E21" s="98">
        <v>0</v>
      </c>
      <c r="F21" s="98">
        <v>5</v>
      </c>
      <c r="G21" s="98">
        <v>0</v>
      </c>
      <c r="H21" s="98">
        <v>0</v>
      </c>
      <c r="I21" s="98">
        <v>0</v>
      </c>
      <c r="J21" s="98">
        <v>5</v>
      </c>
      <c r="K21" s="98">
        <v>30</v>
      </c>
      <c r="L21" s="147"/>
      <c r="M21" s="30"/>
      <c r="N21" s="86"/>
    </row>
    <row r="22" spans="1:14" ht="13">
      <c r="A22" s="103" t="s">
        <v>15</v>
      </c>
      <c r="B22" s="98">
        <v>685</v>
      </c>
      <c r="C22" s="98">
        <v>485</v>
      </c>
      <c r="D22" s="98">
        <v>160</v>
      </c>
      <c r="E22" s="98">
        <v>140</v>
      </c>
      <c r="F22" s="98">
        <v>185</v>
      </c>
      <c r="G22" s="98">
        <v>115</v>
      </c>
      <c r="H22" s="98">
        <v>40</v>
      </c>
      <c r="I22" s="98">
        <v>45</v>
      </c>
      <c r="J22" s="98">
        <v>45</v>
      </c>
      <c r="K22" s="98">
        <v>1260</v>
      </c>
      <c r="L22" s="147"/>
      <c r="M22" s="30"/>
      <c r="N22" s="86"/>
    </row>
    <row r="23" spans="1:14" ht="13">
      <c r="A23" s="103" t="s">
        <v>14</v>
      </c>
      <c r="B23" s="98">
        <v>975</v>
      </c>
      <c r="C23" s="98">
        <v>750</v>
      </c>
      <c r="D23" s="98">
        <v>135</v>
      </c>
      <c r="E23" s="98">
        <v>100</v>
      </c>
      <c r="F23" s="98">
        <v>280</v>
      </c>
      <c r="G23" s="98">
        <v>235</v>
      </c>
      <c r="H23" s="98">
        <v>25</v>
      </c>
      <c r="I23" s="98">
        <v>45</v>
      </c>
      <c r="J23" s="98">
        <v>45</v>
      </c>
      <c r="K23" s="98">
        <v>1810</v>
      </c>
      <c r="L23" s="147"/>
      <c r="M23" s="30"/>
      <c r="N23" s="86"/>
    </row>
    <row r="24" spans="1:14" ht="13">
      <c r="A24" s="103" t="s">
        <v>13</v>
      </c>
      <c r="B24" s="98" t="s">
        <v>1</v>
      </c>
      <c r="C24" s="98" t="s">
        <v>1</v>
      </c>
      <c r="D24" s="98" t="s">
        <v>1</v>
      </c>
      <c r="E24" s="98" t="s">
        <v>1</v>
      </c>
      <c r="F24" s="98" t="s">
        <v>1</v>
      </c>
      <c r="G24" s="98" t="s">
        <v>1</v>
      </c>
      <c r="H24" s="98" t="s">
        <v>1</v>
      </c>
      <c r="I24" s="98" t="s">
        <v>1</v>
      </c>
      <c r="J24" s="98" t="s">
        <v>1</v>
      </c>
      <c r="K24" s="98" t="s">
        <v>1</v>
      </c>
      <c r="L24" s="147"/>
      <c r="M24" s="30"/>
      <c r="N24" s="86"/>
    </row>
    <row r="25" spans="1:14" ht="13">
      <c r="A25" s="103" t="s">
        <v>12</v>
      </c>
      <c r="B25" s="98" t="s">
        <v>1</v>
      </c>
      <c r="C25" s="98" t="s">
        <v>1</v>
      </c>
      <c r="D25" s="98" t="s">
        <v>1</v>
      </c>
      <c r="E25" s="98" t="s">
        <v>1</v>
      </c>
      <c r="F25" s="98" t="s">
        <v>1</v>
      </c>
      <c r="G25" s="98" t="s">
        <v>1</v>
      </c>
      <c r="H25" s="98" t="s">
        <v>1</v>
      </c>
      <c r="I25" s="98" t="s">
        <v>1</v>
      </c>
      <c r="J25" s="98" t="s">
        <v>1</v>
      </c>
      <c r="K25" s="98" t="s">
        <v>1</v>
      </c>
      <c r="L25" s="147"/>
      <c r="M25" s="30"/>
      <c r="N25" s="86"/>
    </row>
    <row r="26" spans="1:14" ht="13">
      <c r="A26" s="103" t="s">
        <v>11</v>
      </c>
      <c r="B26" s="98">
        <v>780</v>
      </c>
      <c r="C26" s="98">
        <v>390</v>
      </c>
      <c r="D26" s="98">
        <v>240</v>
      </c>
      <c r="E26" s="98">
        <v>65</v>
      </c>
      <c r="F26" s="98">
        <v>35</v>
      </c>
      <c r="G26" s="98">
        <v>50</v>
      </c>
      <c r="H26" s="98">
        <v>5</v>
      </c>
      <c r="I26" s="98">
        <v>10</v>
      </c>
      <c r="J26" s="98">
        <v>40</v>
      </c>
      <c r="K26" s="98">
        <v>1220</v>
      </c>
      <c r="L26" s="147"/>
      <c r="M26" s="30"/>
      <c r="N26" s="86"/>
    </row>
    <row r="27" spans="1:14" ht="13">
      <c r="A27" s="103" t="s">
        <v>10</v>
      </c>
      <c r="B27" s="98">
        <v>55</v>
      </c>
      <c r="C27" s="98">
        <v>5</v>
      </c>
      <c r="D27" s="98">
        <v>0</v>
      </c>
      <c r="E27" s="98">
        <v>0</v>
      </c>
      <c r="F27" s="98">
        <v>0</v>
      </c>
      <c r="G27" s="98">
        <v>5</v>
      </c>
      <c r="H27" s="98">
        <v>0</v>
      </c>
      <c r="I27" s="98">
        <v>5</v>
      </c>
      <c r="J27" s="98">
        <v>0</v>
      </c>
      <c r="K27" s="98">
        <v>60</v>
      </c>
      <c r="L27" s="147"/>
      <c r="M27" s="30"/>
      <c r="N27" s="86"/>
    </row>
    <row r="28" spans="1:14" ht="13">
      <c r="A28" s="103" t="s">
        <v>9</v>
      </c>
      <c r="B28" s="98">
        <v>280</v>
      </c>
      <c r="C28" s="98">
        <v>5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285</v>
      </c>
      <c r="L28" s="147"/>
      <c r="M28" s="30"/>
      <c r="N28" s="86"/>
    </row>
    <row r="29" spans="1:14" ht="13">
      <c r="A29" s="104" t="s">
        <v>8</v>
      </c>
      <c r="B29" s="99">
        <v>645</v>
      </c>
      <c r="C29" s="99">
        <v>150</v>
      </c>
      <c r="D29" s="99">
        <v>50</v>
      </c>
      <c r="E29" s="99">
        <v>15</v>
      </c>
      <c r="F29" s="99">
        <v>80</v>
      </c>
      <c r="G29" s="99">
        <v>5</v>
      </c>
      <c r="H29" s="99">
        <v>0</v>
      </c>
      <c r="I29" s="99">
        <v>5</v>
      </c>
      <c r="J29" s="99">
        <v>0</v>
      </c>
      <c r="K29" s="99">
        <v>795</v>
      </c>
      <c r="L29" s="147"/>
      <c r="M29" s="30"/>
      <c r="N29" s="86"/>
    </row>
    <row r="30" spans="1:14" ht="13">
      <c r="A30" s="131" t="s">
        <v>7</v>
      </c>
      <c r="B30" s="132">
        <v>785</v>
      </c>
      <c r="C30" s="132">
        <v>150</v>
      </c>
      <c r="D30" s="132">
        <v>35</v>
      </c>
      <c r="E30" s="132">
        <v>40</v>
      </c>
      <c r="F30" s="132">
        <v>50</v>
      </c>
      <c r="G30" s="132">
        <v>25</v>
      </c>
      <c r="H30" s="132">
        <v>15</v>
      </c>
      <c r="I30" s="132">
        <v>10</v>
      </c>
      <c r="J30" s="132">
        <v>15</v>
      </c>
      <c r="K30" s="132">
        <v>960</v>
      </c>
      <c r="L30" s="147"/>
      <c r="M30" s="30"/>
      <c r="N30" s="86"/>
    </row>
    <row r="31" spans="1:14" ht="13">
      <c r="A31" s="129" t="s">
        <v>6</v>
      </c>
      <c r="B31" s="130">
        <v>0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 t="s">
        <v>1</v>
      </c>
      <c r="K31" s="130" t="s">
        <v>1</v>
      </c>
      <c r="L31" s="147"/>
      <c r="M31" s="30"/>
      <c r="N31" s="86"/>
    </row>
    <row r="32" spans="1:14" ht="13">
      <c r="A32" s="103" t="s">
        <v>5</v>
      </c>
      <c r="B32" s="98">
        <v>0</v>
      </c>
      <c r="C32" s="98">
        <v>5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5</v>
      </c>
      <c r="L32" s="147"/>
      <c r="M32" s="30"/>
      <c r="N32" s="86"/>
    </row>
    <row r="33" spans="1:14" ht="13">
      <c r="A33" s="104" t="s">
        <v>4</v>
      </c>
      <c r="B33" s="99">
        <v>490</v>
      </c>
      <c r="C33" s="99">
        <v>575</v>
      </c>
      <c r="D33" s="99">
        <v>100</v>
      </c>
      <c r="E33" s="99">
        <v>95</v>
      </c>
      <c r="F33" s="99">
        <v>200</v>
      </c>
      <c r="G33" s="99">
        <v>180</v>
      </c>
      <c r="H33" s="99">
        <v>45</v>
      </c>
      <c r="I33" s="99">
        <v>75</v>
      </c>
      <c r="J33" s="99">
        <v>60</v>
      </c>
      <c r="K33" s="99">
        <v>1200</v>
      </c>
      <c r="L33" s="147"/>
      <c r="M33" s="30"/>
      <c r="N33" s="86"/>
    </row>
    <row r="34" spans="1:14" ht="13">
      <c r="A34" s="131" t="s">
        <v>3</v>
      </c>
      <c r="B34" s="132">
        <v>950</v>
      </c>
      <c r="C34" s="132">
        <v>145</v>
      </c>
      <c r="D34" s="132">
        <v>40</v>
      </c>
      <c r="E34" s="132">
        <v>40</v>
      </c>
      <c r="F34" s="132">
        <v>40</v>
      </c>
      <c r="G34" s="132">
        <v>30</v>
      </c>
      <c r="H34" s="132">
        <v>5</v>
      </c>
      <c r="I34" s="132">
        <v>0</v>
      </c>
      <c r="J34" s="132">
        <v>0</v>
      </c>
      <c r="K34" s="132">
        <v>1095</v>
      </c>
      <c r="L34" s="147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101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203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2" t="s">
        <v>195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8"/>
  </sheetPr>
  <dimension ref="A1:Z48"/>
  <sheetViews>
    <sheetView showGridLines="0" workbookViewId="0" topLeftCell="L5">
      <selection activeCell="U8" sqref="U8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>
      <c r="A1" s="88"/>
    </row>
    <row r="2" ht="12.75"/>
    <row r="3" ht="12.75">
      <c r="A3" s="89" t="s">
        <v>208</v>
      </c>
    </row>
    <row r="4" ht="12.75">
      <c r="A4" s="64" t="s">
        <v>185</v>
      </c>
    </row>
    <row r="5" ht="12.75"/>
    <row r="6" ht="12.75"/>
    <row r="7" ht="12.75"/>
    <row r="8" spans="20:21" ht="83.15" customHeight="1">
      <c r="T8" s="95"/>
      <c r="U8" s="91" t="s">
        <v>209</v>
      </c>
    </row>
    <row r="9" spans="20:26" ht="16.5" customHeight="1">
      <c r="T9" s="92" t="s">
        <v>23</v>
      </c>
      <c r="U9" s="137">
        <v>12.037889751348507</v>
      </c>
      <c r="V9" s="139"/>
      <c r="Y9" s="3"/>
      <c r="Z9" s="3"/>
    </row>
    <row r="10" spans="20:26" ht="16.5" customHeight="1">
      <c r="T10" s="93" t="s">
        <v>33</v>
      </c>
      <c r="U10" s="137">
        <v>6.092937819986712</v>
      </c>
      <c r="V10" s="139"/>
      <c r="Y10" s="3"/>
      <c r="Z10" s="3"/>
    </row>
    <row r="11" spans="20:26" ht="16.5" customHeight="1">
      <c r="T11" s="93" t="s">
        <v>30</v>
      </c>
      <c r="U11" s="137">
        <v>6.006284816454792</v>
      </c>
      <c r="V11" s="139"/>
      <c r="Y11" s="3"/>
      <c r="Z11" s="3"/>
    </row>
    <row r="12" spans="20:26" ht="16.5" customHeight="1">
      <c r="T12" s="93" t="s">
        <v>7</v>
      </c>
      <c r="U12" s="137">
        <v>5.266626393541655</v>
      </c>
      <c r="V12" s="139"/>
      <c r="Y12" s="3"/>
      <c r="Z12" s="3"/>
    </row>
    <row r="13" spans="20:26" ht="16.5" customHeight="1">
      <c r="T13" s="93" t="s">
        <v>19</v>
      </c>
      <c r="U13" s="137">
        <v>5.09031766904284</v>
      </c>
      <c r="V13" s="139"/>
      <c r="Y13" s="3"/>
      <c r="Z13" s="3"/>
    </row>
    <row r="14" spans="20:26" ht="16.5" customHeight="1">
      <c r="T14" s="93" t="s">
        <v>14</v>
      </c>
      <c r="U14" s="137">
        <v>4.972542559033498</v>
      </c>
      <c r="V14" s="139"/>
      <c r="Y14" s="3"/>
      <c r="Z14" s="3"/>
    </row>
    <row r="15" spans="20:26" ht="16.5" customHeight="1">
      <c r="T15" s="93" t="s">
        <v>8</v>
      </c>
      <c r="U15" s="137">
        <v>4.322766570605188</v>
      </c>
      <c r="V15" s="139"/>
      <c r="Y15" s="3"/>
      <c r="Z15" s="3"/>
    </row>
    <row r="16" spans="20:26" ht="16.5" customHeight="1">
      <c r="T16" s="93" t="s">
        <v>16</v>
      </c>
      <c r="U16" s="137">
        <v>4.191616766467066</v>
      </c>
      <c r="V16" s="139"/>
      <c r="Y16" s="3"/>
      <c r="Z16" s="3"/>
    </row>
    <row r="17" spans="20:26" ht="16.5" customHeight="1">
      <c r="T17" s="93" t="s">
        <v>15</v>
      </c>
      <c r="U17" s="137">
        <v>3.230437903804738</v>
      </c>
      <c r="V17" s="139"/>
      <c r="Y17" s="3"/>
      <c r="Z17" s="3"/>
    </row>
    <row r="18" spans="20:26" ht="16.5" customHeight="1">
      <c r="T18" s="93" t="s">
        <v>11</v>
      </c>
      <c r="U18" s="137">
        <v>2.488190258999837</v>
      </c>
      <c r="V18" s="139"/>
      <c r="Y18" s="3"/>
      <c r="Z18" s="3"/>
    </row>
    <row r="19" spans="20:26" ht="16.5" customHeight="1">
      <c r="T19" s="93" t="s">
        <v>10</v>
      </c>
      <c r="U19" s="137">
        <v>2.001937358734259</v>
      </c>
      <c r="V19" s="139"/>
      <c r="Y19" s="3"/>
      <c r="Z19" s="3"/>
    </row>
    <row r="20" spans="20:26" ht="16.5" customHeight="1">
      <c r="T20" s="93" t="s">
        <v>32</v>
      </c>
      <c r="U20" s="137">
        <v>1.3438883854531776</v>
      </c>
      <c r="V20" s="139"/>
      <c r="Y20" s="3"/>
      <c r="Z20" s="3"/>
    </row>
    <row r="21" spans="20:26" ht="16.5" customHeight="1">
      <c r="T21" s="93" t="s">
        <v>26</v>
      </c>
      <c r="U21" s="137">
        <v>1.1368362678497157</v>
      </c>
      <c r="V21" s="139"/>
      <c r="Y21" s="3"/>
      <c r="Z21" s="3"/>
    </row>
    <row r="22" spans="20:26" ht="16.5" customHeight="1">
      <c r="T22" s="93" t="s">
        <v>27</v>
      </c>
      <c r="U22" s="137">
        <v>0.9737160313116527</v>
      </c>
      <c r="V22" s="139"/>
      <c r="Y22" s="3"/>
      <c r="Z22" s="3"/>
    </row>
    <row r="23" spans="20:26" ht="16.5" customHeight="1">
      <c r="T23" s="93" t="s">
        <v>18</v>
      </c>
      <c r="U23" s="137">
        <v>0.7306889352818372</v>
      </c>
      <c r="V23" s="139"/>
      <c r="Y23" s="3"/>
      <c r="Z23" s="3"/>
    </row>
    <row r="24" spans="20:26" ht="16.5" customHeight="1">
      <c r="T24" s="93" t="s">
        <v>9</v>
      </c>
      <c r="U24" s="137">
        <v>0.7006369426751592</v>
      </c>
      <c r="V24" s="139"/>
      <c r="Y24" s="3"/>
      <c r="Z24" s="3"/>
    </row>
    <row r="25" spans="20:26" ht="16.5" customHeight="1">
      <c r="T25" s="93" t="s">
        <v>22</v>
      </c>
      <c r="U25" s="137">
        <v>0</v>
      </c>
      <c r="V25" s="139"/>
      <c r="Y25" s="3"/>
      <c r="Z25" s="3"/>
    </row>
    <row r="26" ht="16.5" customHeight="1" thickBot="1">
      <c r="V26" s="139"/>
    </row>
    <row r="27" spans="20:22" ht="16.5" customHeight="1" thickTop="1">
      <c r="T27" s="94" t="s">
        <v>4</v>
      </c>
      <c r="U27" s="138">
        <v>5.364259168047284</v>
      </c>
      <c r="V27" s="139"/>
    </row>
    <row r="28" spans="20:22" ht="16.5" customHeight="1">
      <c r="T28" s="92" t="s">
        <v>3</v>
      </c>
      <c r="U28" s="137">
        <v>3.5854360047064975</v>
      </c>
      <c r="V28" s="139"/>
    </row>
    <row r="29" spans="20:22" ht="16.5" customHeight="1">
      <c r="T29" s="92" t="s">
        <v>5</v>
      </c>
      <c r="U29" s="137">
        <v>3.167420814479638</v>
      </c>
      <c r="V29" s="139"/>
    </row>
    <row r="30" ht="16.5" customHeight="1">
      <c r="V30" s="139"/>
    </row>
    <row r="31" spans="20:22" ht="15">
      <c r="T31" s="167" t="s">
        <v>210</v>
      </c>
      <c r="V31" s="139"/>
    </row>
    <row r="32" ht="15">
      <c r="T32" s="167" t="s">
        <v>202</v>
      </c>
    </row>
    <row r="33" ht="13">
      <c r="T33" s="168" t="s">
        <v>213</v>
      </c>
    </row>
    <row r="38" ht="15">
      <c r="C38" s="79"/>
    </row>
    <row r="40" ht="15">
      <c r="C40" s="79"/>
    </row>
    <row r="41" ht="15">
      <c r="C41" s="79"/>
    </row>
    <row r="42" ht="15">
      <c r="C42" s="79"/>
    </row>
    <row r="43" ht="15">
      <c r="C43" s="79"/>
    </row>
    <row r="44" ht="15">
      <c r="C44" s="79"/>
    </row>
    <row r="48" spans="4:8" ht="15">
      <c r="D48" s="90"/>
      <c r="E48" s="90"/>
      <c r="F48" s="90"/>
      <c r="G48" s="90"/>
      <c r="H48" s="90"/>
    </row>
    <row r="85" s="64" customFormat="1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2024-04-05T08:16:08Z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