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960" windowWidth="27060" windowHeight="11190" tabRatio="701" activeTab="0"/>
  </bookViews>
  <sheets>
    <sheet name="Table 1" sheetId="21" r:id="rId1"/>
    <sheet name="Figure 1" sheetId="22" r:id="rId2"/>
    <sheet name="Table 2" sheetId="51" r:id="rId3"/>
    <sheet name="Table 3" sheetId="66" r:id="rId4"/>
    <sheet name="Table 4" sheetId="67" r:id="rId5"/>
    <sheet name="Figure 2" sheetId="64" r:id="rId6"/>
    <sheet name="Figure 3" sheetId="45" r:id="rId7"/>
    <sheet name="Figure 4" sheetId="47" r:id="rId8"/>
    <sheet name="Table 5" sheetId="52" r:id="rId9"/>
    <sheet name="Figure 5" sheetId="60" r:id="rId10"/>
    <sheet name="Figure 6" sheetId="65" r:id="rId11"/>
    <sheet name="Figure 7 " sheetId="42" r:id="rId12"/>
    <sheet name="Figure 8" sheetId="44" r:id="rId13"/>
    <sheet name="Figure 9" sheetId="89" r:id="rId14"/>
    <sheet name="Figure 10" sheetId="88" r:id="rId15"/>
    <sheet name="Figure 11" sheetId="86" r:id="rId16"/>
  </sheets>
  <definedNames/>
  <calcPr calcId="145621"/>
</workbook>
</file>

<file path=xl/sharedStrings.xml><?xml version="1.0" encoding="utf-8"?>
<sst xmlns="http://schemas.openxmlformats.org/spreadsheetml/2006/main" count="10922" uniqueCount="210">
  <si>
    <t>:</t>
  </si>
  <si>
    <t xml:space="preserve">Consumption of mineral fertilisers </t>
  </si>
  <si>
    <t>Consumption of organic fertilisers (except manure)</t>
  </si>
  <si>
    <t xml:space="preserve">Manure input </t>
  </si>
  <si>
    <t>Atmospheric deposition</t>
  </si>
  <si>
    <t>Seeds and planting material</t>
  </si>
  <si>
    <t>Cattle</t>
  </si>
  <si>
    <t>Pigs</t>
  </si>
  <si>
    <t xml:space="preserve">Sheep and goats </t>
  </si>
  <si>
    <t>Poultry</t>
  </si>
  <si>
    <t>Other livestock</t>
  </si>
  <si>
    <t>Cereals</t>
  </si>
  <si>
    <t>Other crops</t>
  </si>
  <si>
    <t>Crop residues removed from the field</t>
  </si>
  <si>
    <r>
      <t>Source:</t>
    </r>
    <r>
      <rPr>
        <sz val="9"/>
        <color theme="1"/>
        <rFont val="Arial"/>
        <family val="2"/>
      </rPr>
      <t xml:space="preserve"> Eurostat (online data code: aei_pr_gnb)</t>
    </r>
  </si>
  <si>
    <t>Biological fixation of nitrogen</t>
  </si>
  <si>
    <t>(%)</t>
  </si>
  <si>
    <t>`</t>
  </si>
  <si>
    <t>Netherlands</t>
  </si>
  <si>
    <t>Germany</t>
  </si>
  <si>
    <t>Czech Republic</t>
  </si>
  <si>
    <t>United Kingdom</t>
  </si>
  <si>
    <t>France</t>
  </si>
  <si>
    <t>Slovenia</t>
  </si>
  <si>
    <t>Finland</t>
  </si>
  <si>
    <t>Poland</t>
  </si>
  <si>
    <t>Hungary</t>
  </si>
  <si>
    <t>Portugal</t>
  </si>
  <si>
    <t>Norway</t>
  </si>
  <si>
    <t>Luxembourg</t>
  </si>
  <si>
    <t xml:space="preserve">Norway </t>
  </si>
  <si>
    <t>Belgium</t>
  </si>
  <si>
    <t>Bulgaria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</si>
  <si>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</si>
  <si>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</si>
  <si>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</si>
  <si>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</si>
  <si>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</si>
  <si>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</si>
  <si>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</si>
  <si>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</si>
  <si>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</si>
  <si>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</si>
  <si>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Malta</t>
  </si>
  <si>
    <t>Austria</t>
  </si>
  <si>
    <t>Romania</t>
  </si>
  <si>
    <t>Slovakia</t>
  </si>
  <si>
    <t>Sweden</t>
  </si>
  <si>
    <t>Switzerland</t>
  </si>
  <si>
    <t xml:space="preserve">Estonia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</si>
  <si>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</si>
  <si>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</si>
  <si>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</si>
  <si>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</si>
  <si>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</si>
  <si>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</si>
  <si>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</si>
  <si>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</si>
  <si>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</si>
  <si>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</si>
  <si>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</si>
  <si>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</si>
  <si>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Nitrogen inputs (tonnes of nutrient)</t>
  </si>
  <si>
    <t>Nitrogen outputs (tonnes of nutrient)</t>
  </si>
  <si>
    <t>(2000 = 100)</t>
  </si>
  <si>
    <t>Gross Nutrient Balance [aei_pr_gnb]</t>
  </si>
  <si>
    <t>INDIC_AG</t>
  </si>
  <si>
    <t>GEO/TIME</t>
  </si>
  <si>
    <t>1995</t>
  </si>
  <si>
    <t>2012</t>
  </si>
  <si>
    <t>2013</t>
  </si>
  <si>
    <t>2014</t>
  </si>
  <si>
    <t>European Union (28 countries)</t>
  </si>
  <si>
    <t>Germany (until 1990 former territory of the FRG)</t>
  </si>
  <si>
    <t>Gross nitrogen balance (tonnes of nutrient)</t>
  </si>
  <si>
    <t>Gross nitrogen balance</t>
  </si>
  <si>
    <t>Nitrogen use efficiency (outputs/inputs)</t>
  </si>
  <si>
    <t>Nitrogen use efficiency</t>
  </si>
  <si>
    <t>(²) Eurostat estimates for 2012-14.</t>
  </si>
  <si>
    <t>Source: Eurostat (online data code: aei_pr_gnb)</t>
  </si>
  <si>
    <t xml:space="preserve"> EU-28</t>
  </si>
  <si>
    <t xml:space="preserve">EU-28 </t>
  </si>
  <si>
    <t>Note: Estimates.</t>
  </si>
  <si>
    <t xml:space="preserve">Switzerland </t>
  </si>
  <si>
    <t>Last update</t>
  </si>
  <si>
    <t>Extracted on</t>
  </si>
  <si>
    <t>Source of data</t>
  </si>
  <si>
    <t>Eurostat</t>
  </si>
  <si>
    <t>NUTRIENT</t>
  </si>
  <si>
    <t>Nitrogen</t>
  </si>
  <si>
    <t>Gross Nutrient Balance per hectare UAA (kg of nutrient per ha)</t>
  </si>
  <si>
    <t>1996</t>
  </si>
  <si>
    <t>1997</t>
  </si>
  <si>
    <t>1998</t>
  </si>
  <si>
    <t>1999</t>
  </si>
  <si>
    <t>European Union (15 countries)</t>
  </si>
  <si>
    <t>EU-15</t>
  </si>
  <si>
    <t>1990</t>
  </si>
  <si>
    <t>1991</t>
  </si>
  <si>
    <t>1992</t>
  </si>
  <si>
    <t>1993</t>
  </si>
  <si>
    <t>1994</t>
  </si>
  <si>
    <t>:  data not available</t>
  </si>
  <si>
    <t>Table 1:  Gross nitrogen balance, 1990, 1995, 2000, 2005 and 2010-14</t>
  </si>
  <si>
    <t>Note:  Eurostat estimates for EU-28, EU-15, Belgium, Bulgaria, Denmark, Greece, Spain, Croatia, Italy, Cyprus, Latvia, Lithuania, Luxembourg, Malta, Austria, Romania and Slovakia.</t>
  </si>
  <si>
    <t xml:space="preserve"> EU-15</t>
  </si>
  <si>
    <t>2010–14 (¹)</t>
  </si>
  <si>
    <t>Special value:</t>
  </si>
  <si>
    <t>not available</t>
  </si>
  <si>
    <t>Gross Nutrient Balance (Inputs minus Outputs) (tonnes of nutrient)</t>
  </si>
  <si>
    <t>Utilised agricultural area (1000 ha)</t>
  </si>
  <si>
    <t>GEO</t>
  </si>
  <si>
    <t>INDIC_AG/TIME</t>
  </si>
  <si>
    <t>Consumption of mineral fertilisers (tonnes of nutrient)</t>
  </si>
  <si>
    <t>Consumption of organic fertilisers (except manure) (tonnes of nutrient)</t>
  </si>
  <si>
    <t>Manure input (tonnes of nutrient)</t>
  </si>
  <si>
    <t>Other nutrient inputs: Biological fixation of Nitrogen (tonnes of nutrient)</t>
  </si>
  <si>
    <t>Other nutrient inputs: Atmospheric deposition (tonnes of nutrient)</t>
  </si>
  <si>
    <t>Other nutrient inputs: Seeds and planting material (tonnes of nutrient)</t>
  </si>
  <si>
    <t>Manure production from total livestock (tonnes of nutrient)</t>
  </si>
  <si>
    <t>Manure production from cattle (tonnes of nutrient)</t>
  </si>
  <si>
    <t>Manure production from pigs (tonnes of nutrient)</t>
  </si>
  <si>
    <t>Manure production from sheep and goats (tonnes of nutrient)</t>
  </si>
  <si>
    <t>Manure production from poultry (tonnes of nutrient)</t>
  </si>
  <si>
    <t>Manure production from other livestock (tonnes of nutrient)</t>
  </si>
  <si>
    <t>Manure production from total livestock</t>
  </si>
  <si>
    <t>Figure 1:  Gross nitrogen balance,  averages 2000–04 and 2010–14</t>
  </si>
  <si>
    <t>Nutrient removal by harvest of cereals (tonnes of nutrient)</t>
  </si>
  <si>
    <t>Nutrient removal by harvest of dried pulses (tonnes of nutrient)</t>
  </si>
  <si>
    <t>Nutrient removal by harvest of root crops (tonnes of nutrient)</t>
  </si>
  <si>
    <t>Nutrient removal by harvest of industrial crops (tonnes of nutrient)</t>
  </si>
  <si>
    <t>Nutrient removal by harvest of vegetables (tonnes of nutrient)</t>
  </si>
  <si>
    <t>Nutrient removal by harvest of fruits (tonnes of nutrient)</t>
  </si>
  <si>
    <t>Nutrient removal by harvest of ornamental crops (tonnes of nutrient)</t>
  </si>
  <si>
    <t>Nutrient removal by harvest of other crops (tonnes of nutrient)</t>
  </si>
  <si>
    <t>Nutrient removal by harvest and grazing of permanent grasslands (tonnes of nutrient)</t>
  </si>
  <si>
    <t>Nutrient removal by harvest of plants harvested green from arable land (tonnes of nutrient)</t>
  </si>
  <si>
    <t>Nutrient removal by crop residues removed from the field (tonnes of nutrient)</t>
  </si>
  <si>
    <t>Green fodder from arable land</t>
  </si>
  <si>
    <t>Permanent grasslands</t>
  </si>
  <si>
    <t>Nutrient outputs (tonnes of nutrient)</t>
  </si>
  <si>
    <t>Nutrient outputs</t>
  </si>
  <si>
    <t>Trend</t>
  </si>
  <si>
    <t>Table 2:  Nitrogen inputs, 1990, 1995, 2000, 2005 and 2010-14</t>
  </si>
  <si>
    <t>Nutrient inputs per hectare UAA (kg of nutrient per ha)</t>
  </si>
  <si>
    <t>Nutrient outputs per hectare UAA (kg of nutrient per ha)</t>
  </si>
  <si>
    <t xml:space="preserve">Fertilisers </t>
  </si>
  <si>
    <t xml:space="preserve">Manure </t>
  </si>
  <si>
    <t>Other inputs</t>
  </si>
  <si>
    <t>Fertilisers</t>
  </si>
  <si>
    <t>1000 hectares</t>
  </si>
  <si>
    <t>Total consumption of fertilisers (except manure) (tonnes of nutrient)</t>
  </si>
  <si>
    <t>Other nutrient inputs (tonnes of nutrient)</t>
  </si>
  <si>
    <t>EU-28</t>
  </si>
  <si>
    <t>tonnes of N</t>
  </si>
  <si>
    <t>UAA</t>
  </si>
  <si>
    <t>Nutrient inputs (tonnes of nutrient)</t>
  </si>
  <si>
    <t>Total N inputs</t>
  </si>
  <si>
    <t>Average kg N per ha (2010-2014)</t>
  </si>
  <si>
    <t xml:space="preserve">Cereals </t>
  </si>
  <si>
    <t>kg N per ha</t>
  </si>
  <si>
    <t xml:space="preserve">Other crops </t>
  </si>
  <si>
    <t>Total N outputs</t>
  </si>
  <si>
    <t>Crop residues burned on the field (tonnes of nutrient)</t>
  </si>
  <si>
    <t>Note: Eurostat estimates for EU-28, Belgium, Bulgaria, Denmark, Greece, Spain, Croatia, Italy, Cyprus, Latvia, Lithuania, Luxembourg, Malta, Austria, Romania and Slovakia.</t>
  </si>
  <si>
    <t>2000-04</t>
  </si>
  <si>
    <t>2010-14</t>
  </si>
  <si>
    <t>Average tonnes of N</t>
  </si>
  <si>
    <t>Total nutrient inputs</t>
  </si>
  <si>
    <t>Total nutrient outputs</t>
  </si>
  <si>
    <t>2000–04 (¹)</t>
  </si>
  <si>
    <t>2010–14 (²)</t>
  </si>
  <si>
    <t>(¹) Estonia: 2004</t>
  </si>
  <si>
    <t xml:space="preserve">Note: Eurostat estimates for EU-28, EU-15, Belgium, Bulgaria, Denmark, Greece, Spain, Croatia, Italy, Cyprus, Latvia, Lithuania, Luxembourg, Malta, Austria, Romania and Slovakia.  Average 2010-13 for Germany, Ireland, Sweden and Switzerland.  </t>
  </si>
  <si>
    <t xml:space="preserve">(¹) Average 2010-13 for Germany, Ireland, Sweden and Switzerland.  </t>
  </si>
  <si>
    <t>Figure 2:  Nutrient input per ha of utilised agricultural area, average 2010-2014</t>
  </si>
  <si>
    <t>Figure 3:  Share of the different nitrogen inputs in total nitrogen input, average 2010–14</t>
  </si>
  <si>
    <t>Figure 4:  Share of different livestock in manure nitrogen production, average 2010–14</t>
  </si>
  <si>
    <t>Figure 5:  Nutrient output per ha of utilised agricultural area, average 2010-2014</t>
  </si>
  <si>
    <t>Figure 6:  Share of the different nitrogen outputs in total nitrogen outputs, average 2010–14</t>
  </si>
  <si>
    <t>Table 5:  Nitrogen outputs, 1990, 1995, 2000, 2005 and 2010-14</t>
  </si>
  <si>
    <t>Table 4:  Share of gross manure input in total nitrogen inputs, 1990, 1995, 2000, 2005 and 2010-14</t>
  </si>
  <si>
    <t>Table 3:  Share of mineral fertilisers input in total nitrogen inputs, 1990, 1995, 2000, 2005 and 2010-14</t>
  </si>
  <si>
    <t>(total N outputs/total N inputs)</t>
  </si>
  <si>
    <t xml:space="preserve">(²) Germany, Ireland, Sweden and Switzerland: 2010-13 </t>
  </si>
  <si>
    <t>Nutrient inputs</t>
  </si>
  <si>
    <t>NUE</t>
  </si>
  <si>
    <t>Nutrient inputs/ha</t>
  </si>
  <si>
    <t xml:space="preserve">Nutrient outputs </t>
  </si>
  <si>
    <t xml:space="preserve">Nutrient outputs/ha </t>
  </si>
  <si>
    <t>GNB</t>
  </si>
  <si>
    <t>Figure 7:  Evolution of gross nitrogen balance and nitrogen use efficiency, EU-28, 2000–14</t>
  </si>
  <si>
    <t>Figure 8:  Nitrogen use efficiency, average 2000–04 and 2010–14</t>
  </si>
  <si>
    <t xml:space="preserve">         Note: Eurostat estimates for EU-28, Belgium, Bulgaria, Denmark, Greece, Spain, Croatia, Italy, Cyprus, Latvia, Lithuania, Luxembourg, Malta, Austria, Romania and Slovakia.</t>
  </si>
  <si>
    <t xml:space="preserve">         Average 2010-13 for Germany, Ireland, Sweden and Switzerland.  </t>
  </si>
  <si>
    <t xml:space="preserve">Tonnes of N (average 2010-2014) </t>
  </si>
  <si>
    <t>Nutrient inputs per ha (tonnes of N per ha)</t>
  </si>
  <si>
    <t>Nutrient outputs per ha (tonnes of N per ha)</t>
  </si>
  <si>
    <t>1990-1994</t>
  </si>
  <si>
    <t>1995-1999</t>
  </si>
  <si>
    <t>2000-2004</t>
  </si>
  <si>
    <t>2005-2009</t>
  </si>
  <si>
    <t>2010-2014</t>
  </si>
  <si>
    <t xml:space="preserve">         Note: Eurostat estimates</t>
  </si>
  <si>
    <t xml:space="preserve">Source:  </t>
  </si>
  <si>
    <t>EU Nitrogen Expert Panel</t>
  </si>
  <si>
    <t>Figure 9:  Nitrogen use efficiency, EU-28, NO and CH, average 2010–14</t>
  </si>
  <si>
    <t>Figure 10:  Main directions of change in nitrogen use efficiency</t>
  </si>
  <si>
    <t xml:space="preserve">Figure 11:  Nitrogen use efficiency, averages 1990–94, 1995-99, 2000-04, 2005-09, 2010-14 </t>
  </si>
  <si>
    <t>(kg N per ha of utilised agricultural area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</si>
</sst>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_i"/>
    <numFmt numFmtId="167" formatCode="0.0000"/>
    <numFmt numFmtId="168" formatCode="_-* #,##0.000\ _€_-;\-* #,##0.000\ _€_-;_-* &quot;-&quot;??\ _€_-;_-@_-"/>
    <numFmt numFmtId="169" formatCode="dd\.mm\.yy"/>
    <numFmt numFmtId="170" formatCode="_-* #,##0\ _€_-;\-* #,##0\ _€_-;_-* &quot;-&quot;??\ _€_-;_-@_-"/>
    <numFmt numFmtId="171" formatCode="###\ ###\ ##0"/>
    <numFmt numFmtId="172" formatCode="#,##0.0000"/>
    <numFmt numFmtId="173" formatCode="0.000"/>
    <numFmt numFmtId="174" formatCode="###.##"/>
    <numFmt numFmtId="175" formatCode="###.#"/>
  </numFmts>
  <fonts count="29"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i/>
      <sz val="9"/>
      <color theme="1"/>
      <name val="Arial"/>
      <family val="2"/>
    </font>
    <font>
      <b/>
      <u val="single"/>
      <sz val="9"/>
      <color theme="10"/>
      <name val="Arial"/>
      <family val="2"/>
    </font>
    <font>
      <sz val="9"/>
      <name val="Arial"/>
      <family val="2"/>
    </font>
    <font>
      <sz val="9"/>
      <color theme="4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00B050"/>
      <name val="Arial"/>
      <family val="2"/>
    </font>
    <font>
      <sz val="9"/>
      <color theme="5" tint="-0.24997000396251678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sz val="14"/>
      <color theme="1"/>
      <name val="Calibri"/>
      <family val="2"/>
    </font>
    <font>
      <b/>
      <sz val="13"/>
      <color rgb="FF000000"/>
      <name val="Calibri"/>
      <family val="2"/>
    </font>
    <font>
      <sz val="14"/>
      <color rgb="FF000000"/>
      <name val="Calibri"/>
      <family val="2"/>
    </font>
    <font>
      <sz val="14"/>
      <color theme="5"/>
      <name val="Calibri"/>
      <family val="2"/>
    </font>
    <font>
      <sz val="14"/>
      <color theme="4"/>
      <name val="Calibri"/>
      <family val="2"/>
    </font>
    <font>
      <sz val="14"/>
      <color rgb="FF5FB441"/>
      <name val="Calibri"/>
      <family val="2"/>
    </font>
    <font>
      <sz val="11"/>
      <color theme="0"/>
      <name val="Calibri"/>
      <family val="2"/>
    </font>
    <font>
      <sz val="14"/>
      <color theme="7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D0D1D2"/>
      </top>
      <bottom style="thin">
        <color rgb="FF000000"/>
      </bottom>
    </border>
    <border>
      <left style="thin">
        <color rgb="FF000000"/>
      </left>
      <right style="hair">
        <color rgb="FFD0D1D2"/>
      </right>
      <top style="hair">
        <color rgb="FFD0D1D2"/>
      </top>
      <bottom style="thin">
        <color rgb="FF000000"/>
      </bottom>
    </border>
    <border>
      <left style="hair">
        <color rgb="FFD0D1D2"/>
      </left>
      <right/>
      <top style="hair">
        <color rgb="FFD0D1D2"/>
      </top>
      <bottom style="thin">
        <color rgb="FF000000"/>
      </bottom>
    </border>
    <border>
      <left style="hair">
        <color rgb="FFD0D1D2"/>
      </left>
      <right style="hair">
        <color rgb="FFD0D1D2"/>
      </right>
      <top style="hair">
        <color rgb="FFD0D1D2"/>
      </top>
      <bottom style="thin">
        <color rgb="FF000000"/>
      </bottom>
    </border>
    <border>
      <left style="hair">
        <color rgb="FFD0D1D2"/>
      </left>
      <right style="thin">
        <color rgb="FF000000"/>
      </right>
      <top style="hair">
        <color rgb="FFD0D1D2"/>
      </top>
      <bottom style="thin">
        <color rgb="FF000000"/>
      </bottom>
    </border>
    <border>
      <left/>
      <right style="hair">
        <color rgb="FFD0D1D2"/>
      </right>
      <top style="hair">
        <color rgb="FFD0D1D2"/>
      </top>
      <bottom style="thin">
        <color rgb="FF000000"/>
      </bottom>
    </border>
    <border>
      <left/>
      <right style="thin">
        <color rgb="FF000000"/>
      </right>
      <top/>
      <bottom style="hair">
        <color rgb="FFD0D1D2"/>
      </bottom>
    </border>
    <border>
      <left style="thin">
        <color rgb="FF000000"/>
      </left>
      <right style="hair">
        <color theme="0" tint="-0.149959996342659"/>
      </right>
      <top/>
      <bottom style="hair">
        <color rgb="FFD0D1D2"/>
      </bottom>
    </border>
    <border>
      <left style="hair">
        <color theme="0" tint="-0.149959996342659"/>
      </left>
      <right style="hair">
        <color theme="0" tint="-0.149959996342659"/>
      </right>
      <top/>
      <bottom style="hair">
        <color rgb="FFD0D1D2"/>
      </bottom>
    </border>
    <border>
      <left style="hair">
        <color theme="0" tint="-0.149959996342659"/>
      </left>
      <right/>
      <top/>
      <bottom style="hair">
        <color rgb="FFD0D1D2"/>
      </bottom>
    </border>
    <border>
      <left style="thin">
        <color rgb="FF000000"/>
      </left>
      <right/>
      <top/>
      <bottom style="hair">
        <color rgb="FFD0D1D2"/>
      </bottom>
    </border>
    <border>
      <left/>
      <right style="thin">
        <color rgb="FF000000"/>
      </right>
      <top style="hair">
        <color rgb="FFD0D1D2"/>
      </top>
      <bottom style="thin"/>
    </border>
    <border>
      <left style="thin">
        <color rgb="FF000000"/>
      </left>
      <right style="hair">
        <color theme="0" tint="-0.149959996342659"/>
      </right>
      <top style="hair">
        <color rgb="FFD0D1D2"/>
      </top>
      <bottom style="thin"/>
    </border>
    <border>
      <left style="hair">
        <color theme="0" tint="-0.149959996342659"/>
      </left>
      <right style="hair">
        <color theme="0" tint="-0.149959996342659"/>
      </right>
      <top style="hair">
        <color rgb="FFD0D1D2"/>
      </top>
      <bottom style="thin"/>
    </border>
    <border>
      <left style="hair">
        <color theme="0" tint="-0.149959996342659"/>
      </left>
      <right/>
      <top style="hair">
        <color rgb="FFD0D1D2"/>
      </top>
      <bottom style="thin"/>
    </border>
    <border>
      <left style="thin">
        <color rgb="FF000000"/>
      </left>
      <right/>
      <top style="hair">
        <color rgb="FFD0D1D2"/>
      </top>
      <bottom style="thin"/>
    </border>
    <border>
      <left/>
      <right style="thin">
        <color rgb="FF000000"/>
      </right>
      <top style="hair">
        <color rgb="FFD0D1D2"/>
      </top>
      <bottom style="hair">
        <color rgb="FFD0D1D2"/>
      </bottom>
    </border>
    <border>
      <left style="thin">
        <color rgb="FF000000"/>
      </left>
      <right style="hair">
        <color theme="0" tint="-0.149959996342659"/>
      </right>
      <top style="hair">
        <color rgb="FFD0D1D2"/>
      </top>
      <bottom style="hair">
        <color rgb="FFD0D1D2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D0D1D2"/>
      </top>
      <bottom style="hair">
        <color rgb="FFD0D1D2"/>
      </bottom>
    </border>
    <border>
      <left style="hair">
        <color theme="0" tint="-0.149959996342659"/>
      </left>
      <right/>
      <top style="hair">
        <color rgb="FFD0D1D2"/>
      </top>
      <bottom style="hair">
        <color rgb="FFD0D1D2"/>
      </bottom>
    </border>
    <border>
      <left style="thin">
        <color rgb="FF000000"/>
      </left>
      <right/>
      <top style="hair">
        <color rgb="FFD0D1D2"/>
      </top>
      <bottom style="hair">
        <color rgb="FFD0D1D2"/>
      </bottom>
    </border>
    <border>
      <left/>
      <right style="thin">
        <color rgb="FF000000"/>
      </right>
      <top style="hair">
        <color rgb="FFD0D1D2"/>
      </top>
      <bottom/>
    </border>
    <border>
      <left style="thin">
        <color rgb="FF000000"/>
      </left>
      <right style="hair">
        <color theme="0" tint="-0.149959996342659"/>
      </right>
      <top style="hair">
        <color rgb="FFD0D1D2"/>
      </top>
      <bottom/>
    </border>
    <border>
      <left style="hair">
        <color theme="0" tint="-0.149959996342659"/>
      </left>
      <right style="hair">
        <color theme="0" tint="-0.149959996342659"/>
      </right>
      <top style="hair">
        <color rgb="FFD0D1D2"/>
      </top>
      <bottom/>
    </border>
    <border>
      <left style="hair">
        <color theme="0" tint="-0.149959996342659"/>
      </left>
      <right/>
      <top style="hair">
        <color rgb="FFD0D1D2"/>
      </top>
      <bottom/>
    </border>
    <border>
      <left style="thin">
        <color rgb="FF000000"/>
      </left>
      <right/>
      <top style="hair">
        <color rgb="FFD0D1D2"/>
      </top>
      <bottom/>
    </border>
    <border>
      <left/>
      <right style="thin">
        <color rgb="FF000000"/>
      </right>
      <top style="hair">
        <color rgb="FFD0D1D2"/>
      </top>
      <bottom style="thin">
        <color rgb="FF000000"/>
      </bottom>
    </border>
    <border>
      <left style="thin">
        <color rgb="FF000000"/>
      </left>
      <right style="hair">
        <color theme="0" tint="-0.149959996342659"/>
      </right>
      <top style="hair">
        <color rgb="FFD0D1D2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D0D1D2"/>
      </top>
      <bottom style="thin">
        <color rgb="FF000000"/>
      </bottom>
    </border>
    <border>
      <left style="hair">
        <color theme="0" tint="-0.149959996342659"/>
      </left>
      <right/>
      <top style="hair">
        <color rgb="FFD0D1D2"/>
      </top>
      <bottom style="thin">
        <color rgb="FF000000"/>
      </bottom>
    </border>
    <border>
      <left style="thin">
        <color rgb="FF000000"/>
      </left>
      <right/>
      <top style="hair">
        <color rgb="FFD0D1D2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 style="hair">
        <color theme="0" tint="-0.149959996342659"/>
      </left>
      <right style="thin">
        <color rgb="FF000000"/>
      </right>
      <top style="hair">
        <color rgb="FFD0D1D2"/>
      </top>
      <bottom style="hair">
        <color rgb="FFD0D1D2"/>
      </bottom>
    </border>
    <border>
      <left style="thin">
        <color rgb="FF000000"/>
      </left>
      <right style="hair">
        <color theme="0" tint="-0.149959996342659"/>
      </right>
      <top/>
      <bottom style="thin"/>
    </border>
    <border>
      <left style="hair">
        <color theme="0" tint="-0.149959996342659"/>
      </left>
      <right style="hair">
        <color theme="0" tint="-0.149959996342659"/>
      </right>
      <top/>
      <bottom style="thin"/>
    </border>
    <border>
      <left style="hair">
        <color theme="0" tint="-0.149959996342659"/>
      </left>
      <right/>
      <top/>
      <bottom style="thin"/>
    </border>
    <border>
      <left style="hair">
        <color theme="0" tint="-0.149959996342659"/>
      </left>
      <right style="thin">
        <color rgb="FF000000"/>
      </right>
      <top/>
      <bottom style="thin"/>
    </border>
    <border>
      <left style="hair">
        <color theme="0" tint="-0.149959996342659"/>
      </left>
      <right style="thin">
        <color rgb="FF000000"/>
      </right>
      <top style="hair">
        <color rgb="FFD0D1D2"/>
      </top>
      <bottom style="thin"/>
    </border>
    <border>
      <left style="hair">
        <color theme="0" tint="-0.149959996342659"/>
      </left>
      <right/>
      <top/>
      <bottom/>
    </border>
    <border>
      <left/>
      <right style="thin"/>
      <top style="hair">
        <color rgb="FFD0D1D2"/>
      </top>
      <bottom/>
    </border>
    <border>
      <left/>
      <right style="thin"/>
      <top style="hair">
        <color rgb="FFD0D1D2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C0C0C0"/>
      </bottom>
    </border>
    <border>
      <left/>
      <right/>
      <top style="hair">
        <color rgb="FFD0D1D2"/>
      </top>
      <bottom style="hair">
        <color rgb="FFC0C0C0"/>
      </bottom>
    </border>
    <border>
      <left style="hair">
        <color theme="0" tint="-0.149959996342659"/>
      </left>
      <right/>
      <top style="hair">
        <color rgb="FFD0D1D2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 style="hair">
        <color theme="0" tint="-0.149959996342659"/>
      </left>
      <right/>
      <top style="hair">
        <color rgb="FFC0C0C0"/>
      </top>
      <bottom style="thin"/>
    </border>
    <border>
      <left/>
      <right style="thin"/>
      <top/>
      <bottom style="hair">
        <color rgb="FFC0C0C0"/>
      </bottom>
    </border>
    <border>
      <left style="hair">
        <color theme="0" tint="-0.149959996342659"/>
      </left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/>
      <top style="thin">
        <color rgb="FF000000"/>
      </top>
      <bottom style="hair">
        <color rgb="FFD0D1D2"/>
      </bottom>
    </border>
    <border>
      <left/>
      <right style="thin"/>
      <top/>
      <bottom style="thin"/>
    </border>
    <border>
      <left/>
      <right style="thin"/>
      <top/>
      <bottom style="hair">
        <color rgb="FFD0D1D2"/>
      </bottom>
    </border>
    <border>
      <left/>
      <right style="thin"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D0D1D2"/>
      </bottom>
    </border>
    <border>
      <left style="hair">
        <color theme="0" tint="-0.149959996342659"/>
      </left>
      <right/>
      <top style="thin">
        <color rgb="FF000000"/>
      </top>
      <bottom style="hair">
        <color rgb="FFD0D1D2"/>
      </bottom>
    </border>
    <border>
      <left style="thin"/>
      <right/>
      <top style="hair">
        <color rgb="FFC0C0C0"/>
      </top>
      <bottom style="thin"/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/>
      <bottom/>
    </border>
    <border>
      <left style="thin"/>
      <right/>
      <top style="thin"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thin"/>
    </border>
    <border>
      <left style="hair">
        <color rgb="FFA6A6A6"/>
      </left>
      <right style="thin"/>
      <top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/>
      <top/>
      <bottom style="thin"/>
    </border>
    <border>
      <left/>
      <right/>
      <top/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 style="thin"/>
      <bottom style="hair">
        <color rgb="FFC0C0C0"/>
      </bottom>
    </border>
    <border>
      <left/>
      <right/>
      <top style="thin">
        <color rgb="FF000000"/>
      </top>
      <bottom style="hair">
        <color rgb="FFD0D1D2"/>
      </bottom>
    </border>
    <border>
      <left style="thin">
        <color rgb="FF000000"/>
      </left>
      <right/>
      <top style="hair">
        <color rgb="FFC0C0C0"/>
      </top>
      <bottom style="thin"/>
    </border>
    <border>
      <left/>
      <right/>
      <top style="thin"/>
      <bottom style="hair">
        <color rgb="FFD0D1D2"/>
      </bottom>
    </border>
    <border>
      <left style="thin">
        <color rgb="FF000000"/>
      </left>
      <right/>
      <top/>
      <bottom style="hair">
        <color rgb="FFC0C0C0"/>
      </bottom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 style="thin"/>
      <right/>
      <top style="thin"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thin"/>
      <right/>
      <top/>
      <bottom style="thin"/>
    </border>
    <border>
      <left style="hair">
        <color rgb="FFA6A6A6"/>
      </left>
      <right style="hair">
        <color rgb="FFA6A6A6"/>
      </right>
      <top/>
      <bottom style="thin"/>
    </border>
    <border>
      <left/>
      <right/>
      <top style="hair">
        <color rgb="FFC0C0C0"/>
      </top>
      <bottom style="hair">
        <color rgb="FFD0D1D2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/>
      <bottom/>
    </border>
    <border>
      <left style="hair">
        <color rgb="FFA6A6A6"/>
      </left>
      <right style="hair">
        <color rgb="FFA6A6A6"/>
      </right>
      <top style="thin"/>
      <bottom style="thin"/>
    </border>
    <border>
      <left style="thin"/>
      <right style="thin"/>
      <top style="thin"/>
      <bottom/>
    </border>
    <border>
      <left style="hair">
        <color rgb="FFA6A6A6"/>
      </left>
      <right style="hair">
        <color rgb="FFA6A6A6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D0D1D2"/>
      </bottom>
    </border>
    <border>
      <left style="thin">
        <color rgb="FF000000"/>
      </left>
      <right/>
      <top style="thin">
        <color rgb="FF000000"/>
      </top>
      <bottom style="hair">
        <color rgb="FFD0D1D2"/>
      </bottom>
    </border>
    <border>
      <left/>
      <right style="hair">
        <color rgb="FFD0D1D2"/>
      </right>
      <top style="thin">
        <color rgb="FF000000"/>
      </top>
      <bottom style="hair">
        <color rgb="FFD0D1D2"/>
      </bottom>
    </border>
    <border>
      <left style="hair">
        <color rgb="FFD0D1D2"/>
      </left>
      <right/>
      <top style="thin">
        <color rgb="FF000000"/>
      </top>
      <bottom/>
    </border>
    <border>
      <left/>
      <right style="hair">
        <color rgb="FFD0D1D2"/>
      </right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 style="hair">
        <color rgb="FFD0D1D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510">
    <xf numFmtId="0" fontId="0" fillId="0" borderId="0" xfId="0"/>
    <xf numFmtId="0" fontId="3" fillId="2" borderId="0" xfId="0" applyFont="1" applyFill="1"/>
    <xf numFmtId="0" fontId="7" fillId="2" borderId="0" xfId="22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2" borderId="0" xfId="0" applyFont="1" applyFill="1" applyBorder="1"/>
    <xf numFmtId="165" fontId="2" fillId="2" borderId="1" xfId="0" applyNumberFormat="1" applyFont="1" applyFill="1" applyBorder="1"/>
    <xf numFmtId="0" fontId="9" fillId="0" borderId="0" xfId="22" applyFo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10" fillId="0" borderId="0" xfId="21" applyNumberFormat="1" applyFont="1" applyFill="1" applyBorder="1" applyAlignment="1">
      <alignment/>
      <protection/>
    </xf>
    <xf numFmtId="0" fontId="10" fillId="0" borderId="0" xfId="21" applyFont="1">
      <alignment/>
      <protection/>
    </xf>
    <xf numFmtId="1" fontId="2" fillId="0" borderId="0" xfId="0" applyNumberFormat="1" applyFont="1"/>
    <xf numFmtId="0" fontId="3" fillId="0" borderId="0" xfId="0" applyFont="1" applyAlignment="1">
      <alignment horizontal="left"/>
    </xf>
    <xf numFmtId="0" fontId="10" fillId="2" borderId="0" xfId="0" applyFont="1" applyFill="1"/>
    <xf numFmtId="3" fontId="2" fillId="2" borderId="0" xfId="0" applyNumberFormat="1" applyFont="1" applyFill="1"/>
    <xf numFmtId="1" fontId="2" fillId="2" borderId="0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" fontId="2" fillId="2" borderId="0" xfId="0" applyNumberFormat="1" applyFont="1" applyFill="1"/>
    <xf numFmtId="49" fontId="2" fillId="2" borderId="0" xfId="0" applyNumberFormat="1" applyFont="1" applyFill="1"/>
    <xf numFmtId="49" fontId="2" fillId="2" borderId="0" xfId="0" applyNumberFormat="1" applyFont="1" applyFill="1" applyAlignment="1">
      <alignment/>
    </xf>
    <xf numFmtId="0" fontId="8" fillId="0" borderId="0" xfId="0" applyFont="1"/>
    <xf numFmtId="2" fontId="2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/>
    </xf>
    <xf numFmtId="2" fontId="2" fillId="2" borderId="0" xfId="0" applyNumberFormat="1" applyFont="1" applyFill="1"/>
    <xf numFmtId="0" fontId="2" fillId="0" borderId="0" xfId="0" applyFont="1"/>
    <xf numFmtId="3" fontId="2" fillId="0" borderId="1" xfId="0" applyNumberFormat="1" applyFont="1" applyBorder="1"/>
    <xf numFmtId="2" fontId="2" fillId="0" borderId="1" xfId="0" applyNumberFormat="1" applyFont="1" applyBorder="1"/>
    <xf numFmtId="2" fontId="11" fillId="2" borderId="1" xfId="0" applyNumberFormat="1" applyFont="1" applyFill="1" applyBorder="1"/>
    <xf numFmtId="2" fontId="2" fillId="0" borderId="0" xfId="0" applyNumberFormat="1" applyFont="1"/>
    <xf numFmtId="0" fontId="10" fillId="0" borderId="0" xfId="0" applyFont="1"/>
    <xf numFmtId="165" fontId="2" fillId="2" borderId="0" xfId="0" applyNumberFormat="1" applyFont="1" applyFill="1"/>
    <xf numFmtId="167" fontId="2" fillId="2" borderId="0" xfId="0" applyNumberFormat="1" applyFont="1" applyFill="1" applyBorder="1"/>
    <xf numFmtId="2" fontId="2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0" fillId="2" borderId="0" xfId="0" applyNumberFormat="1" applyFont="1" applyFill="1" applyBorder="1" applyAlignment="1">
      <alignment/>
    </xf>
    <xf numFmtId="3" fontId="10" fillId="0" borderId="2" xfId="21" applyNumberFormat="1" applyFont="1" applyFill="1" applyBorder="1" applyAlignment="1">
      <alignment/>
      <protection/>
    </xf>
    <xf numFmtId="0" fontId="10" fillId="2" borderId="0" xfId="25" applyNumberFormat="1" applyFont="1" applyFill="1" applyBorder="1" applyAlignment="1">
      <alignment/>
      <protection/>
    </xf>
    <xf numFmtId="3" fontId="10" fillId="2" borderId="0" xfId="25" applyNumberFormat="1" applyFont="1" applyFill="1" applyBorder="1" applyAlignment="1">
      <alignment/>
      <protection/>
    </xf>
    <xf numFmtId="168" fontId="13" fillId="2" borderId="0" xfId="18" applyNumberFormat="1" applyFont="1" applyFill="1" applyAlignment="1">
      <alignment horizontal="right"/>
    </xf>
    <xf numFmtId="43" fontId="13" fillId="2" borderId="0" xfId="0" applyNumberFormat="1" applyFont="1" applyFill="1"/>
    <xf numFmtId="0" fontId="13" fillId="2" borderId="0" xfId="0" applyFont="1" applyFill="1"/>
    <xf numFmtId="0" fontId="10" fillId="0" borderId="0" xfId="26" applyNumberFormat="1" applyFont="1" applyFill="1" applyBorder="1" applyAlignment="1">
      <alignment/>
      <protection/>
    </xf>
    <xf numFmtId="0" fontId="10" fillId="0" borderId="0" xfId="26" applyFont="1">
      <alignment/>
      <protection/>
    </xf>
    <xf numFmtId="169" fontId="10" fillId="0" borderId="0" xfId="26" applyNumberFormat="1" applyFont="1" applyFill="1" applyBorder="1" applyAlignment="1">
      <alignment/>
      <protection/>
    </xf>
    <xf numFmtId="3" fontId="10" fillId="0" borderId="0" xfId="26" applyNumberFormat="1" applyFont="1">
      <alignment/>
      <protection/>
    </xf>
    <xf numFmtId="0" fontId="10" fillId="4" borderId="2" xfId="26" applyNumberFormat="1" applyFont="1" applyFill="1" applyBorder="1" applyAlignment="1">
      <alignment/>
      <protection/>
    </xf>
    <xf numFmtId="0" fontId="10" fillId="0" borderId="2" xfId="26" applyNumberFormat="1" applyFont="1" applyFill="1" applyBorder="1" applyAlignment="1">
      <alignment/>
      <protection/>
    </xf>
    <xf numFmtId="3" fontId="14" fillId="0" borderId="2" xfId="26" applyNumberFormat="1" applyFont="1" applyFill="1" applyBorder="1" applyAlignment="1">
      <alignment/>
      <protection/>
    </xf>
    <xf numFmtId="3" fontId="10" fillId="0" borderId="2" xfId="26" applyNumberFormat="1" applyFont="1" applyFill="1" applyBorder="1" applyAlignment="1">
      <alignment/>
      <protection/>
    </xf>
    <xf numFmtId="0" fontId="10" fillId="4" borderId="2" xfId="21" applyNumberFormat="1" applyFont="1" applyFill="1" applyBorder="1" applyAlignment="1">
      <alignment/>
      <protection/>
    </xf>
    <xf numFmtId="0" fontId="10" fillId="0" borderId="2" xfId="21" applyNumberFormat="1" applyFont="1" applyFill="1" applyBorder="1" applyAlignment="1">
      <alignment/>
      <protection/>
    </xf>
    <xf numFmtId="1" fontId="10" fillId="0" borderId="0" xfId="21" applyNumberFormat="1" applyFont="1">
      <alignment/>
      <protection/>
    </xf>
    <xf numFmtId="0" fontId="3" fillId="3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3" fontId="14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2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/>
    <xf numFmtId="1" fontId="2" fillId="2" borderId="1" xfId="18" applyNumberFormat="1" applyFont="1" applyFill="1" applyBorder="1"/>
    <xf numFmtId="3" fontId="2" fillId="2" borderId="1" xfId="0" applyNumberFormat="1" applyFont="1" applyFill="1" applyBorder="1"/>
    <xf numFmtId="0" fontId="3" fillId="0" borderId="1" xfId="0" applyFont="1" applyBorder="1" applyAlignment="1">
      <alignment vertical="center"/>
    </xf>
    <xf numFmtId="0" fontId="2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70" fontId="2" fillId="2" borderId="1" xfId="18" applyNumberFormat="1" applyFont="1" applyFill="1" applyBorder="1" applyAlignment="1">
      <alignment horizontal="right"/>
    </xf>
    <xf numFmtId="170" fontId="2" fillId="2" borderId="1" xfId="0" applyNumberFormat="1" applyFont="1" applyFill="1" applyBorder="1"/>
    <xf numFmtId="2" fontId="3" fillId="3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left" vertical="center"/>
    </xf>
    <xf numFmtId="0" fontId="14" fillId="2" borderId="0" xfId="0" applyFont="1" applyFill="1"/>
    <xf numFmtId="3" fontId="10" fillId="2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/>
    <xf numFmtId="1" fontId="10" fillId="0" borderId="1" xfId="0" applyNumberFormat="1" applyFont="1" applyFill="1" applyBorder="1"/>
    <xf numFmtId="1" fontId="10" fillId="2" borderId="1" xfId="0" applyNumberFormat="1" applyFont="1" applyFill="1" applyBorder="1"/>
    <xf numFmtId="1" fontId="8" fillId="5" borderId="9" xfId="0" applyNumberFormat="1" applyFont="1" applyFill="1" applyBorder="1" applyAlignment="1">
      <alignment horizontal="center"/>
    </xf>
    <xf numFmtId="3" fontId="10" fillId="2" borderId="0" xfId="0" applyNumberFormat="1" applyFont="1" applyFill="1"/>
    <xf numFmtId="3" fontId="10" fillId="0" borderId="2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0" fontId="10" fillId="4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0" fontId="14" fillId="0" borderId="2" xfId="26" applyNumberFormat="1" applyFont="1" applyFill="1" applyBorder="1" applyAlignment="1">
      <alignment/>
      <protection/>
    </xf>
    <xf numFmtId="3" fontId="2" fillId="0" borderId="0" xfId="0" applyNumberFormat="1" applyFont="1"/>
    <xf numFmtId="0" fontId="10" fillId="2" borderId="0" xfId="21" applyNumberFormat="1" applyFont="1" applyFill="1" applyBorder="1" applyAlignment="1">
      <alignment/>
      <protection/>
    </xf>
    <xf numFmtId="0" fontId="10" fillId="2" borderId="0" xfId="21" applyFont="1" applyFill="1" applyBorder="1">
      <alignment/>
      <protection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0" xfId="21" applyNumberFormat="1" applyFont="1" applyFill="1" applyBorder="1" applyAlignment="1">
      <alignment horizontal="center"/>
      <protection/>
    </xf>
    <xf numFmtId="0" fontId="4" fillId="3" borderId="11" xfId="21" applyNumberFormat="1" applyFont="1" applyFill="1" applyBorder="1" applyAlignment="1">
      <alignment horizontal="center"/>
      <protection/>
    </xf>
    <xf numFmtId="0" fontId="4" fillId="3" borderId="12" xfId="21" applyNumberFormat="1" applyFont="1" applyFill="1" applyBorder="1" applyAlignment="1">
      <alignment horizontal="center"/>
      <protection/>
    </xf>
    <xf numFmtId="0" fontId="4" fillId="3" borderId="13" xfId="21" applyNumberFormat="1" applyFont="1" applyFill="1" applyBorder="1" applyAlignment="1">
      <alignment horizontal="center"/>
      <protection/>
    </xf>
    <xf numFmtId="0" fontId="4" fillId="3" borderId="14" xfId="21" applyNumberFormat="1" applyFont="1" applyFill="1" applyBorder="1" applyAlignment="1">
      <alignment horizontal="center"/>
      <protection/>
    </xf>
    <xf numFmtId="0" fontId="4" fillId="3" borderId="15" xfId="21" applyNumberFormat="1" applyFont="1" applyFill="1" applyBorder="1" applyAlignment="1">
      <alignment horizontal="center"/>
      <protection/>
    </xf>
    <xf numFmtId="0" fontId="4" fillId="3" borderId="16" xfId="21" applyNumberFormat="1" applyFont="1" applyFill="1" applyBorder="1" applyAlignment="1">
      <alignment horizontal="center"/>
      <protection/>
    </xf>
    <xf numFmtId="0" fontId="4" fillId="5" borderId="17" xfId="21" applyNumberFormat="1" applyFont="1" applyFill="1" applyBorder="1" applyAlignment="1">
      <alignment horizontal="left"/>
      <protection/>
    </xf>
    <xf numFmtId="171" fontId="10" fillId="5" borderId="18" xfId="0" applyNumberFormat="1" applyFont="1" applyFill="1" applyBorder="1" applyAlignment="1">
      <alignment horizontal="right"/>
    </xf>
    <xf numFmtId="171" fontId="10" fillId="5" borderId="19" xfId="0" applyNumberFormat="1" applyFont="1" applyFill="1" applyBorder="1" applyAlignment="1">
      <alignment horizontal="right"/>
    </xf>
    <xf numFmtId="171" fontId="10" fillId="5" borderId="20" xfId="0" applyNumberFormat="1" applyFont="1" applyFill="1" applyBorder="1" applyAlignment="1">
      <alignment horizontal="right"/>
    </xf>
    <xf numFmtId="171" fontId="10" fillId="5" borderId="21" xfId="0" applyNumberFormat="1" applyFont="1" applyFill="1" applyBorder="1" applyAlignment="1">
      <alignment horizontal="right"/>
    </xf>
    <xf numFmtId="0" fontId="4" fillId="5" borderId="22" xfId="21" applyNumberFormat="1" applyFont="1" applyFill="1" applyBorder="1" applyAlignment="1">
      <alignment horizontal="left"/>
      <protection/>
    </xf>
    <xf numFmtId="171" fontId="10" fillId="5" borderId="23" xfId="0" applyNumberFormat="1" applyFont="1" applyFill="1" applyBorder="1" applyAlignment="1">
      <alignment horizontal="right"/>
    </xf>
    <xf numFmtId="171" fontId="10" fillId="5" borderId="24" xfId="0" applyNumberFormat="1" applyFont="1" applyFill="1" applyBorder="1" applyAlignment="1">
      <alignment horizontal="right"/>
    </xf>
    <xf numFmtId="171" fontId="10" fillId="5" borderId="25" xfId="0" applyNumberFormat="1" applyFont="1" applyFill="1" applyBorder="1" applyAlignment="1">
      <alignment horizontal="right"/>
    </xf>
    <xf numFmtId="171" fontId="10" fillId="5" borderId="26" xfId="0" applyNumberFormat="1" applyFont="1" applyFill="1" applyBorder="1" applyAlignment="1">
      <alignment horizontal="right"/>
    </xf>
    <xf numFmtId="0" fontId="4" fillId="2" borderId="17" xfId="21" applyNumberFormat="1" applyFont="1" applyFill="1" applyBorder="1" applyAlignment="1">
      <alignment horizontal="left"/>
      <protection/>
    </xf>
    <xf numFmtId="171" fontId="10" fillId="6" borderId="18" xfId="0" applyNumberFormat="1" applyFont="1" applyFill="1" applyBorder="1" applyAlignment="1">
      <alignment horizontal="right"/>
    </xf>
    <xf numFmtId="171" fontId="10" fillId="6" borderId="19" xfId="0" applyNumberFormat="1" applyFont="1" applyFill="1" applyBorder="1" applyAlignment="1">
      <alignment horizontal="right"/>
    </xf>
    <xf numFmtId="171" fontId="10" fillId="6" borderId="20" xfId="0" applyNumberFormat="1" applyFont="1" applyFill="1" applyBorder="1" applyAlignment="1">
      <alignment horizontal="right"/>
    </xf>
    <xf numFmtId="171" fontId="10" fillId="6" borderId="21" xfId="0" applyNumberFormat="1" applyFont="1" applyFill="1" applyBorder="1" applyAlignment="1">
      <alignment horizontal="right"/>
    </xf>
    <xf numFmtId="0" fontId="4" fillId="2" borderId="27" xfId="21" applyNumberFormat="1" applyFont="1" applyFill="1" applyBorder="1" applyAlignment="1">
      <alignment horizontal="left"/>
      <protection/>
    </xf>
    <xf numFmtId="171" fontId="10" fillId="6" borderId="28" xfId="0" applyNumberFormat="1" applyFont="1" applyFill="1" applyBorder="1" applyAlignment="1">
      <alignment horizontal="right"/>
    </xf>
    <xf numFmtId="171" fontId="10" fillId="6" borderId="29" xfId="0" applyNumberFormat="1" applyFont="1" applyFill="1" applyBorder="1" applyAlignment="1">
      <alignment horizontal="right"/>
    </xf>
    <xf numFmtId="171" fontId="10" fillId="6" borderId="30" xfId="0" applyNumberFormat="1" applyFont="1" applyFill="1" applyBorder="1" applyAlignment="1">
      <alignment horizontal="right"/>
    </xf>
    <xf numFmtId="171" fontId="10" fillId="6" borderId="31" xfId="0" applyNumberFormat="1" applyFont="1" applyFill="1" applyBorder="1" applyAlignment="1">
      <alignment horizontal="right"/>
    </xf>
    <xf numFmtId="0" fontId="4" fillId="2" borderId="32" xfId="21" applyNumberFormat="1" applyFont="1" applyFill="1" applyBorder="1" applyAlignment="1">
      <alignment horizontal="left"/>
      <protection/>
    </xf>
    <xf numFmtId="171" fontId="10" fillId="6" borderId="33" xfId="0" applyNumberFormat="1" applyFont="1" applyFill="1" applyBorder="1" applyAlignment="1">
      <alignment horizontal="right"/>
    </xf>
    <xf numFmtId="171" fontId="10" fillId="6" borderId="34" xfId="0" applyNumberFormat="1" applyFont="1" applyFill="1" applyBorder="1" applyAlignment="1">
      <alignment horizontal="right"/>
    </xf>
    <xf numFmtId="171" fontId="10" fillId="6" borderId="35" xfId="0" applyNumberFormat="1" applyFont="1" applyFill="1" applyBorder="1" applyAlignment="1">
      <alignment horizontal="right"/>
    </xf>
    <xf numFmtId="171" fontId="10" fillId="6" borderId="36" xfId="0" applyNumberFormat="1" applyFont="1" applyFill="1" applyBorder="1" applyAlignment="1">
      <alignment horizontal="right"/>
    </xf>
    <xf numFmtId="0" fontId="4" fillId="2" borderId="37" xfId="21" applyNumberFormat="1" applyFont="1" applyFill="1" applyBorder="1" applyAlignment="1">
      <alignment horizontal="left"/>
      <protection/>
    </xf>
    <xf numFmtId="171" fontId="10" fillId="6" borderId="38" xfId="0" applyNumberFormat="1" applyFont="1" applyFill="1" applyBorder="1" applyAlignment="1">
      <alignment horizontal="right"/>
    </xf>
    <xf numFmtId="171" fontId="10" fillId="6" borderId="39" xfId="0" applyNumberFormat="1" applyFont="1" applyFill="1" applyBorder="1" applyAlignment="1">
      <alignment horizontal="right"/>
    </xf>
    <xf numFmtId="171" fontId="10" fillId="6" borderId="40" xfId="0" applyNumberFormat="1" applyFont="1" applyFill="1" applyBorder="1" applyAlignment="1">
      <alignment horizontal="right"/>
    </xf>
    <xf numFmtId="171" fontId="10" fillId="6" borderId="4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49" fontId="2" fillId="2" borderId="0" xfId="0" applyNumberFormat="1" applyFont="1" applyFill="1" applyBorder="1"/>
    <xf numFmtId="171" fontId="10" fillId="5" borderId="42" xfId="0" applyNumberFormat="1" applyFont="1" applyFill="1" applyBorder="1" applyAlignment="1">
      <alignment horizontal="right"/>
    </xf>
    <xf numFmtId="171" fontId="2" fillId="0" borderId="0" xfId="0" applyNumberFormat="1" applyFont="1"/>
    <xf numFmtId="171" fontId="10" fillId="5" borderId="43" xfId="0" applyNumberFormat="1" applyFont="1" applyFill="1" applyBorder="1" applyAlignment="1">
      <alignment horizontal="right"/>
    </xf>
    <xf numFmtId="171" fontId="10" fillId="6" borderId="42" xfId="0" applyNumberFormat="1" applyFont="1" applyFill="1" applyBorder="1" applyAlignment="1">
      <alignment horizontal="right"/>
    </xf>
    <xf numFmtId="171" fontId="10" fillId="0" borderId="18" xfId="0" applyNumberFormat="1" applyFont="1" applyFill="1" applyBorder="1" applyAlignment="1">
      <alignment horizontal="right"/>
    </xf>
    <xf numFmtId="171" fontId="10" fillId="0" borderId="19" xfId="0" applyNumberFormat="1" applyFont="1" applyFill="1" applyBorder="1" applyAlignment="1">
      <alignment horizontal="right"/>
    </xf>
    <xf numFmtId="171" fontId="10" fillId="0" borderId="20" xfId="0" applyNumberFormat="1" applyFont="1" applyFill="1" applyBorder="1" applyAlignment="1">
      <alignment horizontal="right"/>
    </xf>
    <xf numFmtId="171" fontId="10" fillId="6" borderId="44" xfId="0" applyNumberFormat="1" applyFont="1" applyFill="1" applyBorder="1" applyAlignment="1">
      <alignment horizontal="right"/>
    </xf>
    <xf numFmtId="171" fontId="10" fillId="6" borderId="0" xfId="0" applyNumberFormat="1" applyFont="1" applyFill="1" applyBorder="1" applyAlignment="1">
      <alignment horizontal="right"/>
    </xf>
    <xf numFmtId="171" fontId="10" fillId="6" borderId="45" xfId="0" applyNumberFormat="1" applyFont="1" applyFill="1" applyBorder="1" applyAlignment="1">
      <alignment horizontal="right"/>
    </xf>
    <xf numFmtId="171" fontId="10" fillId="0" borderId="28" xfId="0" applyNumberFormat="1" applyFont="1" applyFill="1" applyBorder="1" applyAlignment="1">
      <alignment horizontal="right"/>
    </xf>
    <xf numFmtId="171" fontId="10" fillId="0" borderId="29" xfId="0" applyNumberFormat="1" applyFont="1" applyFill="1" applyBorder="1" applyAlignment="1">
      <alignment horizontal="right"/>
    </xf>
    <xf numFmtId="171" fontId="10" fillId="0" borderId="30" xfId="0" applyNumberFormat="1" applyFont="1" applyFill="1" applyBorder="1" applyAlignment="1">
      <alignment horizontal="right"/>
    </xf>
    <xf numFmtId="171" fontId="10" fillId="0" borderId="46" xfId="0" applyNumberFormat="1" applyFont="1" applyFill="1" applyBorder="1" applyAlignment="1">
      <alignment horizontal="right"/>
    </xf>
    <xf numFmtId="171" fontId="10" fillId="6" borderId="11" xfId="0" applyNumberFormat="1" applyFont="1" applyFill="1" applyBorder="1" applyAlignment="1">
      <alignment horizontal="right"/>
    </xf>
    <xf numFmtId="171" fontId="10" fillId="0" borderId="47" xfId="0" applyNumberFormat="1" applyFont="1" applyFill="1" applyBorder="1" applyAlignment="1">
      <alignment horizontal="right"/>
    </xf>
    <xf numFmtId="171" fontId="10" fillId="0" borderId="48" xfId="0" applyNumberFormat="1" applyFont="1" applyFill="1" applyBorder="1" applyAlignment="1">
      <alignment horizontal="right"/>
    </xf>
    <xf numFmtId="171" fontId="10" fillId="0" borderId="49" xfId="0" applyNumberFormat="1" applyFont="1" applyFill="1" applyBorder="1" applyAlignment="1">
      <alignment horizontal="right"/>
    </xf>
    <xf numFmtId="171" fontId="10" fillId="0" borderId="50" xfId="0" applyNumberFormat="1" applyFont="1" applyFill="1" applyBorder="1" applyAlignment="1">
      <alignment horizontal="right"/>
    </xf>
    <xf numFmtId="171" fontId="10" fillId="6" borderId="26" xfId="0" applyNumberFormat="1" applyFont="1" applyFill="1" applyBorder="1" applyAlignment="1">
      <alignment horizontal="right"/>
    </xf>
    <xf numFmtId="171" fontId="10" fillId="6" borderId="25" xfId="0" applyNumberFormat="1" applyFont="1" applyFill="1" applyBorder="1" applyAlignment="1">
      <alignment horizontal="right"/>
    </xf>
    <xf numFmtId="171" fontId="10" fillId="0" borderId="23" xfId="0" applyNumberFormat="1" applyFont="1" applyFill="1" applyBorder="1" applyAlignment="1">
      <alignment horizontal="right"/>
    </xf>
    <xf numFmtId="171" fontId="10" fillId="0" borderId="24" xfId="0" applyNumberFormat="1" applyFont="1" applyFill="1" applyBorder="1" applyAlignment="1">
      <alignment horizontal="right"/>
    </xf>
    <xf numFmtId="171" fontId="10" fillId="0" borderId="25" xfId="0" applyNumberFormat="1" applyFont="1" applyFill="1" applyBorder="1" applyAlignment="1">
      <alignment horizontal="right"/>
    </xf>
    <xf numFmtId="171" fontId="10" fillId="0" borderId="51" xfId="0" applyNumberFormat="1" applyFont="1" applyFill="1" applyBorder="1" applyAlignment="1">
      <alignment horizontal="right"/>
    </xf>
    <xf numFmtId="169" fontId="10" fillId="0" borderId="0" xfId="21" applyNumberFormat="1" applyFont="1" applyFill="1" applyBorder="1" applyAlignment="1">
      <alignment/>
      <protection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wrapText="1"/>
    </xf>
    <xf numFmtId="171" fontId="10" fillId="6" borderId="52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/>
    </xf>
    <xf numFmtId="3" fontId="14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2" borderId="53" xfId="21" applyNumberFormat="1" applyFont="1" applyFill="1" applyBorder="1" applyAlignment="1">
      <alignment horizontal="left"/>
      <protection/>
    </xf>
    <xf numFmtId="0" fontId="4" fillId="2" borderId="54" xfId="21" applyNumberFormat="1" applyFont="1" applyFill="1" applyBorder="1" applyAlignment="1">
      <alignment horizontal="left"/>
      <protection/>
    </xf>
    <xf numFmtId="0" fontId="4" fillId="2" borderId="55" xfId="21" applyNumberFormat="1" applyFont="1" applyFill="1" applyBorder="1" applyAlignment="1">
      <alignment horizontal="left"/>
      <protection/>
    </xf>
    <xf numFmtId="171" fontId="10" fillId="6" borderId="56" xfId="0" applyNumberFormat="1" applyFont="1" applyFill="1" applyBorder="1" applyAlignment="1">
      <alignment horizontal="right"/>
    </xf>
    <xf numFmtId="171" fontId="10" fillId="6" borderId="57" xfId="0" applyNumberFormat="1" applyFont="1" applyFill="1" applyBorder="1" applyAlignment="1">
      <alignment horizontal="right"/>
    </xf>
    <xf numFmtId="0" fontId="4" fillId="2" borderId="58" xfId="21" applyNumberFormat="1" applyFont="1" applyFill="1" applyBorder="1" applyAlignment="1">
      <alignment horizontal="left"/>
      <protection/>
    </xf>
    <xf numFmtId="171" fontId="10" fillId="6" borderId="5" xfId="0" applyNumberFormat="1" applyFont="1" applyFill="1" applyBorder="1" applyAlignment="1">
      <alignment horizontal="right"/>
    </xf>
    <xf numFmtId="171" fontId="10" fillId="6" borderId="59" xfId="0" applyNumberFormat="1" applyFont="1" applyFill="1" applyBorder="1" applyAlignment="1">
      <alignment horizontal="right"/>
    </xf>
    <xf numFmtId="0" fontId="4" fillId="2" borderId="60" xfId="21" applyNumberFormat="1" applyFont="1" applyFill="1" applyBorder="1" applyAlignment="1">
      <alignment horizontal="left"/>
      <protection/>
    </xf>
    <xf numFmtId="171" fontId="10" fillId="6" borderId="7" xfId="0" applyNumberFormat="1" applyFont="1" applyFill="1" applyBorder="1" applyAlignment="1">
      <alignment horizontal="right"/>
    </xf>
    <xf numFmtId="171" fontId="10" fillId="6" borderId="61" xfId="0" applyNumberFormat="1" applyFont="1" applyFill="1" applyBorder="1" applyAlignment="1">
      <alignment horizontal="right"/>
    </xf>
    <xf numFmtId="0" fontId="4" fillId="2" borderId="62" xfId="21" applyNumberFormat="1" applyFont="1" applyFill="1" applyBorder="1" applyAlignment="1">
      <alignment horizontal="left"/>
      <protection/>
    </xf>
    <xf numFmtId="171" fontId="10" fillId="6" borderId="4" xfId="0" applyNumberFormat="1" applyFont="1" applyFill="1" applyBorder="1" applyAlignment="1">
      <alignment horizontal="right"/>
    </xf>
    <xf numFmtId="171" fontId="10" fillId="6" borderId="63" xfId="0" applyNumberFormat="1" applyFont="1" applyFill="1" applyBorder="1" applyAlignment="1">
      <alignment horizontal="right"/>
    </xf>
    <xf numFmtId="171" fontId="10" fillId="5" borderId="35" xfId="0" applyNumberFormat="1" applyFont="1" applyFill="1" applyBorder="1" applyAlignment="1">
      <alignment horizontal="right"/>
    </xf>
    <xf numFmtId="0" fontId="2" fillId="0" borderId="64" xfId="0" applyFont="1" applyBorder="1"/>
    <xf numFmtId="171" fontId="10" fillId="5" borderId="45" xfId="0" applyNumberFormat="1" applyFont="1" applyFill="1" applyBorder="1" applyAlignment="1">
      <alignment horizontal="right"/>
    </xf>
    <xf numFmtId="0" fontId="4" fillId="3" borderId="65" xfId="21" applyNumberFormat="1" applyFont="1" applyFill="1" applyBorder="1" applyAlignment="1">
      <alignment horizontal="center"/>
      <protection/>
    </xf>
    <xf numFmtId="0" fontId="4" fillId="3" borderId="66" xfId="21" applyNumberFormat="1" applyFont="1" applyFill="1" applyBorder="1" applyAlignment="1">
      <alignment horizontal="center"/>
      <protection/>
    </xf>
    <xf numFmtId="0" fontId="4" fillId="5" borderId="67" xfId="21" applyNumberFormat="1" applyFont="1" applyFill="1" applyBorder="1" applyAlignment="1">
      <alignment horizontal="left"/>
      <protection/>
    </xf>
    <xf numFmtId="0" fontId="4" fillId="5" borderId="53" xfId="21" applyNumberFormat="1" applyFont="1" applyFill="1" applyBorder="1" applyAlignment="1">
      <alignment horizontal="left"/>
      <protection/>
    </xf>
    <xf numFmtId="0" fontId="2" fillId="0" borderId="68" xfId="0" applyFont="1" applyBorder="1"/>
    <xf numFmtId="0" fontId="4" fillId="2" borderId="67" xfId="21" applyNumberFormat="1" applyFont="1" applyFill="1" applyBorder="1" applyAlignment="1">
      <alignment horizontal="left"/>
      <protection/>
    </xf>
    <xf numFmtId="0" fontId="2" fillId="0" borderId="69" xfId="0" applyFont="1" applyBorder="1"/>
    <xf numFmtId="171" fontId="10" fillId="6" borderId="70" xfId="0" applyNumberFormat="1" applyFont="1" applyFill="1" applyBorder="1" applyAlignment="1">
      <alignment horizontal="right"/>
    </xf>
    <xf numFmtId="171" fontId="10" fillId="6" borderId="71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71" fontId="10" fillId="5" borderId="72" xfId="0" applyNumberFormat="1" applyFont="1" applyFill="1" applyBorder="1" applyAlignment="1">
      <alignment horizontal="right"/>
    </xf>
    <xf numFmtId="171" fontId="10" fillId="5" borderId="49" xfId="0" applyNumberFormat="1" applyFont="1" applyFill="1" applyBorder="1" applyAlignment="1">
      <alignment horizontal="right"/>
    </xf>
    <xf numFmtId="171" fontId="10" fillId="6" borderId="24" xfId="0" applyNumberFormat="1" applyFont="1" applyFill="1" applyBorder="1" applyAlignment="1">
      <alignment horizontal="right"/>
    </xf>
    <xf numFmtId="1" fontId="10" fillId="6" borderId="0" xfId="0" applyNumberFormat="1" applyFont="1" applyFill="1" applyBorder="1" applyAlignment="1">
      <alignment horizontal="right"/>
    </xf>
    <xf numFmtId="0" fontId="2" fillId="0" borderId="0" xfId="0" applyFont="1" applyBorder="1"/>
    <xf numFmtId="2" fontId="2" fillId="0" borderId="5" xfId="0" applyNumberFormat="1" applyFont="1" applyBorder="1"/>
    <xf numFmtId="2" fontId="2" fillId="0" borderId="7" xfId="0" applyNumberFormat="1" applyFont="1" applyBorder="1"/>
    <xf numFmtId="2" fontId="2" fillId="5" borderId="4" xfId="0" applyNumberFormat="1" applyFont="1" applyFill="1" applyBorder="1"/>
    <xf numFmtId="0" fontId="3" fillId="3" borderId="7" xfId="0" applyFont="1" applyFill="1" applyBorder="1" applyAlignment="1">
      <alignment horizontal="center" vertical="center"/>
    </xf>
    <xf numFmtId="2" fontId="2" fillId="0" borderId="4" xfId="0" applyNumberFormat="1" applyFont="1" applyFill="1" applyBorder="1"/>
    <xf numFmtId="2" fontId="2" fillId="5" borderId="7" xfId="0" applyNumberFormat="1" applyFont="1" applyFill="1" applyBorder="1"/>
    <xf numFmtId="0" fontId="2" fillId="0" borderId="4" xfId="0" applyFont="1" applyBorder="1"/>
    <xf numFmtId="0" fontId="4" fillId="5" borderId="62" xfId="25" applyNumberFormat="1" applyFont="1" applyFill="1" applyBorder="1" applyAlignment="1">
      <alignment/>
      <protection/>
    </xf>
    <xf numFmtId="0" fontId="4" fillId="5" borderId="60" xfId="25" applyNumberFormat="1" applyFont="1" applyFill="1" applyBorder="1" applyAlignment="1">
      <alignment/>
      <protection/>
    </xf>
    <xf numFmtId="0" fontId="4" fillId="0" borderId="62" xfId="25" applyNumberFormat="1" applyFont="1" applyFill="1" applyBorder="1" applyAlignment="1">
      <alignment/>
      <protection/>
    </xf>
    <xf numFmtId="0" fontId="4" fillId="0" borderId="58" xfId="25" applyNumberFormat="1" applyFont="1" applyFill="1" applyBorder="1" applyAlignment="1">
      <alignment/>
      <protection/>
    </xf>
    <xf numFmtId="0" fontId="4" fillId="0" borderId="60" xfId="25" applyNumberFormat="1" applyFont="1" applyFill="1" applyBorder="1" applyAlignment="1">
      <alignment/>
      <protection/>
    </xf>
    <xf numFmtId="0" fontId="3" fillId="0" borderId="62" xfId="0" applyFont="1" applyFill="1" applyBorder="1"/>
    <xf numFmtId="0" fontId="3" fillId="3" borderId="73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1" fontId="2" fillId="5" borderId="74" xfId="0" applyNumberFormat="1" applyFont="1" applyFill="1" applyBorder="1"/>
    <xf numFmtId="1" fontId="2" fillId="5" borderId="62" xfId="0" applyNumberFormat="1" applyFont="1" applyFill="1" applyBorder="1"/>
    <xf numFmtId="1" fontId="2" fillId="5" borderId="73" xfId="0" applyNumberFormat="1" applyFont="1" applyFill="1" applyBorder="1"/>
    <xf numFmtId="1" fontId="2" fillId="5" borderId="60" xfId="0" applyNumberFormat="1" applyFont="1" applyFill="1" applyBorder="1"/>
    <xf numFmtId="1" fontId="2" fillId="0" borderId="74" xfId="0" applyNumberFormat="1" applyFont="1" applyFill="1" applyBorder="1"/>
    <xf numFmtId="1" fontId="2" fillId="0" borderId="62" xfId="0" applyNumberFormat="1" applyFont="1" applyFill="1" applyBorder="1"/>
    <xf numFmtId="1" fontId="2" fillId="0" borderId="75" xfId="0" applyNumberFormat="1" applyFont="1" applyBorder="1"/>
    <xf numFmtId="1" fontId="2" fillId="0" borderId="58" xfId="0" applyNumberFormat="1" applyFont="1" applyBorder="1"/>
    <xf numFmtId="1" fontId="2" fillId="0" borderId="73" xfId="0" applyNumberFormat="1" applyFont="1" applyBorder="1"/>
    <xf numFmtId="1" fontId="2" fillId="0" borderId="60" xfId="0" applyNumberFormat="1" applyFont="1" applyBorder="1"/>
    <xf numFmtId="0" fontId="2" fillId="0" borderId="74" xfId="0" applyFont="1" applyBorder="1"/>
    <xf numFmtId="0" fontId="2" fillId="0" borderId="62" xfId="0" applyFont="1" applyBorder="1"/>
    <xf numFmtId="0" fontId="3" fillId="3" borderId="7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2" fillId="5" borderId="4" xfId="0" applyNumberFormat="1" applyFont="1" applyFill="1" applyBorder="1"/>
    <xf numFmtId="1" fontId="2" fillId="5" borderId="7" xfId="0" applyNumberFormat="1" applyFont="1" applyFill="1" applyBorder="1"/>
    <xf numFmtId="1" fontId="2" fillId="0" borderId="4" xfId="0" applyNumberFormat="1" applyFont="1" applyFill="1" applyBorder="1"/>
    <xf numFmtId="1" fontId="2" fillId="0" borderId="5" xfId="0" applyNumberFormat="1" applyFont="1" applyBorder="1"/>
    <xf numFmtId="1" fontId="2" fillId="0" borderId="7" xfId="0" applyNumberFormat="1" applyFont="1" applyBorder="1"/>
    <xf numFmtId="0" fontId="3" fillId="3" borderId="6" xfId="0" applyFont="1" applyFill="1" applyBorder="1" applyAlignment="1">
      <alignment horizontal="center" vertical="center"/>
    </xf>
    <xf numFmtId="2" fontId="2" fillId="0" borderId="75" xfId="0" applyNumberFormat="1" applyFont="1" applyBorder="1"/>
    <xf numFmtId="2" fontId="2" fillId="0" borderId="74" xfId="0" applyNumberFormat="1" applyFont="1" applyBorder="1"/>
    <xf numFmtId="2" fontId="2" fillId="0" borderId="73" xfId="0" applyNumberFormat="1" applyFont="1" applyBorder="1"/>
    <xf numFmtId="2" fontId="2" fillId="5" borderId="77" xfId="0" applyNumberFormat="1" applyFont="1" applyFill="1" applyBorder="1"/>
    <xf numFmtId="2" fontId="2" fillId="5" borderId="73" xfId="0" applyNumberFormat="1" applyFont="1" applyFill="1" applyBorder="1"/>
    <xf numFmtId="4" fontId="15" fillId="2" borderId="1" xfId="21" applyNumberFormat="1" applyFont="1" applyFill="1" applyBorder="1" applyAlignment="1">
      <alignment/>
      <protection/>
    </xf>
    <xf numFmtId="4" fontId="15" fillId="2" borderId="1" xfId="0" applyNumberFormat="1" applyFont="1" applyFill="1" applyBorder="1"/>
    <xf numFmtId="0" fontId="3" fillId="3" borderId="78" xfId="0" applyFont="1" applyFill="1" applyBorder="1" applyAlignment="1">
      <alignment horizontal="center" vertical="center"/>
    </xf>
    <xf numFmtId="1" fontId="2" fillId="5" borderId="79" xfId="0" applyNumberFormat="1" applyFont="1" applyFill="1" applyBorder="1"/>
    <xf numFmtId="1" fontId="2" fillId="5" borderId="78" xfId="0" applyNumberFormat="1" applyFont="1" applyFill="1" applyBorder="1"/>
    <xf numFmtId="1" fontId="2" fillId="0" borderId="79" xfId="0" applyNumberFormat="1" applyFont="1" applyFill="1" applyBorder="1"/>
    <xf numFmtId="1" fontId="2" fillId="0" borderId="80" xfId="0" applyNumberFormat="1" applyFont="1" applyBorder="1"/>
    <xf numFmtId="1" fontId="2" fillId="0" borderId="78" xfId="0" applyNumberFormat="1" applyFont="1" applyBorder="1"/>
    <xf numFmtId="0" fontId="2" fillId="0" borderId="79" xfId="0" applyFont="1" applyBorder="1"/>
    <xf numFmtId="0" fontId="3" fillId="3" borderId="81" xfId="0" applyFont="1" applyFill="1" applyBorder="1" applyAlignment="1">
      <alignment horizontal="center" vertical="center"/>
    </xf>
    <xf numFmtId="2" fontId="2" fillId="5" borderId="82" xfId="0" applyNumberFormat="1" applyFont="1" applyFill="1" applyBorder="1"/>
    <xf numFmtId="2" fontId="2" fillId="5" borderId="81" xfId="0" applyNumberFormat="1" applyFont="1" applyFill="1" applyBorder="1"/>
    <xf numFmtId="2" fontId="2" fillId="0" borderId="82" xfId="0" applyNumberFormat="1" applyFont="1" applyFill="1" applyBorder="1"/>
    <xf numFmtId="2" fontId="2" fillId="0" borderId="70" xfId="0" applyNumberFormat="1" applyFont="1" applyBorder="1"/>
    <xf numFmtId="2" fontId="2" fillId="0" borderId="81" xfId="0" applyNumberFormat="1" applyFont="1" applyBorder="1"/>
    <xf numFmtId="0" fontId="2" fillId="0" borderId="82" xfId="0" applyFont="1" applyBorder="1"/>
    <xf numFmtId="0" fontId="3" fillId="3" borderId="83" xfId="0" applyFont="1" applyFill="1" applyBorder="1" applyAlignment="1">
      <alignment horizontal="center" vertical="center"/>
    </xf>
    <xf numFmtId="2" fontId="2" fillId="5" borderId="69" xfId="0" applyNumberFormat="1" applyFont="1" applyFill="1" applyBorder="1"/>
    <xf numFmtId="2" fontId="2" fillId="0" borderId="82" xfId="0" applyNumberFormat="1" applyFont="1" applyBorder="1"/>
    <xf numFmtId="0" fontId="3" fillId="5" borderId="9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3" borderId="84" xfId="0" applyFont="1" applyFill="1" applyBorder="1" applyAlignment="1">
      <alignment horizontal="center" vertical="center"/>
    </xf>
    <xf numFmtId="0" fontId="2" fillId="5" borderId="85" xfId="0" applyFont="1" applyFill="1" applyBorder="1" applyAlignment="1">
      <alignment horizontal="center"/>
    </xf>
    <xf numFmtId="0" fontId="2" fillId="5" borderId="86" xfId="0" applyFont="1" applyFill="1" applyBorder="1" applyAlignment="1">
      <alignment horizontal="center"/>
    </xf>
    <xf numFmtId="0" fontId="12" fillId="2" borderId="82" xfId="0" applyFont="1" applyFill="1" applyBorder="1" applyAlignment="1">
      <alignment horizontal="center"/>
    </xf>
    <xf numFmtId="0" fontId="12" fillId="2" borderId="70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/>
    </xf>
    <xf numFmtId="0" fontId="10" fillId="2" borderId="82" xfId="0" applyFont="1" applyFill="1" applyBorder="1" applyAlignment="1">
      <alignment horizontal="center"/>
    </xf>
    <xf numFmtId="0" fontId="3" fillId="3" borderId="84" xfId="0" applyNumberFormat="1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/>
    </xf>
    <xf numFmtId="0" fontId="10" fillId="2" borderId="87" xfId="0" applyFont="1" applyFill="1" applyBorder="1" applyAlignment="1">
      <alignment horizontal="center"/>
    </xf>
    <xf numFmtId="0" fontId="10" fillId="2" borderId="86" xfId="0" applyFont="1" applyFill="1" applyBorder="1" applyAlignment="1">
      <alignment horizontal="center"/>
    </xf>
    <xf numFmtId="0" fontId="4" fillId="3" borderId="1" xfId="21" applyNumberFormat="1" applyFont="1" applyFill="1" applyBorder="1" applyAlignment="1">
      <alignment/>
      <protection/>
    </xf>
    <xf numFmtId="0" fontId="14" fillId="0" borderId="2" xfId="21" applyNumberFormat="1" applyFont="1" applyFill="1" applyBorder="1" applyAlignment="1">
      <alignment/>
      <protection/>
    </xf>
    <xf numFmtId="3" fontId="14" fillId="0" borderId="2" xfId="21" applyNumberFormat="1" applyFont="1" applyFill="1" applyBorder="1" applyAlignment="1">
      <alignment/>
      <protection/>
    </xf>
    <xf numFmtId="1" fontId="14" fillId="0" borderId="2" xfId="26" applyNumberFormat="1" applyFont="1" applyFill="1" applyBorder="1" applyAlignment="1">
      <alignment/>
      <protection/>
    </xf>
    <xf numFmtId="172" fontId="10" fillId="0" borderId="0" xfId="26" applyNumberFormat="1" applyFont="1">
      <alignment/>
      <protection/>
    </xf>
    <xf numFmtId="1" fontId="14" fillId="0" borderId="2" xfId="0" applyNumberFormat="1" applyFont="1" applyFill="1" applyBorder="1" applyAlignment="1">
      <alignment/>
    </xf>
    <xf numFmtId="1" fontId="12" fillId="5" borderId="9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1" fontId="10" fillId="5" borderId="9" xfId="0" applyNumberFormat="1" applyFont="1" applyFill="1" applyBorder="1" applyAlignment="1">
      <alignment horizontal="center"/>
    </xf>
    <xf numFmtId="1" fontId="10" fillId="5" borderId="8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12" fillId="2" borderId="82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/>
    </xf>
    <xf numFmtId="1" fontId="12" fillId="5" borderId="4" xfId="0" applyNumberFormat="1" applyFont="1" applyFill="1" applyBorder="1" applyAlignment="1">
      <alignment horizontal="center"/>
    </xf>
    <xf numFmtId="1" fontId="12" fillId="5" borderId="7" xfId="0" applyNumberFormat="1" applyFont="1" applyFill="1" applyBorder="1" applyAlignment="1">
      <alignment horizontal="center"/>
    </xf>
    <xf numFmtId="1" fontId="12" fillId="5" borderId="88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82" xfId="0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 vertical="center"/>
    </xf>
    <xf numFmtId="0" fontId="3" fillId="3" borderId="89" xfId="0" applyNumberFormat="1" applyFont="1" applyFill="1" applyBorder="1" applyAlignment="1">
      <alignment horizontal="center" vertical="center"/>
    </xf>
    <xf numFmtId="0" fontId="3" fillId="3" borderId="90" xfId="0" applyNumberFormat="1" applyFont="1" applyFill="1" applyBorder="1" applyAlignment="1">
      <alignment horizontal="center" vertical="center"/>
    </xf>
    <xf numFmtId="1" fontId="12" fillId="2" borderId="70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2" borderId="91" xfId="0" applyNumberFormat="1" applyFont="1" applyFill="1" applyBorder="1" applyAlignment="1">
      <alignment horizontal="center"/>
    </xf>
    <xf numFmtId="1" fontId="12" fillId="2" borderId="92" xfId="0" applyNumberFormat="1" applyFont="1" applyFill="1" applyBorder="1" applyAlignment="1">
      <alignment horizontal="center"/>
    </xf>
    <xf numFmtId="1" fontId="12" fillId="2" borderId="93" xfId="0" applyNumberFormat="1" applyFont="1" applyFill="1" applyBorder="1" applyAlignment="1">
      <alignment horizontal="center"/>
    </xf>
    <xf numFmtId="1" fontId="12" fillId="2" borderId="69" xfId="0" applyNumberFormat="1" applyFont="1" applyFill="1" applyBorder="1" applyAlignment="1">
      <alignment horizontal="center"/>
    </xf>
    <xf numFmtId="1" fontId="12" fillId="2" borderId="64" xfId="0" applyNumberFormat="1" applyFont="1" applyFill="1" applyBorder="1" applyAlignment="1">
      <alignment horizontal="center"/>
    </xf>
    <xf numFmtId="1" fontId="12" fillId="2" borderId="94" xfId="0" applyNumberFormat="1" applyFont="1" applyFill="1" applyBorder="1" applyAlignment="1">
      <alignment horizontal="center"/>
    </xf>
    <xf numFmtId="0" fontId="10" fillId="2" borderId="88" xfId="0" applyFont="1" applyFill="1" applyBorder="1" applyAlignment="1">
      <alignment horizontal="center"/>
    </xf>
    <xf numFmtId="1" fontId="12" fillId="2" borderId="87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3" borderId="95" xfId="21" applyNumberFormat="1" applyFont="1" applyFill="1" applyBorder="1" applyAlignment="1">
      <alignment horizontal="center"/>
      <protection/>
    </xf>
    <xf numFmtId="173" fontId="2" fillId="0" borderId="0" xfId="0" applyNumberFormat="1" applyFont="1"/>
    <xf numFmtId="0" fontId="4" fillId="2" borderId="42" xfId="21" applyNumberFormat="1" applyFont="1" applyFill="1" applyBorder="1" applyAlignment="1">
      <alignment horizontal="left"/>
      <protection/>
    </xf>
    <xf numFmtId="0" fontId="4" fillId="2" borderId="44" xfId="21" applyNumberFormat="1" applyFont="1" applyFill="1" applyBorder="1" applyAlignment="1">
      <alignment horizontal="left"/>
      <protection/>
    </xf>
    <xf numFmtId="0" fontId="4" fillId="2" borderId="45" xfId="21" applyNumberFormat="1" applyFont="1" applyFill="1" applyBorder="1" applyAlignment="1">
      <alignment horizontal="left"/>
      <protection/>
    </xf>
    <xf numFmtId="171" fontId="10" fillId="5" borderId="96" xfId="0" applyNumberFormat="1" applyFont="1" applyFill="1" applyBorder="1" applyAlignment="1">
      <alignment horizontal="right"/>
    </xf>
    <xf numFmtId="0" fontId="4" fillId="2" borderId="43" xfId="21" applyNumberFormat="1" applyFont="1" applyFill="1" applyBorder="1" applyAlignment="1">
      <alignment horizontal="left"/>
      <protection/>
    </xf>
    <xf numFmtId="0" fontId="4" fillId="2" borderId="97" xfId="21" applyNumberFormat="1" applyFont="1" applyFill="1" applyBorder="1" applyAlignment="1">
      <alignment horizontal="left"/>
      <protection/>
    </xf>
    <xf numFmtId="0" fontId="4" fillId="5" borderId="7" xfId="21" applyNumberFormat="1" applyFont="1" applyFill="1" applyBorder="1" applyAlignment="1">
      <alignment horizontal="left"/>
      <protection/>
    </xf>
    <xf numFmtId="171" fontId="10" fillId="5" borderId="63" xfId="0" applyNumberFormat="1" applyFont="1" applyFill="1" applyBorder="1" applyAlignment="1">
      <alignment horizontal="right"/>
    </xf>
    <xf numFmtId="0" fontId="4" fillId="5" borderId="4" xfId="21" applyNumberFormat="1" applyFont="1" applyFill="1" applyBorder="1" applyAlignment="1">
      <alignment horizontal="left"/>
      <protection/>
    </xf>
    <xf numFmtId="171" fontId="10" fillId="5" borderId="98" xfId="0" applyNumberFormat="1" applyFont="1" applyFill="1" applyBorder="1" applyAlignment="1">
      <alignment horizontal="right"/>
    </xf>
    <xf numFmtId="2" fontId="2" fillId="5" borderId="91" xfId="0" applyNumberFormat="1" applyFont="1" applyFill="1" applyBorder="1"/>
    <xf numFmtId="4" fontId="10" fillId="0" borderId="2" xfId="21" applyNumberFormat="1" applyFont="1" applyFill="1" applyBorder="1" applyAlignment="1">
      <alignment/>
      <protection/>
    </xf>
    <xf numFmtId="3" fontId="10" fillId="0" borderId="0" xfId="21" applyNumberFormat="1" applyFont="1" applyFill="1" applyBorder="1" applyAlignment="1">
      <alignment/>
      <protection/>
    </xf>
    <xf numFmtId="4" fontId="10" fillId="0" borderId="0" xfId="21" applyNumberFormat="1" applyFont="1" applyFill="1" applyBorder="1" applyAlignment="1">
      <alignment/>
      <protection/>
    </xf>
    <xf numFmtId="0" fontId="4" fillId="2" borderId="0" xfId="21" applyNumberFormat="1" applyFont="1" applyFill="1" applyBorder="1" applyAlignment="1">
      <alignment horizontal="left"/>
      <protection/>
    </xf>
    <xf numFmtId="2" fontId="2" fillId="0" borderId="0" xfId="0" applyNumberFormat="1" applyFont="1" applyBorder="1"/>
    <xf numFmtId="0" fontId="10" fillId="0" borderId="0" xfId="21" applyNumberFormat="1" applyFont="1" applyFill="1" applyBorder="1" applyAlignment="1">
      <alignment vertical="top" wrapText="1"/>
      <protection/>
    </xf>
    <xf numFmtId="165" fontId="2" fillId="5" borderId="69" xfId="0" applyNumberFormat="1" applyFont="1" applyFill="1" applyBorder="1"/>
    <xf numFmtId="165" fontId="2" fillId="5" borderId="91" xfId="0" applyNumberFormat="1" applyFont="1" applyFill="1" applyBorder="1"/>
    <xf numFmtId="171" fontId="14" fillId="0" borderId="0" xfId="0" applyNumberFormat="1" applyFont="1"/>
    <xf numFmtId="0" fontId="4" fillId="3" borderId="99" xfId="21" applyNumberFormat="1" applyFont="1" applyFill="1" applyBorder="1" applyAlignment="1">
      <alignment horizontal="center"/>
      <protection/>
    </xf>
    <xf numFmtId="0" fontId="10" fillId="3" borderId="100" xfId="21" applyNumberFormat="1" applyFont="1" applyFill="1" applyBorder="1" applyAlignment="1">
      <alignment wrapText="1"/>
      <protection/>
    </xf>
    <xf numFmtId="0" fontId="10" fillId="3" borderId="100" xfId="21" applyNumberFormat="1" applyFont="1" applyFill="1" applyBorder="1" applyAlignment="1">
      <alignment vertical="top" wrapText="1"/>
      <protection/>
    </xf>
    <xf numFmtId="0" fontId="10" fillId="3" borderId="101" xfId="21" applyNumberFormat="1" applyFont="1" applyFill="1" applyBorder="1" applyAlignment="1">
      <alignment wrapText="1"/>
      <protection/>
    </xf>
    <xf numFmtId="171" fontId="10" fillId="5" borderId="74" xfId="0" applyNumberFormat="1" applyFont="1" applyFill="1" applyBorder="1" applyAlignment="1">
      <alignment horizontal="right"/>
    </xf>
    <xf numFmtId="171" fontId="10" fillId="5" borderId="73" xfId="0" applyNumberFormat="1" applyFont="1" applyFill="1" applyBorder="1" applyAlignment="1">
      <alignment horizontal="right"/>
    </xf>
    <xf numFmtId="171" fontId="10" fillId="6" borderId="74" xfId="0" applyNumberFormat="1" applyFont="1" applyFill="1" applyBorder="1" applyAlignment="1">
      <alignment horizontal="right"/>
    </xf>
    <xf numFmtId="171" fontId="10" fillId="6" borderId="75" xfId="0" applyNumberFormat="1" applyFont="1" applyFill="1" applyBorder="1" applyAlignment="1">
      <alignment horizontal="right"/>
    </xf>
    <xf numFmtId="171" fontId="10" fillId="6" borderId="73" xfId="0" applyNumberFormat="1" applyFont="1" applyFill="1" applyBorder="1" applyAlignment="1">
      <alignment horizontal="right"/>
    </xf>
    <xf numFmtId="171" fontId="10" fillId="6" borderId="77" xfId="0" applyNumberFormat="1" applyFont="1" applyFill="1" applyBorder="1" applyAlignment="1">
      <alignment horizontal="right"/>
    </xf>
    <xf numFmtId="171" fontId="10" fillId="5" borderId="82" xfId="0" applyNumberFormat="1" applyFont="1" applyFill="1" applyBorder="1" applyAlignment="1">
      <alignment horizontal="right"/>
    </xf>
    <xf numFmtId="171" fontId="10" fillId="6" borderId="82" xfId="0" applyNumberFormat="1" applyFont="1" applyFill="1" applyBorder="1" applyAlignment="1">
      <alignment horizontal="right"/>
    </xf>
    <xf numFmtId="171" fontId="10" fillId="6" borderId="102" xfId="0" applyNumberFormat="1" applyFont="1" applyFill="1" applyBorder="1" applyAlignment="1">
      <alignment horizontal="right"/>
    </xf>
    <xf numFmtId="171" fontId="10" fillId="6" borderId="103" xfId="0" applyNumberFormat="1" applyFont="1" applyFill="1" applyBorder="1" applyAlignment="1">
      <alignment horizontal="right"/>
    </xf>
    <xf numFmtId="171" fontId="10" fillId="6" borderId="104" xfId="0" applyNumberFormat="1" applyFont="1" applyFill="1" applyBorder="1" applyAlignment="1">
      <alignment horizontal="right"/>
    </xf>
    <xf numFmtId="171" fontId="10" fillId="6" borderId="105" xfId="0" applyNumberFormat="1" applyFont="1" applyFill="1" applyBorder="1" applyAlignment="1">
      <alignment horizontal="right"/>
    </xf>
    <xf numFmtId="171" fontId="10" fillId="5" borderId="102" xfId="0" applyNumberFormat="1" applyFont="1" applyFill="1" applyBorder="1" applyAlignment="1">
      <alignment horizontal="right"/>
    </xf>
    <xf numFmtId="2" fontId="2" fillId="0" borderId="81" xfId="0" applyNumberFormat="1" applyFont="1" applyFill="1" applyBorder="1"/>
    <xf numFmtId="165" fontId="2" fillId="5" borderId="82" xfId="0" applyNumberFormat="1" applyFont="1" applyFill="1" applyBorder="1"/>
    <xf numFmtId="165" fontId="2" fillId="0" borderId="82" xfId="0" applyNumberFormat="1" applyFont="1" applyFill="1" applyBorder="1"/>
    <xf numFmtId="165" fontId="2" fillId="5" borderId="102" xfId="0" applyNumberFormat="1" applyFont="1" applyFill="1" applyBorder="1"/>
    <xf numFmtId="165" fontId="2" fillId="0" borderId="102" xfId="0" applyNumberFormat="1" applyFont="1" applyFill="1" applyBorder="1"/>
    <xf numFmtId="0" fontId="4" fillId="2" borderId="56" xfId="21" applyNumberFormat="1" applyFont="1" applyFill="1" applyBorder="1" applyAlignment="1">
      <alignment horizontal="left"/>
      <protection/>
    </xf>
    <xf numFmtId="0" fontId="4" fillId="2" borderId="106" xfId="21" applyNumberFormat="1" applyFont="1" applyFill="1" applyBorder="1" applyAlignment="1">
      <alignment horizontal="left"/>
      <protection/>
    </xf>
    <xf numFmtId="0" fontId="4" fillId="2" borderId="5" xfId="21" applyNumberFormat="1" applyFont="1" applyFill="1" applyBorder="1" applyAlignment="1">
      <alignment horizontal="left"/>
      <protection/>
    </xf>
    <xf numFmtId="171" fontId="10" fillId="6" borderId="107" xfId="0" applyNumberFormat="1" applyFont="1" applyFill="1" applyBorder="1" applyAlignment="1">
      <alignment horizontal="right"/>
    </xf>
    <xf numFmtId="165" fontId="2" fillId="0" borderId="107" xfId="0" applyNumberFormat="1" applyFont="1" applyFill="1" applyBorder="1"/>
    <xf numFmtId="2" fontId="2" fillId="0" borderId="70" xfId="0" applyNumberFormat="1" applyFont="1" applyFill="1" applyBorder="1"/>
    <xf numFmtId="165" fontId="2" fillId="0" borderId="70" xfId="0" applyNumberFormat="1" applyFont="1" applyFill="1" applyBorder="1"/>
    <xf numFmtId="0" fontId="0" fillId="0" borderId="0" xfId="0" applyFont="1"/>
    <xf numFmtId="0" fontId="10" fillId="4" borderId="108" xfId="21" applyNumberFormat="1" applyFont="1" applyFill="1" applyBorder="1" applyAlignment="1">
      <alignment/>
      <protection/>
    </xf>
    <xf numFmtId="3" fontId="10" fillId="0" borderId="108" xfId="21" applyNumberFormat="1" applyFont="1" applyFill="1" applyBorder="1" applyAlignment="1">
      <alignment/>
      <protection/>
    </xf>
    <xf numFmtId="4" fontId="10" fillId="0" borderId="108" xfId="21" applyNumberFormat="1" applyFont="1" applyFill="1" applyBorder="1" applyAlignme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4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6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4" fillId="0" borderId="0" xfId="21" applyNumberFormat="1" applyFont="1" applyFill="1" applyBorder="1" applyAlignment="1">
      <alignment/>
      <protection/>
    </xf>
    <xf numFmtId="0" fontId="1" fillId="4" borderId="2" xfId="0" applyNumberFormat="1" applyFont="1" applyFill="1" applyBorder="1" applyAlignment="1">
      <alignment/>
    </xf>
    <xf numFmtId="3" fontId="10" fillId="0" borderId="0" xfId="0" applyNumberFormat="1" applyFont="1"/>
    <xf numFmtId="0" fontId="1" fillId="4" borderId="109" xfId="0" applyNumberFormat="1" applyFont="1" applyFill="1" applyBorder="1" applyAlignment="1">
      <alignment/>
    </xf>
    <xf numFmtId="0" fontId="1" fillId="4" borderId="110" xfId="0" applyNumberFormat="1" applyFont="1" applyFill="1" applyBorder="1" applyAlignment="1">
      <alignment/>
    </xf>
    <xf numFmtId="3" fontId="14" fillId="0" borderId="1" xfId="0" applyNumberFormat="1" applyFont="1" applyBorder="1"/>
    <xf numFmtId="0" fontId="1" fillId="0" borderId="0" xfId="0" applyNumberFormat="1" applyFont="1" applyFill="1" applyBorder="1" applyAlignment="1">
      <alignment/>
    </xf>
    <xf numFmtId="165" fontId="2" fillId="0" borderId="0" xfId="0" applyNumberFormat="1" applyFont="1"/>
    <xf numFmtId="0" fontId="17" fillId="2" borderId="44" xfId="21" applyNumberFormat="1" applyFont="1" applyFill="1" applyBorder="1" applyAlignment="1">
      <alignment horizontal="left"/>
      <protection/>
    </xf>
    <xf numFmtId="171" fontId="14" fillId="6" borderId="74" xfId="0" applyNumberFormat="1" applyFont="1" applyFill="1" applyBorder="1" applyAlignment="1">
      <alignment horizontal="right"/>
    </xf>
    <xf numFmtId="2" fontId="14" fillId="0" borderId="82" xfId="0" applyNumberFormat="1" applyFont="1" applyFill="1" applyBorder="1"/>
    <xf numFmtId="171" fontId="10" fillId="6" borderId="87" xfId="0" applyNumberFormat="1" applyFont="1" applyFill="1" applyBorder="1" applyAlignment="1">
      <alignment horizontal="right"/>
    </xf>
    <xf numFmtId="175" fontId="14" fillId="6" borderId="74" xfId="0" applyNumberFormat="1" applyFont="1" applyFill="1" applyBorder="1" applyAlignment="1">
      <alignment horizontal="right"/>
    </xf>
    <xf numFmtId="174" fontId="10" fillId="6" borderId="74" xfId="0" applyNumberFormat="1" applyFont="1" applyFill="1" applyBorder="1" applyAlignment="1">
      <alignment horizontal="right"/>
    </xf>
    <xf numFmtId="175" fontId="10" fillId="6" borderId="74" xfId="0" applyNumberFormat="1" applyFont="1" applyFill="1" applyBorder="1" applyAlignment="1">
      <alignment horizontal="right"/>
    </xf>
    <xf numFmtId="174" fontId="10" fillId="6" borderId="104" xfId="0" applyNumberFormat="1" applyFont="1" applyFill="1" applyBorder="1" applyAlignment="1">
      <alignment horizontal="right"/>
    </xf>
    <xf numFmtId="3" fontId="0" fillId="0" borderId="0" xfId="0" applyNumberFormat="1"/>
    <xf numFmtId="3" fontId="16" fillId="0" borderId="0" xfId="0" applyNumberFormat="1" applyFont="1"/>
    <xf numFmtId="165" fontId="2" fillId="0" borderId="4" xfId="0" applyNumberFormat="1" applyFont="1" applyFill="1" applyBorder="1"/>
    <xf numFmtId="174" fontId="10" fillId="6" borderId="111" xfId="0" applyNumberFormat="1" applyFont="1" applyFill="1" applyBorder="1" applyAlignment="1">
      <alignment horizontal="right"/>
    </xf>
    <xf numFmtId="171" fontId="10" fillId="6" borderId="111" xfId="0" applyNumberFormat="1" applyFont="1" applyFill="1" applyBorder="1" applyAlignment="1">
      <alignment horizontal="right"/>
    </xf>
    <xf numFmtId="0" fontId="10" fillId="3" borderId="112" xfId="21" applyNumberFormat="1" applyFont="1" applyFill="1" applyBorder="1" applyAlignment="1">
      <alignment wrapText="1"/>
      <protection/>
    </xf>
    <xf numFmtId="174" fontId="10" fillId="6" borderId="75" xfId="0" applyNumberFormat="1" applyFont="1" applyFill="1" applyBorder="1" applyAlignment="1">
      <alignment horizontal="right"/>
    </xf>
    <xf numFmtId="174" fontId="10" fillId="6" borderId="107" xfId="0" applyNumberFormat="1" applyFont="1" applyFill="1" applyBorder="1" applyAlignment="1">
      <alignment horizontal="right"/>
    </xf>
    <xf numFmtId="0" fontId="10" fillId="3" borderId="113" xfId="21" applyNumberFormat="1" applyFont="1" applyFill="1" applyBorder="1" applyAlignment="1">
      <alignment vertical="top" wrapText="1"/>
      <protection/>
    </xf>
    <xf numFmtId="2" fontId="0" fillId="0" borderId="75" xfId="0" applyNumberFormat="1" applyBorder="1"/>
    <xf numFmtId="2" fontId="0" fillId="0" borderId="107" xfId="0" applyNumberFormat="1" applyBorder="1"/>
    <xf numFmtId="2" fontId="0" fillId="0" borderId="74" xfId="0" applyNumberFormat="1" applyBorder="1"/>
    <xf numFmtId="2" fontId="0" fillId="0" borderId="4" xfId="0" applyNumberFormat="1" applyBorder="1"/>
    <xf numFmtId="174" fontId="10" fillId="6" borderId="105" xfId="0" applyNumberFormat="1" applyFont="1" applyFill="1" applyBorder="1" applyAlignment="1">
      <alignment horizontal="right"/>
    </xf>
    <xf numFmtId="2" fontId="0" fillId="0" borderId="73" xfId="0" applyNumberFormat="1" applyBorder="1"/>
    <xf numFmtId="2" fontId="0" fillId="0" borderId="102" xfId="0" applyNumberFormat="1" applyBorder="1"/>
    <xf numFmtId="0" fontId="2" fillId="3" borderId="114" xfId="0" applyFont="1" applyFill="1" applyBorder="1"/>
    <xf numFmtId="0" fontId="4" fillId="3" borderId="5" xfId="21" applyNumberFormat="1" applyFont="1" applyFill="1" applyBorder="1" applyAlignment="1">
      <alignment horizontal="left"/>
      <protection/>
    </xf>
    <xf numFmtId="0" fontId="4" fillId="3" borderId="7" xfId="21" applyNumberFormat="1" applyFont="1" applyFill="1" applyBorder="1" applyAlignment="1">
      <alignment horizontal="left"/>
      <protection/>
    </xf>
    <xf numFmtId="0" fontId="4" fillId="3" borderId="4" xfId="21" applyNumberFormat="1" applyFont="1" applyFill="1" applyBorder="1" applyAlignment="1">
      <alignment horizontal="left"/>
      <protection/>
    </xf>
    <xf numFmtId="2" fontId="2" fillId="0" borderId="111" xfId="0" applyNumberFormat="1" applyFont="1" applyFill="1" applyBorder="1"/>
    <xf numFmtId="2" fontId="2" fillId="0" borderId="102" xfId="0" applyNumberFormat="1" applyFont="1" applyFill="1" applyBorder="1"/>
    <xf numFmtId="2" fontId="2" fillId="0" borderId="7" xfId="0" applyNumberFormat="1" applyFont="1" applyFill="1" applyBorder="1"/>
    <xf numFmtId="2" fontId="2" fillId="0" borderId="107" xfId="0" applyNumberFormat="1" applyFont="1" applyFill="1" applyBorder="1"/>
    <xf numFmtId="2" fontId="2" fillId="0" borderId="5" xfId="0" applyNumberFormat="1" applyFont="1" applyFill="1" applyBorder="1"/>
    <xf numFmtId="0" fontId="4" fillId="3" borderId="95" xfId="21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top"/>
    </xf>
    <xf numFmtId="175" fontId="10" fillId="6" borderId="75" xfId="0" applyNumberFormat="1" applyFont="1" applyFill="1" applyBorder="1" applyAlignment="1">
      <alignment horizontal="right"/>
    </xf>
    <xf numFmtId="2" fontId="14" fillId="0" borderId="70" xfId="0" applyNumberFormat="1" applyFont="1" applyFill="1" applyBorder="1"/>
    <xf numFmtId="0" fontId="2" fillId="0" borderId="6" xfId="0" applyFont="1" applyBorder="1"/>
    <xf numFmtId="165" fontId="2" fillId="0" borderId="5" xfId="0" applyNumberFormat="1" applyFont="1" applyFill="1" applyBorder="1"/>
    <xf numFmtId="165" fontId="14" fillId="0" borderId="5" xfId="0" applyNumberFormat="1" applyFont="1" applyFill="1" applyBorder="1"/>
    <xf numFmtId="175" fontId="10" fillId="6" borderId="107" xfId="0" applyNumberFormat="1" applyFont="1" applyFill="1" applyBorder="1" applyAlignment="1">
      <alignment horizontal="right"/>
    </xf>
    <xf numFmtId="165" fontId="14" fillId="0" borderId="4" xfId="0" applyNumberFormat="1" applyFont="1" applyFill="1" applyBorder="1"/>
    <xf numFmtId="175" fontId="10" fillId="6" borderId="103" xfId="0" applyNumberFormat="1" applyFont="1" applyFill="1" applyBorder="1" applyAlignment="1">
      <alignment horizontal="right"/>
    </xf>
    <xf numFmtId="175" fontId="10" fillId="6" borderId="111" xfId="0" applyNumberFormat="1" applyFont="1" applyFill="1" applyBorder="1" applyAlignment="1">
      <alignment horizontal="right"/>
    </xf>
    <xf numFmtId="175" fontId="14" fillId="6" borderId="111" xfId="0" applyNumberFormat="1" applyFont="1" applyFill="1" applyBorder="1" applyAlignment="1">
      <alignment horizontal="right"/>
    </xf>
    <xf numFmtId="175" fontId="10" fillId="6" borderId="115" xfId="0" applyNumberFormat="1" applyFont="1" applyFill="1" applyBorder="1" applyAlignment="1">
      <alignment horizontal="right"/>
    </xf>
    <xf numFmtId="171" fontId="14" fillId="6" borderId="111" xfId="0" applyNumberFormat="1" applyFont="1" applyFill="1" applyBorder="1" applyAlignment="1">
      <alignment horizontal="right"/>
    </xf>
    <xf numFmtId="171" fontId="10" fillId="6" borderId="115" xfId="0" applyNumberFormat="1" applyFont="1" applyFill="1" applyBorder="1" applyAlignment="1">
      <alignment horizontal="right"/>
    </xf>
    <xf numFmtId="0" fontId="17" fillId="0" borderId="5" xfId="0" applyFont="1" applyBorder="1"/>
    <xf numFmtId="175" fontId="14" fillId="0" borderId="75" xfId="0" applyNumberFormat="1" applyFont="1" applyBorder="1"/>
    <xf numFmtId="175" fontId="14" fillId="0" borderId="107" xfId="0" applyNumberFormat="1" applyFont="1" applyBorder="1"/>
    <xf numFmtId="171" fontId="14" fillId="0" borderId="75" xfId="0" applyNumberFormat="1" applyFont="1" applyBorder="1"/>
    <xf numFmtId="171" fontId="14" fillId="0" borderId="107" xfId="0" applyNumberFormat="1" applyFont="1" applyBorder="1"/>
    <xf numFmtId="0" fontId="3" fillId="0" borderId="0" xfId="0" applyFont="1"/>
    <xf numFmtId="0" fontId="6" fillId="0" borderId="0" xfId="22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3" borderId="11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7" xfId="0" applyFont="1" applyFill="1" applyBorder="1" applyAlignment="1">
      <alignment horizontal="center" vertical="center" wrapText="1"/>
    </xf>
    <xf numFmtId="0" fontId="3" fillId="3" borderId="118" xfId="0" applyFont="1" applyFill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 wrapText="1"/>
    </xf>
    <xf numFmtId="0" fontId="3" fillId="3" borderId="92" xfId="0" applyFont="1" applyFill="1" applyBorder="1" applyAlignment="1">
      <alignment horizontal="center" wrapText="1"/>
    </xf>
    <xf numFmtId="0" fontId="4" fillId="3" borderId="10" xfId="21" applyNumberFormat="1" applyFont="1" applyFill="1" applyBorder="1" applyAlignment="1">
      <alignment horizontal="center"/>
      <protection/>
    </xf>
    <xf numFmtId="0" fontId="4" fillId="3" borderId="3" xfId="21" applyNumberFormat="1" applyFont="1" applyFill="1" applyBorder="1" applyAlignment="1">
      <alignment horizontal="center"/>
      <protection/>
    </xf>
    <xf numFmtId="0" fontId="4" fillId="3" borderId="95" xfId="21" applyFont="1" applyFill="1" applyBorder="1" applyAlignment="1">
      <alignment horizontal="center"/>
      <protection/>
    </xf>
    <xf numFmtId="0" fontId="4" fillId="3" borderId="119" xfId="21" applyFont="1" applyFill="1" applyBorder="1" applyAlignment="1">
      <alignment horizontal="center"/>
      <protection/>
    </xf>
    <xf numFmtId="0" fontId="4" fillId="3" borderId="120" xfId="21" applyFont="1" applyFill="1" applyBorder="1" applyAlignment="1">
      <alignment horizontal="center"/>
      <protection/>
    </xf>
    <xf numFmtId="0" fontId="4" fillId="3" borderId="120" xfId="21" applyNumberFormat="1" applyFont="1" applyFill="1" applyBorder="1" applyAlignment="1">
      <alignment horizontal="center"/>
      <protection/>
    </xf>
    <xf numFmtId="0" fontId="4" fillId="3" borderId="95" xfId="21" applyNumberFormat="1" applyFont="1" applyFill="1" applyBorder="1" applyAlignment="1">
      <alignment horizontal="center"/>
      <protection/>
    </xf>
    <xf numFmtId="0" fontId="4" fillId="3" borderId="121" xfId="21" applyNumberFormat="1" applyFont="1" applyFill="1" applyBorder="1" applyAlignment="1">
      <alignment horizontal="center"/>
      <protection/>
    </xf>
    <xf numFmtId="0" fontId="4" fillId="3" borderId="122" xfId="21" applyNumberFormat="1" applyFont="1" applyFill="1" applyBorder="1" applyAlignment="1">
      <alignment horizontal="center"/>
      <protection/>
    </xf>
    <xf numFmtId="0" fontId="4" fillId="3" borderId="123" xfId="21" applyNumberFormat="1" applyFont="1" applyFill="1" applyBorder="1" applyAlignment="1">
      <alignment horizontal="center"/>
      <protection/>
    </xf>
    <xf numFmtId="0" fontId="4" fillId="3" borderId="124" xfId="21" applyFont="1" applyFill="1" applyBorder="1" applyAlignment="1">
      <alignment horizontal="center"/>
      <protection/>
    </xf>
    <xf numFmtId="0" fontId="4" fillId="3" borderId="21" xfId="21" applyNumberFormat="1" applyFont="1" applyFill="1" applyBorder="1" applyAlignment="1">
      <alignment horizontal="center" wrapText="1"/>
      <protection/>
    </xf>
    <xf numFmtId="0" fontId="4" fillId="3" borderId="42" xfId="21" applyNumberFormat="1" applyFont="1" applyFill="1" applyBorder="1" applyAlignment="1">
      <alignment horizontal="center" wrapText="1"/>
      <protection/>
    </xf>
    <xf numFmtId="0" fontId="4" fillId="3" borderId="17" xfId="21" applyNumberFormat="1" applyFont="1" applyFill="1" applyBorder="1" applyAlignment="1">
      <alignment horizontal="center" wrapText="1"/>
      <protection/>
    </xf>
    <xf numFmtId="0" fontId="3" fillId="3" borderId="31" xfId="0" applyFont="1" applyFill="1" applyBorder="1" applyAlignment="1">
      <alignment horizontal="center" wrapText="1"/>
    </xf>
    <xf numFmtId="0" fontId="3" fillId="3" borderId="44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4" fillId="3" borderId="95" xfId="21" applyFont="1" applyFill="1" applyBorder="1" applyAlignment="1">
      <alignment horizontal="center" vertical="center"/>
      <protection/>
    </xf>
    <xf numFmtId="0" fontId="4" fillId="3" borderId="119" xfId="21" applyFont="1" applyFill="1" applyBorder="1" applyAlignment="1">
      <alignment horizontal="center" vertical="center"/>
      <protection/>
    </xf>
    <xf numFmtId="0" fontId="4" fillId="3" borderId="10" xfId="21" applyNumberFormat="1" applyFont="1" applyFill="1" applyBorder="1" applyAlignment="1">
      <alignment horizontal="center" vertical="center"/>
      <protection/>
    </xf>
    <xf numFmtId="0" fontId="4" fillId="3" borderId="3" xfId="21" applyNumberFormat="1" applyFont="1" applyFill="1" applyBorder="1" applyAlignment="1">
      <alignment horizontal="center" vertical="center"/>
      <protection/>
    </xf>
    <xf numFmtId="0" fontId="4" fillId="3" borderId="120" xfId="21" applyFont="1" applyFill="1" applyBorder="1" applyAlignment="1">
      <alignment horizontal="center" vertical="center"/>
      <protection/>
    </xf>
    <xf numFmtId="0" fontId="2" fillId="3" borderId="68" xfId="0" applyFont="1" applyFill="1" applyBorder="1" applyAlignment="1">
      <alignment horizontal="center"/>
    </xf>
    <xf numFmtId="0" fontId="2" fillId="3" borderId="125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3" fillId="3" borderId="77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10" fillId="4" borderId="114" xfId="21" applyNumberFormat="1" applyFont="1" applyFill="1" applyBorder="1" applyAlignment="1">
      <alignment horizontal="left" vertical="center"/>
      <protection/>
    </xf>
    <xf numFmtId="0" fontId="10" fillId="4" borderId="126" xfId="21" applyNumberFormat="1" applyFont="1" applyFill="1" applyBorder="1" applyAlignment="1">
      <alignment horizontal="left" vertical="center"/>
      <protection/>
    </xf>
    <xf numFmtId="0" fontId="10" fillId="4" borderId="127" xfId="21" applyNumberFormat="1" applyFont="1" applyFill="1" applyBorder="1" applyAlignment="1">
      <alignment horizontal="left" vertical="center"/>
      <protection/>
    </xf>
    <xf numFmtId="0" fontId="10" fillId="4" borderId="1" xfId="21" applyNumberFormat="1" applyFont="1" applyFill="1" applyBorder="1" applyAlignment="1">
      <alignment horizontal="left" wrapText="1"/>
      <protection/>
    </xf>
    <xf numFmtId="0" fontId="10" fillId="4" borderId="1" xfId="21" applyNumberFormat="1" applyFont="1" applyFill="1" applyBorder="1" applyAlignment="1">
      <alignment horizontal="left" vertical="top" wrapText="1"/>
      <protection/>
    </xf>
    <xf numFmtId="0" fontId="10" fillId="4" borderId="101" xfId="21" applyNumberFormat="1" applyFont="1" applyFill="1" applyBorder="1" applyAlignment="1">
      <alignment horizontal="center" vertical="center" wrapText="1"/>
      <protection/>
    </xf>
    <xf numFmtId="0" fontId="10" fillId="4" borderId="99" xfId="21" applyNumberFormat="1" applyFont="1" applyFill="1" applyBorder="1" applyAlignment="1">
      <alignment horizontal="center" vertical="center" wrapText="1"/>
      <protection/>
    </xf>
    <xf numFmtId="0" fontId="10" fillId="4" borderId="128" xfId="21" applyNumberFormat="1" applyFont="1" applyFill="1" applyBorder="1" applyAlignment="1">
      <alignment horizontal="center" vertical="center" wrapText="1"/>
      <protection/>
    </xf>
    <xf numFmtId="0" fontId="3" fillId="3" borderId="114" xfId="0" applyFont="1" applyFill="1" applyBorder="1" applyAlignment="1">
      <alignment horizontal="left" vertical="center"/>
    </xf>
    <xf numFmtId="0" fontId="3" fillId="3" borderId="126" xfId="0" applyFont="1" applyFill="1" applyBorder="1" applyAlignment="1">
      <alignment horizontal="left" vertical="center"/>
    </xf>
    <xf numFmtId="0" fontId="3" fillId="3" borderId="129" xfId="0" applyFont="1" applyFill="1" applyBorder="1" applyAlignment="1">
      <alignment horizontal="left" vertical="center"/>
    </xf>
    <xf numFmtId="0" fontId="3" fillId="3" borderId="130" xfId="0" applyFont="1" applyFill="1" applyBorder="1" applyAlignment="1">
      <alignment horizontal="left" vertical="center"/>
    </xf>
    <xf numFmtId="0" fontId="3" fillId="3" borderId="127" xfId="0" applyFont="1" applyFill="1" applyBorder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Hyperlink" xfId="22"/>
    <cellStyle name="Normal 3" xfId="23"/>
    <cellStyle name="Normal 3 2" xfId="24"/>
    <cellStyle name="Normal 4" xfId="25"/>
    <cellStyle name="Normal 5" xfId="26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16"/>
          <c:w val="0.9302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1'!$H$69</c:f>
              <c:strCache>
                <c:ptCount val="1"/>
                <c:pt idx="0">
                  <c:v>2000–04 (¹)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1'!$G$70:$G$103</c:f>
              <c:strCache/>
            </c:strRef>
          </c:cat>
          <c:val>
            <c:numRef>
              <c:f>'Figure 1'!$H$70:$H$103</c:f>
              <c:numCache/>
            </c:numRef>
          </c:val>
        </c:ser>
        <c:ser>
          <c:idx val="1"/>
          <c:order val="1"/>
          <c:tx>
            <c:strRef>
              <c:f>'Figure 1'!$I$69</c:f>
              <c:strCache>
                <c:ptCount val="1"/>
                <c:pt idx="0">
                  <c:v>2010–14 (²)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1'!$G$70:$G$103</c:f>
              <c:strCache/>
            </c:strRef>
          </c:cat>
          <c:val>
            <c:numRef>
              <c:f>'Figure 1'!$I$70:$I$103</c:f>
              <c:numCache/>
            </c:numRef>
          </c:val>
        </c:ser>
        <c:axId val="50750238"/>
        <c:axId val="54098959"/>
      </c:barChart>
      <c:catAx>
        <c:axId val="5075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098959"/>
        <c:crosses val="autoZero"/>
        <c:auto val="1"/>
        <c:lblOffset val="100"/>
        <c:noMultiLvlLbl val="0"/>
      </c:catAx>
      <c:valAx>
        <c:axId val="54098959"/>
        <c:scaling>
          <c:orientation val="minMax"/>
          <c:max val="26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75023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943"/>
          <c:w val="0.196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01275"/>
          <c:w val="0.914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12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11'!$D$10:$D$17</c:f>
              <c:numCache/>
            </c:numRef>
          </c:xVal>
          <c:yVal>
            <c:numRef>
              <c:f>'Figure 11'!$E$10:$E$17</c:f>
              <c:numCache/>
            </c:numRef>
          </c:yVal>
          <c:smooth val="0"/>
        </c:ser>
        <c:axId val="5265496"/>
        <c:axId val="47389465"/>
      </c:scatterChart>
      <c:valAx>
        <c:axId val="5265496"/>
        <c:scaling>
          <c:orientation val="minMax"/>
          <c:max val="165"/>
          <c:min val="125"/>
        </c:scaling>
        <c:axPos val="b"/>
        <c:delete val="0"/>
        <c:numFmt formatCode="##,###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389465"/>
        <c:crosses val="autoZero"/>
        <c:crossBetween val="midCat"/>
        <c:dispUnits/>
        <c:majorUnit val="5"/>
      </c:valAx>
      <c:valAx>
        <c:axId val="47389465"/>
        <c:scaling>
          <c:orientation val="minMax"/>
          <c:max val="95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,###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65496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2225"/>
          <c:w val="0.9285"/>
          <c:h val="0.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2'!$W$7</c:f>
              <c:strCache>
                <c:ptCount val="1"/>
                <c:pt idx="0">
                  <c:v>Fertilisers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2'!$V$9:$V$42</c:f>
              <c:strCache/>
            </c:strRef>
          </c:cat>
          <c:val>
            <c:numRef>
              <c:f>'Figure 2'!$W$9:$W$42</c:f>
              <c:numCache/>
            </c:numRef>
          </c:val>
        </c:ser>
        <c:ser>
          <c:idx val="1"/>
          <c:order val="1"/>
          <c:tx>
            <c:strRef>
              <c:f>'Figure 2'!$X$7</c:f>
              <c:strCache>
                <c:ptCount val="1"/>
                <c:pt idx="0">
                  <c:v>Manure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2'!$V$9:$V$42</c:f>
              <c:strCache/>
            </c:strRef>
          </c:cat>
          <c:val>
            <c:numRef>
              <c:f>'Figure 2'!$X$9:$X$42</c:f>
              <c:numCache/>
            </c:numRef>
          </c:val>
        </c:ser>
        <c:ser>
          <c:idx val="2"/>
          <c:order val="2"/>
          <c:tx>
            <c:strRef>
              <c:f>'Figure 2'!$Y$7</c:f>
              <c:strCache>
                <c:ptCount val="1"/>
                <c:pt idx="0">
                  <c:v>Other inputs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2'!$V$9:$V$42</c:f>
              <c:strCache/>
            </c:strRef>
          </c:cat>
          <c:val>
            <c:numRef>
              <c:f>'Figure 2'!$Y$9:$Y$42</c:f>
              <c:numCache/>
            </c:numRef>
          </c:val>
        </c:ser>
        <c:overlap val="100"/>
        <c:axId val="17128584"/>
        <c:axId val="19939529"/>
      </c:barChart>
      <c:catAx>
        <c:axId val="1712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939529"/>
        <c:crosses val="autoZero"/>
        <c:auto val="1"/>
        <c:lblOffset val="100"/>
        <c:noMultiLvlLbl val="0"/>
      </c:catAx>
      <c:valAx>
        <c:axId val="19939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128584"/>
        <c:crosses val="autoZero"/>
        <c:crossBetween val="between"/>
        <c:dispUnits/>
        <c:majorUnit val="4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7"/>
          <c:w val="0.936"/>
          <c:h val="0.6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3'!$C$71</c:f>
              <c:strCache>
                <c:ptCount val="1"/>
                <c:pt idx="0">
                  <c:v>Consumption of mineral fertilisers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3'!$D$70:$AK$70</c:f>
              <c:strCache/>
            </c:strRef>
          </c:cat>
          <c:val>
            <c:numRef>
              <c:f>'Figure 3'!$D$71:$AK$71</c:f>
              <c:numCache/>
            </c:numRef>
          </c:val>
        </c:ser>
        <c:ser>
          <c:idx val="1"/>
          <c:order val="1"/>
          <c:tx>
            <c:strRef>
              <c:f>'Figure 3'!$C$72</c:f>
              <c:strCache>
                <c:ptCount val="1"/>
                <c:pt idx="0">
                  <c:v>Manure input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3'!$D$70:$AK$70</c:f>
              <c:strCache/>
            </c:strRef>
          </c:cat>
          <c:val>
            <c:numRef>
              <c:f>'Figure 3'!$D$72:$AK$72</c:f>
              <c:numCache/>
            </c:numRef>
          </c:val>
        </c:ser>
        <c:ser>
          <c:idx val="2"/>
          <c:order val="2"/>
          <c:tx>
            <c:strRef>
              <c:f>'Figure 3'!$C$73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3'!$D$70:$AK$70</c:f>
              <c:strCache/>
            </c:strRef>
          </c:cat>
          <c:val>
            <c:numRef>
              <c:f>'Figure 3'!$D$73:$AK$73</c:f>
              <c:numCache/>
            </c:numRef>
          </c:val>
        </c:ser>
        <c:ser>
          <c:idx val="3"/>
          <c:order val="3"/>
          <c:tx>
            <c:strRef>
              <c:f>'Figure 3'!$C$75</c:f>
              <c:strCache>
                <c:ptCount val="1"/>
                <c:pt idx="0">
                  <c:v>Atmospheric deposition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3'!$D$70:$AK$70</c:f>
              <c:strCache/>
            </c:strRef>
          </c:cat>
          <c:val>
            <c:numRef>
              <c:f>'Figure 3'!$D$75:$AK$75</c:f>
              <c:numCache/>
            </c:numRef>
          </c:val>
        </c:ser>
        <c:ser>
          <c:idx val="4"/>
          <c:order val="4"/>
          <c:tx>
            <c:strRef>
              <c:f>'Figure 3'!$C$74</c:f>
              <c:strCache>
                <c:ptCount val="1"/>
                <c:pt idx="0">
                  <c:v>Biological fixation of nitrogen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3'!$D$70:$AK$70</c:f>
              <c:strCache/>
            </c:strRef>
          </c:cat>
          <c:val>
            <c:numRef>
              <c:f>'Figure 3'!$D$74:$AK$74</c:f>
              <c:numCache/>
            </c:numRef>
          </c:val>
        </c:ser>
        <c:ser>
          <c:idx val="5"/>
          <c:order val="5"/>
          <c:tx>
            <c:strRef>
              <c:f>'Figure 3'!$C$76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3'!$D$70:$AK$70</c:f>
              <c:strCache/>
            </c:strRef>
          </c:cat>
          <c:val>
            <c:numRef>
              <c:f>'Figure 3'!$D$76:$AK$76</c:f>
              <c:numCache/>
            </c:numRef>
          </c:val>
        </c:ser>
        <c:overlap val="100"/>
        <c:axId val="45238034"/>
        <c:axId val="4489123"/>
      </c:barChart>
      <c:catAx>
        <c:axId val="4523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89123"/>
        <c:crosses val="autoZero"/>
        <c:auto val="1"/>
        <c:lblOffset val="100"/>
        <c:noMultiLvlLbl val="0"/>
      </c:catAx>
      <c:valAx>
        <c:axId val="448912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52380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5"/>
          <c:y val="0.866"/>
          <c:w val="0.7445"/>
          <c:h val="0.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03125"/>
          <c:w val="0.93025"/>
          <c:h val="0.6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4'!$I$55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4'!$I$56:$I$89</c:f>
              <c:numCache/>
            </c:numRef>
          </c:val>
        </c:ser>
        <c:ser>
          <c:idx val="1"/>
          <c:order val="1"/>
          <c:tx>
            <c:strRef>
              <c:f>'Figure 4'!$J$55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4'!$J$56:$J$89</c:f>
              <c:numCache/>
            </c:numRef>
          </c:val>
        </c:ser>
        <c:ser>
          <c:idx val="2"/>
          <c:order val="2"/>
          <c:tx>
            <c:strRef>
              <c:f>'Figure 4'!$K$55</c:f>
              <c:strCache>
                <c:ptCount val="1"/>
                <c:pt idx="0">
                  <c:v>Sheep and goats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4'!$K$56:$K$89</c:f>
              <c:numCache/>
            </c:numRef>
          </c:val>
        </c:ser>
        <c:ser>
          <c:idx val="3"/>
          <c:order val="3"/>
          <c:tx>
            <c:strRef>
              <c:f>'Figure 4'!$L$55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4'!$L$56:$L$89</c:f>
              <c:numCache/>
            </c:numRef>
          </c:val>
        </c:ser>
        <c:ser>
          <c:idx val="4"/>
          <c:order val="4"/>
          <c:tx>
            <c:strRef>
              <c:f>'Figure 4'!$M$55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4'!$M$56:$M$89</c:f>
              <c:numCache/>
            </c:numRef>
          </c:val>
        </c:ser>
        <c:overlap val="100"/>
        <c:axId val="40402108"/>
        <c:axId val="28074653"/>
      </c:barChart>
      <c:catAx>
        <c:axId val="4040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074653"/>
        <c:crosses val="autoZero"/>
        <c:auto val="1"/>
        <c:lblOffset val="100"/>
        <c:noMultiLvlLbl val="0"/>
      </c:catAx>
      <c:valAx>
        <c:axId val="2807465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04021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575"/>
          <c:w val="0.4362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2225"/>
          <c:w val="0.9285"/>
          <c:h val="0.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5'!$W$7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5'!$W$9:$W$42</c:f>
              <c:numCache/>
            </c:numRef>
          </c:val>
        </c:ser>
        <c:ser>
          <c:idx val="1"/>
          <c:order val="1"/>
          <c:tx>
            <c:strRef>
              <c:f>'Figure 5'!$X$7</c:f>
              <c:strCache>
                <c:ptCount val="1"/>
                <c:pt idx="0">
                  <c:v>Other crops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5'!$X$9:$X$42</c:f>
              <c:numCache/>
            </c:numRef>
          </c:val>
        </c:ser>
        <c:ser>
          <c:idx val="2"/>
          <c:order val="2"/>
          <c:tx>
            <c:strRef>
              <c:f>'Figure 5'!$Y$7</c:f>
              <c:strCache>
                <c:ptCount val="1"/>
                <c:pt idx="0">
                  <c:v>Green fodder from arable land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5'!$Y$9:$Y$42</c:f>
              <c:numCache/>
            </c:numRef>
          </c:val>
        </c:ser>
        <c:ser>
          <c:idx val="3"/>
          <c:order val="3"/>
          <c:tx>
            <c:strRef>
              <c:f>'Figure 5'!$Z$7</c:f>
              <c:strCache>
                <c:ptCount val="1"/>
                <c:pt idx="0">
                  <c:v>Permanent grasslands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5'!$Z$9:$Z$42</c:f>
              <c:numCache/>
            </c:numRef>
          </c:val>
        </c:ser>
        <c:ser>
          <c:idx val="4"/>
          <c:order val="4"/>
          <c:tx>
            <c:strRef>
              <c:f>'Figure 5'!$AA$7</c:f>
              <c:strCache>
                <c:ptCount val="1"/>
                <c:pt idx="0">
                  <c:v>Crop residues removed from the field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5'!$AA$9:$AA$42</c:f>
              <c:numCache/>
            </c:numRef>
          </c:val>
        </c:ser>
        <c:overlap val="100"/>
        <c:axId val="51345286"/>
        <c:axId val="59454391"/>
      </c:barChart>
      <c:catAx>
        <c:axId val="513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454391"/>
        <c:crosses val="autoZero"/>
        <c:auto val="1"/>
        <c:lblOffset val="100"/>
        <c:noMultiLvlLbl val="0"/>
      </c:catAx>
      <c:valAx>
        <c:axId val="59454391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452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4"/>
          <c:y val="0.918"/>
          <c:w val="0.817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"/>
          <c:y val="0.03125"/>
          <c:w val="0.9275"/>
          <c:h val="0.6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6'!$J$58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6'!$J$59:$J$92</c:f>
              <c:numCache/>
            </c:numRef>
          </c:val>
        </c:ser>
        <c:ser>
          <c:idx val="1"/>
          <c:order val="1"/>
          <c:tx>
            <c:strRef>
              <c:f>'Figure 6'!$K$58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6'!$K$59:$K$92</c:f>
              <c:numCache/>
            </c:numRef>
          </c:val>
        </c:ser>
        <c:ser>
          <c:idx val="4"/>
          <c:order val="2"/>
          <c:tx>
            <c:strRef>
              <c:f>'Figure 6'!$L$58</c:f>
              <c:strCache>
                <c:ptCount val="1"/>
                <c:pt idx="0">
                  <c:v>Green fodder from arable 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6'!$L$59:$L$92</c:f>
              <c:numCache/>
            </c:numRef>
          </c:val>
        </c:ser>
        <c:ser>
          <c:idx val="2"/>
          <c:order val="3"/>
          <c:tx>
            <c:strRef>
              <c:f>'Figure 6'!$M$58</c:f>
              <c:strCache>
                <c:ptCount val="1"/>
                <c:pt idx="0">
                  <c:v>Permanent grasslands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6'!$M$59:$M$92</c:f>
              <c:numCache/>
            </c:numRef>
          </c:val>
        </c:ser>
        <c:ser>
          <c:idx val="3"/>
          <c:order val="4"/>
          <c:tx>
            <c:strRef>
              <c:f>'Figure 6'!$N$58</c:f>
              <c:strCache>
                <c:ptCount val="1"/>
                <c:pt idx="0">
                  <c:v>Crop residues removed from the field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6'!$N$59:$N$92</c:f>
              <c:numCache/>
            </c:numRef>
          </c:val>
        </c:ser>
        <c:overlap val="100"/>
        <c:axId val="65327472"/>
        <c:axId val="51076337"/>
      </c:barChart>
      <c:catAx>
        <c:axId val="653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076337"/>
        <c:crosses val="autoZero"/>
        <c:auto val="1"/>
        <c:lblOffset val="100"/>
        <c:noMultiLvlLbl val="0"/>
      </c:catAx>
      <c:valAx>
        <c:axId val="5107633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53274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91075"/>
          <c:w val="0.8662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3325"/>
          <c:w val="0.928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'Figure 7 '!$C$55</c:f>
              <c:strCache>
                <c:ptCount val="1"/>
                <c:pt idx="0">
                  <c:v>Nitrogen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 '!$D$49:$R$49</c:f>
              <c:strCache/>
            </c:strRef>
          </c:cat>
          <c:val>
            <c:numRef>
              <c:f>'Figure 7 '!$D$55:$R$55</c:f>
              <c:numCache/>
            </c:numRef>
          </c:val>
          <c:smooth val="0"/>
        </c:ser>
        <c:ser>
          <c:idx val="1"/>
          <c:order val="1"/>
          <c:tx>
            <c:strRef>
              <c:f>'Figure 7 '!$C$53</c:f>
              <c:strCache>
                <c:ptCount val="1"/>
                <c:pt idx="0">
                  <c:v>Gross nitrogen balance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 '!$D$49:$R$49</c:f>
              <c:strCache/>
            </c:strRef>
          </c:cat>
          <c:val>
            <c:numRef>
              <c:f>'Figure 7 '!$D$53:$R$53</c:f>
              <c:numCache/>
            </c:numRef>
          </c:val>
          <c:smooth val="0"/>
        </c:ser>
        <c:axId val="57033850"/>
        <c:axId val="43542603"/>
      </c:lineChart>
      <c:catAx>
        <c:axId val="570338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542603"/>
        <c:crossesAt val="100"/>
        <c:auto val="1"/>
        <c:lblOffset val="100"/>
        <c:noMultiLvlLbl val="0"/>
      </c:catAx>
      <c:valAx>
        <c:axId val="43542603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3385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26"/>
          <c:w val="0.944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8'!$H$52</c:f>
              <c:strCache>
                <c:ptCount val="1"/>
                <c:pt idx="0">
                  <c:v>2000-04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8'!$C$53:$C$86</c:f>
              <c:strCache/>
            </c:strRef>
          </c:cat>
          <c:val>
            <c:numRef>
              <c:f>'Figure 8'!$H$53:$H$86</c:f>
              <c:numCache/>
            </c:numRef>
          </c:val>
        </c:ser>
        <c:ser>
          <c:idx val="1"/>
          <c:order val="1"/>
          <c:tx>
            <c:strRef>
              <c:f>'Figure 8'!$I$52</c:f>
              <c:strCache>
                <c:ptCount val="1"/>
                <c:pt idx="0">
                  <c:v>2010–14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8'!$C$53:$C$86</c:f>
              <c:strCache/>
            </c:strRef>
          </c:cat>
          <c:val>
            <c:numRef>
              <c:f>'Figure 8'!$I$53:$I$86</c:f>
              <c:numCache/>
            </c:numRef>
          </c:val>
        </c:ser>
        <c:axId val="56339108"/>
        <c:axId val="37289925"/>
      </c:barChart>
      <c:catAx>
        <c:axId val="563391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289925"/>
        <c:crosses val="autoZero"/>
        <c:auto val="1"/>
        <c:lblOffset val="100"/>
        <c:noMultiLvlLbl val="0"/>
      </c:catAx>
      <c:valAx>
        <c:axId val="37289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3391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95"/>
          <c:y val="0.95"/>
          <c:w val="0.18075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75"/>
          <c:y val="0.015"/>
          <c:w val="0.914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tx1"/>
              </a:solidFill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10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10"/>
              <c:spPr>
                <a:solidFill>
                  <a:schemeClr val="accent1"/>
                </a:solidFill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10"/>
              <c:spPr>
                <a:solidFill>
                  <a:schemeClr val="tx1"/>
                </a:solidFill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9'!$C$17:$C$48</c:f>
              <c:numCache/>
            </c:numRef>
          </c:xVal>
          <c:yVal>
            <c:numRef>
              <c:f>'Figure 9'!$D$17:$D$48</c:f>
              <c:numCache/>
            </c:numRef>
          </c:yVal>
          <c:smooth val="0"/>
        </c:ser>
        <c:axId val="65006"/>
        <c:axId val="585055"/>
      </c:scatterChart>
      <c:valAx>
        <c:axId val="65006"/>
        <c:scaling>
          <c:orientation val="minMax"/>
          <c:max val="400"/>
        </c:scaling>
        <c:axPos val="b"/>
        <c:delete val="0"/>
        <c:numFmt formatCode="###\ ###\ ##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5055"/>
        <c:crosses val="autoZero"/>
        <c:crossBetween val="midCat"/>
        <c:dispUnits/>
        <c:majorUnit val="20"/>
      </c:valAx>
      <c:valAx>
        <c:axId val="585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006"/>
        <c:crosses val="autoZero"/>
        <c:crossBetween val="midCat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</xdr:row>
      <xdr:rowOff>123825</xdr:rowOff>
    </xdr:from>
    <xdr:to>
      <xdr:col>16</xdr:col>
      <xdr:colOff>266700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628650" y="1076325"/>
        <a:ext cx="98393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85725</xdr:rowOff>
    </xdr:from>
    <xdr:to>
      <xdr:col>18</xdr:col>
      <xdr:colOff>85725</xdr:colOff>
      <xdr:row>46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219200"/>
          <a:ext cx="10439400" cy="6296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47625</xdr:colOff>
      <xdr:row>5</xdr:row>
      <xdr:rowOff>152400</xdr:rowOff>
    </xdr:from>
    <xdr:to>
      <xdr:col>18</xdr:col>
      <xdr:colOff>152400</xdr:colOff>
      <xdr:row>47</xdr:row>
      <xdr:rowOff>47625</xdr:rowOff>
    </xdr:to>
    <xdr:sp macro="" textlink="">
      <xdr:nvSpPr>
        <xdr:cNvPr id="3" name="Rectangle 2"/>
        <xdr:cNvSpPr/>
      </xdr:nvSpPr>
      <xdr:spPr>
        <a:xfrm>
          <a:off x="657225" y="962025"/>
          <a:ext cx="10467975" cy="6696075"/>
        </a:xfrm>
        <a:prstGeom prst="rect">
          <a:avLst/>
        </a:prstGeom>
        <a:noFill/>
        <a:ln w="6350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133350</xdr:rowOff>
    </xdr:from>
    <xdr:to>
      <xdr:col>22</xdr:col>
      <xdr:colOff>304800</xdr:colOff>
      <xdr:row>41</xdr:row>
      <xdr:rowOff>19050</xdr:rowOff>
    </xdr:to>
    <xdr:graphicFrame macro="">
      <xdr:nvGraphicFramePr>
        <xdr:cNvPr id="2" name="Chart 1"/>
        <xdr:cNvGraphicFramePr/>
      </xdr:nvGraphicFramePr>
      <xdr:xfrm>
        <a:off x="6657975" y="762000"/>
        <a:ext cx="94107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400050</xdr:colOff>
      <xdr:row>5</xdr:row>
      <xdr:rowOff>47625</xdr:rowOff>
    </xdr:from>
    <xdr:to>
      <xdr:col>15</xdr:col>
      <xdr:colOff>600075</xdr:colOff>
      <xdr:row>23</xdr:row>
      <xdr:rowOff>38100</xdr:rowOff>
    </xdr:to>
    <xdr:cxnSp macro="">
      <xdr:nvCxnSpPr>
        <xdr:cNvPr id="3" name="Straight Connector 2"/>
        <xdr:cNvCxnSpPr/>
      </xdr:nvCxnSpPr>
      <xdr:spPr>
        <a:xfrm flipV="1">
          <a:off x="7058025" y="838200"/>
          <a:ext cx="4486275" cy="2971800"/>
        </a:xfrm>
        <a:prstGeom prst="line">
          <a:avLst/>
        </a:prstGeom>
        <a:ln>
          <a:solidFill>
            <a:schemeClr val="accent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21</xdr:row>
      <xdr:rowOff>85725</xdr:rowOff>
    </xdr:from>
    <xdr:to>
      <xdr:col>21</xdr:col>
      <xdr:colOff>561975</xdr:colOff>
      <xdr:row>39</xdr:row>
      <xdr:rowOff>47625</xdr:rowOff>
    </xdr:to>
    <xdr:cxnSp macro="">
      <xdr:nvCxnSpPr>
        <xdr:cNvPr id="4" name="Straight Connector 3"/>
        <xdr:cNvCxnSpPr/>
      </xdr:nvCxnSpPr>
      <xdr:spPr>
        <a:xfrm flipV="1">
          <a:off x="10287000" y="3552825"/>
          <a:ext cx="5381625" cy="2752725"/>
        </a:xfrm>
        <a:prstGeom prst="line">
          <a:avLst/>
        </a:prstGeom>
        <a:ln>
          <a:solidFill>
            <a:schemeClr val="accent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457200</xdr:colOff>
      <xdr:row>25</xdr:row>
      <xdr:rowOff>95250</xdr:rowOff>
    </xdr:from>
    <xdr:ext cx="981075" cy="295275"/>
    <xdr:sp macro="" textlink="">
      <xdr:nvSpPr>
        <xdr:cNvPr id="6" name="TextBox 5"/>
        <xdr:cNvSpPr txBox="1"/>
      </xdr:nvSpPr>
      <xdr:spPr>
        <a:xfrm>
          <a:off x="7924800" y="4171950"/>
          <a:ext cx="98107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2005-2009</a:t>
          </a:r>
        </a:p>
      </xdr:txBody>
    </xdr:sp>
    <xdr:clientData/>
  </xdr:oneCellAnchor>
  <xdr:oneCellAnchor>
    <xdr:from>
      <xdr:col>14</xdr:col>
      <xdr:colOff>523875</xdr:colOff>
      <xdr:row>44</xdr:row>
      <xdr:rowOff>104775</xdr:rowOff>
    </xdr:from>
    <xdr:ext cx="638175" cy="285750"/>
    <xdr:sp macro="" textlink="">
      <xdr:nvSpPr>
        <xdr:cNvPr id="9" name="TextBox 8"/>
        <xdr:cNvSpPr txBox="1"/>
      </xdr:nvSpPr>
      <xdr:spPr>
        <a:xfrm>
          <a:off x="10801350" y="7143750"/>
          <a:ext cx="638175" cy="28575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3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EU-28</a:t>
          </a:r>
        </a:p>
      </xdr:txBody>
    </xdr:sp>
    <xdr:clientData/>
  </xdr:oneCellAnchor>
  <xdr:oneCellAnchor>
    <xdr:from>
      <xdr:col>15</xdr:col>
      <xdr:colOff>47625</xdr:colOff>
      <xdr:row>10</xdr:row>
      <xdr:rowOff>95250</xdr:rowOff>
    </xdr:from>
    <xdr:ext cx="971550" cy="304800"/>
    <xdr:sp macro="" textlink="">
      <xdr:nvSpPr>
        <xdr:cNvPr id="10" name="TextBox 9"/>
        <xdr:cNvSpPr txBox="1"/>
      </xdr:nvSpPr>
      <xdr:spPr>
        <a:xfrm>
          <a:off x="10991850" y="1819275"/>
          <a:ext cx="971550" cy="3048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2010-2014</a:t>
          </a:r>
        </a:p>
      </xdr:txBody>
    </xdr:sp>
    <xdr:clientData/>
  </xdr:oneCellAnchor>
  <xdr:oneCellAnchor>
    <xdr:from>
      <xdr:col>12</xdr:col>
      <xdr:colOff>523875</xdr:colOff>
      <xdr:row>13</xdr:row>
      <xdr:rowOff>85725</xdr:rowOff>
    </xdr:from>
    <xdr:ext cx="1028700" cy="314325"/>
    <xdr:sp macro="" textlink="">
      <xdr:nvSpPr>
        <xdr:cNvPr id="13" name="TextBox 12"/>
        <xdr:cNvSpPr txBox="1"/>
      </xdr:nvSpPr>
      <xdr:spPr>
        <a:xfrm>
          <a:off x="9429750" y="2295525"/>
          <a:ext cx="102870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/>
              <a:ea typeface="+mn-ea"/>
              <a:cs typeface="+mn-cs"/>
            </a:rPr>
            <a:t>NUE = 65 %</a:t>
          </a:r>
        </a:p>
      </xdr:txBody>
    </xdr:sp>
    <xdr:clientData/>
  </xdr:oneCellAnchor>
  <xdr:oneCellAnchor>
    <xdr:from>
      <xdr:col>17</xdr:col>
      <xdr:colOff>19050</xdr:colOff>
      <xdr:row>26</xdr:row>
      <xdr:rowOff>123825</xdr:rowOff>
    </xdr:from>
    <xdr:ext cx="1057275" cy="304800"/>
    <xdr:sp macro="" textlink="">
      <xdr:nvSpPr>
        <xdr:cNvPr id="14" name="TextBox 13"/>
        <xdr:cNvSpPr txBox="1"/>
      </xdr:nvSpPr>
      <xdr:spPr>
        <a:xfrm>
          <a:off x="12334875" y="4352925"/>
          <a:ext cx="1057275" cy="3048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/>
              <a:ea typeface="+mn-ea"/>
              <a:cs typeface="+mn-cs"/>
            </a:rPr>
            <a:t>NUE = 50 %</a:t>
          </a:r>
        </a:p>
      </xdr:txBody>
    </xdr:sp>
    <xdr:clientData/>
  </xdr:oneCellAnchor>
  <xdr:oneCellAnchor>
    <xdr:from>
      <xdr:col>13</xdr:col>
      <xdr:colOff>523875</xdr:colOff>
      <xdr:row>41</xdr:row>
      <xdr:rowOff>38100</xdr:rowOff>
    </xdr:from>
    <xdr:ext cx="2895600" cy="295275"/>
    <xdr:sp macro="" textlink="">
      <xdr:nvSpPr>
        <xdr:cNvPr id="15" name="TextBox 14"/>
        <xdr:cNvSpPr txBox="1"/>
      </xdr:nvSpPr>
      <xdr:spPr>
        <a:xfrm>
          <a:off x="10134600" y="6619875"/>
          <a:ext cx="289560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Nitrogen input (kg N per ha per year)</a:t>
          </a:r>
        </a:p>
      </xdr:txBody>
    </xdr:sp>
    <xdr:clientData/>
  </xdr:oneCellAnchor>
  <xdr:oneCellAnchor>
    <xdr:from>
      <xdr:col>8</xdr:col>
      <xdr:colOff>400050</xdr:colOff>
      <xdr:row>11</xdr:row>
      <xdr:rowOff>28575</xdr:rowOff>
    </xdr:from>
    <xdr:ext cx="314325" cy="3048000"/>
    <xdr:sp macro="" textlink="">
      <xdr:nvSpPr>
        <xdr:cNvPr id="16" name="TextBox 15"/>
        <xdr:cNvSpPr txBox="1"/>
      </xdr:nvSpPr>
      <xdr:spPr>
        <a:xfrm rot="-5400000">
          <a:off x="6324600" y="1914525"/>
          <a:ext cx="314325" cy="30480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Nitrogen output (kg N per ha per year)</a:t>
          </a:r>
        </a:p>
      </xdr:txBody>
    </xdr:sp>
    <xdr:clientData/>
  </xdr:oneCellAnchor>
  <xdr:twoCellAnchor>
    <xdr:from>
      <xdr:col>17</xdr:col>
      <xdr:colOff>114300</xdr:colOff>
      <xdr:row>18</xdr:row>
      <xdr:rowOff>0</xdr:rowOff>
    </xdr:from>
    <xdr:to>
      <xdr:col>21</xdr:col>
      <xdr:colOff>561975</xdr:colOff>
      <xdr:row>39</xdr:row>
      <xdr:rowOff>57150</xdr:rowOff>
    </xdr:to>
    <xdr:cxnSp macro="">
      <xdr:nvCxnSpPr>
        <xdr:cNvPr id="17" name="Straight Connector 16"/>
        <xdr:cNvCxnSpPr/>
      </xdr:nvCxnSpPr>
      <xdr:spPr>
        <a:xfrm flipV="1">
          <a:off x="12430125" y="3009900"/>
          <a:ext cx="3238500" cy="33051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257175</xdr:colOff>
      <xdr:row>34</xdr:row>
      <xdr:rowOff>76200</xdr:rowOff>
    </xdr:from>
    <xdr:ext cx="2466975" cy="295275"/>
    <xdr:sp macro="" textlink="">
      <xdr:nvSpPr>
        <xdr:cNvPr id="18" name="TextBox 17"/>
        <xdr:cNvSpPr txBox="1"/>
      </xdr:nvSpPr>
      <xdr:spPr>
        <a:xfrm>
          <a:off x="13268325" y="5553075"/>
          <a:ext cx="2466975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Calibri"/>
              <a:ea typeface="+mn-ea"/>
              <a:cs typeface="+mn-cs"/>
            </a:rPr>
            <a:t>GNB = 80 kg N per ha per year</a:t>
          </a:r>
        </a:p>
      </xdr:txBody>
    </xdr:sp>
    <xdr:clientData/>
  </xdr:oneCellAnchor>
  <xdr:twoCellAnchor>
    <xdr:from>
      <xdr:col>9</xdr:col>
      <xdr:colOff>419100</xdr:colOff>
      <xdr:row>5</xdr:row>
      <xdr:rowOff>47625</xdr:rowOff>
    </xdr:from>
    <xdr:to>
      <xdr:col>14</xdr:col>
      <xdr:colOff>133350</xdr:colOff>
      <xdr:row>25</xdr:row>
      <xdr:rowOff>9525</xdr:rowOff>
    </xdr:to>
    <xdr:cxnSp macro="">
      <xdr:nvCxnSpPr>
        <xdr:cNvPr id="19" name="Straight Connector 18"/>
        <xdr:cNvCxnSpPr/>
      </xdr:nvCxnSpPr>
      <xdr:spPr>
        <a:xfrm flipV="1">
          <a:off x="7077075" y="838200"/>
          <a:ext cx="3333750" cy="32480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695325</xdr:colOff>
      <xdr:row>7</xdr:row>
      <xdr:rowOff>85725</xdr:rowOff>
    </xdr:from>
    <xdr:ext cx="2362200" cy="314325"/>
    <xdr:sp macro="" textlink="">
      <xdr:nvSpPr>
        <xdr:cNvPr id="20" name="TextBox 19"/>
        <xdr:cNvSpPr txBox="1"/>
      </xdr:nvSpPr>
      <xdr:spPr>
        <a:xfrm>
          <a:off x="7353300" y="1190625"/>
          <a:ext cx="236220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rgbClr val="5FB441"/>
              </a:solidFill>
              <a:effectLst/>
              <a:uLnTx/>
              <a:uFillTx/>
              <a:latin typeface="Calibri"/>
              <a:ea typeface="+mn-ea"/>
              <a:cs typeface="+mn-cs"/>
            </a:rPr>
            <a:t>GNB = 45 kg N per ha per year</a:t>
          </a:r>
        </a:p>
      </xdr:txBody>
    </xdr:sp>
    <xdr:clientData/>
  </xdr:oneCellAnchor>
  <xdr:oneCellAnchor>
    <xdr:from>
      <xdr:col>19</xdr:col>
      <xdr:colOff>466725</xdr:colOff>
      <xdr:row>15</xdr:row>
      <xdr:rowOff>152400</xdr:rowOff>
    </xdr:from>
    <xdr:ext cx="1152525" cy="314325"/>
    <xdr:sp macro="" textlink="">
      <xdr:nvSpPr>
        <xdr:cNvPr id="22" name="TextBox 21"/>
        <xdr:cNvSpPr txBox="1"/>
      </xdr:nvSpPr>
      <xdr:spPr>
        <a:xfrm>
          <a:off x="14192250" y="2686050"/>
          <a:ext cx="115252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1994-1999</a:t>
          </a:r>
        </a:p>
      </xdr:txBody>
    </xdr:sp>
    <xdr:clientData/>
  </xdr:oneCellAnchor>
  <xdr:oneCellAnchor>
    <xdr:from>
      <xdr:col>19</xdr:col>
      <xdr:colOff>371475</xdr:colOff>
      <xdr:row>13</xdr:row>
      <xdr:rowOff>19050</xdr:rowOff>
    </xdr:from>
    <xdr:ext cx="1495425" cy="333375"/>
    <xdr:sp macro="" textlink="">
      <xdr:nvSpPr>
        <xdr:cNvPr id="26" name="TextBox 25"/>
        <xdr:cNvSpPr txBox="1"/>
      </xdr:nvSpPr>
      <xdr:spPr>
        <a:xfrm>
          <a:off x="14097000" y="2228850"/>
          <a:ext cx="1495425" cy="3333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2000-2004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466725</xdr:colOff>
      <xdr:row>20</xdr:row>
      <xdr:rowOff>104775</xdr:rowOff>
    </xdr:from>
    <xdr:ext cx="1019175" cy="314325"/>
    <xdr:sp macro="" textlink="">
      <xdr:nvSpPr>
        <xdr:cNvPr id="27" name="TextBox 26"/>
        <xdr:cNvSpPr txBox="1"/>
      </xdr:nvSpPr>
      <xdr:spPr>
        <a:xfrm>
          <a:off x="14192250" y="3419475"/>
          <a:ext cx="101917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1990-1994</a:t>
          </a:r>
        </a:p>
      </xdr:txBody>
    </xdr:sp>
    <xdr:clientData/>
  </xdr:oneCellAnchor>
  <xdr:oneCellAnchor>
    <xdr:from>
      <xdr:col>12</xdr:col>
      <xdr:colOff>219075</xdr:colOff>
      <xdr:row>18</xdr:row>
      <xdr:rowOff>38100</xdr:rowOff>
    </xdr:from>
    <xdr:ext cx="990600" cy="266700"/>
    <xdr:sp macro="" textlink="">
      <xdr:nvSpPr>
        <xdr:cNvPr id="28" name="TextBox 27"/>
        <xdr:cNvSpPr txBox="1"/>
      </xdr:nvSpPr>
      <xdr:spPr>
        <a:xfrm>
          <a:off x="9124950" y="3048000"/>
          <a:ext cx="990600" cy="2667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2010-2014</a:t>
          </a:r>
        </a:p>
      </xdr:txBody>
    </xdr:sp>
    <xdr:clientData/>
  </xdr:oneCellAnchor>
  <xdr:twoCellAnchor>
    <xdr:from>
      <xdr:col>19</xdr:col>
      <xdr:colOff>428625</xdr:colOff>
      <xdr:row>16</xdr:row>
      <xdr:rowOff>47625</xdr:rowOff>
    </xdr:from>
    <xdr:to>
      <xdr:col>19</xdr:col>
      <xdr:colOff>466725</xdr:colOff>
      <xdr:row>20</xdr:row>
      <xdr:rowOff>95250</xdr:rowOff>
    </xdr:to>
    <xdr:cxnSp macro="">
      <xdr:nvCxnSpPr>
        <xdr:cNvPr id="29" name="Straight Connector 28"/>
        <xdr:cNvCxnSpPr/>
      </xdr:nvCxnSpPr>
      <xdr:spPr>
        <a:xfrm flipH="1" flipV="1">
          <a:off x="14154150" y="2743200"/>
          <a:ext cx="38100" cy="666750"/>
        </a:xfrm>
        <a:prstGeom prst="line">
          <a:avLst/>
        </a:prstGeom>
        <a:noFill/>
        <a:ln w="9525" cap="flat" cmpd="sng" algn="ctr">
          <a:solidFill>
            <a:schemeClr val="accent4"/>
          </a:solidFill>
          <a:prstDash val="solid"/>
          <a:headEnd type="none"/>
          <a:tailEnd type="none"/>
        </a:ln>
      </xdr:spPr>
    </xdr:cxnSp>
    <xdr:clientData/>
  </xdr:twoCellAnchor>
  <xdr:twoCellAnchor>
    <xdr:from>
      <xdr:col>19</xdr:col>
      <xdr:colOff>352425</xdr:colOff>
      <xdr:row>15</xdr:row>
      <xdr:rowOff>28575</xdr:rowOff>
    </xdr:from>
    <xdr:to>
      <xdr:col>19</xdr:col>
      <xdr:colOff>438150</xdr:colOff>
      <xdr:row>16</xdr:row>
      <xdr:rowOff>47625</xdr:rowOff>
    </xdr:to>
    <xdr:cxnSp macro="">
      <xdr:nvCxnSpPr>
        <xdr:cNvPr id="30" name="Straight Connector 29"/>
        <xdr:cNvCxnSpPr/>
      </xdr:nvCxnSpPr>
      <xdr:spPr>
        <a:xfrm>
          <a:off x="14077950" y="2562225"/>
          <a:ext cx="85725" cy="180975"/>
        </a:xfrm>
        <a:prstGeom prst="line">
          <a:avLst/>
        </a:prstGeom>
        <a:noFill/>
        <a:ln w="9525" cap="flat" cmpd="sng" algn="ctr">
          <a:solidFill>
            <a:schemeClr val="accent4"/>
          </a:solidFill>
          <a:prstDash val="solid"/>
          <a:headEnd type="none"/>
          <a:tailEnd type="none"/>
        </a:ln>
      </xdr:spPr>
    </xdr:cxnSp>
    <xdr:clientData/>
  </xdr:twoCellAnchor>
  <xdr:twoCellAnchor>
    <xdr:from>
      <xdr:col>16</xdr:col>
      <xdr:colOff>466725</xdr:colOff>
      <xdr:row>13</xdr:row>
      <xdr:rowOff>152400</xdr:rowOff>
    </xdr:from>
    <xdr:to>
      <xdr:col>19</xdr:col>
      <xdr:colOff>371475</xdr:colOff>
      <xdr:row>15</xdr:row>
      <xdr:rowOff>28575</xdr:rowOff>
    </xdr:to>
    <xdr:cxnSp macro="">
      <xdr:nvCxnSpPr>
        <xdr:cNvPr id="31" name="Straight Connector 30"/>
        <xdr:cNvCxnSpPr/>
      </xdr:nvCxnSpPr>
      <xdr:spPr>
        <a:xfrm>
          <a:off x="12096750" y="2362200"/>
          <a:ext cx="2000250" cy="200025"/>
        </a:xfrm>
        <a:prstGeom prst="line">
          <a:avLst/>
        </a:prstGeom>
        <a:noFill/>
        <a:ln w="9525" cap="flat" cmpd="sng" algn="ctr">
          <a:solidFill>
            <a:schemeClr val="accent4"/>
          </a:solidFill>
          <a:prstDash val="solid"/>
          <a:headEnd type="none"/>
          <a:tailEnd type="none"/>
        </a:ln>
      </xdr:spPr>
    </xdr:cxnSp>
    <xdr:clientData/>
  </xdr:twoCellAnchor>
  <xdr:twoCellAnchor>
    <xdr:from>
      <xdr:col>16</xdr:col>
      <xdr:colOff>361950</xdr:colOff>
      <xdr:row>12</xdr:row>
      <xdr:rowOff>95250</xdr:rowOff>
    </xdr:from>
    <xdr:to>
      <xdr:col>16</xdr:col>
      <xdr:colOff>457200</xdr:colOff>
      <xdr:row>13</xdr:row>
      <xdr:rowOff>152400</xdr:rowOff>
    </xdr:to>
    <xdr:cxnSp macro="">
      <xdr:nvCxnSpPr>
        <xdr:cNvPr id="32" name="Straight Connector 31"/>
        <xdr:cNvCxnSpPr/>
      </xdr:nvCxnSpPr>
      <xdr:spPr>
        <a:xfrm>
          <a:off x="11991975" y="2143125"/>
          <a:ext cx="95250" cy="219075"/>
        </a:xfrm>
        <a:prstGeom prst="line">
          <a:avLst/>
        </a:prstGeom>
        <a:noFill/>
        <a:ln w="9525" cap="flat" cmpd="sng" algn="ctr">
          <a:solidFill>
            <a:schemeClr val="accent4"/>
          </a:solidFill>
          <a:prstDash val="solid"/>
          <a:headEnd type="none"/>
          <a:tailEnd type="none"/>
        </a:ln>
      </xdr:spPr>
    </xdr:cxnSp>
    <xdr:clientData/>
  </xdr:twoCellAnchor>
  <xdr:oneCellAnchor>
    <xdr:from>
      <xdr:col>15</xdr:col>
      <xdr:colOff>133350</xdr:colOff>
      <xdr:row>13</xdr:row>
      <xdr:rowOff>142875</xdr:rowOff>
    </xdr:from>
    <xdr:ext cx="1019175" cy="257175"/>
    <xdr:sp macro="" textlink="">
      <xdr:nvSpPr>
        <xdr:cNvPr id="33" name="TextBox 32"/>
        <xdr:cNvSpPr txBox="1"/>
      </xdr:nvSpPr>
      <xdr:spPr>
        <a:xfrm>
          <a:off x="11077575" y="2352675"/>
          <a:ext cx="1019175" cy="2571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2005-2009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13</xdr:col>
      <xdr:colOff>171450</xdr:colOff>
      <xdr:row>28</xdr:row>
      <xdr:rowOff>85725</xdr:rowOff>
    </xdr:from>
    <xdr:ext cx="1495425" cy="333375"/>
    <xdr:sp macro="" textlink="">
      <xdr:nvSpPr>
        <xdr:cNvPr id="34" name="TextBox 33"/>
        <xdr:cNvSpPr txBox="1"/>
      </xdr:nvSpPr>
      <xdr:spPr>
        <a:xfrm>
          <a:off x="9782175" y="4619625"/>
          <a:ext cx="1495425" cy="3333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2000-2004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19050</xdr:colOff>
      <xdr:row>25</xdr:row>
      <xdr:rowOff>114300</xdr:rowOff>
    </xdr:from>
    <xdr:to>
      <xdr:col>13</xdr:col>
      <xdr:colOff>142875</xdr:colOff>
      <xdr:row>28</xdr:row>
      <xdr:rowOff>104775</xdr:rowOff>
    </xdr:to>
    <xdr:cxnSp macro="">
      <xdr:nvCxnSpPr>
        <xdr:cNvPr id="50" name="Straight Connector 49"/>
        <xdr:cNvCxnSpPr/>
      </xdr:nvCxnSpPr>
      <xdr:spPr>
        <a:xfrm>
          <a:off x="8924925" y="4191000"/>
          <a:ext cx="828675" cy="447675"/>
        </a:xfrm>
        <a:prstGeom prst="line">
          <a:avLst/>
        </a:prstGeom>
        <a:noFill/>
        <a:ln w="12700" cap="flat" cmpd="sng" algn="ctr">
          <a:solidFill>
            <a:srgbClr val="5FB441">
              <a:shade val="95000"/>
              <a:satMod val="105000"/>
            </a:srgbClr>
          </a:solidFill>
          <a:prstDash val="solid"/>
          <a:headEnd type="none"/>
          <a:tailEnd type="none"/>
        </a:ln>
      </xdr:spPr>
    </xdr:cxnSp>
    <xdr:clientData/>
  </xdr:twoCellAnchor>
  <xdr:twoCellAnchor>
    <xdr:from>
      <xdr:col>12</xdr:col>
      <xdr:colOff>19050</xdr:colOff>
      <xdr:row>20</xdr:row>
      <xdr:rowOff>76200</xdr:rowOff>
    </xdr:from>
    <xdr:to>
      <xdr:col>12</xdr:col>
      <xdr:colOff>190500</xdr:colOff>
      <xdr:row>25</xdr:row>
      <xdr:rowOff>104775</xdr:rowOff>
    </xdr:to>
    <xdr:cxnSp macro="">
      <xdr:nvCxnSpPr>
        <xdr:cNvPr id="52" name="Straight Connector 51"/>
        <xdr:cNvCxnSpPr/>
      </xdr:nvCxnSpPr>
      <xdr:spPr>
        <a:xfrm flipH="1">
          <a:off x="8924925" y="3390900"/>
          <a:ext cx="171450" cy="790575"/>
        </a:xfrm>
        <a:prstGeom prst="line">
          <a:avLst/>
        </a:prstGeom>
        <a:noFill/>
        <a:ln w="9525" cap="flat" cmpd="sng" algn="ctr">
          <a:solidFill>
            <a:srgbClr val="5FB441">
              <a:shade val="95000"/>
              <a:satMod val="105000"/>
            </a:srgbClr>
          </a:solidFill>
          <a:prstDash val="solid"/>
          <a:headEnd type="none"/>
          <a:tailEnd type="none"/>
        </a:ln>
      </xdr:spPr>
    </xdr:cxnSp>
    <xdr:clientData/>
  </xdr:twoCellAnchor>
  <xdr:oneCellAnchor>
    <xdr:from>
      <xdr:col>16</xdr:col>
      <xdr:colOff>38100</xdr:colOff>
      <xdr:row>44</xdr:row>
      <xdr:rowOff>104775</xdr:rowOff>
    </xdr:from>
    <xdr:ext cx="638175" cy="323850"/>
    <xdr:sp macro="" textlink="">
      <xdr:nvSpPr>
        <xdr:cNvPr id="36" name="TextBox 35"/>
        <xdr:cNvSpPr txBox="1"/>
      </xdr:nvSpPr>
      <xdr:spPr>
        <a:xfrm>
          <a:off x="11668125" y="7143750"/>
          <a:ext cx="638175" cy="32385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3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EU-15</a:t>
          </a:r>
        </a:p>
      </xdr:txBody>
    </xdr:sp>
    <xdr:clientData/>
  </xdr:oneCellAnchor>
  <xdr:twoCellAnchor>
    <xdr:from>
      <xdr:col>14</xdr:col>
      <xdr:colOff>447675</xdr:colOff>
      <xdr:row>45</xdr:row>
      <xdr:rowOff>57150</xdr:rowOff>
    </xdr:from>
    <xdr:to>
      <xdr:col>14</xdr:col>
      <xdr:colOff>533400</xdr:colOff>
      <xdr:row>45</xdr:row>
      <xdr:rowOff>133350</xdr:rowOff>
    </xdr:to>
    <xdr:sp macro="" textlink="">
      <xdr:nvSpPr>
        <xdr:cNvPr id="8" name="Rectangle 7"/>
        <xdr:cNvSpPr/>
      </xdr:nvSpPr>
      <xdr:spPr>
        <a:xfrm flipV="1">
          <a:off x="10725150" y="7248525"/>
          <a:ext cx="85725" cy="762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15</xdr:col>
      <xdr:colOff>647700</xdr:colOff>
      <xdr:row>45</xdr:row>
      <xdr:rowOff>66675</xdr:rowOff>
    </xdr:from>
    <xdr:to>
      <xdr:col>16</xdr:col>
      <xdr:colOff>47625</xdr:colOff>
      <xdr:row>45</xdr:row>
      <xdr:rowOff>142875</xdr:rowOff>
    </xdr:to>
    <xdr:sp macro="" textlink="">
      <xdr:nvSpPr>
        <xdr:cNvPr id="38" name="Rectangle 37"/>
        <xdr:cNvSpPr/>
      </xdr:nvSpPr>
      <xdr:spPr>
        <a:xfrm flipV="1">
          <a:off x="11591925" y="7258050"/>
          <a:ext cx="85725" cy="76200"/>
        </a:xfrm>
        <a:prstGeom prst="rect">
          <a:avLst/>
        </a:prstGeom>
        <a:solidFill>
          <a:srgbClr val="FAA51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</xdr:row>
      <xdr:rowOff>66675</xdr:rowOff>
    </xdr:from>
    <xdr:to>
      <xdr:col>17</xdr:col>
      <xdr:colOff>219075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762000" y="1038225"/>
        <a:ext cx="101250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6</xdr:row>
      <xdr:rowOff>95250</xdr:rowOff>
    </xdr:from>
    <xdr:to>
      <xdr:col>11</xdr:col>
      <xdr:colOff>790575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685800" y="1057275"/>
        <a:ext cx="10153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123825</xdr:rowOff>
    </xdr:from>
    <xdr:to>
      <xdr:col>15</xdr:col>
      <xdr:colOff>47625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333375" y="914400"/>
        <a:ext cx="10086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</xdr:row>
      <xdr:rowOff>66675</xdr:rowOff>
    </xdr:from>
    <xdr:to>
      <xdr:col>13</xdr:col>
      <xdr:colOff>457200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762000" y="1038225"/>
        <a:ext cx="100774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123825</xdr:rowOff>
    </xdr:from>
    <xdr:to>
      <xdr:col>12</xdr:col>
      <xdr:colOff>276225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361950" y="914400"/>
        <a:ext cx="103155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38100</xdr:rowOff>
    </xdr:from>
    <xdr:to>
      <xdr:col>9</xdr:col>
      <xdr:colOff>561975</xdr:colOff>
      <xdr:row>31</xdr:row>
      <xdr:rowOff>114300</xdr:rowOff>
    </xdr:to>
    <xdr:graphicFrame macro="">
      <xdr:nvGraphicFramePr>
        <xdr:cNvPr id="2" name="Chart 1"/>
        <xdr:cNvGraphicFramePr/>
      </xdr:nvGraphicFramePr>
      <xdr:xfrm>
        <a:off x="742950" y="1171575"/>
        <a:ext cx="7620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</xdr:row>
      <xdr:rowOff>114300</xdr:rowOff>
    </xdr:from>
    <xdr:to>
      <xdr:col>14</xdr:col>
      <xdr:colOff>666750</xdr:colOff>
      <xdr:row>38</xdr:row>
      <xdr:rowOff>76200</xdr:rowOff>
    </xdr:to>
    <xdr:graphicFrame macro="">
      <xdr:nvGraphicFramePr>
        <xdr:cNvPr id="2" name="Chart 1"/>
        <xdr:cNvGraphicFramePr/>
      </xdr:nvGraphicFramePr>
      <xdr:xfrm>
        <a:off x="857250" y="1219200"/>
        <a:ext cx="94869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123825</xdr:rowOff>
    </xdr:from>
    <xdr:to>
      <xdr:col>26</xdr:col>
      <xdr:colOff>485775</xdr:colOff>
      <xdr:row>55</xdr:row>
      <xdr:rowOff>19050</xdr:rowOff>
    </xdr:to>
    <xdr:graphicFrame macro="">
      <xdr:nvGraphicFramePr>
        <xdr:cNvPr id="2" name="Chart 1"/>
        <xdr:cNvGraphicFramePr/>
      </xdr:nvGraphicFramePr>
      <xdr:xfrm>
        <a:off x="5638800" y="1866900"/>
        <a:ext cx="12563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476250</xdr:colOff>
      <xdr:row>12</xdr:row>
      <xdr:rowOff>66675</xdr:rowOff>
    </xdr:from>
    <xdr:to>
      <xdr:col>18</xdr:col>
      <xdr:colOff>533400</xdr:colOff>
      <xdr:row>53</xdr:row>
      <xdr:rowOff>19050</xdr:rowOff>
    </xdr:to>
    <xdr:cxnSp macro="">
      <xdr:nvCxnSpPr>
        <xdr:cNvPr id="3" name="Straight Connector 2"/>
        <xdr:cNvCxnSpPr/>
      </xdr:nvCxnSpPr>
      <xdr:spPr>
        <a:xfrm flipV="1">
          <a:off x="6115050" y="1962150"/>
          <a:ext cx="7086600" cy="6410325"/>
        </a:xfrm>
        <a:prstGeom prst="line">
          <a:avLst/>
        </a:prstGeom>
        <a:ln>
          <a:solidFill>
            <a:schemeClr val="accent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15</xdr:row>
      <xdr:rowOff>257175</xdr:rowOff>
    </xdr:from>
    <xdr:to>
      <xdr:col>25</xdr:col>
      <xdr:colOff>438150</xdr:colOff>
      <xdr:row>53</xdr:row>
      <xdr:rowOff>19050</xdr:rowOff>
    </xdr:to>
    <xdr:cxnSp macro="">
      <xdr:nvCxnSpPr>
        <xdr:cNvPr id="4" name="Straight Connector 3"/>
        <xdr:cNvCxnSpPr/>
      </xdr:nvCxnSpPr>
      <xdr:spPr>
        <a:xfrm flipV="1">
          <a:off x="6124575" y="2609850"/>
          <a:ext cx="11439525" cy="5762625"/>
        </a:xfrm>
        <a:prstGeom prst="line">
          <a:avLst/>
        </a:prstGeom>
        <a:ln>
          <a:solidFill>
            <a:schemeClr val="accent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104775</xdr:colOff>
      <xdr:row>16</xdr:row>
      <xdr:rowOff>47625</xdr:rowOff>
    </xdr:from>
    <xdr:ext cx="438150" cy="295275"/>
    <xdr:sp macro="" textlink="">
      <xdr:nvSpPr>
        <xdr:cNvPr id="5" name="TextBox 4"/>
        <xdr:cNvSpPr txBox="1"/>
      </xdr:nvSpPr>
      <xdr:spPr>
        <a:xfrm>
          <a:off x="16049625" y="2705100"/>
          <a:ext cx="43815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NL</a:t>
          </a:r>
        </a:p>
      </xdr:txBody>
    </xdr:sp>
    <xdr:clientData/>
  </xdr:oneCellAnchor>
  <xdr:oneCellAnchor>
    <xdr:from>
      <xdr:col>16</xdr:col>
      <xdr:colOff>314325</xdr:colOff>
      <xdr:row>23</xdr:row>
      <xdr:rowOff>47625</xdr:rowOff>
    </xdr:from>
    <xdr:ext cx="342900" cy="295275"/>
    <xdr:sp macro="" textlink="">
      <xdr:nvSpPr>
        <xdr:cNvPr id="6" name="TextBox 5"/>
        <xdr:cNvSpPr txBox="1"/>
      </xdr:nvSpPr>
      <xdr:spPr>
        <a:xfrm>
          <a:off x="11572875" y="3771900"/>
          <a:ext cx="34290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IE</a:t>
          </a:r>
        </a:p>
      </xdr:txBody>
    </xdr:sp>
    <xdr:clientData/>
  </xdr:oneCellAnchor>
  <xdr:oneCellAnchor>
    <xdr:from>
      <xdr:col>12</xdr:col>
      <xdr:colOff>352425</xdr:colOff>
      <xdr:row>44</xdr:row>
      <xdr:rowOff>114300</xdr:rowOff>
    </xdr:from>
    <xdr:ext cx="438150" cy="295275"/>
    <xdr:sp macro="" textlink="">
      <xdr:nvSpPr>
        <xdr:cNvPr id="7" name="TextBox 6"/>
        <xdr:cNvSpPr txBox="1"/>
      </xdr:nvSpPr>
      <xdr:spPr>
        <a:xfrm>
          <a:off x="8943975" y="7038975"/>
          <a:ext cx="43815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EL</a:t>
          </a:r>
        </a:p>
      </xdr:txBody>
    </xdr:sp>
    <xdr:clientData/>
  </xdr:oneCellAnchor>
  <xdr:oneCellAnchor>
    <xdr:from>
      <xdr:col>13</xdr:col>
      <xdr:colOff>523875</xdr:colOff>
      <xdr:row>34</xdr:row>
      <xdr:rowOff>38100</xdr:rowOff>
    </xdr:from>
    <xdr:ext cx="647700" cy="295275"/>
    <xdr:sp macro="" textlink="">
      <xdr:nvSpPr>
        <xdr:cNvPr id="8" name="TextBox 7"/>
        <xdr:cNvSpPr txBox="1"/>
      </xdr:nvSpPr>
      <xdr:spPr>
        <a:xfrm>
          <a:off x="9772650" y="5438775"/>
          <a:ext cx="64770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chemeClr val="accent4"/>
              </a:solidFill>
              <a:effectLst/>
              <a:uLnTx/>
              <a:uFillTx/>
              <a:latin typeface="Calibri"/>
              <a:ea typeface="+mn-ea"/>
              <a:cs typeface="+mn-cs"/>
            </a:rPr>
            <a:t>EU-15</a:t>
          </a:r>
        </a:p>
      </xdr:txBody>
    </xdr:sp>
    <xdr:clientData/>
  </xdr:oneCellAnchor>
  <xdr:oneCellAnchor>
    <xdr:from>
      <xdr:col>13</xdr:col>
      <xdr:colOff>95250</xdr:colOff>
      <xdr:row>37</xdr:row>
      <xdr:rowOff>133350</xdr:rowOff>
    </xdr:from>
    <xdr:ext cx="619125" cy="295275"/>
    <xdr:sp macro="" textlink="">
      <xdr:nvSpPr>
        <xdr:cNvPr id="9" name="TextBox 8"/>
        <xdr:cNvSpPr txBox="1"/>
      </xdr:nvSpPr>
      <xdr:spPr>
        <a:xfrm>
          <a:off x="9344025" y="5991225"/>
          <a:ext cx="619125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Calibri"/>
              <a:ea typeface="+mn-ea"/>
              <a:cs typeface="+mn-cs"/>
            </a:rPr>
            <a:t>EU-28</a:t>
          </a:r>
        </a:p>
      </xdr:txBody>
    </xdr:sp>
    <xdr:clientData/>
  </xdr:oneCellAnchor>
  <xdr:oneCellAnchor>
    <xdr:from>
      <xdr:col>14</xdr:col>
      <xdr:colOff>314325</xdr:colOff>
      <xdr:row>39</xdr:row>
      <xdr:rowOff>133350</xdr:rowOff>
    </xdr:from>
    <xdr:ext cx="438150" cy="295275"/>
    <xdr:sp macro="" textlink="">
      <xdr:nvSpPr>
        <xdr:cNvPr id="10" name="TextBox 9"/>
        <xdr:cNvSpPr txBox="1"/>
      </xdr:nvSpPr>
      <xdr:spPr>
        <a:xfrm>
          <a:off x="10220325" y="6296025"/>
          <a:ext cx="43815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HR</a:t>
          </a:r>
        </a:p>
      </xdr:txBody>
    </xdr:sp>
    <xdr:clientData/>
  </xdr:oneCellAnchor>
  <xdr:oneCellAnchor>
    <xdr:from>
      <xdr:col>18</xdr:col>
      <xdr:colOff>619125</xdr:colOff>
      <xdr:row>30</xdr:row>
      <xdr:rowOff>9525</xdr:rowOff>
    </xdr:from>
    <xdr:ext cx="438150" cy="295275"/>
    <xdr:sp macro="" textlink="">
      <xdr:nvSpPr>
        <xdr:cNvPr id="11" name="TextBox 10"/>
        <xdr:cNvSpPr txBox="1"/>
      </xdr:nvSpPr>
      <xdr:spPr>
        <a:xfrm>
          <a:off x="13287375" y="4800600"/>
          <a:ext cx="43815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</a:t>
          </a:r>
        </a:p>
      </xdr:txBody>
    </xdr:sp>
    <xdr:clientData/>
  </xdr:oneCellAnchor>
  <xdr:oneCellAnchor>
    <xdr:from>
      <xdr:col>20</xdr:col>
      <xdr:colOff>38100</xdr:colOff>
      <xdr:row>28</xdr:row>
      <xdr:rowOff>76200</xdr:rowOff>
    </xdr:from>
    <xdr:ext cx="438150" cy="295275"/>
    <xdr:sp macro="" textlink="">
      <xdr:nvSpPr>
        <xdr:cNvPr id="12" name="TextBox 11"/>
        <xdr:cNvSpPr txBox="1"/>
      </xdr:nvSpPr>
      <xdr:spPr>
        <a:xfrm>
          <a:off x="14087475" y="4562475"/>
          <a:ext cx="43815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MT</a:t>
          </a:r>
        </a:p>
      </xdr:txBody>
    </xdr:sp>
    <xdr:clientData/>
  </xdr:oneCellAnchor>
  <xdr:oneCellAnchor>
    <xdr:from>
      <xdr:col>10</xdr:col>
      <xdr:colOff>438150</xdr:colOff>
      <xdr:row>39</xdr:row>
      <xdr:rowOff>19050</xdr:rowOff>
    </xdr:from>
    <xdr:ext cx="438150" cy="314325"/>
    <xdr:sp macro="" textlink="">
      <xdr:nvSpPr>
        <xdr:cNvPr id="13" name="TextBox 12"/>
        <xdr:cNvSpPr txBox="1"/>
      </xdr:nvSpPr>
      <xdr:spPr>
        <a:xfrm>
          <a:off x="7620000" y="6181725"/>
          <a:ext cx="43815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RO</a:t>
          </a:r>
        </a:p>
      </xdr:txBody>
    </xdr:sp>
    <xdr:clientData/>
  </xdr:oneCellAnchor>
  <xdr:oneCellAnchor>
    <xdr:from>
      <xdr:col>21</xdr:col>
      <xdr:colOff>409575</xdr:colOff>
      <xdr:row>20</xdr:row>
      <xdr:rowOff>38100</xdr:rowOff>
    </xdr:from>
    <xdr:ext cx="438150" cy="295275"/>
    <xdr:sp macro="" textlink="">
      <xdr:nvSpPr>
        <xdr:cNvPr id="14" name="TextBox 13"/>
        <xdr:cNvSpPr txBox="1"/>
      </xdr:nvSpPr>
      <xdr:spPr>
        <a:xfrm>
          <a:off x="15049500" y="3305175"/>
          <a:ext cx="43815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BE</a:t>
          </a:r>
        </a:p>
      </xdr:txBody>
    </xdr:sp>
    <xdr:clientData/>
  </xdr:oneCellAnchor>
  <xdr:oneCellAnchor>
    <xdr:from>
      <xdr:col>18</xdr:col>
      <xdr:colOff>76200</xdr:colOff>
      <xdr:row>43</xdr:row>
      <xdr:rowOff>47625</xdr:rowOff>
    </xdr:from>
    <xdr:ext cx="381000" cy="304800"/>
    <xdr:sp macro="" textlink="">
      <xdr:nvSpPr>
        <xdr:cNvPr id="15" name="TextBox 14"/>
        <xdr:cNvSpPr txBox="1"/>
      </xdr:nvSpPr>
      <xdr:spPr>
        <a:xfrm>
          <a:off x="12744450" y="6819900"/>
          <a:ext cx="381000" cy="3048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CY</a:t>
          </a:r>
        </a:p>
      </xdr:txBody>
    </xdr:sp>
    <xdr:clientData/>
  </xdr:oneCellAnchor>
  <xdr:oneCellAnchor>
    <xdr:from>
      <xdr:col>11</xdr:col>
      <xdr:colOff>257175</xdr:colOff>
      <xdr:row>39</xdr:row>
      <xdr:rowOff>123825</xdr:rowOff>
    </xdr:from>
    <xdr:ext cx="438150" cy="314325"/>
    <xdr:sp macro="" textlink="">
      <xdr:nvSpPr>
        <xdr:cNvPr id="16" name="TextBox 15"/>
        <xdr:cNvSpPr txBox="1"/>
      </xdr:nvSpPr>
      <xdr:spPr>
        <a:xfrm>
          <a:off x="8143875" y="6286500"/>
          <a:ext cx="43815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BG</a:t>
          </a:r>
        </a:p>
      </xdr:txBody>
    </xdr:sp>
    <xdr:clientData/>
  </xdr:oneCellAnchor>
  <xdr:oneCellAnchor>
    <xdr:from>
      <xdr:col>18</xdr:col>
      <xdr:colOff>295275</xdr:colOff>
      <xdr:row>13</xdr:row>
      <xdr:rowOff>76200</xdr:rowOff>
    </xdr:from>
    <xdr:ext cx="1028700" cy="304800"/>
    <xdr:sp macro="" textlink="">
      <xdr:nvSpPr>
        <xdr:cNvPr id="17" name="TextBox 16"/>
        <xdr:cNvSpPr txBox="1"/>
      </xdr:nvSpPr>
      <xdr:spPr>
        <a:xfrm>
          <a:off x="12963525" y="2124075"/>
          <a:ext cx="1028700" cy="3048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/>
              <a:ea typeface="+mn-ea"/>
              <a:cs typeface="+mn-cs"/>
            </a:rPr>
            <a:t>NUE = 90 %</a:t>
          </a:r>
        </a:p>
      </xdr:txBody>
    </xdr:sp>
    <xdr:clientData/>
  </xdr:oneCellAnchor>
  <xdr:oneCellAnchor>
    <xdr:from>
      <xdr:col>23</xdr:col>
      <xdr:colOff>361950</xdr:colOff>
      <xdr:row>19</xdr:row>
      <xdr:rowOff>104775</xdr:rowOff>
    </xdr:from>
    <xdr:ext cx="1057275" cy="314325"/>
    <xdr:sp macro="" textlink="">
      <xdr:nvSpPr>
        <xdr:cNvPr id="18" name="TextBox 17"/>
        <xdr:cNvSpPr txBox="1"/>
      </xdr:nvSpPr>
      <xdr:spPr>
        <a:xfrm>
          <a:off x="16306800" y="3219450"/>
          <a:ext cx="105727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/>
              <a:ea typeface="+mn-ea"/>
              <a:cs typeface="+mn-cs"/>
            </a:rPr>
            <a:t>NUE = 50 %</a:t>
          </a:r>
        </a:p>
      </xdr:txBody>
    </xdr:sp>
    <xdr:clientData/>
  </xdr:oneCellAnchor>
  <xdr:oneCellAnchor>
    <xdr:from>
      <xdr:col>14</xdr:col>
      <xdr:colOff>600075</xdr:colOff>
      <xdr:row>55</xdr:row>
      <xdr:rowOff>95250</xdr:rowOff>
    </xdr:from>
    <xdr:ext cx="2895600" cy="295275"/>
    <xdr:sp macro="" textlink="">
      <xdr:nvSpPr>
        <xdr:cNvPr id="19" name="TextBox 18"/>
        <xdr:cNvSpPr txBox="1"/>
      </xdr:nvSpPr>
      <xdr:spPr>
        <a:xfrm>
          <a:off x="10506075" y="8772525"/>
          <a:ext cx="289560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Nitrogen input (kg N per ha per year)</a:t>
          </a:r>
        </a:p>
      </xdr:txBody>
    </xdr:sp>
    <xdr:clientData/>
  </xdr:oneCellAnchor>
  <xdr:oneCellAnchor>
    <xdr:from>
      <xdr:col>7</xdr:col>
      <xdr:colOff>371475</xdr:colOff>
      <xdr:row>20</xdr:row>
      <xdr:rowOff>19050</xdr:rowOff>
    </xdr:from>
    <xdr:ext cx="314325" cy="3114675"/>
    <xdr:sp macro="" textlink="">
      <xdr:nvSpPr>
        <xdr:cNvPr id="20" name="TextBox 19"/>
        <xdr:cNvSpPr txBox="1"/>
      </xdr:nvSpPr>
      <xdr:spPr>
        <a:xfrm rot="-5400000">
          <a:off x="5276850" y="3286125"/>
          <a:ext cx="314325" cy="31146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Nitrogen output (kg N per ha per year)</a:t>
          </a:r>
        </a:p>
      </xdr:txBody>
    </xdr:sp>
    <xdr:clientData/>
  </xdr:oneCellAnchor>
  <xdr:oneCellAnchor>
    <xdr:from>
      <xdr:col>11</xdr:col>
      <xdr:colOff>180975</xdr:colOff>
      <xdr:row>42</xdr:row>
      <xdr:rowOff>9525</xdr:rowOff>
    </xdr:from>
    <xdr:ext cx="438150" cy="304800"/>
    <xdr:sp macro="" textlink="">
      <xdr:nvSpPr>
        <xdr:cNvPr id="21" name="TextBox 20"/>
        <xdr:cNvSpPr txBox="1"/>
      </xdr:nvSpPr>
      <xdr:spPr>
        <a:xfrm>
          <a:off x="8067675" y="6629400"/>
          <a:ext cx="438150" cy="3048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LV</a:t>
          </a:r>
        </a:p>
      </xdr:txBody>
    </xdr:sp>
    <xdr:clientData/>
  </xdr:oneCellAnchor>
  <xdr:twoCellAnchor>
    <xdr:from>
      <xdr:col>13</xdr:col>
      <xdr:colOff>304800</xdr:colOff>
      <xdr:row>12</xdr:row>
      <xdr:rowOff>66675</xdr:rowOff>
    </xdr:from>
    <xdr:to>
      <xdr:col>22</xdr:col>
      <xdr:colOff>600075</xdr:colOff>
      <xdr:row>53</xdr:row>
      <xdr:rowOff>19050</xdr:rowOff>
    </xdr:to>
    <xdr:cxnSp macro="">
      <xdr:nvCxnSpPr>
        <xdr:cNvPr id="22" name="Straight Connector 21"/>
        <xdr:cNvCxnSpPr/>
      </xdr:nvCxnSpPr>
      <xdr:spPr>
        <a:xfrm flipV="1">
          <a:off x="9553575" y="1962150"/>
          <a:ext cx="6324600" cy="64103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447675</xdr:colOff>
      <xdr:row>13</xdr:row>
      <xdr:rowOff>76200</xdr:rowOff>
    </xdr:from>
    <xdr:ext cx="2466975" cy="314325"/>
    <xdr:sp macro="" textlink="">
      <xdr:nvSpPr>
        <xdr:cNvPr id="23" name="TextBox 22"/>
        <xdr:cNvSpPr txBox="1"/>
      </xdr:nvSpPr>
      <xdr:spPr>
        <a:xfrm>
          <a:off x="15725775" y="2124075"/>
          <a:ext cx="246697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Calibri"/>
              <a:ea typeface="+mn-ea"/>
              <a:cs typeface="+mn-cs"/>
            </a:rPr>
            <a:t>GNB = 120 kg N per ha per year</a:t>
          </a:r>
        </a:p>
      </xdr:txBody>
    </xdr:sp>
    <xdr:clientData/>
  </xdr:oneCellAnchor>
  <xdr:twoCellAnchor>
    <xdr:from>
      <xdr:col>8</xdr:col>
      <xdr:colOff>485775</xdr:colOff>
      <xdr:row>12</xdr:row>
      <xdr:rowOff>66675</xdr:rowOff>
    </xdr:from>
    <xdr:to>
      <xdr:col>17</xdr:col>
      <xdr:colOff>504825</xdr:colOff>
      <xdr:row>53</xdr:row>
      <xdr:rowOff>19050</xdr:rowOff>
    </xdr:to>
    <xdr:cxnSp macro="">
      <xdr:nvCxnSpPr>
        <xdr:cNvPr id="24" name="Straight Connector 23"/>
        <xdr:cNvCxnSpPr/>
      </xdr:nvCxnSpPr>
      <xdr:spPr>
        <a:xfrm flipV="1">
          <a:off x="6124575" y="1962150"/>
          <a:ext cx="6334125" cy="64103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514350</xdr:colOff>
      <xdr:row>13</xdr:row>
      <xdr:rowOff>57150</xdr:rowOff>
    </xdr:from>
    <xdr:ext cx="2314575" cy="314325"/>
    <xdr:sp macro="" textlink="">
      <xdr:nvSpPr>
        <xdr:cNvPr id="25" name="TextBox 24"/>
        <xdr:cNvSpPr txBox="1"/>
      </xdr:nvSpPr>
      <xdr:spPr>
        <a:xfrm>
          <a:off x="9763125" y="2105025"/>
          <a:ext cx="231457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rgbClr val="5FB441"/>
              </a:solidFill>
              <a:effectLst/>
              <a:uLnTx/>
              <a:uFillTx/>
              <a:latin typeface="Calibri"/>
              <a:ea typeface="+mn-ea"/>
              <a:cs typeface="+mn-cs"/>
            </a:rPr>
            <a:t>GNB = 0 kg N per ha per year</a:t>
          </a:r>
        </a:p>
      </xdr:txBody>
    </xdr:sp>
    <xdr:clientData/>
  </xdr:oneCellAnchor>
  <xdr:oneCellAnchor>
    <xdr:from>
      <xdr:col>10</xdr:col>
      <xdr:colOff>666750</xdr:colOff>
      <xdr:row>43</xdr:row>
      <xdr:rowOff>76200</xdr:rowOff>
    </xdr:from>
    <xdr:ext cx="400050" cy="314325"/>
    <xdr:sp macro="" textlink="">
      <xdr:nvSpPr>
        <xdr:cNvPr id="26" name="TextBox 25"/>
        <xdr:cNvSpPr txBox="1"/>
      </xdr:nvSpPr>
      <xdr:spPr>
        <a:xfrm>
          <a:off x="7848600" y="6848475"/>
          <a:ext cx="40005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EE</a:t>
          </a:r>
        </a:p>
      </xdr:txBody>
    </xdr:sp>
    <xdr:clientData/>
  </xdr:oneCellAnchor>
  <xdr:oneCellAnchor>
    <xdr:from>
      <xdr:col>17</xdr:col>
      <xdr:colOff>190500</xdr:colOff>
      <xdr:row>27</xdr:row>
      <xdr:rowOff>142875</xdr:rowOff>
    </xdr:from>
    <xdr:ext cx="457200" cy="314325"/>
    <xdr:sp macro="" textlink="">
      <xdr:nvSpPr>
        <xdr:cNvPr id="27" name="TextBox 26"/>
        <xdr:cNvSpPr txBox="1"/>
      </xdr:nvSpPr>
      <xdr:spPr>
        <a:xfrm>
          <a:off x="12144375" y="4476750"/>
          <a:ext cx="45720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</a:t>
          </a:r>
        </a:p>
      </xdr:txBody>
    </xdr:sp>
    <xdr:clientData/>
  </xdr:oneCellAnchor>
  <xdr:oneCellAnchor>
    <xdr:from>
      <xdr:col>16</xdr:col>
      <xdr:colOff>361950</xdr:colOff>
      <xdr:row>28</xdr:row>
      <xdr:rowOff>104775</xdr:rowOff>
    </xdr:from>
    <xdr:ext cx="457200" cy="314325"/>
    <xdr:sp macro="" textlink="">
      <xdr:nvSpPr>
        <xdr:cNvPr id="28" name="TextBox 27"/>
        <xdr:cNvSpPr txBox="1"/>
      </xdr:nvSpPr>
      <xdr:spPr>
        <a:xfrm>
          <a:off x="11620500" y="4591050"/>
          <a:ext cx="45720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DK</a:t>
          </a:r>
        </a:p>
      </xdr:txBody>
    </xdr:sp>
    <xdr:clientData/>
  </xdr:oneCellAnchor>
  <xdr:oneCellAnchor>
    <xdr:from>
      <xdr:col>16</xdr:col>
      <xdr:colOff>342900</xdr:colOff>
      <xdr:row>32</xdr:row>
      <xdr:rowOff>0</xdr:rowOff>
    </xdr:from>
    <xdr:ext cx="457200" cy="314325"/>
    <xdr:sp macro="" textlink="">
      <xdr:nvSpPr>
        <xdr:cNvPr id="29" name="TextBox 28"/>
        <xdr:cNvSpPr txBox="1"/>
      </xdr:nvSpPr>
      <xdr:spPr>
        <a:xfrm>
          <a:off x="11601450" y="5095875"/>
          <a:ext cx="45720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</a:t>
          </a:r>
        </a:p>
      </xdr:txBody>
    </xdr:sp>
    <xdr:clientData/>
  </xdr:oneCellAnchor>
  <xdr:oneCellAnchor>
    <xdr:from>
      <xdr:col>15</xdr:col>
      <xdr:colOff>76200</xdr:colOff>
      <xdr:row>30</xdr:row>
      <xdr:rowOff>85725</xdr:rowOff>
    </xdr:from>
    <xdr:ext cx="409575" cy="314325"/>
    <xdr:sp macro="" textlink="">
      <xdr:nvSpPr>
        <xdr:cNvPr id="30" name="TextBox 29"/>
        <xdr:cNvSpPr txBox="1"/>
      </xdr:nvSpPr>
      <xdr:spPr>
        <a:xfrm>
          <a:off x="10658475" y="4876800"/>
          <a:ext cx="40957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FR</a:t>
          </a:r>
        </a:p>
      </xdr:txBody>
    </xdr:sp>
    <xdr:clientData/>
  </xdr:oneCellAnchor>
  <xdr:oneCellAnchor>
    <xdr:from>
      <xdr:col>15</xdr:col>
      <xdr:colOff>180975</xdr:colOff>
      <xdr:row>32</xdr:row>
      <xdr:rowOff>28575</xdr:rowOff>
    </xdr:from>
    <xdr:ext cx="428625" cy="314325"/>
    <xdr:sp macro="" textlink="">
      <xdr:nvSpPr>
        <xdr:cNvPr id="31" name="TextBox 30"/>
        <xdr:cNvSpPr txBox="1"/>
      </xdr:nvSpPr>
      <xdr:spPr>
        <a:xfrm>
          <a:off x="10763250" y="5124450"/>
          <a:ext cx="42862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CH</a:t>
          </a:r>
        </a:p>
      </xdr:txBody>
    </xdr:sp>
    <xdr:clientData/>
  </xdr:oneCellAnchor>
  <xdr:oneCellAnchor>
    <xdr:from>
      <xdr:col>15</xdr:col>
      <xdr:colOff>161925</xdr:colOff>
      <xdr:row>34</xdr:row>
      <xdr:rowOff>123825</xdr:rowOff>
    </xdr:from>
    <xdr:ext cx="447675" cy="314325"/>
    <xdr:sp macro="" textlink="">
      <xdr:nvSpPr>
        <xdr:cNvPr id="32" name="TextBox 31"/>
        <xdr:cNvSpPr txBox="1"/>
      </xdr:nvSpPr>
      <xdr:spPr>
        <a:xfrm>
          <a:off x="10744200" y="5524500"/>
          <a:ext cx="44767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CZ</a:t>
          </a:r>
        </a:p>
      </xdr:txBody>
    </xdr:sp>
    <xdr:clientData/>
  </xdr:oneCellAnchor>
  <xdr:oneCellAnchor>
    <xdr:from>
      <xdr:col>14</xdr:col>
      <xdr:colOff>314325</xdr:colOff>
      <xdr:row>36</xdr:row>
      <xdr:rowOff>85725</xdr:rowOff>
    </xdr:from>
    <xdr:ext cx="342900" cy="314325"/>
    <xdr:sp macro="" textlink="">
      <xdr:nvSpPr>
        <xdr:cNvPr id="33" name="TextBox 32"/>
        <xdr:cNvSpPr txBox="1"/>
      </xdr:nvSpPr>
      <xdr:spPr>
        <a:xfrm>
          <a:off x="10220325" y="5791200"/>
          <a:ext cx="34290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IT</a:t>
          </a:r>
        </a:p>
      </xdr:txBody>
    </xdr:sp>
    <xdr:clientData/>
  </xdr:oneCellAnchor>
  <xdr:oneCellAnchor>
    <xdr:from>
      <xdr:col>14</xdr:col>
      <xdr:colOff>342900</xdr:colOff>
      <xdr:row>32</xdr:row>
      <xdr:rowOff>47625</xdr:rowOff>
    </xdr:from>
    <xdr:ext cx="342900" cy="314325"/>
    <xdr:sp macro="" textlink="">
      <xdr:nvSpPr>
        <xdr:cNvPr id="34" name="TextBox 33"/>
        <xdr:cNvSpPr txBox="1"/>
      </xdr:nvSpPr>
      <xdr:spPr>
        <a:xfrm>
          <a:off x="10248900" y="5143500"/>
          <a:ext cx="34290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SI</a:t>
          </a:r>
        </a:p>
      </xdr:txBody>
    </xdr:sp>
    <xdr:clientData/>
  </xdr:oneCellAnchor>
  <xdr:oneCellAnchor>
    <xdr:from>
      <xdr:col>13</xdr:col>
      <xdr:colOff>95250</xdr:colOff>
      <xdr:row>34</xdr:row>
      <xdr:rowOff>123825</xdr:rowOff>
    </xdr:from>
    <xdr:ext cx="400050" cy="285750"/>
    <xdr:sp macro="" textlink="">
      <xdr:nvSpPr>
        <xdr:cNvPr id="35" name="TextBox 34"/>
        <xdr:cNvSpPr txBox="1"/>
      </xdr:nvSpPr>
      <xdr:spPr>
        <a:xfrm>
          <a:off x="9344025" y="5524500"/>
          <a:ext cx="400050" cy="28575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AT</a:t>
          </a:r>
        </a:p>
      </xdr:txBody>
    </xdr:sp>
    <xdr:clientData/>
  </xdr:oneCellAnchor>
  <xdr:oneCellAnchor>
    <xdr:from>
      <xdr:col>14</xdr:col>
      <xdr:colOff>47625</xdr:colOff>
      <xdr:row>35</xdr:row>
      <xdr:rowOff>76200</xdr:rowOff>
    </xdr:from>
    <xdr:ext cx="400050" cy="266700"/>
    <xdr:sp macro="" textlink="">
      <xdr:nvSpPr>
        <xdr:cNvPr id="36" name="TextBox 35"/>
        <xdr:cNvSpPr txBox="1"/>
      </xdr:nvSpPr>
      <xdr:spPr>
        <a:xfrm>
          <a:off x="9953625" y="5629275"/>
          <a:ext cx="400050" cy="2667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PL</a:t>
          </a:r>
        </a:p>
      </xdr:txBody>
    </xdr:sp>
    <xdr:clientData/>
  </xdr:oneCellAnchor>
  <xdr:oneCellAnchor>
    <xdr:from>
      <xdr:col>12</xdr:col>
      <xdr:colOff>409575</xdr:colOff>
      <xdr:row>36</xdr:row>
      <xdr:rowOff>85725</xdr:rowOff>
    </xdr:from>
    <xdr:ext cx="400050" cy="257175"/>
    <xdr:sp macro="" textlink="">
      <xdr:nvSpPr>
        <xdr:cNvPr id="37" name="TextBox 36"/>
        <xdr:cNvSpPr txBox="1"/>
      </xdr:nvSpPr>
      <xdr:spPr>
        <a:xfrm>
          <a:off x="9001125" y="5791200"/>
          <a:ext cx="400050" cy="2571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</a:t>
          </a:r>
        </a:p>
      </xdr:txBody>
    </xdr:sp>
    <xdr:clientData/>
  </xdr:oneCellAnchor>
  <xdr:oneCellAnchor>
    <xdr:from>
      <xdr:col>13</xdr:col>
      <xdr:colOff>495300</xdr:colOff>
      <xdr:row>38</xdr:row>
      <xdr:rowOff>142875</xdr:rowOff>
    </xdr:from>
    <xdr:ext cx="447675" cy="314325"/>
    <xdr:sp macro="" textlink="">
      <xdr:nvSpPr>
        <xdr:cNvPr id="38" name="TextBox 37"/>
        <xdr:cNvSpPr txBox="1"/>
      </xdr:nvSpPr>
      <xdr:spPr>
        <a:xfrm>
          <a:off x="9744075" y="6153150"/>
          <a:ext cx="44767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UK</a:t>
          </a:r>
        </a:p>
      </xdr:txBody>
    </xdr:sp>
    <xdr:clientData/>
  </xdr:oneCellAnchor>
  <xdr:oneCellAnchor>
    <xdr:from>
      <xdr:col>13</xdr:col>
      <xdr:colOff>114300</xdr:colOff>
      <xdr:row>40</xdr:row>
      <xdr:rowOff>66675</xdr:rowOff>
    </xdr:from>
    <xdr:ext cx="342900" cy="314325"/>
    <xdr:sp macro="" textlink="">
      <xdr:nvSpPr>
        <xdr:cNvPr id="39" name="TextBox 38"/>
        <xdr:cNvSpPr txBox="1"/>
      </xdr:nvSpPr>
      <xdr:spPr>
        <a:xfrm>
          <a:off x="9363075" y="6381750"/>
          <a:ext cx="34290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FI</a:t>
          </a:r>
        </a:p>
      </xdr:txBody>
    </xdr:sp>
    <xdr:clientData/>
  </xdr:oneCellAnchor>
  <xdr:oneCellAnchor>
    <xdr:from>
      <xdr:col>12</xdr:col>
      <xdr:colOff>323850</xdr:colOff>
      <xdr:row>38</xdr:row>
      <xdr:rowOff>133350</xdr:rowOff>
    </xdr:from>
    <xdr:ext cx="390525" cy="314325"/>
    <xdr:sp macro="" textlink="">
      <xdr:nvSpPr>
        <xdr:cNvPr id="40" name="TextBox 39"/>
        <xdr:cNvSpPr txBox="1"/>
      </xdr:nvSpPr>
      <xdr:spPr>
        <a:xfrm>
          <a:off x="8915400" y="6143625"/>
          <a:ext cx="390525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SK</a:t>
          </a:r>
        </a:p>
      </xdr:txBody>
    </xdr:sp>
    <xdr:clientData/>
  </xdr:oneCellAnchor>
  <xdr:oneCellAnchor>
    <xdr:from>
      <xdr:col>11</xdr:col>
      <xdr:colOff>638175</xdr:colOff>
      <xdr:row>39</xdr:row>
      <xdr:rowOff>95250</xdr:rowOff>
    </xdr:from>
    <xdr:ext cx="438150" cy="295275"/>
    <xdr:sp macro="" textlink="">
      <xdr:nvSpPr>
        <xdr:cNvPr id="41" name="TextBox 40"/>
        <xdr:cNvSpPr txBox="1"/>
      </xdr:nvSpPr>
      <xdr:spPr>
        <a:xfrm>
          <a:off x="8524875" y="6257925"/>
          <a:ext cx="438150" cy="2952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HU</a:t>
          </a:r>
        </a:p>
      </xdr:txBody>
    </xdr:sp>
    <xdr:clientData/>
  </xdr:oneCellAnchor>
  <xdr:oneCellAnchor>
    <xdr:from>
      <xdr:col>12</xdr:col>
      <xdr:colOff>123825</xdr:colOff>
      <xdr:row>41</xdr:row>
      <xdr:rowOff>114300</xdr:rowOff>
    </xdr:from>
    <xdr:ext cx="361950" cy="276225"/>
    <xdr:sp macro="" textlink="">
      <xdr:nvSpPr>
        <xdr:cNvPr id="42" name="TextBox 41"/>
        <xdr:cNvSpPr txBox="1"/>
      </xdr:nvSpPr>
      <xdr:spPr>
        <a:xfrm>
          <a:off x="8715375" y="6581775"/>
          <a:ext cx="361950" cy="2762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LT</a:t>
          </a:r>
        </a:p>
      </xdr:txBody>
    </xdr:sp>
    <xdr:clientData/>
  </xdr:oneCellAnchor>
  <xdr:oneCellAnchor>
    <xdr:from>
      <xdr:col>11</xdr:col>
      <xdr:colOff>285750</xdr:colOff>
      <xdr:row>44</xdr:row>
      <xdr:rowOff>104775</xdr:rowOff>
    </xdr:from>
    <xdr:ext cx="438150" cy="314325"/>
    <xdr:sp macro="" textlink="">
      <xdr:nvSpPr>
        <xdr:cNvPr id="43" name="TextBox 42"/>
        <xdr:cNvSpPr txBox="1"/>
      </xdr:nvSpPr>
      <xdr:spPr>
        <a:xfrm>
          <a:off x="8172450" y="7029450"/>
          <a:ext cx="43815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PT</a:t>
          </a:r>
        </a:p>
      </xdr:txBody>
    </xdr:sp>
    <xdr:clientData/>
  </xdr:oneCellAnchor>
  <xdr:oneCellAnchor>
    <xdr:from>
      <xdr:col>11</xdr:col>
      <xdr:colOff>647700</xdr:colOff>
      <xdr:row>42</xdr:row>
      <xdr:rowOff>133350</xdr:rowOff>
    </xdr:from>
    <xdr:ext cx="438150" cy="314325"/>
    <xdr:sp macro="" textlink="">
      <xdr:nvSpPr>
        <xdr:cNvPr id="44" name="TextBox 43"/>
        <xdr:cNvSpPr txBox="1"/>
      </xdr:nvSpPr>
      <xdr:spPr>
        <a:xfrm>
          <a:off x="8534400" y="6753225"/>
          <a:ext cx="438150" cy="31432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ES</a:t>
          </a:r>
        </a:p>
      </xdr:txBody>
    </xdr:sp>
    <xdr:clientData/>
  </xdr:oneCellAnchor>
  <xdr:twoCellAnchor>
    <xdr:from>
      <xdr:col>11</xdr:col>
      <xdr:colOff>533400</xdr:colOff>
      <xdr:row>8</xdr:row>
      <xdr:rowOff>123825</xdr:rowOff>
    </xdr:from>
    <xdr:to>
      <xdr:col>21</xdr:col>
      <xdr:colOff>609600</xdr:colOff>
      <xdr:row>53</xdr:row>
      <xdr:rowOff>9525</xdr:rowOff>
    </xdr:to>
    <xdr:cxnSp macro="">
      <xdr:nvCxnSpPr>
        <xdr:cNvPr id="46" name="Straight Connector 45"/>
        <xdr:cNvCxnSpPr/>
      </xdr:nvCxnSpPr>
      <xdr:spPr>
        <a:xfrm flipV="1">
          <a:off x="8420100" y="1390650"/>
          <a:ext cx="6829425" cy="6962775"/>
        </a:xfrm>
        <a:prstGeom prst="line">
          <a:avLst/>
        </a:prstGeom>
        <a:noFill/>
        <a:ln w="9525" cap="flat" cmpd="sng" algn="ctr">
          <a:solidFill>
            <a:srgbClr val="5FB441">
              <a:shade val="95000"/>
              <a:satMod val="105000"/>
            </a:srgbClr>
          </a:solidFill>
          <a:prstDash val="dash"/>
          <a:headEnd type="none"/>
          <a:tailEnd type="none"/>
        </a:ln>
      </xdr:spPr>
    </xdr:cxnSp>
    <xdr:clientData/>
  </xdr:twoCellAnchor>
  <xdr:oneCellAnchor>
    <xdr:from>
      <xdr:col>21</xdr:col>
      <xdr:colOff>523875</xdr:colOff>
      <xdr:row>9</xdr:row>
      <xdr:rowOff>76200</xdr:rowOff>
    </xdr:from>
    <xdr:ext cx="2466975" cy="304800"/>
    <xdr:sp macro="" textlink="">
      <xdr:nvSpPr>
        <xdr:cNvPr id="47" name="TextBox 46"/>
        <xdr:cNvSpPr txBox="1"/>
      </xdr:nvSpPr>
      <xdr:spPr>
        <a:xfrm>
          <a:off x="15163800" y="1504950"/>
          <a:ext cx="2466975" cy="3048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 smtClean="0">
              <a:ln>
                <a:noFill/>
              </a:ln>
              <a:solidFill>
                <a:srgbClr val="5FB441"/>
              </a:solidFill>
              <a:effectLst/>
              <a:uLnTx/>
              <a:uFillTx/>
              <a:latin typeface="Calibri"/>
              <a:ea typeface="+mn-ea"/>
              <a:cs typeface="+mn-cs"/>
            </a:rPr>
            <a:t>GNB = 80 kg N per ha per year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unep.businesscatalyst.com/pdfs/Report%20NUE%20Indicator%20%20-%20Nitrogen%20Expert%20Panel%20-%2018-12-2015.pdf" TargetMode="External" /><Relationship Id="rId2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B177"/>
  <sheetViews>
    <sheetView showGridLines="0" tabSelected="1" workbookViewId="0" topLeftCell="A1">
      <selection activeCell="T59" sqref="T59"/>
    </sheetView>
  </sheetViews>
  <sheetFormatPr defaultColWidth="9.140625" defaultRowHeight="12.75"/>
  <cols>
    <col min="1" max="1" width="9.140625" style="21" customWidth="1"/>
    <col min="2" max="2" width="17.28125" style="21" customWidth="1"/>
    <col min="3" max="22" width="9.140625" style="21" customWidth="1"/>
    <col min="23" max="16384" width="9.140625" style="21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43" t="s">
        <v>103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209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63"/>
      <c r="C7" s="286">
        <v>1990</v>
      </c>
      <c r="D7" s="63" t="s">
        <v>68</v>
      </c>
      <c r="E7" s="64">
        <v>2000</v>
      </c>
      <c r="F7" s="64">
        <v>2005</v>
      </c>
      <c r="G7" s="64">
        <v>2010</v>
      </c>
      <c r="H7" s="64">
        <v>2011</v>
      </c>
      <c r="I7" s="64">
        <v>2012</v>
      </c>
      <c r="J7" s="64">
        <v>2013</v>
      </c>
      <c r="K7" s="64">
        <v>2014</v>
      </c>
      <c r="L7" s="294" t="s">
        <v>142</v>
      </c>
      <c r="M7" s="5"/>
      <c r="N7" s="5"/>
      <c r="O7" s="5"/>
      <c r="P7" s="5"/>
      <c r="Q7" s="5"/>
      <c r="R7" s="37"/>
      <c r="S7" s="5"/>
      <c r="T7" s="5"/>
      <c r="U7" s="5"/>
      <c r="V7" s="5"/>
      <c r="W7" s="5"/>
    </row>
    <row r="8" spans="2:23" ht="12.75">
      <c r="B8" s="281" t="s">
        <v>81</v>
      </c>
      <c r="C8" s="287" t="s">
        <v>0</v>
      </c>
      <c r="D8" s="73" t="s">
        <v>0</v>
      </c>
      <c r="E8" s="104">
        <v>62.55406021539187</v>
      </c>
      <c r="F8" s="74">
        <v>54</v>
      </c>
      <c r="G8" s="74">
        <v>51</v>
      </c>
      <c r="H8" s="74">
        <v>51</v>
      </c>
      <c r="I8" s="74">
        <v>52</v>
      </c>
      <c r="J8" s="74">
        <v>51</v>
      </c>
      <c r="K8" s="73">
        <v>51</v>
      </c>
      <c r="L8" s="28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282" t="s">
        <v>96</v>
      </c>
      <c r="C9" s="288" t="s">
        <v>0</v>
      </c>
      <c r="D9" s="75">
        <v>73</v>
      </c>
      <c r="E9" s="76">
        <v>74</v>
      </c>
      <c r="F9" s="76">
        <v>63</v>
      </c>
      <c r="G9" s="76">
        <v>58</v>
      </c>
      <c r="H9" s="76">
        <v>60</v>
      </c>
      <c r="I9" s="76">
        <v>58</v>
      </c>
      <c r="J9" s="76">
        <v>58</v>
      </c>
      <c r="K9" s="75">
        <v>60</v>
      </c>
      <c r="L9" s="288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283" t="s">
        <v>31</v>
      </c>
      <c r="C10" s="289">
        <v>272</v>
      </c>
      <c r="D10" s="65">
        <v>254</v>
      </c>
      <c r="E10" s="65">
        <v>190</v>
      </c>
      <c r="F10" s="65">
        <v>146</v>
      </c>
      <c r="G10" s="65">
        <v>142</v>
      </c>
      <c r="H10" s="65">
        <v>143</v>
      </c>
      <c r="I10" s="65">
        <v>143</v>
      </c>
      <c r="J10" s="65">
        <v>138</v>
      </c>
      <c r="K10" s="65">
        <v>132</v>
      </c>
      <c r="L10" s="28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284" t="s">
        <v>32</v>
      </c>
      <c r="C11" s="290">
        <v>93</v>
      </c>
      <c r="D11" s="66">
        <v>29</v>
      </c>
      <c r="E11" s="66">
        <v>28</v>
      </c>
      <c r="F11" s="66">
        <v>25</v>
      </c>
      <c r="G11" s="66">
        <v>14</v>
      </c>
      <c r="H11" s="66">
        <v>12</v>
      </c>
      <c r="I11" s="66">
        <v>24</v>
      </c>
      <c r="J11" s="66">
        <v>16</v>
      </c>
      <c r="K11" s="66">
        <v>28</v>
      </c>
      <c r="L11" s="28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284" t="s">
        <v>20</v>
      </c>
      <c r="C12" s="291">
        <v>93</v>
      </c>
      <c r="D12" s="67">
        <v>56</v>
      </c>
      <c r="E12" s="67">
        <v>65</v>
      </c>
      <c r="F12" s="67">
        <v>71</v>
      </c>
      <c r="G12" s="67">
        <v>67</v>
      </c>
      <c r="H12" s="67">
        <v>79</v>
      </c>
      <c r="I12" s="67">
        <v>88</v>
      </c>
      <c r="J12" s="67">
        <v>76</v>
      </c>
      <c r="K12" s="67">
        <v>63</v>
      </c>
      <c r="L12" s="28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284" t="s">
        <v>33</v>
      </c>
      <c r="C13" s="290">
        <v>178</v>
      </c>
      <c r="D13" s="66">
        <v>156</v>
      </c>
      <c r="E13" s="66">
        <v>132</v>
      </c>
      <c r="F13" s="66">
        <v>111</v>
      </c>
      <c r="G13" s="66">
        <v>90</v>
      </c>
      <c r="H13" s="66">
        <v>88</v>
      </c>
      <c r="I13" s="66">
        <v>83</v>
      </c>
      <c r="J13" s="66">
        <v>87</v>
      </c>
      <c r="K13" s="66">
        <v>80</v>
      </c>
      <c r="L13" s="28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284" t="s">
        <v>19</v>
      </c>
      <c r="C14" s="291">
        <v>139</v>
      </c>
      <c r="D14" s="67">
        <v>109</v>
      </c>
      <c r="E14" s="67">
        <v>110</v>
      </c>
      <c r="F14" s="67">
        <v>86</v>
      </c>
      <c r="G14" s="67">
        <v>83</v>
      </c>
      <c r="H14" s="67">
        <v>99</v>
      </c>
      <c r="I14" s="67">
        <v>86</v>
      </c>
      <c r="J14" s="67">
        <v>87</v>
      </c>
      <c r="K14" s="67" t="s">
        <v>0</v>
      </c>
      <c r="L14" s="28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284" t="s">
        <v>34</v>
      </c>
      <c r="C15" s="291" t="s">
        <v>0</v>
      </c>
      <c r="D15" s="67" t="s">
        <v>0</v>
      </c>
      <c r="E15" s="67" t="s">
        <v>0</v>
      </c>
      <c r="F15" s="67">
        <v>21</v>
      </c>
      <c r="G15" s="67">
        <v>31</v>
      </c>
      <c r="H15" s="67">
        <v>32</v>
      </c>
      <c r="I15" s="67">
        <v>28</v>
      </c>
      <c r="J15" s="67">
        <v>23</v>
      </c>
      <c r="K15" s="67">
        <v>22</v>
      </c>
      <c r="L15" s="28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284" t="s">
        <v>35</v>
      </c>
      <c r="C16" s="291">
        <v>53</v>
      </c>
      <c r="D16" s="67">
        <v>72</v>
      </c>
      <c r="E16" s="67">
        <v>64</v>
      </c>
      <c r="F16" s="67">
        <v>57</v>
      </c>
      <c r="G16" s="67">
        <v>34</v>
      </c>
      <c r="H16" s="67">
        <v>23</v>
      </c>
      <c r="I16" s="67">
        <v>29</v>
      </c>
      <c r="J16" s="67">
        <v>44</v>
      </c>
      <c r="K16" s="67" t="s">
        <v>0</v>
      </c>
      <c r="L16" s="28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284" t="s">
        <v>36</v>
      </c>
      <c r="C17" s="290">
        <v>117</v>
      </c>
      <c r="D17" s="66">
        <v>90</v>
      </c>
      <c r="E17" s="66">
        <v>82</v>
      </c>
      <c r="F17" s="66">
        <v>72</v>
      </c>
      <c r="G17" s="66">
        <v>71</v>
      </c>
      <c r="H17" s="66">
        <v>52</v>
      </c>
      <c r="I17" s="66">
        <v>50</v>
      </c>
      <c r="J17" s="66">
        <v>56</v>
      </c>
      <c r="K17" s="66">
        <v>59</v>
      </c>
      <c r="L17" s="28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284" t="s">
        <v>37</v>
      </c>
      <c r="C18" s="290">
        <v>31</v>
      </c>
      <c r="D18" s="66">
        <v>35</v>
      </c>
      <c r="E18" s="66">
        <v>50</v>
      </c>
      <c r="F18" s="66">
        <v>45</v>
      </c>
      <c r="G18" s="66">
        <v>44</v>
      </c>
      <c r="H18" s="66">
        <v>35</v>
      </c>
      <c r="I18" s="66">
        <v>39</v>
      </c>
      <c r="J18" s="66">
        <v>36</v>
      </c>
      <c r="K18" s="66">
        <v>49</v>
      </c>
      <c r="L18" s="28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284" t="s">
        <v>22</v>
      </c>
      <c r="C19" s="291">
        <v>77</v>
      </c>
      <c r="D19" s="67">
        <v>60</v>
      </c>
      <c r="E19" s="67">
        <v>64</v>
      </c>
      <c r="F19" s="67">
        <v>56</v>
      </c>
      <c r="G19" s="67">
        <v>46</v>
      </c>
      <c r="H19" s="67">
        <v>57</v>
      </c>
      <c r="I19" s="67">
        <v>44</v>
      </c>
      <c r="J19" s="67">
        <v>50</v>
      </c>
      <c r="K19" s="66">
        <v>50</v>
      </c>
      <c r="L19" s="28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284" t="s">
        <v>38</v>
      </c>
      <c r="C20" s="291" t="s">
        <v>0</v>
      </c>
      <c r="D20" s="67" t="s">
        <v>0</v>
      </c>
      <c r="E20" s="67">
        <v>122</v>
      </c>
      <c r="F20" s="67">
        <v>110</v>
      </c>
      <c r="G20" s="67">
        <v>81</v>
      </c>
      <c r="H20" s="67">
        <v>94</v>
      </c>
      <c r="I20" s="67">
        <v>88</v>
      </c>
      <c r="J20" s="67">
        <v>51</v>
      </c>
      <c r="K20" s="67">
        <v>58</v>
      </c>
      <c r="L20" s="28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284" t="s">
        <v>39</v>
      </c>
      <c r="C21" s="290">
        <v>70</v>
      </c>
      <c r="D21" s="66">
        <v>68</v>
      </c>
      <c r="E21" s="66">
        <v>71</v>
      </c>
      <c r="F21" s="66">
        <v>63</v>
      </c>
      <c r="G21" s="66">
        <v>59</v>
      </c>
      <c r="H21" s="66">
        <v>63</v>
      </c>
      <c r="I21" s="66">
        <v>80</v>
      </c>
      <c r="J21" s="66">
        <v>70</v>
      </c>
      <c r="K21" s="66">
        <v>66</v>
      </c>
      <c r="L21" s="28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284" t="s">
        <v>40</v>
      </c>
      <c r="C22" s="290">
        <v>171</v>
      </c>
      <c r="D22" s="66">
        <v>207</v>
      </c>
      <c r="E22" s="66">
        <v>186</v>
      </c>
      <c r="F22" s="66">
        <v>152</v>
      </c>
      <c r="G22" s="66">
        <v>191</v>
      </c>
      <c r="H22" s="66">
        <v>199</v>
      </c>
      <c r="I22" s="66">
        <v>184</v>
      </c>
      <c r="J22" s="66">
        <v>179</v>
      </c>
      <c r="K22" s="66">
        <v>194</v>
      </c>
      <c r="L22" s="28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284" t="s">
        <v>41</v>
      </c>
      <c r="C23" s="290">
        <v>99</v>
      </c>
      <c r="D23" s="66">
        <v>9</v>
      </c>
      <c r="E23" s="66">
        <v>11</v>
      </c>
      <c r="F23" s="66">
        <v>16</v>
      </c>
      <c r="G23" s="66">
        <v>29</v>
      </c>
      <c r="H23" s="66">
        <v>28</v>
      </c>
      <c r="I23" s="66">
        <v>24</v>
      </c>
      <c r="J23" s="66">
        <v>28</v>
      </c>
      <c r="K23" s="66">
        <v>28</v>
      </c>
      <c r="L23" s="28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284" t="s">
        <v>42</v>
      </c>
      <c r="C24" s="290">
        <v>93</v>
      </c>
      <c r="D24" s="66">
        <v>26</v>
      </c>
      <c r="E24" s="66">
        <v>31</v>
      </c>
      <c r="F24" s="66">
        <v>35</v>
      </c>
      <c r="G24" s="66">
        <v>44</v>
      </c>
      <c r="H24" s="66">
        <v>40</v>
      </c>
      <c r="I24" s="66">
        <v>29</v>
      </c>
      <c r="J24" s="66">
        <v>31</v>
      </c>
      <c r="K24" s="66">
        <v>25</v>
      </c>
      <c r="L24" s="28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284" t="s">
        <v>29</v>
      </c>
      <c r="C25" s="290">
        <v>181</v>
      </c>
      <c r="D25" s="66">
        <v>166</v>
      </c>
      <c r="E25" s="66">
        <v>157</v>
      </c>
      <c r="F25" s="66">
        <v>129</v>
      </c>
      <c r="G25" s="66">
        <v>127</v>
      </c>
      <c r="H25" s="66">
        <v>138</v>
      </c>
      <c r="I25" s="66">
        <v>125</v>
      </c>
      <c r="J25" s="66">
        <v>127</v>
      </c>
      <c r="K25" s="66">
        <v>129</v>
      </c>
      <c r="L25" s="28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284" t="s">
        <v>26</v>
      </c>
      <c r="C26" s="291" t="s">
        <v>0</v>
      </c>
      <c r="D26" s="67" t="s">
        <v>0</v>
      </c>
      <c r="E26" s="67">
        <v>41</v>
      </c>
      <c r="F26" s="67">
        <v>20</v>
      </c>
      <c r="G26" s="67">
        <v>36</v>
      </c>
      <c r="H26" s="67">
        <v>30</v>
      </c>
      <c r="I26" s="67">
        <v>43</v>
      </c>
      <c r="J26" s="67">
        <v>38</v>
      </c>
      <c r="K26" s="67">
        <v>28</v>
      </c>
      <c r="L26" s="28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284" t="s">
        <v>43</v>
      </c>
      <c r="C27" s="290">
        <v>137</v>
      </c>
      <c r="D27" s="66">
        <v>222</v>
      </c>
      <c r="E27" s="66">
        <v>257</v>
      </c>
      <c r="F27" s="66">
        <v>233</v>
      </c>
      <c r="G27" s="66">
        <v>169</v>
      </c>
      <c r="H27" s="66">
        <v>132</v>
      </c>
      <c r="I27" s="66">
        <v>141</v>
      </c>
      <c r="J27" s="66">
        <v>147</v>
      </c>
      <c r="K27" s="66">
        <v>147</v>
      </c>
      <c r="L27" s="28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284" t="s">
        <v>18</v>
      </c>
      <c r="C28" s="291">
        <v>309</v>
      </c>
      <c r="D28" s="67">
        <v>321</v>
      </c>
      <c r="E28" s="67">
        <v>247</v>
      </c>
      <c r="F28" s="67">
        <v>198</v>
      </c>
      <c r="G28" s="67">
        <v>167</v>
      </c>
      <c r="H28" s="67">
        <v>159</v>
      </c>
      <c r="I28" s="67">
        <v>157</v>
      </c>
      <c r="J28" s="67">
        <v>146</v>
      </c>
      <c r="K28" s="67">
        <v>140</v>
      </c>
      <c r="L28" s="28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284" t="s">
        <v>44</v>
      </c>
      <c r="C29" s="290">
        <v>41</v>
      </c>
      <c r="D29" s="66">
        <v>41</v>
      </c>
      <c r="E29" s="66">
        <v>34</v>
      </c>
      <c r="F29" s="66">
        <v>23</v>
      </c>
      <c r="G29" s="66">
        <v>35</v>
      </c>
      <c r="H29" s="66">
        <v>28</v>
      </c>
      <c r="I29" s="66">
        <v>38</v>
      </c>
      <c r="J29" s="66">
        <v>41</v>
      </c>
      <c r="K29" s="66">
        <v>36</v>
      </c>
      <c r="L29" s="28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284" t="s">
        <v>25</v>
      </c>
      <c r="C30" s="291">
        <v>64</v>
      </c>
      <c r="D30" s="67">
        <v>33</v>
      </c>
      <c r="E30" s="67">
        <v>44</v>
      </c>
      <c r="F30" s="67">
        <v>45</v>
      </c>
      <c r="G30" s="67">
        <v>52</v>
      </c>
      <c r="H30" s="67">
        <v>53</v>
      </c>
      <c r="I30" s="67">
        <v>48</v>
      </c>
      <c r="J30" s="67">
        <v>55</v>
      </c>
      <c r="K30" s="67">
        <v>40</v>
      </c>
      <c r="L30" s="28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284" t="s">
        <v>27</v>
      </c>
      <c r="C31" s="291" t="s">
        <v>0</v>
      </c>
      <c r="D31" s="67">
        <v>42</v>
      </c>
      <c r="E31" s="67">
        <v>37</v>
      </c>
      <c r="F31" s="67">
        <v>43</v>
      </c>
      <c r="G31" s="67">
        <v>39</v>
      </c>
      <c r="H31" s="67">
        <v>37</v>
      </c>
      <c r="I31" s="67">
        <v>42</v>
      </c>
      <c r="J31" s="67">
        <v>36</v>
      </c>
      <c r="K31" s="67">
        <v>40</v>
      </c>
      <c r="L31" s="28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284" t="s">
        <v>45</v>
      </c>
      <c r="C32" s="290">
        <v>54</v>
      </c>
      <c r="D32" s="66">
        <v>15</v>
      </c>
      <c r="E32" s="66">
        <v>13</v>
      </c>
      <c r="F32" s="66">
        <v>12</v>
      </c>
      <c r="G32" s="66">
        <v>-1</v>
      </c>
      <c r="H32" s="66">
        <v>-11</v>
      </c>
      <c r="I32" s="66">
        <v>16</v>
      </c>
      <c r="J32" s="66">
        <v>4</v>
      </c>
      <c r="K32" s="66">
        <v>-1</v>
      </c>
      <c r="L32" s="28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284" t="s">
        <v>23</v>
      </c>
      <c r="C33" s="291" t="s">
        <v>0</v>
      </c>
      <c r="D33" s="67">
        <v>64</v>
      </c>
      <c r="E33" s="67">
        <v>86</v>
      </c>
      <c r="F33" s="67">
        <v>44</v>
      </c>
      <c r="G33" s="67">
        <v>46</v>
      </c>
      <c r="H33" s="67">
        <v>51</v>
      </c>
      <c r="I33" s="67">
        <v>58</v>
      </c>
      <c r="J33" s="67">
        <v>70</v>
      </c>
      <c r="K33" s="67">
        <v>43</v>
      </c>
      <c r="L33" s="28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284" t="s">
        <v>46</v>
      </c>
      <c r="C34" s="290">
        <v>127</v>
      </c>
      <c r="D34" s="66">
        <v>43</v>
      </c>
      <c r="E34" s="66">
        <v>42</v>
      </c>
      <c r="F34" s="66">
        <v>35</v>
      </c>
      <c r="G34" s="66">
        <v>46</v>
      </c>
      <c r="H34" s="66">
        <v>34</v>
      </c>
      <c r="I34" s="66">
        <v>42</v>
      </c>
      <c r="J34" s="66">
        <v>49</v>
      </c>
      <c r="K34" s="66">
        <v>46</v>
      </c>
      <c r="L34" s="28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284" t="s">
        <v>24</v>
      </c>
      <c r="C35" s="291">
        <v>82</v>
      </c>
      <c r="D35" s="67">
        <v>79</v>
      </c>
      <c r="E35" s="67">
        <v>55</v>
      </c>
      <c r="F35" s="67">
        <v>48</v>
      </c>
      <c r="G35" s="67">
        <v>56</v>
      </c>
      <c r="H35" s="67">
        <v>49</v>
      </c>
      <c r="I35" s="67">
        <v>46</v>
      </c>
      <c r="J35" s="67">
        <v>45</v>
      </c>
      <c r="K35" s="67">
        <v>47</v>
      </c>
      <c r="L35" s="289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284" t="s">
        <v>47</v>
      </c>
      <c r="C36" s="291">
        <v>53</v>
      </c>
      <c r="D36" s="67">
        <v>57</v>
      </c>
      <c r="E36" s="67">
        <v>50</v>
      </c>
      <c r="F36" s="68">
        <v>43</v>
      </c>
      <c r="G36" s="68">
        <v>40</v>
      </c>
      <c r="H36" s="68">
        <v>39</v>
      </c>
      <c r="I36" s="69">
        <v>28</v>
      </c>
      <c r="J36" s="69">
        <v>30</v>
      </c>
      <c r="K36" s="69" t="s">
        <v>0</v>
      </c>
      <c r="L36" s="289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285" t="s">
        <v>21</v>
      </c>
      <c r="C37" s="292">
        <v>95</v>
      </c>
      <c r="D37" s="70">
        <v>84</v>
      </c>
      <c r="E37" s="70">
        <v>77</v>
      </c>
      <c r="F37" s="70">
        <v>67</v>
      </c>
      <c r="G37" s="70">
        <v>66</v>
      </c>
      <c r="H37" s="70">
        <v>64</v>
      </c>
      <c r="I37" s="70">
        <v>65</v>
      </c>
      <c r="J37" s="70">
        <v>66</v>
      </c>
      <c r="K37" s="70">
        <v>64</v>
      </c>
      <c r="L37" s="29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283" t="s">
        <v>28</v>
      </c>
      <c r="C38" s="293">
        <v>94</v>
      </c>
      <c r="D38" s="71">
        <v>104</v>
      </c>
      <c r="E38" s="71">
        <v>90</v>
      </c>
      <c r="F38" s="71">
        <v>98</v>
      </c>
      <c r="G38" s="71">
        <v>84</v>
      </c>
      <c r="H38" s="71">
        <v>99</v>
      </c>
      <c r="I38" s="71">
        <v>91</v>
      </c>
      <c r="J38" s="71">
        <v>104</v>
      </c>
      <c r="K38" s="71">
        <v>94</v>
      </c>
      <c r="L38" s="29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285" t="s">
        <v>48</v>
      </c>
      <c r="C39" s="292">
        <v>81</v>
      </c>
      <c r="D39" s="70">
        <v>73</v>
      </c>
      <c r="E39" s="72">
        <v>62</v>
      </c>
      <c r="F39" s="72">
        <v>60</v>
      </c>
      <c r="G39" s="72">
        <v>65</v>
      </c>
      <c r="H39" s="72">
        <v>61</v>
      </c>
      <c r="I39" s="72">
        <v>58</v>
      </c>
      <c r="J39" s="72">
        <v>61</v>
      </c>
      <c r="K39" s="72" t="s">
        <v>0</v>
      </c>
      <c r="L39" s="29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459" t="s">
        <v>104</v>
      </c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3.5" customHeight="1"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21" t="s">
        <v>102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42" t="s">
        <v>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12.75"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2.75">
      <c r="E48" s="9"/>
    </row>
    <row r="49" ht="12.75">
      <c r="E49" s="9"/>
    </row>
    <row r="52" spans="2:28" ht="12.75">
      <c r="B52" s="52" t="s">
        <v>65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4" spans="2:28" ht="12.75">
      <c r="B54" s="52" t="s">
        <v>84</v>
      </c>
      <c r="C54" s="54">
        <v>42745.74341435185</v>
      </c>
      <c r="D54" s="54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2:28" ht="12.75">
      <c r="B55" s="52" t="s">
        <v>85</v>
      </c>
      <c r="C55" s="54">
        <v>42746.610600416665</v>
      </c>
      <c r="D55" s="54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2:28" ht="12.75">
      <c r="B56" s="52" t="s">
        <v>86</v>
      </c>
      <c r="C56" s="52" t="s">
        <v>87</v>
      </c>
      <c r="D56" s="52"/>
      <c r="E56" s="53"/>
      <c r="F56" s="53"/>
      <c r="G56" s="53"/>
      <c r="H56" s="53"/>
      <c r="I56" s="53"/>
      <c r="J56" s="53"/>
      <c r="K56" s="53"/>
      <c r="L56" s="53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302"/>
      <c r="Y56" s="55"/>
      <c r="Z56" s="55"/>
      <c r="AA56" s="53"/>
      <c r="AB56" s="53"/>
    </row>
    <row r="57" spans="13:26" ht="12.75"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2:28" ht="12.75">
      <c r="B58" s="52" t="s">
        <v>88</v>
      </c>
      <c r="C58" s="52" t="s">
        <v>89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5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2:28" ht="12.75">
      <c r="B59" s="52" t="s">
        <v>66</v>
      </c>
      <c r="C59" s="52" t="s">
        <v>90</v>
      </c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1" spans="2:27" ht="12.75">
      <c r="B61" s="56" t="s">
        <v>67</v>
      </c>
      <c r="C61" s="56" t="s">
        <v>97</v>
      </c>
      <c r="D61" s="56" t="s">
        <v>98</v>
      </c>
      <c r="E61" s="56" t="s">
        <v>99</v>
      </c>
      <c r="F61" s="56" t="s">
        <v>100</v>
      </c>
      <c r="G61" s="56" t="s">
        <v>101</v>
      </c>
      <c r="H61" s="56" t="s">
        <v>68</v>
      </c>
      <c r="I61" s="56" t="s">
        <v>91</v>
      </c>
      <c r="J61" s="56" t="s">
        <v>92</v>
      </c>
      <c r="K61" s="56" t="s">
        <v>93</v>
      </c>
      <c r="L61" s="56" t="s">
        <v>94</v>
      </c>
      <c r="M61" s="56" t="s">
        <v>50</v>
      </c>
      <c r="N61" s="56" t="s">
        <v>51</v>
      </c>
      <c r="O61" s="56" t="s">
        <v>52</v>
      </c>
      <c r="P61" s="56" t="s">
        <v>53</v>
      </c>
      <c r="Q61" s="56" t="s">
        <v>54</v>
      </c>
      <c r="R61" s="56" t="s">
        <v>55</v>
      </c>
      <c r="S61" s="56" t="s">
        <v>56</v>
      </c>
      <c r="T61" s="56" t="s">
        <v>57</v>
      </c>
      <c r="U61" s="56" t="s">
        <v>58</v>
      </c>
      <c r="V61" s="56" t="s">
        <v>59</v>
      </c>
      <c r="W61" s="56" t="s">
        <v>60</v>
      </c>
      <c r="X61" s="56" t="s">
        <v>61</v>
      </c>
      <c r="Y61" s="56" t="s">
        <v>69</v>
      </c>
      <c r="Z61" s="56" t="s">
        <v>70</v>
      </c>
      <c r="AA61" s="56" t="s">
        <v>71</v>
      </c>
    </row>
    <row r="62" spans="2:27" ht="12.75">
      <c r="B62" s="56" t="s">
        <v>72</v>
      </c>
      <c r="C62" s="57" t="s">
        <v>0</v>
      </c>
      <c r="D62" s="57" t="s">
        <v>0</v>
      </c>
      <c r="E62" s="57" t="s">
        <v>0</v>
      </c>
      <c r="F62" s="57" t="s">
        <v>0</v>
      </c>
      <c r="G62" s="57" t="s">
        <v>0</v>
      </c>
      <c r="H62" s="57" t="s">
        <v>0</v>
      </c>
      <c r="I62" s="57" t="s">
        <v>0</v>
      </c>
      <c r="J62" s="57" t="s">
        <v>0</v>
      </c>
      <c r="K62" s="57" t="s">
        <v>0</v>
      </c>
      <c r="L62" s="57" t="s">
        <v>0</v>
      </c>
      <c r="M62" s="58">
        <f>SUM(M105:M132)/SUM(M145:M172)</f>
        <v>62.70562062730917</v>
      </c>
      <c r="N62" s="58">
        <f>SUM(N105:N132)/SUM(N145:N172)</f>
        <v>60.50694170025554</v>
      </c>
      <c r="O62" s="58">
        <f>SUM(O105:O132)/SUM(O145:O172)</f>
        <v>59.071811030327545</v>
      </c>
      <c r="P62" s="58">
        <f>SUM(P105:P132)/SUM(P145:P172)</f>
        <v>65.09248275676981</v>
      </c>
      <c r="Q62" s="59">
        <v>54</v>
      </c>
      <c r="R62" s="59">
        <v>54</v>
      </c>
      <c r="S62" s="59">
        <v>58</v>
      </c>
      <c r="T62" s="59">
        <v>58</v>
      </c>
      <c r="U62" s="59">
        <v>53</v>
      </c>
      <c r="V62" s="59">
        <v>48</v>
      </c>
      <c r="W62" s="59">
        <v>51</v>
      </c>
      <c r="X62" s="59">
        <v>51</v>
      </c>
      <c r="Y62" s="59">
        <v>52</v>
      </c>
      <c r="Z62" s="59">
        <v>51</v>
      </c>
      <c r="AA62" s="58">
        <f>SUM(AA105:AA132)/SUM(AA145:AA172)</f>
        <v>50.56841607777828</v>
      </c>
    </row>
    <row r="63" spans="2:27" ht="12.75">
      <c r="B63" s="56" t="s">
        <v>95</v>
      </c>
      <c r="C63" s="57" t="s">
        <v>0</v>
      </c>
      <c r="D63" s="57" t="s">
        <v>0</v>
      </c>
      <c r="E63" s="57" t="s">
        <v>0</v>
      </c>
      <c r="F63" s="57" t="s">
        <v>0</v>
      </c>
      <c r="G63" s="57" t="s">
        <v>0</v>
      </c>
      <c r="H63" s="59">
        <v>73</v>
      </c>
      <c r="I63" s="57" t="s">
        <v>0</v>
      </c>
      <c r="J63" s="57" t="s">
        <v>0</v>
      </c>
      <c r="K63" s="57" t="s">
        <v>0</v>
      </c>
      <c r="L63" s="57" t="s">
        <v>0</v>
      </c>
      <c r="M63" s="59">
        <v>74</v>
      </c>
      <c r="N63" s="59">
        <v>72</v>
      </c>
      <c r="O63" s="59">
        <v>68</v>
      </c>
      <c r="P63" s="59">
        <v>75</v>
      </c>
      <c r="Q63" s="59">
        <v>64</v>
      </c>
      <c r="R63" s="59">
        <v>63</v>
      </c>
      <c r="S63" s="59">
        <v>64</v>
      </c>
      <c r="T63" s="59">
        <v>63</v>
      </c>
      <c r="U63" s="59">
        <v>59</v>
      </c>
      <c r="V63" s="59">
        <v>53</v>
      </c>
      <c r="W63" s="59">
        <v>58</v>
      </c>
      <c r="X63" s="59">
        <v>60</v>
      </c>
      <c r="Y63" s="59">
        <v>58</v>
      </c>
      <c r="Z63" s="59">
        <v>58</v>
      </c>
      <c r="AA63" s="301">
        <f>AA104/AA144</f>
        <v>59.98679724050432</v>
      </c>
    </row>
    <row r="64" spans="2:27" ht="12.75">
      <c r="B64" s="56" t="s">
        <v>31</v>
      </c>
      <c r="C64" s="59">
        <v>272</v>
      </c>
      <c r="D64" s="59">
        <v>264</v>
      </c>
      <c r="E64" s="59">
        <v>253</v>
      </c>
      <c r="F64" s="59">
        <v>242</v>
      </c>
      <c r="G64" s="59">
        <v>244</v>
      </c>
      <c r="H64" s="59">
        <v>254</v>
      </c>
      <c r="I64" s="59">
        <v>241</v>
      </c>
      <c r="J64" s="59">
        <v>232</v>
      </c>
      <c r="K64" s="59">
        <v>233</v>
      </c>
      <c r="L64" s="59">
        <v>225</v>
      </c>
      <c r="M64" s="59">
        <v>190</v>
      </c>
      <c r="N64" s="59">
        <v>180</v>
      </c>
      <c r="O64" s="59">
        <v>169</v>
      </c>
      <c r="P64" s="59">
        <v>152</v>
      </c>
      <c r="Q64" s="59">
        <v>146</v>
      </c>
      <c r="R64" s="59">
        <v>146</v>
      </c>
      <c r="S64" s="59">
        <v>152</v>
      </c>
      <c r="T64" s="59">
        <v>145</v>
      </c>
      <c r="U64" s="59">
        <v>124</v>
      </c>
      <c r="V64" s="59">
        <v>129</v>
      </c>
      <c r="W64" s="59">
        <v>142</v>
      </c>
      <c r="X64" s="59">
        <v>143</v>
      </c>
      <c r="Y64" s="59">
        <v>143</v>
      </c>
      <c r="Z64" s="59">
        <v>138</v>
      </c>
      <c r="AA64" s="59">
        <v>132</v>
      </c>
    </row>
    <row r="65" spans="2:27" ht="12.75">
      <c r="B65" s="56" t="s">
        <v>32</v>
      </c>
      <c r="C65" s="59">
        <v>93</v>
      </c>
      <c r="D65" s="59">
        <v>56</v>
      </c>
      <c r="E65" s="59">
        <v>52</v>
      </c>
      <c r="F65" s="59">
        <v>51</v>
      </c>
      <c r="G65" s="59">
        <v>47</v>
      </c>
      <c r="H65" s="59">
        <v>29</v>
      </c>
      <c r="I65" s="59">
        <v>42</v>
      </c>
      <c r="J65" s="59">
        <v>33</v>
      </c>
      <c r="K65" s="59">
        <v>21</v>
      </c>
      <c r="L65" s="59">
        <v>30</v>
      </c>
      <c r="M65" s="59">
        <v>28</v>
      </c>
      <c r="N65" s="59">
        <v>27</v>
      </c>
      <c r="O65" s="59">
        <v>22</v>
      </c>
      <c r="P65" s="59">
        <v>31</v>
      </c>
      <c r="Q65" s="59">
        <v>19</v>
      </c>
      <c r="R65" s="59">
        <v>25</v>
      </c>
      <c r="S65" s="59">
        <v>24</v>
      </c>
      <c r="T65" s="59">
        <v>36</v>
      </c>
      <c r="U65" s="59">
        <v>16</v>
      </c>
      <c r="V65" s="59">
        <v>20</v>
      </c>
      <c r="W65" s="59">
        <v>14</v>
      </c>
      <c r="X65" s="59">
        <v>12</v>
      </c>
      <c r="Y65" s="59">
        <v>24</v>
      </c>
      <c r="Z65" s="59">
        <v>16</v>
      </c>
      <c r="AA65" s="59">
        <v>28</v>
      </c>
    </row>
    <row r="66" spans="2:27" ht="12.75">
      <c r="B66" s="56" t="s">
        <v>20</v>
      </c>
      <c r="C66" s="59">
        <v>93</v>
      </c>
      <c r="D66" s="59">
        <v>47</v>
      </c>
      <c r="E66" s="59">
        <v>66</v>
      </c>
      <c r="F66" s="59">
        <v>48</v>
      </c>
      <c r="G66" s="59">
        <v>61</v>
      </c>
      <c r="H66" s="59">
        <v>56</v>
      </c>
      <c r="I66" s="59">
        <v>63</v>
      </c>
      <c r="J66" s="59">
        <v>54</v>
      </c>
      <c r="K66" s="59">
        <v>53</v>
      </c>
      <c r="L66" s="59">
        <v>47</v>
      </c>
      <c r="M66" s="59">
        <v>65</v>
      </c>
      <c r="N66" s="59">
        <v>71</v>
      </c>
      <c r="O66" s="59">
        <v>79</v>
      </c>
      <c r="P66" s="59">
        <v>77</v>
      </c>
      <c r="Q66" s="59">
        <v>67</v>
      </c>
      <c r="R66" s="59">
        <v>71</v>
      </c>
      <c r="S66" s="59">
        <v>82</v>
      </c>
      <c r="T66" s="59">
        <v>86</v>
      </c>
      <c r="U66" s="59">
        <v>80</v>
      </c>
      <c r="V66" s="59">
        <v>56</v>
      </c>
      <c r="W66" s="59">
        <v>67</v>
      </c>
      <c r="X66" s="59">
        <v>79</v>
      </c>
      <c r="Y66" s="59">
        <v>88</v>
      </c>
      <c r="Z66" s="59">
        <v>76</v>
      </c>
      <c r="AA66" s="59">
        <v>63</v>
      </c>
    </row>
    <row r="67" spans="2:27" ht="12.75">
      <c r="B67" s="56" t="s">
        <v>33</v>
      </c>
      <c r="C67" s="59">
        <v>178</v>
      </c>
      <c r="D67" s="59">
        <v>182</v>
      </c>
      <c r="E67" s="59">
        <v>197</v>
      </c>
      <c r="F67" s="59">
        <v>173</v>
      </c>
      <c r="G67" s="59">
        <v>171</v>
      </c>
      <c r="H67" s="59">
        <v>156</v>
      </c>
      <c r="I67" s="59">
        <v>139</v>
      </c>
      <c r="J67" s="59">
        <v>132</v>
      </c>
      <c r="K67" s="59">
        <v>132</v>
      </c>
      <c r="L67" s="59">
        <v>125</v>
      </c>
      <c r="M67" s="59">
        <v>132</v>
      </c>
      <c r="N67" s="59">
        <v>127</v>
      </c>
      <c r="O67" s="59">
        <v>124</v>
      </c>
      <c r="P67" s="59">
        <v>117</v>
      </c>
      <c r="Q67" s="59">
        <v>121</v>
      </c>
      <c r="R67" s="59">
        <v>111</v>
      </c>
      <c r="S67" s="59">
        <v>102</v>
      </c>
      <c r="T67" s="59">
        <v>105</v>
      </c>
      <c r="U67" s="59">
        <v>106</v>
      </c>
      <c r="V67" s="59">
        <v>87</v>
      </c>
      <c r="W67" s="59">
        <v>90</v>
      </c>
      <c r="X67" s="59">
        <v>88</v>
      </c>
      <c r="Y67" s="59">
        <v>83</v>
      </c>
      <c r="Z67" s="59">
        <v>87</v>
      </c>
      <c r="AA67" s="59">
        <v>80</v>
      </c>
    </row>
    <row r="68" spans="2:27" ht="12.75">
      <c r="B68" s="56" t="s">
        <v>73</v>
      </c>
      <c r="C68" s="59">
        <v>139</v>
      </c>
      <c r="D68" s="59">
        <v>117</v>
      </c>
      <c r="E68" s="59">
        <v>114</v>
      </c>
      <c r="F68" s="59">
        <v>104</v>
      </c>
      <c r="G68" s="59">
        <v>102</v>
      </c>
      <c r="H68" s="59">
        <v>109</v>
      </c>
      <c r="I68" s="59">
        <v>106</v>
      </c>
      <c r="J68" s="59">
        <v>99</v>
      </c>
      <c r="K68" s="59">
        <v>97</v>
      </c>
      <c r="L68" s="59">
        <v>102</v>
      </c>
      <c r="M68" s="59">
        <v>110</v>
      </c>
      <c r="N68" s="59">
        <v>98</v>
      </c>
      <c r="O68" s="59">
        <v>101</v>
      </c>
      <c r="P68" s="59">
        <v>114</v>
      </c>
      <c r="Q68" s="59">
        <v>84</v>
      </c>
      <c r="R68" s="59">
        <v>86</v>
      </c>
      <c r="S68" s="59">
        <v>96</v>
      </c>
      <c r="T68" s="59">
        <v>81</v>
      </c>
      <c r="U68" s="59">
        <v>88</v>
      </c>
      <c r="V68" s="59">
        <v>70</v>
      </c>
      <c r="W68" s="59">
        <v>83</v>
      </c>
      <c r="X68" s="59">
        <v>99</v>
      </c>
      <c r="Y68" s="59">
        <v>86</v>
      </c>
      <c r="Z68" s="59">
        <v>87</v>
      </c>
      <c r="AA68" s="57" t="s">
        <v>0</v>
      </c>
    </row>
    <row r="69" spans="2:27" ht="12.75">
      <c r="B69" s="56" t="s">
        <v>34</v>
      </c>
      <c r="C69" s="57" t="s">
        <v>0</v>
      </c>
      <c r="D69" s="57" t="s">
        <v>0</v>
      </c>
      <c r="E69" s="57" t="s">
        <v>0</v>
      </c>
      <c r="F69" s="57" t="s">
        <v>0</v>
      </c>
      <c r="G69" s="57" t="s">
        <v>0</v>
      </c>
      <c r="H69" s="57" t="s">
        <v>0</v>
      </c>
      <c r="I69" s="57" t="s">
        <v>0</v>
      </c>
      <c r="J69" s="57" t="s">
        <v>0</v>
      </c>
      <c r="K69" s="57" t="s">
        <v>0</v>
      </c>
      <c r="L69" s="57" t="s">
        <v>0</v>
      </c>
      <c r="M69" s="57" t="s">
        <v>0</v>
      </c>
      <c r="N69" s="57" t="s">
        <v>0</v>
      </c>
      <c r="O69" s="57" t="s">
        <v>0</v>
      </c>
      <c r="P69" s="57" t="s">
        <v>0</v>
      </c>
      <c r="Q69" s="59">
        <v>36</v>
      </c>
      <c r="R69" s="59">
        <v>21</v>
      </c>
      <c r="S69" s="59">
        <v>32</v>
      </c>
      <c r="T69" s="59">
        <v>22</v>
      </c>
      <c r="U69" s="59">
        <v>36</v>
      </c>
      <c r="V69" s="59">
        <v>25</v>
      </c>
      <c r="W69" s="59">
        <v>31</v>
      </c>
      <c r="X69" s="59">
        <v>32</v>
      </c>
      <c r="Y69" s="59">
        <v>28</v>
      </c>
      <c r="Z69" s="59">
        <v>23</v>
      </c>
      <c r="AA69" s="59">
        <v>22</v>
      </c>
    </row>
    <row r="70" spans="2:27" ht="12.75">
      <c r="B70" s="56" t="s">
        <v>35</v>
      </c>
      <c r="C70" s="59">
        <v>53</v>
      </c>
      <c r="D70" s="59">
        <v>53</v>
      </c>
      <c r="E70" s="59">
        <v>53</v>
      </c>
      <c r="F70" s="59">
        <v>60</v>
      </c>
      <c r="G70" s="59">
        <v>67</v>
      </c>
      <c r="H70" s="59">
        <v>72</v>
      </c>
      <c r="I70" s="59">
        <v>74</v>
      </c>
      <c r="J70" s="59">
        <v>66</v>
      </c>
      <c r="K70" s="59">
        <v>81</v>
      </c>
      <c r="L70" s="59">
        <v>79</v>
      </c>
      <c r="M70" s="59">
        <v>64</v>
      </c>
      <c r="N70" s="59">
        <v>57</v>
      </c>
      <c r="O70" s="59">
        <v>58</v>
      </c>
      <c r="P70" s="59">
        <v>64</v>
      </c>
      <c r="Q70" s="59">
        <v>59</v>
      </c>
      <c r="R70" s="59">
        <v>57</v>
      </c>
      <c r="S70" s="59">
        <v>55</v>
      </c>
      <c r="T70" s="59">
        <v>47</v>
      </c>
      <c r="U70" s="59">
        <v>27</v>
      </c>
      <c r="V70" s="59">
        <v>29</v>
      </c>
      <c r="W70" s="59">
        <v>34</v>
      </c>
      <c r="X70" s="59">
        <v>23</v>
      </c>
      <c r="Y70" s="59">
        <v>29</v>
      </c>
      <c r="Z70" s="59">
        <v>44</v>
      </c>
      <c r="AA70" s="57" t="s">
        <v>0</v>
      </c>
    </row>
    <row r="71" spans="2:27" ht="12.75">
      <c r="B71" s="56" t="s">
        <v>36</v>
      </c>
      <c r="C71" s="59">
        <v>117</v>
      </c>
      <c r="D71" s="59">
        <v>100</v>
      </c>
      <c r="E71" s="59">
        <v>101</v>
      </c>
      <c r="F71" s="59">
        <v>88</v>
      </c>
      <c r="G71" s="59">
        <v>79</v>
      </c>
      <c r="H71" s="59">
        <v>90</v>
      </c>
      <c r="I71" s="59">
        <v>92</v>
      </c>
      <c r="J71" s="59">
        <v>87</v>
      </c>
      <c r="K71" s="59">
        <v>89</v>
      </c>
      <c r="L71" s="59">
        <v>86</v>
      </c>
      <c r="M71" s="59">
        <v>82</v>
      </c>
      <c r="N71" s="59">
        <v>79</v>
      </c>
      <c r="O71" s="59">
        <v>84</v>
      </c>
      <c r="P71" s="59">
        <v>83</v>
      </c>
      <c r="Q71" s="59">
        <v>79</v>
      </c>
      <c r="R71" s="59">
        <v>72</v>
      </c>
      <c r="S71" s="59">
        <v>79</v>
      </c>
      <c r="T71" s="59">
        <v>88</v>
      </c>
      <c r="U71" s="59">
        <v>69</v>
      </c>
      <c r="V71" s="59">
        <v>65</v>
      </c>
      <c r="W71" s="59">
        <v>71</v>
      </c>
      <c r="X71" s="59">
        <v>52</v>
      </c>
      <c r="Y71" s="59">
        <v>50</v>
      </c>
      <c r="Z71" s="59">
        <v>56</v>
      </c>
      <c r="AA71" s="59">
        <v>59</v>
      </c>
    </row>
    <row r="72" spans="2:27" ht="12.75">
      <c r="B72" s="56" t="s">
        <v>37</v>
      </c>
      <c r="C72" s="59">
        <v>31</v>
      </c>
      <c r="D72" s="59">
        <v>33</v>
      </c>
      <c r="E72" s="59">
        <v>33</v>
      </c>
      <c r="F72" s="59">
        <v>26</v>
      </c>
      <c r="G72" s="59">
        <v>34</v>
      </c>
      <c r="H72" s="59">
        <v>35</v>
      </c>
      <c r="I72" s="59">
        <v>35</v>
      </c>
      <c r="J72" s="59">
        <v>33</v>
      </c>
      <c r="K72" s="59">
        <v>35</v>
      </c>
      <c r="L72" s="59">
        <v>50</v>
      </c>
      <c r="M72" s="59">
        <v>50</v>
      </c>
      <c r="N72" s="59">
        <v>50</v>
      </c>
      <c r="O72" s="59">
        <v>45</v>
      </c>
      <c r="P72" s="59">
        <v>52</v>
      </c>
      <c r="Q72" s="59">
        <v>44</v>
      </c>
      <c r="R72" s="59">
        <v>45</v>
      </c>
      <c r="S72" s="59">
        <v>46</v>
      </c>
      <c r="T72" s="59">
        <v>43</v>
      </c>
      <c r="U72" s="59">
        <v>33</v>
      </c>
      <c r="V72" s="59">
        <v>38</v>
      </c>
      <c r="W72" s="59">
        <v>44</v>
      </c>
      <c r="X72" s="59">
        <v>35</v>
      </c>
      <c r="Y72" s="59">
        <v>39</v>
      </c>
      <c r="Z72" s="59">
        <v>36</v>
      </c>
      <c r="AA72" s="59">
        <v>49</v>
      </c>
    </row>
    <row r="73" spans="2:27" ht="12.75">
      <c r="B73" s="56" t="s">
        <v>22</v>
      </c>
      <c r="C73" s="59">
        <v>77</v>
      </c>
      <c r="D73" s="59">
        <v>64</v>
      </c>
      <c r="E73" s="59">
        <v>67</v>
      </c>
      <c r="F73" s="59">
        <v>56</v>
      </c>
      <c r="G73" s="59">
        <v>58</v>
      </c>
      <c r="H73" s="59">
        <v>60</v>
      </c>
      <c r="I73" s="59">
        <v>64</v>
      </c>
      <c r="J73" s="59">
        <v>59</v>
      </c>
      <c r="K73" s="59">
        <v>57</v>
      </c>
      <c r="L73" s="59">
        <v>60</v>
      </c>
      <c r="M73" s="59">
        <v>64</v>
      </c>
      <c r="N73" s="59">
        <v>64</v>
      </c>
      <c r="O73" s="59">
        <v>56</v>
      </c>
      <c r="P73" s="59">
        <v>69</v>
      </c>
      <c r="Q73" s="59">
        <v>57</v>
      </c>
      <c r="R73" s="59">
        <v>56</v>
      </c>
      <c r="S73" s="59">
        <v>52</v>
      </c>
      <c r="T73" s="59">
        <v>57</v>
      </c>
      <c r="U73" s="59">
        <v>59</v>
      </c>
      <c r="V73" s="59">
        <v>45</v>
      </c>
      <c r="W73" s="59">
        <v>46</v>
      </c>
      <c r="X73" s="59">
        <v>57</v>
      </c>
      <c r="Y73" s="59">
        <v>44</v>
      </c>
      <c r="Z73" s="59">
        <v>50</v>
      </c>
      <c r="AA73" s="59">
        <v>50</v>
      </c>
    </row>
    <row r="74" spans="2:27" ht="12.75">
      <c r="B74" s="56" t="s">
        <v>38</v>
      </c>
      <c r="C74" s="57" t="s">
        <v>0</v>
      </c>
      <c r="D74" s="57" t="s">
        <v>0</v>
      </c>
      <c r="E74" s="57" t="s">
        <v>0</v>
      </c>
      <c r="F74" s="57" t="s">
        <v>0</v>
      </c>
      <c r="G74" s="57" t="s">
        <v>0</v>
      </c>
      <c r="H74" s="57" t="s">
        <v>0</v>
      </c>
      <c r="I74" s="57" t="s">
        <v>0</v>
      </c>
      <c r="J74" s="57" t="s">
        <v>0</v>
      </c>
      <c r="K74" s="57" t="s">
        <v>0</v>
      </c>
      <c r="L74" s="57" t="s">
        <v>0</v>
      </c>
      <c r="M74" s="59">
        <v>122</v>
      </c>
      <c r="N74" s="59">
        <v>123</v>
      </c>
      <c r="O74" s="59">
        <v>109</v>
      </c>
      <c r="P74" s="59">
        <v>121</v>
      </c>
      <c r="Q74" s="59">
        <v>110</v>
      </c>
      <c r="R74" s="59">
        <v>110</v>
      </c>
      <c r="S74" s="59">
        <v>112</v>
      </c>
      <c r="T74" s="59">
        <v>120</v>
      </c>
      <c r="U74" s="59">
        <v>117</v>
      </c>
      <c r="V74" s="59">
        <v>63</v>
      </c>
      <c r="W74" s="59">
        <v>81</v>
      </c>
      <c r="X74" s="59">
        <v>94</v>
      </c>
      <c r="Y74" s="59">
        <v>88</v>
      </c>
      <c r="Z74" s="59">
        <v>51</v>
      </c>
      <c r="AA74" s="59">
        <v>58</v>
      </c>
    </row>
    <row r="75" spans="2:27" ht="12.75">
      <c r="B75" s="56" t="s">
        <v>39</v>
      </c>
      <c r="C75" s="59">
        <v>70</v>
      </c>
      <c r="D75" s="59">
        <v>66</v>
      </c>
      <c r="E75" s="59">
        <v>70</v>
      </c>
      <c r="F75" s="59">
        <v>76</v>
      </c>
      <c r="G75" s="59">
        <v>71</v>
      </c>
      <c r="H75" s="59">
        <v>68</v>
      </c>
      <c r="I75" s="59">
        <v>70</v>
      </c>
      <c r="J75" s="59">
        <v>73</v>
      </c>
      <c r="K75" s="59">
        <v>67</v>
      </c>
      <c r="L75" s="59">
        <v>66</v>
      </c>
      <c r="M75" s="59">
        <v>71</v>
      </c>
      <c r="N75" s="59">
        <v>72</v>
      </c>
      <c r="O75" s="59">
        <v>72</v>
      </c>
      <c r="P75" s="59">
        <v>79</v>
      </c>
      <c r="Q75" s="59">
        <v>64</v>
      </c>
      <c r="R75" s="59">
        <v>63</v>
      </c>
      <c r="S75" s="59">
        <v>74</v>
      </c>
      <c r="T75" s="59">
        <v>68</v>
      </c>
      <c r="U75" s="59">
        <v>65</v>
      </c>
      <c r="V75" s="59">
        <v>60</v>
      </c>
      <c r="W75" s="59">
        <v>59</v>
      </c>
      <c r="X75" s="59">
        <v>63</v>
      </c>
      <c r="Y75" s="59">
        <v>80</v>
      </c>
      <c r="Z75" s="59">
        <v>70</v>
      </c>
      <c r="AA75" s="59">
        <v>66</v>
      </c>
    </row>
    <row r="76" spans="2:27" ht="12.75">
      <c r="B76" s="56" t="s">
        <v>40</v>
      </c>
      <c r="C76" s="59">
        <v>171</v>
      </c>
      <c r="D76" s="59">
        <v>182</v>
      </c>
      <c r="E76" s="59">
        <v>186</v>
      </c>
      <c r="F76" s="59">
        <v>186</v>
      </c>
      <c r="G76" s="59">
        <v>210</v>
      </c>
      <c r="H76" s="59">
        <v>207</v>
      </c>
      <c r="I76" s="59">
        <v>211</v>
      </c>
      <c r="J76" s="59">
        <v>216</v>
      </c>
      <c r="K76" s="59">
        <v>214</v>
      </c>
      <c r="L76" s="59">
        <v>197</v>
      </c>
      <c r="M76" s="59">
        <v>186</v>
      </c>
      <c r="N76" s="59">
        <v>191</v>
      </c>
      <c r="O76" s="59">
        <v>209</v>
      </c>
      <c r="P76" s="59">
        <v>181</v>
      </c>
      <c r="Q76" s="59">
        <v>172</v>
      </c>
      <c r="R76" s="59">
        <v>152</v>
      </c>
      <c r="S76" s="59">
        <v>153</v>
      </c>
      <c r="T76" s="59">
        <v>159</v>
      </c>
      <c r="U76" s="59">
        <v>201</v>
      </c>
      <c r="V76" s="59">
        <v>178</v>
      </c>
      <c r="W76" s="59">
        <v>191</v>
      </c>
      <c r="X76" s="59">
        <v>199</v>
      </c>
      <c r="Y76" s="59">
        <v>184</v>
      </c>
      <c r="Z76" s="59">
        <v>179</v>
      </c>
      <c r="AA76" s="59">
        <v>194</v>
      </c>
    </row>
    <row r="77" spans="2:27" ht="12.75">
      <c r="B77" s="56" t="s">
        <v>41</v>
      </c>
      <c r="C77" s="59">
        <v>99</v>
      </c>
      <c r="D77" s="59">
        <v>89</v>
      </c>
      <c r="E77" s="59">
        <v>53</v>
      </c>
      <c r="F77" s="59">
        <v>26</v>
      </c>
      <c r="G77" s="59">
        <v>23</v>
      </c>
      <c r="H77" s="59">
        <v>9</v>
      </c>
      <c r="I77" s="59">
        <v>8</v>
      </c>
      <c r="J77" s="59">
        <v>11</v>
      </c>
      <c r="K77" s="59">
        <v>7</v>
      </c>
      <c r="L77" s="59">
        <v>12</v>
      </c>
      <c r="M77" s="59">
        <v>11</v>
      </c>
      <c r="N77" s="59">
        <v>22</v>
      </c>
      <c r="O77" s="59">
        <v>14</v>
      </c>
      <c r="P77" s="59">
        <v>20</v>
      </c>
      <c r="Q77" s="59">
        <v>16</v>
      </c>
      <c r="R77" s="59">
        <v>16</v>
      </c>
      <c r="S77" s="59">
        <v>21</v>
      </c>
      <c r="T77" s="59">
        <v>20</v>
      </c>
      <c r="U77" s="59">
        <v>17</v>
      </c>
      <c r="V77" s="59">
        <v>22</v>
      </c>
      <c r="W77" s="59">
        <v>29</v>
      </c>
      <c r="X77" s="59">
        <v>28</v>
      </c>
      <c r="Y77" s="59">
        <v>24</v>
      </c>
      <c r="Z77" s="59">
        <v>28</v>
      </c>
      <c r="AA77" s="59">
        <v>28</v>
      </c>
    </row>
    <row r="78" spans="2:27" ht="12.75">
      <c r="B78" s="56" t="s">
        <v>42</v>
      </c>
      <c r="C78" s="59">
        <v>93</v>
      </c>
      <c r="D78" s="59">
        <v>100</v>
      </c>
      <c r="E78" s="59">
        <v>51</v>
      </c>
      <c r="F78" s="59">
        <v>28</v>
      </c>
      <c r="G78" s="59">
        <v>29</v>
      </c>
      <c r="H78" s="59">
        <v>26</v>
      </c>
      <c r="I78" s="59">
        <v>31</v>
      </c>
      <c r="J78" s="59">
        <v>30</v>
      </c>
      <c r="K78" s="59">
        <v>32</v>
      </c>
      <c r="L78" s="59">
        <v>36</v>
      </c>
      <c r="M78" s="59">
        <v>31</v>
      </c>
      <c r="N78" s="59">
        <v>33</v>
      </c>
      <c r="O78" s="59">
        <v>36</v>
      </c>
      <c r="P78" s="59">
        <v>42</v>
      </c>
      <c r="Q78" s="59">
        <v>40</v>
      </c>
      <c r="R78" s="59">
        <v>35</v>
      </c>
      <c r="S78" s="59">
        <v>50</v>
      </c>
      <c r="T78" s="59">
        <v>28</v>
      </c>
      <c r="U78" s="59">
        <v>34</v>
      </c>
      <c r="V78" s="59">
        <v>35</v>
      </c>
      <c r="W78" s="59">
        <v>44</v>
      </c>
      <c r="X78" s="59">
        <v>40</v>
      </c>
      <c r="Y78" s="59">
        <v>29</v>
      </c>
      <c r="Z78" s="59">
        <v>31</v>
      </c>
      <c r="AA78" s="59">
        <v>25</v>
      </c>
    </row>
    <row r="79" spans="2:27" ht="12.75">
      <c r="B79" s="56" t="s">
        <v>29</v>
      </c>
      <c r="C79" s="59">
        <v>181</v>
      </c>
      <c r="D79" s="59">
        <v>196</v>
      </c>
      <c r="E79" s="59">
        <v>171</v>
      </c>
      <c r="F79" s="59">
        <v>164</v>
      </c>
      <c r="G79" s="59">
        <v>163</v>
      </c>
      <c r="H79" s="59">
        <v>166</v>
      </c>
      <c r="I79" s="59">
        <v>160</v>
      </c>
      <c r="J79" s="59">
        <v>156</v>
      </c>
      <c r="K79" s="59">
        <v>159</v>
      </c>
      <c r="L79" s="59">
        <v>168</v>
      </c>
      <c r="M79" s="59">
        <v>157</v>
      </c>
      <c r="N79" s="59">
        <v>143</v>
      </c>
      <c r="O79" s="59">
        <v>152</v>
      </c>
      <c r="P79" s="59">
        <v>126</v>
      </c>
      <c r="Q79" s="59">
        <v>145</v>
      </c>
      <c r="R79" s="59">
        <v>129</v>
      </c>
      <c r="S79" s="59">
        <v>129</v>
      </c>
      <c r="T79" s="59">
        <v>123</v>
      </c>
      <c r="U79" s="59">
        <v>122</v>
      </c>
      <c r="V79" s="59">
        <v>120</v>
      </c>
      <c r="W79" s="59">
        <v>127</v>
      </c>
      <c r="X79" s="59">
        <v>138</v>
      </c>
      <c r="Y79" s="59">
        <v>125</v>
      </c>
      <c r="Z79" s="59">
        <v>127</v>
      </c>
      <c r="AA79" s="59">
        <v>129</v>
      </c>
    </row>
    <row r="80" spans="2:27" ht="12.75">
      <c r="B80" s="56" t="s">
        <v>26</v>
      </c>
      <c r="C80" s="57" t="s">
        <v>0</v>
      </c>
      <c r="D80" s="57" t="s">
        <v>0</v>
      </c>
      <c r="E80" s="57" t="s">
        <v>0</v>
      </c>
      <c r="F80" s="57" t="s">
        <v>0</v>
      </c>
      <c r="G80" s="57" t="s">
        <v>0</v>
      </c>
      <c r="H80" s="57" t="s">
        <v>0</v>
      </c>
      <c r="I80" s="57" t="s">
        <v>0</v>
      </c>
      <c r="J80" s="57" t="s">
        <v>0</v>
      </c>
      <c r="K80" s="57" t="s">
        <v>0</v>
      </c>
      <c r="L80" s="57" t="s">
        <v>0</v>
      </c>
      <c r="M80" s="59">
        <v>41</v>
      </c>
      <c r="N80" s="59">
        <v>28</v>
      </c>
      <c r="O80" s="59">
        <v>45</v>
      </c>
      <c r="P80" s="59">
        <v>47</v>
      </c>
      <c r="Q80" s="59">
        <v>22</v>
      </c>
      <c r="R80" s="59">
        <v>20</v>
      </c>
      <c r="S80" s="59">
        <v>28</v>
      </c>
      <c r="T80" s="59">
        <v>48</v>
      </c>
      <c r="U80" s="59">
        <v>21</v>
      </c>
      <c r="V80" s="59">
        <v>27</v>
      </c>
      <c r="W80" s="59">
        <v>36</v>
      </c>
      <c r="X80" s="59">
        <v>30</v>
      </c>
      <c r="Y80" s="59">
        <v>43</v>
      </c>
      <c r="Z80" s="59">
        <v>38</v>
      </c>
      <c r="AA80" s="59">
        <v>28</v>
      </c>
    </row>
    <row r="81" spans="2:27" ht="12.75">
      <c r="B81" s="56" t="s">
        <v>43</v>
      </c>
      <c r="C81" s="59">
        <v>137</v>
      </c>
      <c r="D81" s="59">
        <v>149</v>
      </c>
      <c r="E81" s="59">
        <v>161</v>
      </c>
      <c r="F81" s="59">
        <v>186</v>
      </c>
      <c r="G81" s="59">
        <v>206</v>
      </c>
      <c r="H81" s="59">
        <v>222</v>
      </c>
      <c r="I81" s="59">
        <v>226</v>
      </c>
      <c r="J81" s="59">
        <v>244</v>
      </c>
      <c r="K81" s="59">
        <v>179</v>
      </c>
      <c r="L81" s="59">
        <v>196</v>
      </c>
      <c r="M81" s="59">
        <v>257</v>
      </c>
      <c r="N81" s="59">
        <v>270</v>
      </c>
      <c r="O81" s="59">
        <v>245</v>
      </c>
      <c r="P81" s="59">
        <v>203</v>
      </c>
      <c r="Q81" s="59">
        <v>261</v>
      </c>
      <c r="R81" s="59">
        <v>233</v>
      </c>
      <c r="S81" s="59">
        <v>232</v>
      </c>
      <c r="T81" s="59">
        <v>244</v>
      </c>
      <c r="U81" s="59">
        <v>215</v>
      </c>
      <c r="V81" s="59">
        <v>200</v>
      </c>
      <c r="W81" s="59">
        <v>169</v>
      </c>
      <c r="X81" s="59">
        <v>132</v>
      </c>
      <c r="Y81" s="59">
        <v>141</v>
      </c>
      <c r="Z81" s="59">
        <v>147</v>
      </c>
      <c r="AA81" s="59">
        <v>147</v>
      </c>
    </row>
    <row r="82" spans="2:27" ht="12.75">
      <c r="B82" s="56" t="s">
        <v>18</v>
      </c>
      <c r="C82" s="59">
        <v>309</v>
      </c>
      <c r="D82" s="59">
        <v>321</v>
      </c>
      <c r="E82" s="59">
        <v>298</v>
      </c>
      <c r="F82" s="59">
        <v>301</v>
      </c>
      <c r="G82" s="59">
        <v>312</v>
      </c>
      <c r="H82" s="59">
        <v>321</v>
      </c>
      <c r="I82" s="59">
        <v>299</v>
      </c>
      <c r="J82" s="59">
        <v>290</v>
      </c>
      <c r="K82" s="59">
        <v>298</v>
      </c>
      <c r="L82" s="59">
        <v>288</v>
      </c>
      <c r="M82" s="59">
        <v>247</v>
      </c>
      <c r="N82" s="59">
        <v>223</v>
      </c>
      <c r="O82" s="59">
        <v>190</v>
      </c>
      <c r="P82" s="59">
        <v>226</v>
      </c>
      <c r="Q82" s="59">
        <v>204</v>
      </c>
      <c r="R82" s="59">
        <v>198</v>
      </c>
      <c r="S82" s="59">
        <v>192</v>
      </c>
      <c r="T82" s="59">
        <v>178</v>
      </c>
      <c r="U82" s="59">
        <v>162</v>
      </c>
      <c r="V82" s="59">
        <v>157</v>
      </c>
      <c r="W82" s="59">
        <v>167</v>
      </c>
      <c r="X82" s="59">
        <v>159</v>
      </c>
      <c r="Y82" s="59">
        <v>157</v>
      </c>
      <c r="Z82" s="59">
        <v>146</v>
      </c>
      <c r="AA82" s="59">
        <v>140</v>
      </c>
    </row>
    <row r="83" spans="2:27" ht="12.75">
      <c r="B83" s="56" t="s">
        <v>44</v>
      </c>
      <c r="C83" s="59">
        <v>41</v>
      </c>
      <c r="D83" s="59">
        <v>40</v>
      </c>
      <c r="E83" s="59">
        <v>39</v>
      </c>
      <c r="F83" s="59">
        <v>41</v>
      </c>
      <c r="G83" s="59">
        <v>40</v>
      </c>
      <c r="H83" s="59">
        <v>41</v>
      </c>
      <c r="I83" s="59">
        <v>43</v>
      </c>
      <c r="J83" s="59">
        <v>37</v>
      </c>
      <c r="K83" s="59">
        <v>35</v>
      </c>
      <c r="L83" s="59">
        <v>32</v>
      </c>
      <c r="M83" s="59">
        <v>34</v>
      </c>
      <c r="N83" s="59">
        <v>34</v>
      </c>
      <c r="O83" s="59">
        <v>30</v>
      </c>
      <c r="P83" s="59">
        <v>30</v>
      </c>
      <c r="Q83" s="59">
        <v>21</v>
      </c>
      <c r="R83" s="59">
        <v>23</v>
      </c>
      <c r="S83" s="59">
        <v>28</v>
      </c>
      <c r="T83" s="59">
        <v>32</v>
      </c>
      <c r="U83" s="59">
        <v>18</v>
      </c>
      <c r="V83" s="59">
        <v>25</v>
      </c>
      <c r="W83" s="59">
        <v>35</v>
      </c>
      <c r="X83" s="59">
        <v>28</v>
      </c>
      <c r="Y83" s="59">
        <v>38</v>
      </c>
      <c r="Z83" s="59">
        <v>41</v>
      </c>
      <c r="AA83" s="59">
        <v>36</v>
      </c>
    </row>
    <row r="84" spans="2:27" ht="12.75">
      <c r="B84" s="56" t="s">
        <v>25</v>
      </c>
      <c r="C84" s="59">
        <v>64</v>
      </c>
      <c r="D84" s="59">
        <v>38</v>
      </c>
      <c r="E84" s="59">
        <v>50</v>
      </c>
      <c r="F84" s="59">
        <v>29</v>
      </c>
      <c r="G84" s="59">
        <v>48</v>
      </c>
      <c r="H84" s="59">
        <v>33</v>
      </c>
      <c r="I84" s="59">
        <v>39</v>
      </c>
      <c r="J84" s="59">
        <v>43</v>
      </c>
      <c r="K84" s="59">
        <v>39</v>
      </c>
      <c r="L84" s="59">
        <v>40</v>
      </c>
      <c r="M84" s="59">
        <v>44</v>
      </c>
      <c r="N84" s="59">
        <v>40</v>
      </c>
      <c r="O84" s="59">
        <v>45</v>
      </c>
      <c r="P84" s="59">
        <v>51</v>
      </c>
      <c r="Q84" s="59">
        <v>39</v>
      </c>
      <c r="R84" s="59">
        <v>45</v>
      </c>
      <c r="S84" s="59">
        <v>62</v>
      </c>
      <c r="T84" s="59">
        <v>52</v>
      </c>
      <c r="U84" s="59">
        <v>57</v>
      </c>
      <c r="V84" s="59">
        <v>48</v>
      </c>
      <c r="W84" s="59">
        <v>52</v>
      </c>
      <c r="X84" s="59">
        <v>53</v>
      </c>
      <c r="Y84" s="59">
        <v>48</v>
      </c>
      <c r="Z84" s="59">
        <v>55</v>
      </c>
      <c r="AA84" s="59">
        <v>40</v>
      </c>
    </row>
    <row r="85" spans="2:27" ht="12.75">
      <c r="B85" s="56" t="s">
        <v>27</v>
      </c>
      <c r="C85" s="57" t="s">
        <v>0</v>
      </c>
      <c r="D85" s="57" t="s">
        <v>0</v>
      </c>
      <c r="E85" s="57" t="s">
        <v>0</v>
      </c>
      <c r="F85" s="57" t="s">
        <v>0</v>
      </c>
      <c r="G85" s="57" t="s">
        <v>0</v>
      </c>
      <c r="H85" s="59">
        <v>42</v>
      </c>
      <c r="I85" s="59">
        <v>45</v>
      </c>
      <c r="J85" s="59">
        <v>47</v>
      </c>
      <c r="K85" s="59">
        <v>49</v>
      </c>
      <c r="L85" s="59">
        <v>32</v>
      </c>
      <c r="M85" s="59">
        <v>37</v>
      </c>
      <c r="N85" s="59">
        <v>45</v>
      </c>
      <c r="O85" s="59">
        <v>34</v>
      </c>
      <c r="P85" s="59">
        <v>40</v>
      </c>
      <c r="Q85" s="59">
        <v>37</v>
      </c>
      <c r="R85" s="59">
        <v>43</v>
      </c>
      <c r="S85" s="59">
        <v>26</v>
      </c>
      <c r="T85" s="59">
        <v>41</v>
      </c>
      <c r="U85" s="59">
        <v>31</v>
      </c>
      <c r="V85" s="59">
        <v>34</v>
      </c>
      <c r="W85" s="59">
        <v>39</v>
      </c>
      <c r="X85" s="59">
        <v>37</v>
      </c>
      <c r="Y85" s="59">
        <v>42</v>
      </c>
      <c r="Z85" s="59">
        <v>36</v>
      </c>
      <c r="AA85" s="59">
        <v>40</v>
      </c>
    </row>
    <row r="86" spans="2:27" ht="12.75">
      <c r="B86" s="56" t="s">
        <v>45</v>
      </c>
      <c r="C86" s="59">
        <v>54</v>
      </c>
      <c r="D86" s="59">
        <v>27</v>
      </c>
      <c r="E86" s="59">
        <v>26</v>
      </c>
      <c r="F86" s="59">
        <v>25</v>
      </c>
      <c r="G86" s="59">
        <v>17</v>
      </c>
      <c r="H86" s="59">
        <v>15</v>
      </c>
      <c r="I86" s="59">
        <v>19</v>
      </c>
      <c r="J86" s="59">
        <v>9</v>
      </c>
      <c r="K86" s="59">
        <v>12</v>
      </c>
      <c r="L86" s="59">
        <v>8</v>
      </c>
      <c r="M86" s="59">
        <v>13</v>
      </c>
      <c r="N86" s="59">
        <v>7</v>
      </c>
      <c r="O86" s="59">
        <v>12</v>
      </c>
      <c r="P86" s="59">
        <v>14</v>
      </c>
      <c r="Q86" s="59">
        <v>0</v>
      </c>
      <c r="R86" s="59">
        <v>12</v>
      </c>
      <c r="S86" s="59">
        <v>13</v>
      </c>
      <c r="T86" s="59">
        <v>32</v>
      </c>
      <c r="U86" s="59">
        <v>14</v>
      </c>
      <c r="V86" s="59">
        <v>18</v>
      </c>
      <c r="W86" s="59">
        <v>-1</v>
      </c>
      <c r="X86" s="59">
        <v>-11</v>
      </c>
      <c r="Y86" s="59">
        <v>16</v>
      </c>
      <c r="Z86" s="59">
        <v>4</v>
      </c>
      <c r="AA86" s="59">
        <v>-1</v>
      </c>
    </row>
    <row r="87" spans="2:27" ht="12.75">
      <c r="B87" s="56" t="s">
        <v>23</v>
      </c>
      <c r="C87" s="57" t="s">
        <v>0</v>
      </c>
      <c r="D87" s="57" t="s">
        <v>0</v>
      </c>
      <c r="E87" s="59">
        <v>110</v>
      </c>
      <c r="F87" s="59">
        <v>94</v>
      </c>
      <c r="G87" s="59">
        <v>59</v>
      </c>
      <c r="H87" s="59">
        <v>64</v>
      </c>
      <c r="I87" s="59">
        <v>65</v>
      </c>
      <c r="J87" s="59">
        <v>63</v>
      </c>
      <c r="K87" s="59">
        <v>66</v>
      </c>
      <c r="L87" s="59">
        <v>70</v>
      </c>
      <c r="M87" s="59">
        <v>86</v>
      </c>
      <c r="N87" s="59">
        <v>87</v>
      </c>
      <c r="O87" s="59">
        <v>69</v>
      </c>
      <c r="P87" s="59">
        <v>98</v>
      </c>
      <c r="Q87" s="59">
        <v>53</v>
      </c>
      <c r="R87" s="59">
        <v>44</v>
      </c>
      <c r="S87" s="59">
        <v>69</v>
      </c>
      <c r="T87" s="59">
        <v>61</v>
      </c>
      <c r="U87" s="59">
        <v>45</v>
      </c>
      <c r="V87" s="59">
        <v>56</v>
      </c>
      <c r="W87" s="59">
        <v>46</v>
      </c>
      <c r="X87" s="59">
        <v>51</v>
      </c>
      <c r="Y87" s="59">
        <v>58</v>
      </c>
      <c r="Z87" s="59">
        <v>70</v>
      </c>
      <c r="AA87" s="59">
        <v>43</v>
      </c>
    </row>
    <row r="88" spans="2:27" ht="12.75">
      <c r="B88" s="56" t="s">
        <v>46</v>
      </c>
      <c r="C88" s="59">
        <v>127</v>
      </c>
      <c r="D88" s="59">
        <v>87</v>
      </c>
      <c r="E88" s="59">
        <v>62</v>
      </c>
      <c r="F88" s="59">
        <v>48</v>
      </c>
      <c r="G88" s="59">
        <v>39</v>
      </c>
      <c r="H88" s="59">
        <v>43</v>
      </c>
      <c r="I88" s="59">
        <v>42</v>
      </c>
      <c r="J88" s="59">
        <v>43</v>
      </c>
      <c r="K88" s="59">
        <v>37</v>
      </c>
      <c r="L88" s="59">
        <v>32</v>
      </c>
      <c r="M88" s="59">
        <v>42</v>
      </c>
      <c r="N88" s="59">
        <v>31</v>
      </c>
      <c r="O88" s="59">
        <v>37</v>
      </c>
      <c r="P88" s="59">
        <v>41</v>
      </c>
      <c r="Q88" s="59">
        <v>33</v>
      </c>
      <c r="R88" s="59">
        <v>35</v>
      </c>
      <c r="S88" s="59">
        <v>39</v>
      </c>
      <c r="T88" s="59">
        <v>47</v>
      </c>
      <c r="U88" s="59">
        <v>28</v>
      </c>
      <c r="V88" s="59">
        <v>32</v>
      </c>
      <c r="W88" s="59">
        <v>46</v>
      </c>
      <c r="X88" s="59">
        <v>34</v>
      </c>
      <c r="Y88" s="59">
        <v>42</v>
      </c>
      <c r="Z88" s="59">
        <v>49</v>
      </c>
      <c r="AA88" s="59">
        <v>46</v>
      </c>
    </row>
    <row r="89" spans="2:27" ht="12.75">
      <c r="B89" s="56" t="s">
        <v>24</v>
      </c>
      <c r="C89" s="59">
        <v>82</v>
      </c>
      <c r="D89" s="59">
        <v>77</v>
      </c>
      <c r="E89" s="59">
        <v>67</v>
      </c>
      <c r="F89" s="59">
        <v>66</v>
      </c>
      <c r="G89" s="59">
        <v>69</v>
      </c>
      <c r="H89" s="59">
        <v>79</v>
      </c>
      <c r="I89" s="59">
        <v>71</v>
      </c>
      <c r="J89" s="59">
        <v>66</v>
      </c>
      <c r="K89" s="59">
        <v>73</v>
      </c>
      <c r="L89" s="59">
        <v>64</v>
      </c>
      <c r="M89" s="59">
        <v>55</v>
      </c>
      <c r="N89" s="59">
        <v>59</v>
      </c>
      <c r="O89" s="59">
        <v>54</v>
      </c>
      <c r="P89" s="59">
        <v>55</v>
      </c>
      <c r="Q89" s="59">
        <v>52</v>
      </c>
      <c r="R89" s="59">
        <v>48</v>
      </c>
      <c r="S89" s="59">
        <v>55</v>
      </c>
      <c r="T89" s="59">
        <v>42</v>
      </c>
      <c r="U89" s="59">
        <v>50</v>
      </c>
      <c r="V89" s="59">
        <v>37</v>
      </c>
      <c r="W89" s="59">
        <v>56</v>
      </c>
      <c r="X89" s="59">
        <v>49</v>
      </c>
      <c r="Y89" s="59">
        <v>46</v>
      </c>
      <c r="Z89" s="59">
        <v>45</v>
      </c>
      <c r="AA89" s="59">
        <v>47</v>
      </c>
    </row>
    <row r="90" spans="2:27" ht="12.75">
      <c r="B90" s="56" t="s">
        <v>47</v>
      </c>
      <c r="C90" s="59">
        <v>53</v>
      </c>
      <c r="D90" s="59">
        <v>56</v>
      </c>
      <c r="E90" s="59">
        <v>54</v>
      </c>
      <c r="F90" s="59">
        <v>53</v>
      </c>
      <c r="G90" s="59">
        <v>63</v>
      </c>
      <c r="H90" s="59">
        <v>57</v>
      </c>
      <c r="I90" s="59">
        <v>49</v>
      </c>
      <c r="J90" s="59">
        <v>54</v>
      </c>
      <c r="K90" s="59">
        <v>56</v>
      </c>
      <c r="L90" s="59">
        <v>50</v>
      </c>
      <c r="M90" s="59">
        <v>50</v>
      </c>
      <c r="N90" s="59">
        <v>53</v>
      </c>
      <c r="O90" s="59">
        <v>47</v>
      </c>
      <c r="P90" s="59">
        <v>47</v>
      </c>
      <c r="Q90" s="59">
        <v>44</v>
      </c>
      <c r="R90" s="59">
        <v>43</v>
      </c>
      <c r="S90" s="59">
        <v>48</v>
      </c>
      <c r="T90" s="59">
        <v>43</v>
      </c>
      <c r="U90" s="59">
        <v>49</v>
      </c>
      <c r="V90" s="59">
        <v>28</v>
      </c>
      <c r="W90" s="59">
        <v>40</v>
      </c>
      <c r="X90" s="59">
        <v>39</v>
      </c>
      <c r="Y90" s="59">
        <v>28</v>
      </c>
      <c r="Z90" s="59">
        <v>30</v>
      </c>
      <c r="AA90" s="57" t="s">
        <v>0</v>
      </c>
    </row>
    <row r="91" spans="2:27" ht="12.75">
      <c r="B91" s="56" t="s">
        <v>21</v>
      </c>
      <c r="C91" s="59">
        <v>95</v>
      </c>
      <c r="D91" s="57" t="s">
        <v>0</v>
      </c>
      <c r="E91" s="57" t="s">
        <v>0</v>
      </c>
      <c r="F91" s="57" t="s">
        <v>0</v>
      </c>
      <c r="G91" s="57" t="s">
        <v>0</v>
      </c>
      <c r="H91" s="59">
        <v>84</v>
      </c>
      <c r="I91" s="57" t="s">
        <v>0</v>
      </c>
      <c r="J91" s="57" t="s">
        <v>0</v>
      </c>
      <c r="K91" s="57" t="s">
        <v>0</v>
      </c>
      <c r="L91" s="57" t="s">
        <v>0</v>
      </c>
      <c r="M91" s="59">
        <v>77</v>
      </c>
      <c r="N91" s="59">
        <v>79</v>
      </c>
      <c r="O91" s="59">
        <v>74</v>
      </c>
      <c r="P91" s="59">
        <v>70</v>
      </c>
      <c r="Q91" s="59">
        <v>70</v>
      </c>
      <c r="R91" s="59">
        <v>67</v>
      </c>
      <c r="S91" s="59">
        <v>64</v>
      </c>
      <c r="T91" s="59">
        <v>64</v>
      </c>
      <c r="U91" s="59">
        <v>61</v>
      </c>
      <c r="V91" s="59">
        <v>62</v>
      </c>
      <c r="W91" s="59">
        <v>66</v>
      </c>
      <c r="X91" s="59">
        <v>64</v>
      </c>
      <c r="Y91" s="59">
        <v>65</v>
      </c>
      <c r="Z91" s="59">
        <v>66</v>
      </c>
      <c r="AA91" s="59">
        <v>64</v>
      </c>
    </row>
    <row r="92" spans="2:27" ht="12.75">
      <c r="B92" s="56" t="s">
        <v>28</v>
      </c>
      <c r="C92" s="59">
        <v>94</v>
      </c>
      <c r="D92" s="59">
        <v>95</v>
      </c>
      <c r="E92" s="59">
        <v>112</v>
      </c>
      <c r="F92" s="59">
        <v>93</v>
      </c>
      <c r="G92" s="59">
        <v>102</v>
      </c>
      <c r="H92" s="59">
        <v>104</v>
      </c>
      <c r="I92" s="59">
        <v>102</v>
      </c>
      <c r="J92" s="59">
        <v>100</v>
      </c>
      <c r="K92" s="59">
        <v>97</v>
      </c>
      <c r="L92" s="59">
        <v>95</v>
      </c>
      <c r="M92" s="59">
        <v>90</v>
      </c>
      <c r="N92" s="59">
        <v>89</v>
      </c>
      <c r="O92" s="59">
        <v>88</v>
      </c>
      <c r="P92" s="59">
        <v>95</v>
      </c>
      <c r="Q92" s="59">
        <v>91</v>
      </c>
      <c r="R92" s="59">
        <v>98</v>
      </c>
      <c r="S92" s="59">
        <v>99</v>
      </c>
      <c r="T92" s="59">
        <v>101</v>
      </c>
      <c r="U92" s="59">
        <v>91</v>
      </c>
      <c r="V92" s="59">
        <v>88</v>
      </c>
      <c r="W92" s="59">
        <v>84</v>
      </c>
      <c r="X92" s="59">
        <v>99</v>
      </c>
      <c r="Y92" s="59">
        <v>91</v>
      </c>
      <c r="Z92" s="59">
        <v>104</v>
      </c>
      <c r="AA92" s="59">
        <v>94</v>
      </c>
    </row>
    <row r="93" spans="2:27" ht="12.75">
      <c r="B93" s="56" t="s">
        <v>48</v>
      </c>
      <c r="C93" s="59">
        <v>81</v>
      </c>
      <c r="D93" s="59">
        <v>84</v>
      </c>
      <c r="E93" s="59">
        <v>78</v>
      </c>
      <c r="F93" s="59">
        <v>71</v>
      </c>
      <c r="G93" s="59">
        <v>73</v>
      </c>
      <c r="H93" s="59">
        <v>73</v>
      </c>
      <c r="I93" s="59">
        <v>69</v>
      </c>
      <c r="J93" s="59">
        <v>60</v>
      </c>
      <c r="K93" s="59">
        <v>67</v>
      </c>
      <c r="L93" s="59">
        <v>63</v>
      </c>
      <c r="M93" s="59">
        <v>62</v>
      </c>
      <c r="N93" s="59">
        <v>65</v>
      </c>
      <c r="O93" s="59">
        <v>64</v>
      </c>
      <c r="P93" s="59">
        <v>69</v>
      </c>
      <c r="Q93" s="59">
        <v>59</v>
      </c>
      <c r="R93" s="59">
        <v>60</v>
      </c>
      <c r="S93" s="59">
        <v>63</v>
      </c>
      <c r="T93" s="59">
        <v>62</v>
      </c>
      <c r="U93" s="59">
        <v>62</v>
      </c>
      <c r="V93" s="59">
        <v>59</v>
      </c>
      <c r="W93" s="59">
        <v>65</v>
      </c>
      <c r="X93" s="59">
        <v>61</v>
      </c>
      <c r="Y93" s="59">
        <v>58</v>
      </c>
      <c r="Z93" s="59">
        <v>61</v>
      </c>
      <c r="AA93" s="57" t="s">
        <v>0</v>
      </c>
    </row>
    <row r="96" spans="2:27" ht="12.75">
      <c r="B96" s="13" t="s">
        <v>107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2:27" ht="12.75">
      <c r="B97" s="13" t="s">
        <v>0</v>
      </c>
      <c r="C97" s="13" t="s">
        <v>108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9" spans="2:27" ht="12.75">
      <c r="B99" s="13" t="s">
        <v>88</v>
      </c>
      <c r="C99" s="13" t="s">
        <v>89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2:27" ht="12.75">
      <c r="B100" s="13" t="s">
        <v>66</v>
      </c>
      <c r="C100" s="13" t="s">
        <v>109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2" spans="2:27" ht="12.75">
      <c r="B102" s="60" t="s">
        <v>67</v>
      </c>
      <c r="C102" s="60" t="s">
        <v>97</v>
      </c>
      <c r="D102" s="60" t="s">
        <v>98</v>
      </c>
      <c r="E102" s="60" t="s">
        <v>99</v>
      </c>
      <c r="F102" s="60" t="s">
        <v>100</v>
      </c>
      <c r="G102" s="60" t="s">
        <v>101</v>
      </c>
      <c r="H102" s="60" t="s">
        <v>68</v>
      </c>
      <c r="I102" s="60" t="s">
        <v>91</v>
      </c>
      <c r="J102" s="60" t="s">
        <v>92</v>
      </c>
      <c r="K102" s="60" t="s">
        <v>93</v>
      </c>
      <c r="L102" s="60" t="s">
        <v>94</v>
      </c>
      <c r="M102" s="60" t="s">
        <v>50</v>
      </c>
      <c r="N102" s="60" t="s">
        <v>51</v>
      </c>
      <c r="O102" s="60" t="s">
        <v>52</v>
      </c>
      <c r="P102" s="60" t="s">
        <v>53</v>
      </c>
      <c r="Q102" s="60" t="s">
        <v>54</v>
      </c>
      <c r="R102" s="60" t="s">
        <v>55</v>
      </c>
      <c r="S102" s="60" t="s">
        <v>56</v>
      </c>
      <c r="T102" s="60" t="s">
        <v>57</v>
      </c>
      <c r="U102" s="60" t="s">
        <v>58</v>
      </c>
      <c r="V102" s="60" t="s">
        <v>59</v>
      </c>
      <c r="W102" s="60" t="s">
        <v>60</v>
      </c>
      <c r="X102" s="60" t="s">
        <v>61</v>
      </c>
      <c r="Y102" s="60" t="s">
        <v>69</v>
      </c>
      <c r="Z102" s="60" t="s">
        <v>70</v>
      </c>
      <c r="AA102" s="60" t="s">
        <v>71</v>
      </c>
    </row>
    <row r="103" spans="2:27" ht="12.75">
      <c r="B103" s="60" t="s">
        <v>72</v>
      </c>
      <c r="C103" s="61" t="s">
        <v>0</v>
      </c>
      <c r="D103" s="61" t="s">
        <v>0</v>
      </c>
      <c r="E103" s="61" t="s">
        <v>0</v>
      </c>
      <c r="F103" s="61" t="s">
        <v>0</v>
      </c>
      <c r="G103" s="61" t="s">
        <v>0</v>
      </c>
      <c r="H103" s="61" t="s">
        <v>0</v>
      </c>
      <c r="I103" s="61" t="s">
        <v>0</v>
      </c>
      <c r="J103" s="61" t="s">
        <v>0</v>
      </c>
      <c r="K103" s="61" t="s">
        <v>0</v>
      </c>
      <c r="L103" s="61" t="s">
        <v>0</v>
      </c>
      <c r="M103" s="61" t="s">
        <v>0</v>
      </c>
      <c r="N103" s="61" t="s">
        <v>0</v>
      </c>
      <c r="O103" s="61" t="s">
        <v>0</v>
      </c>
      <c r="P103" s="61" t="s">
        <v>0</v>
      </c>
      <c r="Q103" s="46">
        <v>10021271</v>
      </c>
      <c r="R103" s="46">
        <v>10149399</v>
      </c>
      <c r="S103" s="46">
        <v>10571667</v>
      </c>
      <c r="T103" s="46">
        <v>10617310</v>
      </c>
      <c r="U103" s="46">
        <v>9611289</v>
      </c>
      <c r="V103" s="46">
        <v>8618086</v>
      </c>
      <c r="W103" s="46">
        <v>9098205</v>
      </c>
      <c r="X103" s="46">
        <v>9148108</v>
      </c>
      <c r="Y103" s="46">
        <v>9326776</v>
      </c>
      <c r="Z103" s="46">
        <v>9138877</v>
      </c>
      <c r="AA103" s="61" t="s">
        <v>0</v>
      </c>
    </row>
    <row r="104" spans="2:27" ht="12.75">
      <c r="B104" s="60" t="s">
        <v>95</v>
      </c>
      <c r="C104" s="61" t="s">
        <v>0</v>
      </c>
      <c r="D104" s="61" t="s">
        <v>0</v>
      </c>
      <c r="E104" s="61" t="s">
        <v>0</v>
      </c>
      <c r="F104" s="61" t="s">
        <v>0</v>
      </c>
      <c r="G104" s="61" t="s">
        <v>0</v>
      </c>
      <c r="H104" s="46">
        <v>10194639</v>
      </c>
      <c r="I104" s="61" t="s">
        <v>0</v>
      </c>
      <c r="J104" s="61" t="s">
        <v>0</v>
      </c>
      <c r="K104" s="61" t="s">
        <v>0</v>
      </c>
      <c r="L104" s="61" t="s">
        <v>0</v>
      </c>
      <c r="M104" s="46">
        <v>9847443</v>
      </c>
      <c r="N104" s="46">
        <v>9624647</v>
      </c>
      <c r="O104" s="46">
        <v>9051968</v>
      </c>
      <c r="P104" s="46">
        <v>9889863</v>
      </c>
      <c r="Q104" s="46">
        <v>8489973</v>
      </c>
      <c r="R104" s="46">
        <v>8355660</v>
      </c>
      <c r="S104" s="46">
        <v>8330957</v>
      </c>
      <c r="T104" s="46">
        <v>8175077</v>
      </c>
      <c r="U104" s="46">
        <v>7622141</v>
      </c>
      <c r="V104" s="46">
        <v>6808013</v>
      </c>
      <c r="W104" s="46">
        <v>7406268</v>
      </c>
      <c r="X104" s="46">
        <v>7593648</v>
      </c>
      <c r="Y104" s="46">
        <v>7341983</v>
      </c>
      <c r="Z104" s="46">
        <v>7373961</v>
      </c>
      <c r="AA104" s="300">
        <f>AA105+AA108+AA109+AA111+AA112+AA113+AA114+AA116+AA120+AA123+AA124+AA126+AA130+AA131+AA132</f>
        <v>7564935</v>
      </c>
    </row>
    <row r="105" spans="2:27" ht="12.75">
      <c r="B105" s="60" t="s">
        <v>31</v>
      </c>
      <c r="C105" s="46">
        <v>376850</v>
      </c>
      <c r="D105" s="46">
        <v>362735</v>
      </c>
      <c r="E105" s="46">
        <v>341858</v>
      </c>
      <c r="F105" s="46">
        <v>331939</v>
      </c>
      <c r="G105" s="46">
        <v>334550</v>
      </c>
      <c r="H105" s="46">
        <v>351839</v>
      </c>
      <c r="I105" s="46">
        <v>335775</v>
      </c>
      <c r="J105" s="46">
        <v>320228</v>
      </c>
      <c r="K105" s="46">
        <v>324500</v>
      </c>
      <c r="L105" s="46">
        <v>312936</v>
      </c>
      <c r="M105" s="46">
        <v>265106</v>
      </c>
      <c r="N105" s="46">
        <v>250271</v>
      </c>
      <c r="O105" s="46">
        <v>236032</v>
      </c>
      <c r="P105" s="46">
        <v>210978</v>
      </c>
      <c r="Q105" s="46">
        <v>202977</v>
      </c>
      <c r="R105" s="46">
        <v>201951</v>
      </c>
      <c r="S105" s="46">
        <v>209822</v>
      </c>
      <c r="T105" s="46">
        <v>198475</v>
      </c>
      <c r="U105" s="46">
        <v>169949</v>
      </c>
      <c r="V105" s="46">
        <v>176514</v>
      </c>
      <c r="W105" s="46">
        <v>192788</v>
      </c>
      <c r="X105" s="46">
        <v>191516</v>
      </c>
      <c r="Y105" s="46">
        <v>190845</v>
      </c>
      <c r="Z105" s="46">
        <v>184568</v>
      </c>
      <c r="AA105" s="46">
        <v>175550</v>
      </c>
    </row>
    <row r="106" spans="2:27" ht="12.75">
      <c r="B106" s="60" t="s">
        <v>32</v>
      </c>
      <c r="C106" s="46">
        <v>571476</v>
      </c>
      <c r="D106" s="46">
        <v>343501</v>
      </c>
      <c r="E106" s="46">
        <v>322672</v>
      </c>
      <c r="F106" s="46">
        <v>314916</v>
      </c>
      <c r="G106" s="46">
        <v>288538</v>
      </c>
      <c r="H106" s="46">
        <v>176310</v>
      </c>
      <c r="I106" s="46">
        <v>258469</v>
      </c>
      <c r="J106" s="46">
        <v>203169</v>
      </c>
      <c r="K106" s="46">
        <v>116034</v>
      </c>
      <c r="L106" s="46">
        <v>171907</v>
      </c>
      <c r="M106" s="46">
        <v>157391</v>
      </c>
      <c r="N106" s="46">
        <v>147562</v>
      </c>
      <c r="O106" s="46">
        <v>115229</v>
      </c>
      <c r="P106" s="46">
        <v>166517</v>
      </c>
      <c r="Q106" s="46">
        <v>100611</v>
      </c>
      <c r="R106" s="46">
        <v>132505</v>
      </c>
      <c r="S106" s="46">
        <v>125448</v>
      </c>
      <c r="T106" s="46">
        <v>186065</v>
      </c>
      <c r="U106" s="46">
        <v>80977</v>
      </c>
      <c r="V106" s="46">
        <v>102100</v>
      </c>
      <c r="W106" s="46">
        <v>71741</v>
      </c>
      <c r="X106" s="46">
        <v>60297</v>
      </c>
      <c r="Y106" s="46">
        <v>123981</v>
      </c>
      <c r="Z106" s="46">
        <v>78959</v>
      </c>
      <c r="AA106" s="46">
        <v>137487</v>
      </c>
    </row>
    <row r="107" spans="2:27" ht="12.75">
      <c r="B107" s="60" t="s">
        <v>20</v>
      </c>
      <c r="C107" s="46">
        <v>399152</v>
      </c>
      <c r="D107" s="46">
        <v>202906</v>
      </c>
      <c r="E107" s="46">
        <v>281767</v>
      </c>
      <c r="F107" s="46">
        <v>203649</v>
      </c>
      <c r="G107" s="46">
        <v>261363</v>
      </c>
      <c r="H107" s="46">
        <v>238995</v>
      </c>
      <c r="I107" s="46">
        <v>269000</v>
      </c>
      <c r="J107" s="46">
        <v>230042</v>
      </c>
      <c r="K107" s="46">
        <v>224949</v>
      </c>
      <c r="L107" s="46">
        <v>200749</v>
      </c>
      <c r="M107" s="46">
        <v>268939</v>
      </c>
      <c r="N107" s="46">
        <v>294225</v>
      </c>
      <c r="O107" s="46">
        <v>288809</v>
      </c>
      <c r="P107" s="46">
        <v>285679</v>
      </c>
      <c r="Q107" s="46">
        <v>247174</v>
      </c>
      <c r="R107" s="46">
        <v>261296</v>
      </c>
      <c r="S107" s="46">
        <v>297612</v>
      </c>
      <c r="T107" s="46">
        <v>313701</v>
      </c>
      <c r="U107" s="46">
        <v>289689</v>
      </c>
      <c r="V107" s="46">
        <v>200594</v>
      </c>
      <c r="W107" s="46">
        <v>236702</v>
      </c>
      <c r="X107" s="46">
        <v>278370</v>
      </c>
      <c r="Y107" s="46">
        <v>310378</v>
      </c>
      <c r="Z107" s="46">
        <v>266541</v>
      </c>
      <c r="AA107" s="46">
        <v>222748</v>
      </c>
    </row>
    <row r="108" spans="2:27" ht="12.75">
      <c r="B108" s="60" t="s">
        <v>33</v>
      </c>
      <c r="C108" s="46">
        <v>495438</v>
      </c>
      <c r="D108" s="46">
        <v>507404</v>
      </c>
      <c r="E108" s="46">
        <v>543635</v>
      </c>
      <c r="F108" s="46">
        <v>470030</v>
      </c>
      <c r="G108" s="46">
        <v>464605</v>
      </c>
      <c r="H108" s="46">
        <v>423883</v>
      </c>
      <c r="I108" s="46">
        <v>419254</v>
      </c>
      <c r="J108" s="46">
        <v>390218</v>
      </c>
      <c r="K108" s="46">
        <v>393373</v>
      </c>
      <c r="L108" s="46">
        <v>375795</v>
      </c>
      <c r="M108" s="46">
        <v>349143</v>
      </c>
      <c r="N108" s="46">
        <v>342518</v>
      </c>
      <c r="O108" s="46">
        <v>332847</v>
      </c>
      <c r="P108" s="46">
        <v>310276</v>
      </c>
      <c r="Q108" s="46">
        <v>323213</v>
      </c>
      <c r="R108" s="46">
        <v>301940</v>
      </c>
      <c r="S108" s="46">
        <v>275800</v>
      </c>
      <c r="T108" s="46">
        <v>283950</v>
      </c>
      <c r="U108" s="46">
        <v>284997</v>
      </c>
      <c r="V108" s="46">
        <v>228316</v>
      </c>
      <c r="W108" s="46">
        <v>240759</v>
      </c>
      <c r="X108" s="46">
        <v>235131</v>
      </c>
      <c r="Y108" s="46">
        <v>222102</v>
      </c>
      <c r="Z108" s="46">
        <v>228797</v>
      </c>
      <c r="AA108" s="46">
        <v>211694</v>
      </c>
    </row>
    <row r="109" spans="2:27" ht="12.75">
      <c r="B109" s="60" t="s">
        <v>73</v>
      </c>
      <c r="C109" s="46">
        <v>2483572</v>
      </c>
      <c r="D109" s="46">
        <v>2007286</v>
      </c>
      <c r="E109" s="46">
        <v>1935814</v>
      </c>
      <c r="F109" s="46">
        <v>1786444</v>
      </c>
      <c r="G109" s="46">
        <v>1766973</v>
      </c>
      <c r="H109" s="46">
        <v>1887891</v>
      </c>
      <c r="I109" s="46">
        <v>1835648</v>
      </c>
      <c r="J109" s="46">
        <v>1706470</v>
      </c>
      <c r="K109" s="46">
        <v>1681455</v>
      </c>
      <c r="L109" s="46">
        <v>1756495</v>
      </c>
      <c r="M109" s="46">
        <v>1879966</v>
      </c>
      <c r="N109" s="46">
        <v>1661819</v>
      </c>
      <c r="O109" s="46">
        <v>1710359</v>
      </c>
      <c r="P109" s="46">
        <v>1933822</v>
      </c>
      <c r="Q109" s="46">
        <v>1437555</v>
      </c>
      <c r="R109" s="46">
        <v>1462163</v>
      </c>
      <c r="S109" s="46">
        <v>1628299</v>
      </c>
      <c r="T109" s="46">
        <v>1376015</v>
      </c>
      <c r="U109" s="46">
        <v>1481860</v>
      </c>
      <c r="V109" s="46">
        <v>1187125</v>
      </c>
      <c r="W109" s="46">
        <v>1385681</v>
      </c>
      <c r="X109" s="46">
        <v>1660509</v>
      </c>
      <c r="Y109" s="46">
        <v>1437211</v>
      </c>
      <c r="Z109" s="46">
        <v>1448641</v>
      </c>
      <c r="AA109" s="299">
        <v>1448641</v>
      </c>
    </row>
    <row r="110" spans="2:27" ht="12.75">
      <c r="B110" s="60" t="s">
        <v>34</v>
      </c>
      <c r="C110" s="61" t="s">
        <v>0</v>
      </c>
      <c r="D110" s="61" t="s">
        <v>0</v>
      </c>
      <c r="E110" s="61" t="s">
        <v>0</v>
      </c>
      <c r="F110" s="61" t="s">
        <v>0</v>
      </c>
      <c r="G110" s="61" t="s">
        <v>0</v>
      </c>
      <c r="H110" s="61" t="s">
        <v>0</v>
      </c>
      <c r="I110" s="61" t="s">
        <v>0</v>
      </c>
      <c r="J110" s="61" t="s">
        <v>0</v>
      </c>
      <c r="K110" s="61" t="s">
        <v>0</v>
      </c>
      <c r="L110" s="61" t="s">
        <v>0</v>
      </c>
      <c r="M110" s="299">
        <v>28920</v>
      </c>
      <c r="N110" s="299">
        <v>28920</v>
      </c>
      <c r="O110" s="299">
        <v>28920</v>
      </c>
      <c r="P110" s="299">
        <v>28920</v>
      </c>
      <c r="Q110" s="46">
        <v>28920</v>
      </c>
      <c r="R110" s="46">
        <v>18436</v>
      </c>
      <c r="S110" s="46">
        <v>29100</v>
      </c>
      <c r="T110" s="46">
        <v>20244</v>
      </c>
      <c r="U110" s="46">
        <v>32677</v>
      </c>
      <c r="V110" s="46">
        <v>23334</v>
      </c>
      <c r="W110" s="46">
        <v>29241</v>
      </c>
      <c r="X110" s="46">
        <v>30636</v>
      </c>
      <c r="Y110" s="46">
        <v>26767</v>
      </c>
      <c r="Z110" s="46">
        <v>22694</v>
      </c>
      <c r="AA110" s="46">
        <v>21260</v>
      </c>
    </row>
    <row r="111" spans="2:27" ht="12.75">
      <c r="B111" s="60" t="s">
        <v>35</v>
      </c>
      <c r="C111" s="46">
        <v>238187</v>
      </c>
      <c r="D111" s="46">
        <v>235626</v>
      </c>
      <c r="E111" s="46">
        <v>234181</v>
      </c>
      <c r="F111" s="46">
        <v>265746</v>
      </c>
      <c r="G111" s="46">
        <v>293385</v>
      </c>
      <c r="H111" s="46">
        <v>317195</v>
      </c>
      <c r="I111" s="46">
        <v>321898</v>
      </c>
      <c r="J111" s="46">
        <v>291352</v>
      </c>
      <c r="K111" s="46">
        <v>357687</v>
      </c>
      <c r="L111" s="46">
        <v>349150</v>
      </c>
      <c r="M111" s="46">
        <v>285284</v>
      </c>
      <c r="N111" s="46">
        <v>253207</v>
      </c>
      <c r="O111" s="46">
        <v>255498</v>
      </c>
      <c r="P111" s="46">
        <v>279401</v>
      </c>
      <c r="Q111" s="46">
        <v>253659</v>
      </c>
      <c r="R111" s="46">
        <v>244410</v>
      </c>
      <c r="S111" s="46">
        <v>236440</v>
      </c>
      <c r="T111" s="46">
        <v>202292</v>
      </c>
      <c r="U111" s="46">
        <v>126574</v>
      </c>
      <c r="V111" s="46">
        <v>131243</v>
      </c>
      <c r="W111" s="46">
        <v>155173</v>
      </c>
      <c r="X111" s="46">
        <v>103192</v>
      </c>
      <c r="Y111" s="46">
        <v>130717</v>
      </c>
      <c r="Z111" s="46">
        <v>198924</v>
      </c>
      <c r="AA111" s="299">
        <v>198924</v>
      </c>
    </row>
    <row r="112" spans="2:27" ht="12.75">
      <c r="B112" s="60" t="s">
        <v>36</v>
      </c>
      <c r="C112" s="46">
        <v>550428</v>
      </c>
      <c r="D112" s="46">
        <v>472877</v>
      </c>
      <c r="E112" s="46">
        <v>476593</v>
      </c>
      <c r="F112" s="46">
        <v>416621</v>
      </c>
      <c r="G112" s="46">
        <v>372031</v>
      </c>
      <c r="H112" s="46">
        <v>422938</v>
      </c>
      <c r="I112" s="46">
        <v>436164</v>
      </c>
      <c r="J112" s="46">
        <v>409644</v>
      </c>
      <c r="K112" s="46">
        <v>417492</v>
      </c>
      <c r="L112" s="46">
        <v>407289</v>
      </c>
      <c r="M112" s="46">
        <v>385740</v>
      </c>
      <c r="N112" s="46">
        <v>386353</v>
      </c>
      <c r="O112" s="46">
        <v>397365</v>
      </c>
      <c r="P112" s="46">
        <v>395711</v>
      </c>
      <c r="Q112" s="46">
        <v>378200</v>
      </c>
      <c r="R112" s="46">
        <v>348952</v>
      </c>
      <c r="S112" s="46">
        <v>361738</v>
      </c>
      <c r="T112" s="46">
        <v>390953</v>
      </c>
      <c r="U112" s="46">
        <v>329050</v>
      </c>
      <c r="V112" s="46">
        <v>310433</v>
      </c>
      <c r="W112" s="46">
        <v>341330</v>
      </c>
      <c r="X112" s="46">
        <v>288335</v>
      </c>
      <c r="Y112" s="46">
        <v>282931</v>
      </c>
      <c r="Z112" s="46">
        <v>301779</v>
      </c>
      <c r="AA112" s="46">
        <v>300440</v>
      </c>
    </row>
    <row r="113" spans="2:27" ht="12.75">
      <c r="B113" s="60" t="s">
        <v>37</v>
      </c>
      <c r="C113" s="46">
        <v>962852</v>
      </c>
      <c r="D113" s="46">
        <v>981440</v>
      </c>
      <c r="E113" s="46">
        <v>991507</v>
      </c>
      <c r="F113" s="46">
        <v>778600</v>
      </c>
      <c r="G113" s="46">
        <v>1004977</v>
      </c>
      <c r="H113" s="46">
        <v>1053941</v>
      </c>
      <c r="I113" s="46">
        <v>1037136</v>
      </c>
      <c r="J113" s="46">
        <v>971298</v>
      </c>
      <c r="K113" s="46">
        <v>1012316</v>
      </c>
      <c r="L113" s="46">
        <v>1292126</v>
      </c>
      <c r="M113" s="46">
        <v>1274126</v>
      </c>
      <c r="N113" s="46">
        <v>1265517</v>
      </c>
      <c r="O113" s="46">
        <v>1143413</v>
      </c>
      <c r="P113" s="46">
        <v>1312279</v>
      </c>
      <c r="Q113" s="46">
        <v>1136490</v>
      </c>
      <c r="R113" s="46">
        <v>1151380</v>
      </c>
      <c r="S113" s="46">
        <v>1130219</v>
      </c>
      <c r="T113" s="46">
        <v>1079480</v>
      </c>
      <c r="U113" s="46">
        <v>815186</v>
      </c>
      <c r="V113" s="46">
        <v>927502</v>
      </c>
      <c r="W113" s="46">
        <v>1045012</v>
      </c>
      <c r="X113" s="46">
        <v>830266</v>
      </c>
      <c r="Y113" s="46">
        <v>919706</v>
      </c>
      <c r="Z113" s="46">
        <v>845905</v>
      </c>
      <c r="AA113" s="46">
        <v>1151818</v>
      </c>
    </row>
    <row r="114" spans="2:27" ht="12.75">
      <c r="B114" s="60" t="s">
        <v>22</v>
      </c>
      <c r="C114" s="46">
        <v>2333699</v>
      </c>
      <c r="D114" s="46">
        <v>1951765</v>
      </c>
      <c r="E114" s="46">
        <v>2012342</v>
      </c>
      <c r="F114" s="46">
        <v>1683923</v>
      </c>
      <c r="G114" s="46">
        <v>1756505</v>
      </c>
      <c r="H114" s="46">
        <v>1811308</v>
      </c>
      <c r="I114" s="46">
        <v>1910078</v>
      </c>
      <c r="J114" s="46">
        <v>1761024</v>
      </c>
      <c r="K114" s="46">
        <v>1694919</v>
      </c>
      <c r="L114" s="46">
        <v>1784733</v>
      </c>
      <c r="M114" s="46">
        <v>1894444</v>
      </c>
      <c r="N114" s="46">
        <v>1902935</v>
      </c>
      <c r="O114" s="46">
        <v>1668543</v>
      </c>
      <c r="P114" s="46">
        <v>2043091</v>
      </c>
      <c r="Q114" s="46">
        <v>1679907</v>
      </c>
      <c r="R114" s="46">
        <v>1655689</v>
      </c>
      <c r="S114" s="46">
        <v>1510310</v>
      </c>
      <c r="T114" s="46">
        <v>1673148</v>
      </c>
      <c r="U114" s="46">
        <v>1710777</v>
      </c>
      <c r="V114" s="46">
        <v>1285391</v>
      </c>
      <c r="W114" s="46">
        <v>1310445</v>
      </c>
      <c r="X114" s="46">
        <v>1636663</v>
      </c>
      <c r="Y114" s="46">
        <v>1275431</v>
      </c>
      <c r="Z114" s="46">
        <v>1427716</v>
      </c>
      <c r="AA114" s="46">
        <v>1422743</v>
      </c>
    </row>
    <row r="115" spans="2:27" ht="12.75">
      <c r="B115" s="60" t="s">
        <v>38</v>
      </c>
      <c r="C115" s="61" t="s">
        <v>0</v>
      </c>
      <c r="D115" s="61" t="s">
        <v>0</v>
      </c>
      <c r="E115" s="61" t="s">
        <v>0</v>
      </c>
      <c r="F115" s="61" t="s">
        <v>0</v>
      </c>
      <c r="G115" s="61" t="s">
        <v>0</v>
      </c>
      <c r="H115" s="61" t="s">
        <v>0</v>
      </c>
      <c r="I115" s="61" t="s">
        <v>0</v>
      </c>
      <c r="J115" s="61" t="s">
        <v>0</v>
      </c>
      <c r="K115" s="61" t="s">
        <v>0</v>
      </c>
      <c r="L115" s="61" t="s">
        <v>0</v>
      </c>
      <c r="M115" s="46">
        <v>143021</v>
      </c>
      <c r="N115" s="46">
        <v>144786</v>
      </c>
      <c r="O115" s="46">
        <v>128485</v>
      </c>
      <c r="P115" s="46">
        <v>144575</v>
      </c>
      <c r="Q115" s="46">
        <v>131591</v>
      </c>
      <c r="R115" s="46">
        <v>129954</v>
      </c>
      <c r="S115" s="46">
        <v>130749</v>
      </c>
      <c r="T115" s="46">
        <v>144069</v>
      </c>
      <c r="U115" s="46">
        <v>150192</v>
      </c>
      <c r="V115" s="46">
        <v>82224</v>
      </c>
      <c r="W115" s="46">
        <v>108268</v>
      </c>
      <c r="X115" s="46">
        <v>124754</v>
      </c>
      <c r="Y115" s="46">
        <v>117650</v>
      </c>
      <c r="Z115" s="46">
        <v>66871</v>
      </c>
      <c r="AA115" s="46">
        <v>71888</v>
      </c>
    </row>
    <row r="116" spans="2:27" ht="12.75">
      <c r="B116" s="60" t="s">
        <v>39</v>
      </c>
      <c r="C116" s="46">
        <v>1272691</v>
      </c>
      <c r="D116" s="46">
        <v>1161608</v>
      </c>
      <c r="E116" s="46">
        <v>1197589</v>
      </c>
      <c r="F116" s="46">
        <v>1249619</v>
      </c>
      <c r="G116" s="46">
        <v>1174041</v>
      </c>
      <c r="H116" s="46">
        <v>1095768</v>
      </c>
      <c r="I116" s="46">
        <v>1101462</v>
      </c>
      <c r="J116" s="46">
        <v>1147024</v>
      </c>
      <c r="K116" s="46">
        <v>1038361</v>
      </c>
      <c r="L116" s="46">
        <v>1043378</v>
      </c>
      <c r="M116" s="46">
        <v>1116088</v>
      </c>
      <c r="N116" s="46">
        <v>1118616</v>
      </c>
      <c r="O116" s="46">
        <v>1105822</v>
      </c>
      <c r="P116" s="46">
        <v>1190346</v>
      </c>
      <c r="Q116" s="46">
        <v>964697</v>
      </c>
      <c r="R116" s="46">
        <v>929202</v>
      </c>
      <c r="S116" s="46">
        <v>987867</v>
      </c>
      <c r="T116" s="46">
        <v>981773</v>
      </c>
      <c r="U116" s="46">
        <v>864548</v>
      </c>
      <c r="V116" s="46">
        <v>790306</v>
      </c>
      <c r="W116" s="46">
        <v>757736</v>
      </c>
      <c r="X116" s="46">
        <v>792155</v>
      </c>
      <c r="Y116" s="46">
        <v>998938</v>
      </c>
      <c r="Z116" s="46">
        <v>871500</v>
      </c>
      <c r="AA116" s="46">
        <v>836015</v>
      </c>
    </row>
    <row r="117" spans="2:27" ht="12.75">
      <c r="B117" s="60" t="s">
        <v>40</v>
      </c>
      <c r="C117" s="46">
        <v>24243</v>
      </c>
      <c r="D117" s="46">
        <v>25679</v>
      </c>
      <c r="E117" s="46">
        <v>26712</v>
      </c>
      <c r="F117" s="46">
        <v>26475</v>
      </c>
      <c r="G117" s="46">
        <v>27950</v>
      </c>
      <c r="H117" s="46">
        <v>27886</v>
      </c>
      <c r="I117" s="46">
        <v>28840</v>
      </c>
      <c r="J117" s="46">
        <v>28789</v>
      </c>
      <c r="K117" s="46">
        <v>28610</v>
      </c>
      <c r="L117" s="46">
        <v>27469</v>
      </c>
      <c r="M117" s="46">
        <v>26856</v>
      </c>
      <c r="N117" s="46">
        <v>27575</v>
      </c>
      <c r="O117" s="46">
        <v>28571</v>
      </c>
      <c r="P117" s="46">
        <v>28191</v>
      </c>
      <c r="Q117" s="46">
        <v>26670</v>
      </c>
      <c r="R117" s="46">
        <v>25208</v>
      </c>
      <c r="S117" s="46">
        <v>23849</v>
      </c>
      <c r="T117" s="46">
        <v>23813</v>
      </c>
      <c r="U117" s="46">
        <v>25416</v>
      </c>
      <c r="V117" s="46">
        <v>22113</v>
      </c>
      <c r="W117" s="46">
        <v>21976</v>
      </c>
      <c r="X117" s="46">
        <v>23027</v>
      </c>
      <c r="Y117" s="46">
        <v>21384</v>
      </c>
      <c r="Z117" s="46">
        <v>19127</v>
      </c>
      <c r="AA117" s="46">
        <v>20793</v>
      </c>
    </row>
    <row r="118" spans="2:27" ht="12.75">
      <c r="B118" s="60" t="s">
        <v>41</v>
      </c>
      <c r="C118" s="46">
        <v>157912</v>
      </c>
      <c r="D118" s="46">
        <v>141829</v>
      </c>
      <c r="E118" s="46">
        <v>83939</v>
      </c>
      <c r="F118" s="46">
        <v>42054</v>
      </c>
      <c r="G118" s="46">
        <v>36323</v>
      </c>
      <c r="H118" s="46">
        <v>15014</v>
      </c>
      <c r="I118" s="46">
        <v>13037</v>
      </c>
      <c r="J118" s="46">
        <v>18185</v>
      </c>
      <c r="K118" s="46">
        <v>11427</v>
      </c>
      <c r="L118" s="46">
        <v>18336</v>
      </c>
      <c r="M118" s="46">
        <v>16675</v>
      </c>
      <c r="N118" s="46">
        <v>34810</v>
      </c>
      <c r="O118" s="46">
        <v>21894</v>
      </c>
      <c r="P118" s="46">
        <v>31189</v>
      </c>
      <c r="Q118" s="46">
        <v>26473</v>
      </c>
      <c r="R118" s="46">
        <v>27946</v>
      </c>
      <c r="S118" s="46">
        <v>39796</v>
      </c>
      <c r="T118" s="46">
        <v>36113</v>
      </c>
      <c r="U118" s="46">
        <v>30175</v>
      </c>
      <c r="V118" s="46">
        <v>39865</v>
      </c>
      <c r="W118" s="46">
        <v>52782</v>
      </c>
      <c r="X118" s="46">
        <v>51394</v>
      </c>
      <c r="Y118" s="46">
        <v>44210</v>
      </c>
      <c r="Z118" s="46">
        <v>52056</v>
      </c>
      <c r="AA118" s="46">
        <v>52097</v>
      </c>
    </row>
    <row r="119" spans="2:27" ht="12.75">
      <c r="B119" s="60" t="s">
        <v>42</v>
      </c>
      <c r="C119" s="46">
        <v>327248</v>
      </c>
      <c r="D119" s="46">
        <v>350674</v>
      </c>
      <c r="E119" s="46">
        <v>180562</v>
      </c>
      <c r="F119" s="46">
        <v>97057</v>
      </c>
      <c r="G119" s="46">
        <v>101975</v>
      </c>
      <c r="H119" s="46">
        <v>92575</v>
      </c>
      <c r="I119" s="46">
        <v>108053</v>
      </c>
      <c r="J119" s="46">
        <v>105460</v>
      </c>
      <c r="K119" s="46">
        <v>110498</v>
      </c>
      <c r="L119" s="46">
        <v>127194</v>
      </c>
      <c r="M119" s="46">
        <v>109564</v>
      </c>
      <c r="N119" s="46">
        <v>96154</v>
      </c>
      <c r="O119" s="46">
        <v>105215</v>
      </c>
      <c r="P119" s="46">
        <v>105288</v>
      </c>
      <c r="Q119" s="46">
        <v>103881</v>
      </c>
      <c r="R119" s="46">
        <v>98896</v>
      </c>
      <c r="S119" s="46">
        <v>139964</v>
      </c>
      <c r="T119" s="46">
        <v>74720</v>
      </c>
      <c r="U119" s="46">
        <v>91017</v>
      </c>
      <c r="V119" s="46">
        <v>95373</v>
      </c>
      <c r="W119" s="46">
        <v>121335</v>
      </c>
      <c r="X119" s="46">
        <v>112127</v>
      </c>
      <c r="Y119" s="46">
        <v>83134</v>
      </c>
      <c r="Z119" s="46">
        <v>90236</v>
      </c>
      <c r="AA119" s="46">
        <v>73281</v>
      </c>
    </row>
    <row r="120" spans="2:27" ht="12.75">
      <c r="B120" s="60" t="s">
        <v>29</v>
      </c>
      <c r="C120" s="46">
        <v>22884</v>
      </c>
      <c r="D120" s="46">
        <v>24579</v>
      </c>
      <c r="E120" s="46">
        <v>21436</v>
      </c>
      <c r="F120" s="46">
        <v>20836</v>
      </c>
      <c r="G120" s="46">
        <v>20682</v>
      </c>
      <c r="H120" s="46">
        <v>21073</v>
      </c>
      <c r="I120" s="46">
        <v>20271</v>
      </c>
      <c r="J120" s="46">
        <v>20604</v>
      </c>
      <c r="K120" s="46">
        <v>20195</v>
      </c>
      <c r="L120" s="46">
        <v>21404</v>
      </c>
      <c r="M120" s="46">
        <v>21074</v>
      </c>
      <c r="N120" s="46">
        <v>18294</v>
      </c>
      <c r="O120" s="46">
        <v>19426</v>
      </c>
      <c r="P120" s="46">
        <v>16167</v>
      </c>
      <c r="Q120" s="46">
        <v>18614</v>
      </c>
      <c r="R120" s="46">
        <v>16718</v>
      </c>
      <c r="S120" s="46">
        <v>16620</v>
      </c>
      <c r="T120" s="46">
        <v>16095</v>
      </c>
      <c r="U120" s="46">
        <v>15864</v>
      </c>
      <c r="V120" s="46">
        <v>15729</v>
      </c>
      <c r="W120" s="46">
        <v>16636</v>
      </c>
      <c r="X120" s="46">
        <v>18152</v>
      </c>
      <c r="Y120" s="46">
        <v>16413</v>
      </c>
      <c r="Z120" s="46">
        <v>16684</v>
      </c>
      <c r="AA120" s="46">
        <v>16873</v>
      </c>
    </row>
    <row r="121" spans="2:27" ht="12.75">
      <c r="B121" s="60" t="s">
        <v>26</v>
      </c>
      <c r="C121" s="61" t="s">
        <v>0</v>
      </c>
      <c r="D121" s="61" t="s">
        <v>0</v>
      </c>
      <c r="E121" s="61" t="s">
        <v>0</v>
      </c>
      <c r="F121" s="61" t="s">
        <v>0</v>
      </c>
      <c r="G121" s="61" t="s">
        <v>0</v>
      </c>
      <c r="H121" s="61" t="s">
        <v>0</v>
      </c>
      <c r="I121" s="61" t="s">
        <v>0</v>
      </c>
      <c r="J121" s="61" t="s">
        <v>0</v>
      </c>
      <c r="K121" s="61" t="s">
        <v>0</v>
      </c>
      <c r="L121" s="61" t="s">
        <v>0</v>
      </c>
      <c r="M121" s="46">
        <v>238017</v>
      </c>
      <c r="N121" s="46">
        <v>161907</v>
      </c>
      <c r="O121" s="46">
        <v>266263</v>
      </c>
      <c r="P121" s="46">
        <v>273106</v>
      </c>
      <c r="Q121" s="46">
        <v>128743</v>
      </c>
      <c r="R121" s="46">
        <v>118111</v>
      </c>
      <c r="S121" s="46">
        <v>163344</v>
      </c>
      <c r="T121" s="46">
        <v>279040</v>
      </c>
      <c r="U121" s="46">
        <v>122053</v>
      </c>
      <c r="V121" s="46">
        <v>158409</v>
      </c>
      <c r="W121" s="46">
        <v>194106</v>
      </c>
      <c r="X121" s="46">
        <v>160694</v>
      </c>
      <c r="Y121" s="46">
        <v>227555</v>
      </c>
      <c r="Z121" s="46">
        <v>203686</v>
      </c>
      <c r="AA121" s="46">
        <v>147775</v>
      </c>
    </row>
    <row r="122" spans="2:27" ht="12.75">
      <c r="B122" s="60" t="s">
        <v>43</v>
      </c>
      <c r="C122" s="46">
        <v>1506</v>
      </c>
      <c r="D122" s="46">
        <v>1642</v>
      </c>
      <c r="E122" s="46">
        <v>1747</v>
      </c>
      <c r="F122" s="46">
        <v>1995</v>
      </c>
      <c r="G122" s="46">
        <v>2173</v>
      </c>
      <c r="H122" s="46">
        <v>2304</v>
      </c>
      <c r="I122" s="46">
        <v>2319</v>
      </c>
      <c r="J122" s="46">
        <v>2465</v>
      </c>
      <c r="K122" s="46">
        <v>1784</v>
      </c>
      <c r="L122" s="46">
        <v>1919</v>
      </c>
      <c r="M122" s="46">
        <v>2494</v>
      </c>
      <c r="N122" s="46">
        <v>2619</v>
      </c>
      <c r="O122" s="46">
        <v>2376</v>
      </c>
      <c r="P122" s="46">
        <v>2070</v>
      </c>
      <c r="Q122" s="46">
        <v>2662</v>
      </c>
      <c r="R122" s="46">
        <v>2391</v>
      </c>
      <c r="S122" s="46">
        <v>2377</v>
      </c>
      <c r="T122" s="46">
        <v>2519</v>
      </c>
      <c r="U122" s="46">
        <v>2220</v>
      </c>
      <c r="V122" s="46">
        <v>2065</v>
      </c>
      <c r="W122" s="46">
        <v>1930</v>
      </c>
      <c r="X122" s="46">
        <v>1510</v>
      </c>
      <c r="Y122" s="46">
        <v>1609</v>
      </c>
      <c r="Z122" s="46">
        <v>1721</v>
      </c>
      <c r="AA122" s="46">
        <v>1721</v>
      </c>
    </row>
    <row r="123" spans="2:27" ht="12.75">
      <c r="B123" s="60" t="s">
        <v>18</v>
      </c>
      <c r="C123" s="46">
        <v>619573</v>
      </c>
      <c r="D123" s="46">
        <v>638954</v>
      </c>
      <c r="E123" s="46">
        <v>591189</v>
      </c>
      <c r="F123" s="46">
        <v>598330</v>
      </c>
      <c r="G123" s="46">
        <v>615161</v>
      </c>
      <c r="H123" s="46">
        <v>631239</v>
      </c>
      <c r="I123" s="46">
        <v>591656</v>
      </c>
      <c r="J123" s="46">
        <v>569333</v>
      </c>
      <c r="K123" s="46">
        <v>587746</v>
      </c>
      <c r="L123" s="46">
        <v>566532</v>
      </c>
      <c r="M123" s="46">
        <v>483367</v>
      </c>
      <c r="N123" s="46">
        <v>430893</v>
      </c>
      <c r="O123" s="46">
        <v>369987</v>
      </c>
      <c r="P123" s="46">
        <v>433859</v>
      </c>
      <c r="Q123" s="46">
        <v>391885</v>
      </c>
      <c r="R123" s="46">
        <v>380941</v>
      </c>
      <c r="S123" s="46">
        <v>368943</v>
      </c>
      <c r="T123" s="46">
        <v>341222</v>
      </c>
      <c r="U123" s="46">
        <v>312321</v>
      </c>
      <c r="V123" s="46">
        <v>300911</v>
      </c>
      <c r="W123" s="46">
        <v>311747</v>
      </c>
      <c r="X123" s="46">
        <v>295952</v>
      </c>
      <c r="Y123" s="46">
        <v>289887</v>
      </c>
      <c r="Z123" s="46">
        <v>269425</v>
      </c>
      <c r="AA123" s="46">
        <v>257354</v>
      </c>
    </row>
    <row r="124" spans="2:27" ht="12.75">
      <c r="B124" s="60" t="s">
        <v>44</v>
      </c>
      <c r="C124" s="46">
        <v>140448</v>
      </c>
      <c r="D124" s="46">
        <v>139133</v>
      </c>
      <c r="E124" s="46">
        <v>134455</v>
      </c>
      <c r="F124" s="46">
        <v>142739</v>
      </c>
      <c r="G124" s="46">
        <v>136990</v>
      </c>
      <c r="H124" s="46">
        <v>141183</v>
      </c>
      <c r="I124" s="46">
        <v>146421</v>
      </c>
      <c r="J124" s="46">
        <v>125659</v>
      </c>
      <c r="K124" s="46">
        <v>118733</v>
      </c>
      <c r="L124" s="46">
        <v>107093</v>
      </c>
      <c r="M124" s="46">
        <v>116533</v>
      </c>
      <c r="N124" s="46">
        <v>114979</v>
      </c>
      <c r="O124" s="46">
        <v>100901</v>
      </c>
      <c r="P124" s="46">
        <v>101793</v>
      </c>
      <c r="Q124" s="46">
        <v>70707</v>
      </c>
      <c r="R124" s="46">
        <v>75383</v>
      </c>
      <c r="S124" s="46">
        <v>90138</v>
      </c>
      <c r="T124" s="46">
        <v>104913</v>
      </c>
      <c r="U124" s="46">
        <v>56838</v>
      </c>
      <c r="V124" s="46">
        <v>78095</v>
      </c>
      <c r="W124" s="46">
        <v>111826</v>
      </c>
      <c r="X124" s="46">
        <v>80794</v>
      </c>
      <c r="Y124" s="46">
        <v>109713</v>
      </c>
      <c r="Z124" s="46">
        <v>116114</v>
      </c>
      <c r="AA124" s="46">
        <v>96859</v>
      </c>
    </row>
    <row r="125" spans="2:27" ht="12.75">
      <c r="B125" s="60" t="s">
        <v>25</v>
      </c>
      <c r="C125" s="46">
        <v>1187664</v>
      </c>
      <c r="D125" s="46">
        <v>704955</v>
      </c>
      <c r="E125" s="46">
        <v>885616</v>
      </c>
      <c r="F125" s="46">
        <v>520324</v>
      </c>
      <c r="G125" s="46">
        <v>833173</v>
      </c>
      <c r="H125" s="46">
        <v>600349</v>
      </c>
      <c r="I125" s="46">
        <v>691137</v>
      </c>
      <c r="J125" s="46">
        <v>758082</v>
      </c>
      <c r="K125" s="46">
        <v>691675</v>
      </c>
      <c r="L125" s="46">
        <v>721560</v>
      </c>
      <c r="M125" s="46">
        <v>787781</v>
      </c>
      <c r="N125" s="46">
        <v>703709</v>
      </c>
      <c r="O125" s="46">
        <v>759231</v>
      </c>
      <c r="P125" s="46">
        <v>821747</v>
      </c>
      <c r="Q125" s="46">
        <v>640690</v>
      </c>
      <c r="R125" s="46">
        <v>713840</v>
      </c>
      <c r="S125" s="46">
        <v>992257</v>
      </c>
      <c r="T125" s="46">
        <v>805591</v>
      </c>
      <c r="U125" s="46">
        <v>895822</v>
      </c>
      <c r="V125" s="46">
        <v>746951</v>
      </c>
      <c r="W125" s="46">
        <v>756868</v>
      </c>
      <c r="X125" s="46">
        <v>780128</v>
      </c>
      <c r="Y125" s="46">
        <v>696768</v>
      </c>
      <c r="Z125" s="46">
        <v>776942</v>
      </c>
      <c r="AA125" s="46">
        <v>573160</v>
      </c>
    </row>
    <row r="126" spans="2:27" ht="12.75">
      <c r="B126" s="60" t="s">
        <v>27</v>
      </c>
      <c r="C126" s="61" t="s">
        <v>0</v>
      </c>
      <c r="D126" s="61" t="s">
        <v>0</v>
      </c>
      <c r="E126" s="61" t="s">
        <v>0</v>
      </c>
      <c r="F126" s="61" t="s">
        <v>0</v>
      </c>
      <c r="G126" s="61" t="s">
        <v>0</v>
      </c>
      <c r="H126" s="46">
        <v>166708</v>
      </c>
      <c r="I126" s="46">
        <v>175465</v>
      </c>
      <c r="J126" s="46">
        <v>185872</v>
      </c>
      <c r="K126" s="46">
        <v>184304</v>
      </c>
      <c r="L126" s="46">
        <v>127174</v>
      </c>
      <c r="M126" s="46">
        <v>145734</v>
      </c>
      <c r="N126" s="46">
        <v>173443</v>
      </c>
      <c r="O126" s="46">
        <v>131233</v>
      </c>
      <c r="P126" s="46">
        <v>151588</v>
      </c>
      <c r="Q126" s="46">
        <v>142214</v>
      </c>
      <c r="R126" s="46">
        <v>162568</v>
      </c>
      <c r="S126" s="46">
        <v>98237</v>
      </c>
      <c r="T126" s="46">
        <v>151098</v>
      </c>
      <c r="U126" s="46">
        <v>115250</v>
      </c>
      <c r="V126" s="46">
        <v>125929</v>
      </c>
      <c r="W126" s="46">
        <v>141844</v>
      </c>
      <c r="X126" s="46">
        <v>136714</v>
      </c>
      <c r="Y126" s="46">
        <v>152935</v>
      </c>
      <c r="Z126" s="46">
        <v>133912</v>
      </c>
      <c r="AA126" s="46">
        <v>149823</v>
      </c>
    </row>
    <row r="127" spans="2:27" ht="12.75">
      <c r="B127" s="60" t="s">
        <v>45</v>
      </c>
      <c r="C127" s="46">
        <v>801692</v>
      </c>
      <c r="D127" s="46">
        <v>394975</v>
      </c>
      <c r="E127" s="46">
        <v>380861</v>
      </c>
      <c r="F127" s="46">
        <v>363988</v>
      </c>
      <c r="G127" s="46">
        <v>258548</v>
      </c>
      <c r="H127" s="46">
        <v>218694</v>
      </c>
      <c r="I127" s="46">
        <v>280778</v>
      </c>
      <c r="J127" s="46">
        <v>132123</v>
      </c>
      <c r="K127" s="46">
        <v>174938</v>
      </c>
      <c r="L127" s="46">
        <v>122630</v>
      </c>
      <c r="M127" s="46">
        <v>193461</v>
      </c>
      <c r="N127" s="46">
        <v>102064</v>
      </c>
      <c r="O127" s="46">
        <v>184806</v>
      </c>
      <c r="P127" s="46">
        <v>207079</v>
      </c>
      <c r="Q127" s="46">
        <v>4665</v>
      </c>
      <c r="R127" s="46">
        <v>174113</v>
      </c>
      <c r="S127" s="46">
        <v>186786</v>
      </c>
      <c r="T127" s="46">
        <v>434844</v>
      </c>
      <c r="U127" s="46">
        <v>191828</v>
      </c>
      <c r="V127" s="46">
        <v>248295</v>
      </c>
      <c r="W127" s="46">
        <v>-12742</v>
      </c>
      <c r="X127" s="46">
        <v>-156352</v>
      </c>
      <c r="Y127" s="46">
        <v>223648</v>
      </c>
      <c r="Z127" s="46">
        <v>58127</v>
      </c>
      <c r="AA127" s="46">
        <v>-9402</v>
      </c>
    </row>
    <row r="128" spans="2:27" ht="12.75">
      <c r="B128" s="60" t="s">
        <v>23</v>
      </c>
      <c r="C128" s="61" t="s">
        <v>0</v>
      </c>
      <c r="D128" s="61" t="s">
        <v>0</v>
      </c>
      <c r="E128" s="46">
        <v>60917</v>
      </c>
      <c r="F128" s="46">
        <v>52109</v>
      </c>
      <c r="G128" s="46">
        <v>31774</v>
      </c>
      <c r="H128" s="46">
        <v>33776</v>
      </c>
      <c r="I128" s="46">
        <v>33287</v>
      </c>
      <c r="J128" s="46">
        <v>31267</v>
      </c>
      <c r="K128" s="46">
        <v>32474</v>
      </c>
      <c r="L128" s="46">
        <v>34760</v>
      </c>
      <c r="M128" s="46">
        <v>43782</v>
      </c>
      <c r="N128" s="46">
        <v>44147</v>
      </c>
      <c r="O128" s="46">
        <v>34714</v>
      </c>
      <c r="P128" s="46">
        <v>50056</v>
      </c>
      <c r="Q128" s="46">
        <v>26209</v>
      </c>
      <c r="R128" s="46">
        <v>22476</v>
      </c>
      <c r="S128" s="46">
        <v>34069</v>
      </c>
      <c r="T128" s="46">
        <v>30347</v>
      </c>
      <c r="U128" s="46">
        <v>22204</v>
      </c>
      <c r="V128" s="46">
        <v>26070</v>
      </c>
      <c r="W128" s="46">
        <v>22249</v>
      </c>
      <c r="X128" s="46">
        <v>23222</v>
      </c>
      <c r="Y128" s="46">
        <v>27660</v>
      </c>
      <c r="Z128" s="46">
        <v>33302</v>
      </c>
      <c r="AA128" s="46">
        <v>20798</v>
      </c>
    </row>
    <row r="129" spans="2:27" ht="12.75">
      <c r="B129" s="60" t="s">
        <v>46</v>
      </c>
      <c r="C129" s="46">
        <v>307425</v>
      </c>
      <c r="D129" s="46">
        <v>209753</v>
      </c>
      <c r="E129" s="46">
        <v>151171</v>
      </c>
      <c r="F129" s="46">
        <v>115248</v>
      </c>
      <c r="G129" s="46">
        <v>96405</v>
      </c>
      <c r="H129" s="46">
        <v>106276</v>
      </c>
      <c r="I129" s="46">
        <v>103301</v>
      </c>
      <c r="J129" s="46">
        <v>104092</v>
      </c>
      <c r="K129" s="46">
        <v>91443</v>
      </c>
      <c r="L129" s="46">
        <v>78862</v>
      </c>
      <c r="M129" s="46">
        <v>100829</v>
      </c>
      <c r="N129" s="46">
        <v>70791</v>
      </c>
      <c r="O129" s="46">
        <v>82050</v>
      </c>
      <c r="P129" s="46">
        <v>92774</v>
      </c>
      <c r="Q129" s="46">
        <v>63009</v>
      </c>
      <c r="R129" s="46">
        <v>68572</v>
      </c>
      <c r="S129" s="46">
        <v>75360</v>
      </c>
      <c r="T129" s="46">
        <v>91169</v>
      </c>
      <c r="U129" s="46">
        <v>54879</v>
      </c>
      <c r="V129" s="46">
        <v>62678</v>
      </c>
      <c r="W129" s="46">
        <v>87480</v>
      </c>
      <c r="X129" s="46">
        <v>64651</v>
      </c>
      <c r="Y129" s="46">
        <v>80050</v>
      </c>
      <c r="Z129" s="46">
        <v>94655</v>
      </c>
      <c r="AA129" s="46">
        <v>89287</v>
      </c>
    </row>
    <row r="130" spans="2:27" ht="12.75">
      <c r="B130" s="60" t="s">
        <v>24</v>
      </c>
      <c r="C130" s="46">
        <v>210132</v>
      </c>
      <c r="D130" s="46">
        <v>195621</v>
      </c>
      <c r="E130" s="46">
        <v>168950</v>
      </c>
      <c r="F130" s="46">
        <v>151786</v>
      </c>
      <c r="G130" s="46">
        <v>159035</v>
      </c>
      <c r="H130" s="46">
        <v>169699</v>
      </c>
      <c r="I130" s="46">
        <v>151277</v>
      </c>
      <c r="J130" s="46">
        <v>142188</v>
      </c>
      <c r="K130" s="46">
        <v>160582</v>
      </c>
      <c r="L130" s="46">
        <v>140959</v>
      </c>
      <c r="M130" s="46">
        <v>121083</v>
      </c>
      <c r="N130" s="46">
        <v>130169</v>
      </c>
      <c r="O130" s="46">
        <v>121019</v>
      </c>
      <c r="P130" s="46">
        <v>123334</v>
      </c>
      <c r="Q130" s="46">
        <v>117514</v>
      </c>
      <c r="R130" s="46">
        <v>108213</v>
      </c>
      <c r="S130" s="46">
        <v>125818</v>
      </c>
      <c r="T130" s="46">
        <v>96098</v>
      </c>
      <c r="U130" s="46">
        <v>113672</v>
      </c>
      <c r="V130" s="46">
        <v>84364</v>
      </c>
      <c r="W130" s="46">
        <v>128105</v>
      </c>
      <c r="X130" s="46">
        <v>112156</v>
      </c>
      <c r="Y130" s="46">
        <v>105566</v>
      </c>
      <c r="Z130" s="46">
        <v>102149</v>
      </c>
      <c r="AA130" s="46">
        <v>105551</v>
      </c>
    </row>
    <row r="131" spans="2:27" ht="12.75">
      <c r="B131" s="60" t="s">
        <v>47</v>
      </c>
      <c r="C131" s="46">
        <v>179639</v>
      </c>
      <c r="D131" s="46">
        <v>189462</v>
      </c>
      <c r="E131" s="46">
        <v>180412</v>
      </c>
      <c r="F131" s="46">
        <v>178974</v>
      </c>
      <c r="G131" s="46">
        <v>210139</v>
      </c>
      <c r="H131" s="46">
        <v>187169</v>
      </c>
      <c r="I131" s="46">
        <v>162650</v>
      </c>
      <c r="J131" s="46">
        <v>175506</v>
      </c>
      <c r="K131" s="46">
        <v>181860</v>
      </c>
      <c r="L131" s="46">
        <v>161246</v>
      </c>
      <c r="M131" s="46">
        <v>158255</v>
      </c>
      <c r="N131" s="46">
        <v>168547</v>
      </c>
      <c r="O131" s="46">
        <v>147855</v>
      </c>
      <c r="P131" s="46">
        <v>149022</v>
      </c>
      <c r="Q131" s="46">
        <v>139332</v>
      </c>
      <c r="R131" s="46">
        <v>137060</v>
      </c>
      <c r="S131" s="46">
        <v>152494</v>
      </c>
      <c r="T131" s="46">
        <v>135584</v>
      </c>
      <c r="U131" s="46">
        <v>151645</v>
      </c>
      <c r="V131" s="46">
        <v>86235</v>
      </c>
      <c r="W131" s="46">
        <v>123175</v>
      </c>
      <c r="X131" s="46">
        <v>118774</v>
      </c>
      <c r="Y131" s="46">
        <v>85518</v>
      </c>
      <c r="Z131" s="46">
        <v>91869</v>
      </c>
      <c r="AA131" s="299">
        <v>91869</v>
      </c>
    </row>
    <row r="132" spans="2:27" ht="12.75">
      <c r="B132" s="60" t="s">
        <v>21</v>
      </c>
      <c r="C132" s="46">
        <v>1735141</v>
      </c>
      <c r="D132" s="61" t="s">
        <v>0</v>
      </c>
      <c r="E132" s="61" t="s">
        <v>0</v>
      </c>
      <c r="F132" s="61" t="s">
        <v>0</v>
      </c>
      <c r="G132" s="61" t="s">
        <v>0</v>
      </c>
      <c r="H132" s="46">
        <v>1512803</v>
      </c>
      <c r="I132" s="61" t="s">
        <v>0</v>
      </c>
      <c r="J132" s="61" t="s">
        <v>0</v>
      </c>
      <c r="K132" s="61" t="s">
        <v>0</v>
      </c>
      <c r="L132" s="61" t="s">
        <v>0</v>
      </c>
      <c r="M132" s="46">
        <v>1351500</v>
      </c>
      <c r="N132" s="46">
        <v>1407085</v>
      </c>
      <c r="O132" s="46">
        <v>1311667</v>
      </c>
      <c r="P132" s="46">
        <v>1238197</v>
      </c>
      <c r="Q132" s="46">
        <v>1233009</v>
      </c>
      <c r="R132" s="46">
        <v>1179091</v>
      </c>
      <c r="S132" s="46">
        <v>1138211</v>
      </c>
      <c r="T132" s="46">
        <v>1143977</v>
      </c>
      <c r="U132" s="46">
        <v>1073612</v>
      </c>
      <c r="V132" s="46">
        <v>1079921</v>
      </c>
      <c r="W132" s="46">
        <v>1144011</v>
      </c>
      <c r="X132" s="46">
        <v>1093341</v>
      </c>
      <c r="Y132" s="46">
        <v>1124069</v>
      </c>
      <c r="Z132" s="46">
        <v>1135977</v>
      </c>
      <c r="AA132" s="46">
        <v>1100781</v>
      </c>
    </row>
    <row r="133" spans="2:27" ht="12.75">
      <c r="B133" s="60" t="s">
        <v>28</v>
      </c>
      <c r="C133" s="46">
        <v>93383</v>
      </c>
      <c r="D133" s="46">
        <v>95899</v>
      </c>
      <c r="E133" s="46">
        <v>111756</v>
      </c>
      <c r="F133" s="46">
        <v>94328</v>
      </c>
      <c r="G133" s="46">
        <v>104030</v>
      </c>
      <c r="H133" s="46">
        <v>106353</v>
      </c>
      <c r="I133" s="46">
        <v>104853</v>
      </c>
      <c r="J133" s="46">
        <v>103820</v>
      </c>
      <c r="K133" s="46">
        <v>101413</v>
      </c>
      <c r="L133" s="46">
        <v>98508</v>
      </c>
      <c r="M133" s="46">
        <v>93682</v>
      </c>
      <c r="N133" s="46">
        <v>92742</v>
      </c>
      <c r="O133" s="46">
        <v>92479</v>
      </c>
      <c r="P133" s="46">
        <v>98677</v>
      </c>
      <c r="Q133" s="46">
        <v>94324</v>
      </c>
      <c r="R133" s="46">
        <v>101920</v>
      </c>
      <c r="S133" s="46">
        <v>102366</v>
      </c>
      <c r="T133" s="46">
        <v>103730</v>
      </c>
      <c r="U133" s="46">
        <v>92900</v>
      </c>
      <c r="V133" s="46">
        <v>89747</v>
      </c>
      <c r="W133" s="46">
        <v>84727</v>
      </c>
      <c r="X133" s="46">
        <v>98463</v>
      </c>
      <c r="Y133" s="46">
        <v>90651</v>
      </c>
      <c r="Z133" s="46">
        <v>102305</v>
      </c>
      <c r="AA133" s="46">
        <v>92306</v>
      </c>
    </row>
    <row r="134" spans="2:27" ht="12.75">
      <c r="B134" s="60" t="s">
        <v>48</v>
      </c>
      <c r="C134" s="46">
        <v>130680</v>
      </c>
      <c r="D134" s="46">
        <v>134438</v>
      </c>
      <c r="E134" s="46">
        <v>124342</v>
      </c>
      <c r="F134" s="46">
        <v>113147</v>
      </c>
      <c r="G134" s="46">
        <v>115910</v>
      </c>
      <c r="H134" s="46">
        <v>115097</v>
      </c>
      <c r="I134" s="46">
        <v>109603</v>
      </c>
      <c r="J134" s="46">
        <v>94585</v>
      </c>
      <c r="K134" s="46">
        <v>105156</v>
      </c>
      <c r="L134" s="46">
        <v>99522</v>
      </c>
      <c r="M134" s="46">
        <v>97579</v>
      </c>
      <c r="N134" s="46">
        <v>102233</v>
      </c>
      <c r="O134" s="46">
        <v>99807</v>
      </c>
      <c r="P134" s="46">
        <v>107842</v>
      </c>
      <c r="Q134" s="46">
        <v>90921</v>
      </c>
      <c r="R134" s="46">
        <v>93012</v>
      </c>
      <c r="S134" s="46">
        <v>96814</v>
      </c>
      <c r="T134" s="46">
        <v>95513</v>
      </c>
      <c r="U134" s="46">
        <v>96216</v>
      </c>
      <c r="V134" s="46">
        <v>91035</v>
      </c>
      <c r="W134" s="46">
        <v>99910</v>
      </c>
      <c r="X134" s="46">
        <v>92931</v>
      </c>
      <c r="Y134" s="46">
        <v>89020</v>
      </c>
      <c r="Z134" s="46">
        <v>93583</v>
      </c>
      <c r="AA134" s="61" t="s">
        <v>0</v>
      </c>
    </row>
    <row r="136" spans="2:27" ht="12.75">
      <c r="B136" s="13" t="s">
        <v>107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2:27" ht="12.75">
      <c r="B137" s="13" t="s">
        <v>0</v>
      </c>
      <c r="C137" s="13" t="s">
        <v>108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</row>
    <row r="139" spans="2:27" ht="12.75">
      <c r="B139" s="13" t="s">
        <v>88</v>
      </c>
      <c r="C139" s="13" t="s">
        <v>89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2:27" ht="12.75">
      <c r="B140" s="13" t="s">
        <v>66</v>
      </c>
      <c r="C140" s="13" t="s">
        <v>110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2" spans="2:27" ht="12.75">
      <c r="B142" s="60" t="s">
        <v>67</v>
      </c>
      <c r="C142" s="60" t="s">
        <v>97</v>
      </c>
      <c r="D142" s="60" t="s">
        <v>98</v>
      </c>
      <c r="E142" s="60" t="s">
        <v>99</v>
      </c>
      <c r="F142" s="60" t="s">
        <v>100</v>
      </c>
      <c r="G142" s="60" t="s">
        <v>101</v>
      </c>
      <c r="H142" s="60" t="s">
        <v>68</v>
      </c>
      <c r="I142" s="60" t="s">
        <v>91</v>
      </c>
      <c r="J142" s="60" t="s">
        <v>92</v>
      </c>
      <c r="K142" s="60" t="s">
        <v>93</v>
      </c>
      <c r="L142" s="60" t="s">
        <v>94</v>
      </c>
      <c r="M142" s="60" t="s">
        <v>50</v>
      </c>
      <c r="N142" s="60" t="s">
        <v>51</v>
      </c>
      <c r="O142" s="60" t="s">
        <v>52</v>
      </c>
      <c r="P142" s="60" t="s">
        <v>53</v>
      </c>
      <c r="Q142" s="60" t="s">
        <v>54</v>
      </c>
      <c r="R142" s="60" t="s">
        <v>55</v>
      </c>
      <c r="S142" s="60" t="s">
        <v>56</v>
      </c>
      <c r="T142" s="60" t="s">
        <v>57</v>
      </c>
      <c r="U142" s="60" t="s">
        <v>58</v>
      </c>
      <c r="V142" s="60" t="s">
        <v>59</v>
      </c>
      <c r="W142" s="60" t="s">
        <v>60</v>
      </c>
      <c r="X142" s="60" t="s">
        <v>61</v>
      </c>
      <c r="Y142" s="60" t="s">
        <v>69</v>
      </c>
      <c r="Z142" s="60" t="s">
        <v>70</v>
      </c>
      <c r="AA142" s="60" t="s">
        <v>71</v>
      </c>
    </row>
    <row r="143" spans="2:27" ht="12.75">
      <c r="B143" s="60" t="s">
        <v>72</v>
      </c>
      <c r="C143" s="61" t="s">
        <v>0</v>
      </c>
      <c r="D143" s="61" t="s">
        <v>0</v>
      </c>
      <c r="E143" s="61" t="s">
        <v>0</v>
      </c>
      <c r="F143" s="61" t="s">
        <v>0</v>
      </c>
      <c r="G143" s="61" t="s">
        <v>0</v>
      </c>
      <c r="H143" s="61" t="s">
        <v>0</v>
      </c>
      <c r="I143" s="61" t="s">
        <v>0</v>
      </c>
      <c r="J143" s="61" t="s">
        <v>0</v>
      </c>
      <c r="K143" s="61" t="s">
        <v>0</v>
      </c>
      <c r="L143" s="61" t="s">
        <v>0</v>
      </c>
      <c r="M143" s="61" t="s">
        <v>0</v>
      </c>
      <c r="N143" s="61" t="s">
        <v>0</v>
      </c>
      <c r="O143" s="61" t="s">
        <v>0</v>
      </c>
      <c r="P143" s="61" t="s">
        <v>0</v>
      </c>
      <c r="Q143" s="46">
        <v>187205</v>
      </c>
      <c r="R143" s="46">
        <v>186709</v>
      </c>
      <c r="S143" s="46">
        <v>183601</v>
      </c>
      <c r="T143" s="46">
        <v>183452</v>
      </c>
      <c r="U143" s="46">
        <v>182509</v>
      </c>
      <c r="V143" s="46">
        <v>181041</v>
      </c>
      <c r="W143" s="46">
        <v>178908</v>
      </c>
      <c r="X143" s="46">
        <v>179134</v>
      </c>
      <c r="Y143" s="46">
        <v>178322</v>
      </c>
      <c r="Z143" s="46">
        <v>177709</v>
      </c>
      <c r="AA143" s="61" t="s">
        <v>0</v>
      </c>
    </row>
    <row r="144" spans="2:27" ht="12.75">
      <c r="B144" s="60" t="s">
        <v>95</v>
      </c>
      <c r="C144" s="61" t="s">
        <v>0</v>
      </c>
      <c r="D144" s="61" t="s">
        <v>0</v>
      </c>
      <c r="E144" s="61" t="s">
        <v>0</v>
      </c>
      <c r="F144" s="61" t="s">
        <v>0</v>
      </c>
      <c r="G144" s="61" t="s">
        <v>0</v>
      </c>
      <c r="H144" s="46">
        <v>139476</v>
      </c>
      <c r="I144" s="61" t="s">
        <v>0</v>
      </c>
      <c r="J144" s="61" t="s">
        <v>0</v>
      </c>
      <c r="K144" s="61" t="s">
        <v>0</v>
      </c>
      <c r="L144" s="61" t="s">
        <v>0</v>
      </c>
      <c r="M144" s="46">
        <v>133315</v>
      </c>
      <c r="N144" s="46">
        <v>133139</v>
      </c>
      <c r="O144" s="46">
        <v>132735</v>
      </c>
      <c r="P144" s="46">
        <v>132198</v>
      </c>
      <c r="Q144" s="46">
        <v>132880</v>
      </c>
      <c r="R144" s="46">
        <v>132498</v>
      </c>
      <c r="S144" s="46">
        <v>129599</v>
      </c>
      <c r="T144" s="46">
        <v>130445</v>
      </c>
      <c r="U144" s="46">
        <v>129422</v>
      </c>
      <c r="V144" s="46">
        <v>128053</v>
      </c>
      <c r="W144" s="46">
        <v>126877</v>
      </c>
      <c r="X144" s="46">
        <v>127088</v>
      </c>
      <c r="Y144" s="46">
        <v>126622</v>
      </c>
      <c r="Z144" s="46">
        <v>126205</v>
      </c>
      <c r="AA144" s="300">
        <f>AA145+AA148+AA149+AA151+AA152+AA153+AA154+AA156+AA160+AA163+AA164+AA166+AA170+AA171+AA172</f>
        <v>126110</v>
      </c>
    </row>
    <row r="145" spans="2:27" ht="12.75">
      <c r="B145" s="60" t="s">
        <v>31</v>
      </c>
      <c r="C145" s="46">
        <v>1384</v>
      </c>
      <c r="D145" s="46">
        <v>1375</v>
      </c>
      <c r="E145" s="46">
        <v>1354</v>
      </c>
      <c r="F145" s="46">
        <v>1371</v>
      </c>
      <c r="G145" s="46">
        <v>1370</v>
      </c>
      <c r="H145" s="46">
        <v>1386</v>
      </c>
      <c r="I145" s="46">
        <v>1391</v>
      </c>
      <c r="J145" s="46">
        <v>1383</v>
      </c>
      <c r="K145" s="46">
        <v>1391</v>
      </c>
      <c r="L145" s="46">
        <v>1394</v>
      </c>
      <c r="M145" s="46">
        <v>1396</v>
      </c>
      <c r="N145" s="46">
        <v>1390</v>
      </c>
      <c r="O145" s="46">
        <v>1393</v>
      </c>
      <c r="P145" s="46">
        <v>1392</v>
      </c>
      <c r="Q145" s="46">
        <v>1394</v>
      </c>
      <c r="R145" s="46">
        <v>1386</v>
      </c>
      <c r="S145" s="46">
        <v>1382</v>
      </c>
      <c r="T145" s="46">
        <v>1370</v>
      </c>
      <c r="U145" s="46">
        <v>1374</v>
      </c>
      <c r="V145" s="46">
        <v>1365</v>
      </c>
      <c r="W145" s="46">
        <v>1358</v>
      </c>
      <c r="X145" s="46">
        <v>1337</v>
      </c>
      <c r="Y145" s="46">
        <v>1334</v>
      </c>
      <c r="Z145" s="46">
        <v>1339</v>
      </c>
      <c r="AA145" s="46">
        <v>1333</v>
      </c>
    </row>
    <row r="146" spans="2:27" ht="12.75">
      <c r="B146" s="60" t="s">
        <v>32</v>
      </c>
      <c r="C146" s="46">
        <v>6159</v>
      </c>
      <c r="D146" s="46">
        <v>6159</v>
      </c>
      <c r="E146" s="46">
        <v>6159</v>
      </c>
      <c r="F146" s="46">
        <v>6159</v>
      </c>
      <c r="G146" s="46">
        <v>6159</v>
      </c>
      <c r="H146" s="46">
        <v>6164</v>
      </c>
      <c r="I146" s="46">
        <v>6164</v>
      </c>
      <c r="J146" s="46">
        <v>6203</v>
      </c>
      <c r="K146" s="46">
        <v>5645</v>
      </c>
      <c r="L146" s="46">
        <v>5679</v>
      </c>
      <c r="M146" s="46">
        <v>5582</v>
      </c>
      <c r="N146" s="46">
        <v>5498</v>
      </c>
      <c r="O146" s="46">
        <v>5325</v>
      </c>
      <c r="P146" s="46">
        <v>5326</v>
      </c>
      <c r="Q146" s="46">
        <v>5331</v>
      </c>
      <c r="R146" s="46">
        <v>5260</v>
      </c>
      <c r="S146" s="46">
        <v>5190</v>
      </c>
      <c r="T146" s="46">
        <v>5116</v>
      </c>
      <c r="U146" s="46">
        <v>5101</v>
      </c>
      <c r="V146" s="46">
        <v>5030</v>
      </c>
      <c r="W146" s="46">
        <v>5052</v>
      </c>
      <c r="X146" s="46">
        <v>5088</v>
      </c>
      <c r="Y146" s="46">
        <v>5123</v>
      </c>
      <c r="Z146" s="46">
        <v>4995</v>
      </c>
      <c r="AA146" s="46">
        <v>4977</v>
      </c>
    </row>
    <row r="147" spans="2:27" ht="12.75">
      <c r="B147" s="60" t="s">
        <v>20</v>
      </c>
      <c r="C147" s="46">
        <v>4287</v>
      </c>
      <c r="D147" s="46">
        <v>4285</v>
      </c>
      <c r="E147" s="46">
        <v>4283</v>
      </c>
      <c r="F147" s="46">
        <v>4282</v>
      </c>
      <c r="G147" s="46">
        <v>4281</v>
      </c>
      <c r="H147" s="46">
        <v>4280</v>
      </c>
      <c r="I147" s="46">
        <v>4279</v>
      </c>
      <c r="J147" s="46">
        <v>4280</v>
      </c>
      <c r="K147" s="46">
        <v>4284</v>
      </c>
      <c r="L147" s="46">
        <v>4282</v>
      </c>
      <c r="M147" s="46">
        <v>4129</v>
      </c>
      <c r="N147" s="46">
        <v>4116</v>
      </c>
      <c r="O147" s="46">
        <v>3669</v>
      </c>
      <c r="P147" s="46">
        <v>3721</v>
      </c>
      <c r="Q147" s="46">
        <v>3677</v>
      </c>
      <c r="R147" s="46">
        <v>3656</v>
      </c>
      <c r="S147" s="46">
        <v>3620</v>
      </c>
      <c r="T147" s="46">
        <v>3652</v>
      </c>
      <c r="U147" s="46">
        <v>3615</v>
      </c>
      <c r="V147" s="46">
        <v>3553</v>
      </c>
      <c r="W147" s="46">
        <v>3529</v>
      </c>
      <c r="X147" s="46">
        <v>3504</v>
      </c>
      <c r="Y147" s="46">
        <v>3526</v>
      </c>
      <c r="Z147" s="46">
        <v>3521</v>
      </c>
      <c r="AA147" s="46">
        <v>3516</v>
      </c>
    </row>
    <row r="148" spans="2:27" ht="12.75">
      <c r="B148" s="60" t="s">
        <v>33</v>
      </c>
      <c r="C148" s="46">
        <v>2788</v>
      </c>
      <c r="D148" s="46">
        <v>2786</v>
      </c>
      <c r="E148" s="46">
        <v>2755</v>
      </c>
      <c r="F148" s="46">
        <v>2711</v>
      </c>
      <c r="G148" s="46">
        <v>2713</v>
      </c>
      <c r="H148" s="46">
        <v>2722</v>
      </c>
      <c r="I148" s="46">
        <v>3007</v>
      </c>
      <c r="J148" s="46">
        <v>2966</v>
      </c>
      <c r="K148" s="46">
        <v>2976</v>
      </c>
      <c r="L148" s="46">
        <v>2998</v>
      </c>
      <c r="M148" s="46">
        <v>2650</v>
      </c>
      <c r="N148" s="46">
        <v>2689</v>
      </c>
      <c r="O148" s="46">
        <v>2676</v>
      </c>
      <c r="P148" s="46">
        <v>2642</v>
      </c>
      <c r="Q148" s="46">
        <v>2664</v>
      </c>
      <c r="R148" s="46">
        <v>2712</v>
      </c>
      <c r="S148" s="46">
        <v>2712</v>
      </c>
      <c r="T148" s="46">
        <v>2695</v>
      </c>
      <c r="U148" s="46">
        <v>2683</v>
      </c>
      <c r="V148" s="46">
        <v>2639</v>
      </c>
      <c r="W148" s="46">
        <v>2676</v>
      </c>
      <c r="X148" s="46">
        <v>2673</v>
      </c>
      <c r="Y148" s="46">
        <v>2664</v>
      </c>
      <c r="Z148" s="46">
        <v>2628</v>
      </c>
      <c r="AA148" s="46">
        <v>2652</v>
      </c>
    </row>
    <row r="149" spans="2:27" ht="12.75">
      <c r="B149" s="60" t="s">
        <v>73</v>
      </c>
      <c r="C149" s="46">
        <v>17837</v>
      </c>
      <c r="D149" s="46">
        <v>17106</v>
      </c>
      <c r="E149" s="46">
        <v>16921</v>
      </c>
      <c r="F149" s="46">
        <v>17135</v>
      </c>
      <c r="G149" s="46">
        <v>17286</v>
      </c>
      <c r="H149" s="46">
        <v>17325</v>
      </c>
      <c r="I149" s="46">
        <v>17316</v>
      </c>
      <c r="J149" s="46">
        <v>17309</v>
      </c>
      <c r="K149" s="46">
        <v>17357</v>
      </c>
      <c r="L149" s="46">
        <v>17143</v>
      </c>
      <c r="M149" s="46">
        <v>17058</v>
      </c>
      <c r="N149" s="46">
        <v>17034</v>
      </c>
      <c r="O149" s="46">
        <v>16967</v>
      </c>
      <c r="P149" s="46">
        <v>17001</v>
      </c>
      <c r="Q149" s="46">
        <v>17014</v>
      </c>
      <c r="R149" s="46">
        <v>17030</v>
      </c>
      <c r="S149" s="46">
        <v>16935</v>
      </c>
      <c r="T149" s="46">
        <v>16936</v>
      </c>
      <c r="U149" s="46">
        <v>16907</v>
      </c>
      <c r="V149" s="46">
        <v>16868</v>
      </c>
      <c r="W149" s="46">
        <v>16677</v>
      </c>
      <c r="X149" s="46">
        <v>16701</v>
      </c>
      <c r="Y149" s="46">
        <v>16646</v>
      </c>
      <c r="Z149" s="46">
        <v>16678</v>
      </c>
      <c r="AA149" s="299">
        <v>16678</v>
      </c>
    </row>
    <row r="150" spans="2:27" ht="12.75">
      <c r="B150" s="60" t="s">
        <v>34</v>
      </c>
      <c r="C150" s="61" t="s">
        <v>0</v>
      </c>
      <c r="D150" s="61" t="s">
        <v>0</v>
      </c>
      <c r="E150" s="61" t="s">
        <v>0</v>
      </c>
      <c r="F150" s="61" t="s">
        <v>0</v>
      </c>
      <c r="G150" s="61" t="s">
        <v>0</v>
      </c>
      <c r="H150" s="61" t="s">
        <v>0</v>
      </c>
      <c r="I150" s="61" t="s">
        <v>0</v>
      </c>
      <c r="J150" s="61" t="s">
        <v>0</v>
      </c>
      <c r="K150" s="61" t="s">
        <v>0</v>
      </c>
      <c r="L150" s="61" t="s">
        <v>0</v>
      </c>
      <c r="M150" s="61" t="s">
        <v>0</v>
      </c>
      <c r="N150" s="61" t="s">
        <v>0</v>
      </c>
      <c r="O150" s="61" t="s">
        <v>0</v>
      </c>
      <c r="P150" s="61" t="s">
        <v>0</v>
      </c>
      <c r="Q150" s="46">
        <v>792</v>
      </c>
      <c r="R150" s="46">
        <v>882</v>
      </c>
      <c r="S150" s="46">
        <v>899</v>
      </c>
      <c r="T150" s="46">
        <v>915</v>
      </c>
      <c r="U150" s="46">
        <v>906</v>
      </c>
      <c r="V150" s="46">
        <v>932</v>
      </c>
      <c r="W150" s="46">
        <v>949</v>
      </c>
      <c r="X150" s="46">
        <v>946</v>
      </c>
      <c r="Y150" s="46">
        <v>956</v>
      </c>
      <c r="Z150" s="46">
        <v>966</v>
      </c>
      <c r="AA150" s="46">
        <v>975</v>
      </c>
    </row>
    <row r="151" spans="2:27" ht="12.75">
      <c r="B151" s="60" t="s">
        <v>35</v>
      </c>
      <c r="C151" s="46">
        <v>4536</v>
      </c>
      <c r="D151" s="46">
        <v>4442</v>
      </c>
      <c r="E151" s="46">
        <v>4413</v>
      </c>
      <c r="F151" s="46">
        <v>4404</v>
      </c>
      <c r="G151" s="46">
        <v>4391</v>
      </c>
      <c r="H151" s="46">
        <v>4389</v>
      </c>
      <c r="I151" s="46">
        <v>4341</v>
      </c>
      <c r="J151" s="46">
        <v>4432</v>
      </c>
      <c r="K151" s="46">
        <v>4415</v>
      </c>
      <c r="L151" s="46">
        <v>4418</v>
      </c>
      <c r="M151" s="46">
        <v>4443</v>
      </c>
      <c r="N151" s="46">
        <v>4410</v>
      </c>
      <c r="O151" s="46">
        <v>4372</v>
      </c>
      <c r="P151" s="46">
        <v>4370</v>
      </c>
      <c r="Q151" s="46">
        <v>4305</v>
      </c>
      <c r="R151" s="46">
        <v>4302</v>
      </c>
      <c r="S151" s="46">
        <v>4261</v>
      </c>
      <c r="T151" s="46">
        <v>4276</v>
      </c>
      <c r="U151" s="46">
        <v>4629</v>
      </c>
      <c r="V151" s="46">
        <v>4594</v>
      </c>
      <c r="W151" s="46">
        <v>4569</v>
      </c>
      <c r="X151" s="46">
        <v>4556</v>
      </c>
      <c r="Y151" s="46">
        <v>4533</v>
      </c>
      <c r="Z151" s="46">
        <v>4478</v>
      </c>
      <c r="AA151" s="299">
        <v>4478</v>
      </c>
    </row>
    <row r="152" spans="2:27" ht="12.75">
      <c r="B152" s="60" t="s">
        <v>36</v>
      </c>
      <c r="C152" s="46">
        <v>4716</v>
      </c>
      <c r="D152" s="46">
        <v>4716</v>
      </c>
      <c r="E152" s="46">
        <v>4716</v>
      </c>
      <c r="F152" s="46">
        <v>4716</v>
      </c>
      <c r="G152" s="46">
        <v>4716</v>
      </c>
      <c r="H152" s="46">
        <v>4716</v>
      </c>
      <c r="I152" s="46">
        <v>4716</v>
      </c>
      <c r="J152" s="46">
        <v>4716</v>
      </c>
      <c r="K152" s="46">
        <v>4716</v>
      </c>
      <c r="L152" s="46">
        <v>4716</v>
      </c>
      <c r="M152" s="46">
        <v>4716</v>
      </c>
      <c r="N152" s="46">
        <v>4898</v>
      </c>
      <c r="O152" s="46">
        <v>4755</v>
      </c>
      <c r="P152" s="46">
        <v>4783</v>
      </c>
      <c r="Q152" s="46">
        <v>4787</v>
      </c>
      <c r="R152" s="46">
        <v>4859</v>
      </c>
      <c r="S152" s="46">
        <v>4606</v>
      </c>
      <c r="T152" s="46">
        <v>4430</v>
      </c>
      <c r="U152" s="46">
        <v>4763</v>
      </c>
      <c r="V152" s="46">
        <v>4812</v>
      </c>
      <c r="W152" s="46">
        <v>4798</v>
      </c>
      <c r="X152" s="46">
        <v>5510</v>
      </c>
      <c r="Y152" s="46">
        <v>5632</v>
      </c>
      <c r="Z152" s="46">
        <v>5417</v>
      </c>
      <c r="AA152" s="46">
        <v>5127</v>
      </c>
    </row>
    <row r="153" spans="2:27" ht="12.75">
      <c r="B153" s="60" t="s">
        <v>37</v>
      </c>
      <c r="C153" s="46">
        <v>30625</v>
      </c>
      <c r="D153" s="46">
        <v>30054</v>
      </c>
      <c r="E153" s="46">
        <v>30000</v>
      </c>
      <c r="F153" s="46">
        <v>29756</v>
      </c>
      <c r="G153" s="46">
        <v>29598</v>
      </c>
      <c r="H153" s="46">
        <v>29864</v>
      </c>
      <c r="I153" s="46">
        <v>29694</v>
      </c>
      <c r="J153" s="46">
        <v>29382</v>
      </c>
      <c r="K153" s="46">
        <v>29273</v>
      </c>
      <c r="L153" s="46">
        <v>25942</v>
      </c>
      <c r="M153" s="46">
        <v>25394</v>
      </c>
      <c r="N153" s="46">
        <v>25206</v>
      </c>
      <c r="O153" s="46">
        <v>25169</v>
      </c>
      <c r="P153" s="46">
        <v>25125</v>
      </c>
      <c r="Q153" s="46">
        <v>25972</v>
      </c>
      <c r="R153" s="46">
        <v>25859</v>
      </c>
      <c r="S153" s="46">
        <v>24744</v>
      </c>
      <c r="T153" s="46">
        <v>25003</v>
      </c>
      <c r="U153" s="46">
        <v>24718</v>
      </c>
      <c r="V153" s="46">
        <v>24190</v>
      </c>
      <c r="W153" s="46">
        <v>23719</v>
      </c>
      <c r="X153" s="46">
        <v>23894</v>
      </c>
      <c r="Y153" s="46">
        <v>23463</v>
      </c>
      <c r="Z153" s="46">
        <v>23495</v>
      </c>
      <c r="AA153" s="46">
        <v>23572</v>
      </c>
    </row>
    <row r="154" spans="2:27" ht="12.75">
      <c r="B154" s="60" t="s">
        <v>22</v>
      </c>
      <c r="C154" s="46">
        <v>30417</v>
      </c>
      <c r="D154" s="46">
        <v>30311</v>
      </c>
      <c r="E154" s="46">
        <v>30211</v>
      </c>
      <c r="F154" s="46">
        <v>30121</v>
      </c>
      <c r="G154" s="46">
        <v>30036</v>
      </c>
      <c r="H154" s="46">
        <v>29983</v>
      </c>
      <c r="I154" s="46">
        <v>29933</v>
      </c>
      <c r="J154" s="46">
        <v>29879</v>
      </c>
      <c r="K154" s="46">
        <v>29822</v>
      </c>
      <c r="L154" s="46">
        <v>29774</v>
      </c>
      <c r="M154" s="46">
        <v>29697</v>
      </c>
      <c r="N154" s="46">
        <v>29619</v>
      </c>
      <c r="O154" s="46">
        <v>29544</v>
      </c>
      <c r="P154" s="46">
        <v>29494</v>
      </c>
      <c r="Q154" s="46">
        <v>29444</v>
      </c>
      <c r="R154" s="46">
        <v>29415</v>
      </c>
      <c r="S154" s="46">
        <v>29292</v>
      </c>
      <c r="T154" s="46">
        <v>29149</v>
      </c>
      <c r="U154" s="46">
        <v>28980</v>
      </c>
      <c r="V154" s="46">
        <v>28876</v>
      </c>
      <c r="W154" s="46">
        <v>28770</v>
      </c>
      <c r="X154" s="46">
        <v>28712</v>
      </c>
      <c r="Y154" s="46">
        <v>28703</v>
      </c>
      <c r="Z154" s="46">
        <v>28635</v>
      </c>
      <c r="AA154" s="46">
        <v>28628</v>
      </c>
    </row>
    <row r="155" spans="2:27" ht="12.75">
      <c r="B155" s="60" t="s">
        <v>38</v>
      </c>
      <c r="C155" s="61" t="s">
        <v>0</v>
      </c>
      <c r="D155" s="61" t="s">
        <v>0</v>
      </c>
      <c r="E155" s="61" t="s">
        <v>0</v>
      </c>
      <c r="F155" s="61" t="s">
        <v>0</v>
      </c>
      <c r="G155" s="61" t="s">
        <v>0</v>
      </c>
      <c r="H155" s="61" t="s">
        <v>0</v>
      </c>
      <c r="I155" s="61" t="s">
        <v>0</v>
      </c>
      <c r="J155" s="61" t="s">
        <v>0</v>
      </c>
      <c r="K155" s="61" t="s">
        <v>0</v>
      </c>
      <c r="L155" s="61" t="s">
        <v>0</v>
      </c>
      <c r="M155" s="46">
        <v>1169</v>
      </c>
      <c r="N155" s="46">
        <v>1178</v>
      </c>
      <c r="O155" s="46">
        <v>1181</v>
      </c>
      <c r="P155" s="46">
        <v>1200</v>
      </c>
      <c r="Q155" s="46">
        <v>1201</v>
      </c>
      <c r="R155" s="46">
        <v>1185</v>
      </c>
      <c r="S155" s="46">
        <v>1169</v>
      </c>
      <c r="T155" s="46">
        <v>1202</v>
      </c>
      <c r="U155" s="46">
        <v>1288</v>
      </c>
      <c r="V155" s="46">
        <v>1299</v>
      </c>
      <c r="W155" s="46">
        <v>1334</v>
      </c>
      <c r="X155" s="46">
        <v>1326</v>
      </c>
      <c r="Y155" s="46">
        <v>1331</v>
      </c>
      <c r="Z155" s="46">
        <v>1300</v>
      </c>
      <c r="AA155" s="46">
        <v>1240</v>
      </c>
    </row>
    <row r="156" spans="2:27" ht="12.75">
      <c r="B156" s="60" t="s">
        <v>39</v>
      </c>
      <c r="C156" s="46">
        <v>18166</v>
      </c>
      <c r="D156" s="46">
        <v>17571</v>
      </c>
      <c r="E156" s="46">
        <v>17203</v>
      </c>
      <c r="F156" s="46">
        <v>16484</v>
      </c>
      <c r="G156" s="46">
        <v>16426</v>
      </c>
      <c r="H156" s="46">
        <v>16172</v>
      </c>
      <c r="I156" s="46">
        <v>15698</v>
      </c>
      <c r="J156" s="46">
        <v>15694</v>
      </c>
      <c r="K156" s="46">
        <v>15598</v>
      </c>
      <c r="L156" s="46">
        <v>15794</v>
      </c>
      <c r="M156" s="46">
        <v>15628</v>
      </c>
      <c r="N156" s="46">
        <v>15472</v>
      </c>
      <c r="O156" s="46">
        <v>15421</v>
      </c>
      <c r="P156" s="46">
        <v>15097</v>
      </c>
      <c r="Q156" s="46">
        <v>14965</v>
      </c>
      <c r="R156" s="46">
        <v>14710</v>
      </c>
      <c r="S156" s="46">
        <v>13274</v>
      </c>
      <c r="T156" s="46">
        <v>14490</v>
      </c>
      <c r="U156" s="46">
        <v>13338</v>
      </c>
      <c r="V156" s="46">
        <v>13111</v>
      </c>
      <c r="W156" s="46">
        <v>12885</v>
      </c>
      <c r="X156" s="46">
        <v>12670</v>
      </c>
      <c r="Y156" s="46">
        <v>12548</v>
      </c>
      <c r="Z156" s="46">
        <v>12426</v>
      </c>
      <c r="AA156" s="46">
        <v>12720</v>
      </c>
    </row>
    <row r="157" spans="2:27" ht="12.75">
      <c r="B157" s="60" t="s">
        <v>40</v>
      </c>
      <c r="C157" s="46">
        <v>142</v>
      </c>
      <c r="D157" s="46">
        <v>141</v>
      </c>
      <c r="E157" s="46">
        <v>144</v>
      </c>
      <c r="F157" s="46">
        <v>143</v>
      </c>
      <c r="G157" s="46">
        <v>133</v>
      </c>
      <c r="H157" s="46">
        <v>134</v>
      </c>
      <c r="I157" s="46">
        <v>136</v>
      </c>
      <c r="J157" s="46">
        <v>133</v>
      </c>
      <c r="K157" s="46">
        <v>134</v>
      </c>
      <c r="L157" s="46">
        <v>139</v>
      </c>
      <c r="M157" s="46">
        <v>144</v>
      </c>
      <c r="N157" s="46">
        <v>144</v>
      </c>
      <c r="O157" s="46">
        <v>137</v>
      </c>
      <c r="P157" s="46">
        <v>156</v>
      </c>
      <c r="Q157" s="46">
        <v>155</v>
      </c>
      <c r="R157" s="46">
        <v>166</v>
      </c>
      <c r="S157" s="46">
        <v>156</v>
      </c>
      <c r="T157" s="46">
        <v>150</v>
      </c>
      <c r="U157" s="46">
        <v>127</v>
      </c>
      <c r="V157" s="46">
        <v>125</v>
      </c>
      <c r="W157" s="46">
        <v>115</v>
      </c>
      <c r="X157" s="46">
        <v>116</v>
      </c>
      <c r="Y157" s="46">
        <v>116</v>
      </c>
      <c r="Z157" s="46">
        <v>107</v>
      </c>
      <c r="AA157" s="46">
        <v>107</v>
      </c>
    </row>
    <row r="158" spans="2:27" ht="12.75">
      <c r="B158" s="60" t="s">
        <v>41</v>
      </c>
      <c r="C158" s="46">
        <v>1587</v>
      </c>
      <c r="D158" s="46">
        <v>1587</v>
      </c>
      <c r="E158" s="46">
        <v>1587</v>
      </c>
      <c r="F158" s="46">
        <v>1587</v>
      </c>
      <c r="G158" s="46">
        <v>1587</v>
      </c>
      <c r="H158" s="46">
        <v>1587</v>
      </c>
      <c r="I158" s="46">
        <v>1587</v>
      </c>
      <c r="J158" s="46">
        <v>1587</v>
      </c>
      <c r="K158" s="46">
        <v>1587</v>
      </c>
      <c r="L158" s="46">
        <v>1587</v>
      </c>
      <c r="M158" s="46">
        <v>1587</v>
      </c>
      <c r="N158" s="46">
        <v>1582</v>
      </c>
      <c r="O158" s="46">
        <v>1596</v>
      </c>
      <c r="P158" s="46">
        <v>1582</v>
      </c>
      <c r="Q158" s="46">
        <v>1642</v>
      </c>
      <c r="R158" s="46">
        <v>1734</v>
      </c>
      <c r="S158" s="46">
        <v>1855</v>
      </c>
      <c r="T158" s="46">
        <v>1839</v>
      </c>
      <c r="U158" s="46">
        <v>1825</v>
      </c>
      <c r="V158" s="46">
        <v>1833</v>
      </c>
      <c r="W158" s="46">
        <v>1806</v>
      </c>
      <c r="X158" s="46">
        <v>1816</v>
      </c>
      <c r="Y158" s="46">
        <v>1841</v>
      </c>
      <c r="Z158" s="46">
        <v>1878</v>
      </c>
      <c r="AA158" s="46">
        <v>1873</v>
      </c>
    </row>
    <row r="159" spans="2:27" ht="12.75">
      <c r="B159" s="60" t="s">
        <v>42</v>
      </c>
      <c r="C159" s="46">
        <v>3514</v>
      </c>
      <c r="D159" s="46">
        <v>3512</v>
      </c>
      <c r="E159" s="46">
        <v>3524</v>
      </c>
      <c r="F159" s="46">
        <v>3519</v>
      </c>
      <c r="G159" s="46">
        <v>3513</v>
      </c>
      <c r="H159" s="46">
        <v>3507</v>
      </c>
      <c r="I159" s="46">
        <v>3504</v>
      </c>
      <c r="J159" s="46">
        <v>3502</v>
      </c>
      <c r="K159" s="46">
        <v>3497</v>
      </c>
      <c r="L159" s="46">
        <v>3496</v>
      </c>
      <c r="M159" s="46">
        <v>3489</v>
      </c>
      <c r="N159" s="46">
        <v>2912</v>
      </c>
      <c r="O159" s="46">
        <v>2903</v>
      </c>
      <c r="P159" s="46">
        <v>2531</v>
      </c>
      <c r="Q159" s="46">
        <v>2604</v>
      </c>
      <c r="R159" s="46">
        <v>2837</v>
      </c>
      <c r="S159" s="46">
        <v>2791</v>
      </c>
      <c r="T159" s="46">
        <v>2696</v>
      </c>
      <c r="U159" s="46">
        <v>2672</v>
      </c>
      <c r="V159" s="46">
        <v>2689</v>
      </c>
      <c r="W159" s="46">
        <v>2772</v>
      </c>
      <c r="X159" s="46">
        <v>2806</v>
      </c>
      <c r="Y159" s="46">
        <v>2842</v>
      </c>
      <c r="Z159" s="46">
        <v>2891</v>
      </c>
      <c r="AA159" s="46">
        <v>2952</v>
      </c>
    </row>
    <row r="160" spans="2:27" ht="12.75">
      <c r="B160" s="60" t="s">
        <v>29</v>
      </c>
      <c r="C160" s="46">
        <v>127</v>
      </c>
      <c r="D160" s="46">
        <v>126</v>
      </c>
      <c r="E160" s="46">
        <v>126</v>
      </c>
      <c r="F160" s="46">
        <v>127</v>
      </c>
      <c r="G160" s="46">
        <v>127</v>
      </c>
      <c r="H160" s="46">
        <v>127</v>
      </c>
      <c r="I160" s="46">
        <v>126</v>
      </c>
      <c r="J160" s="46">
        <v>133</v>
      </c>
      <c r="K160" s="46">
        <v>127</v>
      </c>
      <c r="L160" s="46">
        <v>127</v>
      </c>
      <c r="M160" s="46">
        <v>135</v>
      </c>
      <c r="N160" s="46">
        <v>128</v>
      </c>
      <c r="O160" s="46">
        <v>128</v>
      </c>
      <c r="P160" s="46">
        <v>128</v>
      </c>
      <c r="Q160" s="46">
        <v>128</v>
      </c>
      <c r="R160" s="46">
        <v>129</v>
      </c>
      <c r="S160" s="46">
        <v>129</v>
      </c>
      <c r="T160" s="46">
        <v>131</v>
      </c>
      <c r="U160" s="46">
        <v>131</v>
      </c>
      <c r="V160" s="46">
        <v>131</v>
      </c>
      <c r="W160" s="46">
        <v>131</v>
      </c>
      <c r="X160" s="46">
        <v>131</v>
      </c>
      <c r="Y160" s="46">
        <v>131</v>
      </c>
      <c r="Z160" s="46">
        <v>131</v>
      </c>
      <c r="AA160" s="46">
        <v>131</v>
      </c>
    </row>
    <row r="161" spans="2:27" ht="12.75">
      <c r="B161" s="60" t="s">
        <v>26</v>
      </c>
      <c r="C161" s="61" t="s">
        <v>0</v>
      </c>
      <c r="D161" s="61" t="s">
        <v>0</v>
      </c>
      <c r="E161" s="61" t="s">
        <v>0</v>
      </c>
      <c r="F161" s="61" t="s">
        <v>0</v>
      </c>
      <c r="G161" s="61" t="s">
        <v>0</v>
      </c>
      <c r="H161" s="61" t="s">
        <v>0</v>
      </c>
      <c r="I161" s="61" t="s">
        <v>0</v>
      </c>
      <c r="J161" s="61" t="s">
        <v>0</v>
      </c>
      <c r="K161" s="61" t="s">
        <v>0</v>
      </c>
      <c r="L161" s="61" t="s">
        <v>0</v>
      </c>
      <c r="M161" s="46">
        <v>5854</v>
      </c>
      <c r="N161" s="46">
        <v>5865</v>
      </c>
      <c r="O161" s="46">
        <v>5867</v>
      </c>
      <c r="P161" s="46">
        <v>5865</v>
      </c>
      <c r="Q161" s="46">
        <v>5864</v>
      </c>
      <c r="R161" s="46">
        <v>5855</v>
      </c>
      <c r="S161" s="46">
        <v>5809</v>
      </c>
      <c r="T161" s="46">
        <v>5807</v>
      </c>
      <c r="U161" s="46">
        <v>5790</v>
      </c>
      <c r="V161" s="46">
        <v>5783</v>
      </c>
      <c r="W161" s="46">
        <v>5343</v>
      </c>
      <c r="X161" s="46">
        <v>5337</v>
      </c>
      <c r="Y161" s="46">
        <v>5338</v>
      </c>
      <c r="Z161" s="46">
        <v>5340</v>
      </c>
      <c r="AA161" s="46">
        <v>5346</v>
      </c>
    </row>
    <row r="162" spans="2:27" ht="12.75">
      <c r="B162" s="60" t="s">
        <v>43</v>
      </c>
      <c r="C162" s="46">
        <v>11</v>
      </c>
      <c r="D162" s="46">
        <v>11</v>
      </c>
      <c r="E162" s="46">
        <v>11</v>
      </c>
      <c r="F162" s="46">
        <v>11</v>
      </c>
      <c r="G162" s="46">
        <v>11</v>
      </c>
      <c r="H162" s="46">
        <v>10</v>
      </c>
      <c r="I162" s="46">
        <v>10</v>
      </c>
      <c r="J162" s="46">
        <v>10</v>
      </c>
      <c r="K162" s="46">
        <v>10</v>
      </c>
      <c r="L162" s="46">
        <v>10</v>
      </c>
      <c r="M162" s="46">
        <v>10</v>
      </c>
      <c r="N162" s="46">
        <v>10</v>
      </c>
      <c r="O162" s="46">
        <v>10</v>
      </c>
      <c r="P162" s="46">
        <v>10</v>
      </c>
      <c r="Q162" s="46">
        <v>10</v>
      </c>
      <c r="R162" s="46">
        <v>10</v>
      </c>
      <c r="S162" s="46">
        <v>10</v>
      </c>
      <c r="T162" s="46">
        <v>10</v>
      </c>
      <c r="U162" s="46">
        <v>10</v>
      </c>
      <c r="V162" s="46">
        <v>10</v>
      </c>
      <c r="W162" s="46">
        <v>11</v>
      </c>
      <c r="X162" s="46">
        <v>11</v>
      </c>
      <c r="Y162" s="46">
        <v>11</v>
      </c>
      <c r="Z162" s="46">
        <v>12</v>
      </c>
      <c r="AA162" s="46">
        <v>12</v>
      </c>
    </row>
    <row r="163" spans="2:27" ht="12.75">
      <c r="B163" s="60" t="s">
        <v>18</v>
      </c>
      <c r="C163" s="46">
        <v>2006</v>
      </c>
      <c r="D163" s="46">
        <v>1991</v>
      </c>
      <c r="E163" s="46">
        <v>1985</v>
      </c>
      <c r="F163" s="46">
        <v>1988</v>
      </c>
      <c r="G163" s="46">
        <v>1971</v>
      </c>
      <c r="H163" s="46">
        <v>1965</v>
      </c>
      <c r="I163" s="46">
        <v>1982</v>
      </c>
      <c r="J163" s="46">
        <v>1965</v>
      </c>
      <c r="K163" s="46">
        <v>1973</v>
      </c>
      <c r="L163" s="46">
        <v>1967</v>
      </c>
      <c r="M163" s="46">
        <v>1955</v>
      </c>
      <c r="N163" s="46">
        <v>1931</v>
      </c>
      <c r="O163" s="46">
        <v>1949</v>
      </c>
      <c r="P163" s="46">
        <v>1923</v>
      </c>
      <c r="Q163" s="46">
        <v>1925</v>
      </c>
      <c r="R163" s="46">
        <v>1922</v>
      </c>
      <c r="S163" s="46">
        <v>1920</v>
      </c>
      <c r="T163" s="46">
        <v>1914</v>
      </c>
      <c r="U163" s="46">
        <v>1929</v>
      </c>
      <c r="V163" s="46">
        <v>1917</v>
      </c>
      <c r="W163" s="46">
        <v>1872</v>
      </c>
      <c r="X163" s="46">
        <v>1858</v>
      </c>
      <c r="Y163" s="46">
        <v>1842</v>
      </c>
      <c r="Z163" s="46">
        <v>1848</v>
      </c>
      <c r="AA163" s="46">
        <v>1839</v>
      </c>
    </row>
    <row r="164" spans="2:27" ht="12.75">
      <c r="B164" s="60" t="s">
        <v>44</v>
      </c>
      <c r="C164" s="46">
        <v>3458</v>
      </c>
      <c r="D164" s="46">
        <v>3477</v>
      </c>
      <c r="E164" s="46">
        <v>3468</v>
      </c>
      <c r="F164" s="46">
        <v>3448</v>
      </c>
      <c r="G164" s="46">
        <v>3449</v>
      </c>
      <c r="H164" s="46">
        <v>3436</v>
      </c>
      <c r="I164" s="46">
        <v>3423</v>
      </c>
      <c r="J164" s="46">
        <v>3410</v>
      </c>
      <c r="K164" s="46">
        <v>3397</v>
      </c>
      <c r="L164" s="46">
        <v>3384</v>
      </c>
      <c r="M164" s="46">
        <v>3381</v>
      </c>
      <c r="N164" s="46">
        <v>3374</v>
      </c>
      <c r="O164" s="46">
        <v>3374</v>
      </c>
      <c r="P164" s="46">
        <v>3375</v>
      </c>
      <c r="Q164" s="46">
        <v>3368</v>
      </c>
      <c r="R164" s="46">
        <v>3263</v>
      </c>
      <c r="S164" s="46">
        <v>3240</v>
      </c>
      <c r="T164" s="46">
        <v>3239</v>
      </c>
      <c r="U164" s="46">
        <v>3171</v>
      </c>
      <c r="V164" s="46">
        <v>3169</v>
      </c>
      <c r="W164" s="46">
        <v>3166</v>
      </c>
      <c r="X164" s="46">
        <v>2868</v>
      </c>
      <c r="Y164" s="46">
        <v>2864</v>
      </c>
      <c r="Z164" s="46">
        <v>2862</v>
      </c>
      <c r="AA164" s="46">
        <v>2716</v>
      </c>
    </row>
    <row r="165" spans="2:27" ht="12.75">
      <c r="B165" s="60" t="s">
        <v>25</v>
      </c>
      <c r="C165" s="46">
        <v>18574</v>
      </c>
      <c r="D165" s="46">
        <v>18448</v>
      </c>
      <c r="E165" s="46">
        <v>17887</v>
      </c>
      <c r="F165" s="46">
        <v>17747</v>
      </c>
      <c r="G165" s="46">
        <v>17297</v>
      </c>
      <c r="H165" s="46">
        <v>17935</v>
      </c>
      <c r="I165" s="46">
        <v>17882</v>
      </c>
      <c r="J165" s="46">
        <v>17830</v>
      </c>
      <c r="K165" s="46">
        <v>17878</v>
      </c>
      <c r="L165" s="46">
        <v>17817</v>
      </c>
      <c r="M165" s="46">
        <v>17813</v>
      </c>
      <c r="N165" s="46">
        <v>17788</v>
      </c>
      <c r="O165" s="46">
        <v>16899</v>
      </c>
      <c r="P165" s="46">
        <v>16169</v>
      </c>
      <c r="Q165" s="46">
        <v>16328</v>
      </c>
      <c r="R165" s="46">
        <v>15906</v>
      </c>
      <c r="S165" s="46">
        <v>15957</v>
      </c>
      <c r="T165" s="46">
        <v>15477</v>
      </c>
      <c r="U165" s="46">
        <v>15608</v>
      </c>
      <c r="V165" s="46">
        <v>15625</v>
      </c>
      <c r="W165" s="46">
        <v>14559</v>
      </c>
      <c r="X165" s="46">
        <v>14726</v>
      </c>
      <c r="Y165" s="46">
        <v>14476</v>
      </c>
      <c r="Z165" s="46">
        <v>14181</v>
      </c>
      <c r="AA165" s="46">
        <v>14391</v>
      </c>
    </row>
    <row r="166" spans="2:27" ht="12.75">
      <c r="B166" s="60" t="s">
        <v>27</v>
      </c>
      <c r="C166" s="61" t="s">
        <v>0</v>
      </c>
      <c r="D166" s="61" t="s">
        <v>0</v>
      </c>
      <c r="E166" s="61" t="s">
        <v>0</v>
      </c>
      <c r="F166" s="61" t="s">
        <v>0</v>
      </c>
      <c r="G166" s="61" t="s">
        <v>0</v>
      </c>
      <c r="H166" s="46">
        <v>3948</v>
      </c>
      <c r="I166" s="46">
        <v>3931</v>
      </c>
      <c r="J166" s="46">
        <v>3919</v>
      </c>
      <c r="K166" s="46">
        <v>3774</v>
      </c>
      <c r="L166" s="46">
        <v>3969</v>
      </c>
      <c r="M166" s="46">
        <v>3957</v>
      </c>
      <c r="N166" s="46">
        <v>3854</v>
      </c>
      <c r="O166" s="46">
        <v>3878</v>
      </c>
      <c r="P166" s="46">
        <v>3814</v>
      </c>
      <c r="Q166" s="46">
        <v>3870</v>
      </c>
      <c r="R166" s="46">
        <v>3824</v>
      </c>
      <c r="S166" s="46">
        <v>3758</v>
      </c>
      <c r="T166" s="46">
        <v>3661</v>
      </c>
      <c r="U166" s="46">
        <v>3726</v>
      </c>
      <c r="V166" s="46">
        <v>3695</v>
      </c>
      <c r="W166" s="46">
        <v>3654</v>
      </c>
      <c r="X166" s="46">
        <v>3649</v>
      </c>
      <c r="Y166" s="46">
        <v>3664</v>
      </c>
      <c r="Z166" s="46">
        <v>3716</v>
      </c>
      <c r="AA166" s="46">
        <v>3701</v>
      </c>
    </row>
    <row r="167" spans="2:27" ht="12.75">
      <c r="B167" s="60" t="s">
        <v>45</v>
      </c>
      <c r="C167" s="46">
        <v>14769</v>
      </c>
      <c r="D167" s="46">
        <v>14802</v>
      </c>
      <c r="E167" s="46">
        <v>14790</v>
      </c>
      <c r="F167" s="46">
        <v>14793</v>
      </c>
      <c r="G167" s="46">
        <v>14798</v>
      </c>
      <c r="H167" s="46">
        <v>14797</v>
      </c>
      <c r="I167" s="46">
        <v>14787</v>
      </c>
      <c r="J167" s="46">
        <v>14787</v>
      </c>
      <c r="K167" s="46">
        <v>14746</v>
      </c>
      <c r="L167" s="46">
        <v>14781</v>
      </c>
      <c r="M167" s="46">
        <v>14812</v>
      </c>
      <c r="N167" s="46">
        <v>14798</v>
      </c>
      <c r="O167" s="46">
        <v>14819</v>
      </c>
      <c r="P167" s="46">
        <v>14801</v>
      </c>
      <c r="Q167" s="46">
        <v>14295</v>
      </c>
      <c r="R167" s="46">
        <v>14270</v>
      </c>
      <c r="S167" s="46">
        <v>14117</v>
      </c>
      <c r="T167" s="46">
        <v>13714</v>
      </c>
      <c r="U167" s="46">
        <v>13717</v>
      </c>
      <c r="V167" s="46">
        <v>13711</v>
      </c>
      <c r="W167" s="46">
        <v>14156</v>
      </c>
      <c r="X167" s="46">
        <v>13982</v>
      </c>
      <c r="Y167" s="46">
        <v>13733</v>
      </c>
      <c r="Z167" s="46">
        <v>13905</v>
      </c>
      <c r="AA167" s="46">
        <v>13830</v>
      </c>
    </row>
    <row r="168" spans="2:27" ht="12.75">
      <c r="B168" s="60" t="s">
        <v>23</v>
      </c>
      <c r="C168" s="61" t="s">
        <v>0</v>
      </c>
      <c r="D168" s="61" t="s">
        <v>0</v>
      </c>
      <c r="E168" s="46">
        <v>556</v>
      </c>
      <c r="F168" s="46">
        <v>553</v>
      </c>
      <c r="G168" s="46">
        <v>538</v>
      </c>
      <c r="H168" s="46">
        <v>525</v>
      </c>
      <c r="I168" s="46">
        <v>513</v>
      </c>
      <c r="J168" s="46">
        <v>494</v>
      </c>
      <c r="K168" s="46">
        <v>491</v>
      </c>
      <c r="L168" s="46">
        <v>499</v>
      </c>
      <c r="M168" s="46">
        <v>509</v>
      </c>
      <c r="N168" s="46">
        <v>510</v>
      </c>
      <c r="O168" s="46">
        <v>505</v>
      </c>
      <c r="P168" s="46">
        <v>510</v>
      </c>
      <c r="Q168" s="46">
        <v>491</v>
      </c>
      <c r="R168" s="46">
        <v>509</v>
      </c>
      <c r="S168" s="46">
        <v>490</v>
      </c>
      <c r="T168" s="46">
        <v>498</v>
      </c>
      <c r="U168" s="46">
        <v>492</v>
      </c>
      <c r="V168" s="46">
        <v>468</v>
      </c>
      <c r="W168" s="46">
        <v>483</v>
      </c>
      <c r="X168" s="46">
        <v>458</v>
      </c>
      <c r="Y168" s="46">
        <v>480</v>
      </c>
      <c r="Z168" s="46">
        <v>479</v>
      </c>
      <c r="AA168" s="46">
        <v>482</v>
      </c>
    </row>
    <row r="169" spans="2:27" ht="12.75">
      <c r="B169" s="60" t="s">
        <v>46</v>
      </c>
      <c r="C169" s="46">
        <v>2417</v>
      </c>
      <c r="D169" s="46">
        <v>2417</v>
      </c>
      <c r="E169" s="46">
        <v>2419</v>
      </c>
      <c r="F169" s="46">
        <v>2421</v>
      </c>
      <c r="G169" s="46">
        <v>2446</v>
      </c>
      <c r="H169" s="46">
        <v>2446</v>
      </c>
      <c r="I169" s="46">
        <v>2446</v>
      </c>
      <c r="J169" s="46">
        <v>2445</v>
      </c>
      <c r="K169" s="46">
        <v>2445</v>
      </c>
      <c r="L169" s="46">
        <v>2444</v>
      </c>
      <c r="M169" s="46">
        <v>2402</v>
      </c>
      <c r="N169" s="46">
        <v>2255</v>
      </c>
      <c r="O169" s="46">
        <v>2236</v>
      </c>
      <c r="P169" s="46">
        <v>2236</v>
      </c>
      <c r="Q169" s="46">
        <v>1935</v>
      </c>
      <c r="R169" s="46">
        <v>1941</v>
      </c>
      <c r="S169" s="46">
        <v>1939</v>
      </c>
      <c r="T169" s="46">
        <v>1931</v>
      </c>
      <c r="U169" s="46">
        <v>1936</v>
      </c>
      <c r="V169" s="46">
        <v>1930</v>
      </c>
      <c r="W169" s="46">
        <v>1922</v>
      </c>
      <c r="X169" s="46">
        <v>1930</v>
      </c>
      <c r="Y169" s="46">
        <v>1927</v>
      </c>
      <c r="Z169" s="46">
        <v>1929</v>
      </c>
      <c r="AA169" s="46">
        <v>1925</v>
      </c>
    </row>
    <row r="170" spans="2:27" ht="12.75">
      <c r="B170" s="60" t="s">
        <v>24</v>
      </c>
      <c r="C170" s="46">
        <v>2559</v>
      </c>
      <c r="D170" s="46">
        <v>2539</v>
      </c>
      <c r="E170" s="46">
        <v>2528</v>
      </c>
      <c r="F170" s="46">
        <v>2292</v>
      </c>
      <c r="G170" s="46">
        <v>2318</v>
      </c>
      <c r="H170" s="46">
        <v>2161</v>
      </c>
      <c r="I170" s="46">
        <v>2143</v>
      </c>
      <c r="J170" s="46">
        <v>2150</v>
      </c>
      <c r="K170" s="46">
        <v>2192</v>
      </c>
      <c r="L170" s="46">
        <v>2201</v>
      </c>
      <c r="M170" s="46">
        <v>2218</v>
      </c>
      <c r="N170" s="46">
        <v>2222</v>
      </c>
      <c r="O170" s="46">
        <v>2236</v>
      </c>
      <c r="P170" s="46">
        <v>2244</v>
      </c>
      <c r="Q170" s="46">
        <v>2252</v>
      </c>
      <c r="R170" s="46">
        <v>2272</v>
      </c>
      <c r="S170" s="46">
        <v>2299</v>
      </c>
      <c r="T170" s="46">
        <v>2293</v>
      </c>
      <c r="U170" s="46">
        <v>2294</v>
      </c>
      <c r="V170" s="46">
        <v>2294</v>
      </c>
      <c r="W170" s="46">
        <v>2294</v>
      </c>
      <c r="X170" s="46">
        <v>2294</v>
      </c>
      <c r="Y170" s="46">
        <v>2284</v>
      </c>
      <c r="Z170" s="46">
        <v>2257</v>
      </c>
      <c r="AA170" s="46">
        <v>2259</v>
      </c>
    </row>
    <row r="171" spans="2:27" ht="12.75">
      <c r="B171" s="60" t="s">
        <v>47</v>
      </c>
      <c r="C171" s="46">
        <v>3417</v>
      </c>
      <c r="D171" s="46">
        <v>3361</v>
      </c>
      <c r="E171" s="46">
        <v>3347</v>
      </c>
      <c r="F171" s="46">
        <v>3359</v>
      </c>
      <c r="G171" s="46">
        <v>3359</v>
      </c>
      <c r="H171" s="46">
        <v>3270</v>
      </c>
      <c r="I171" s="46">
        <v>3300</v>
      </c>
      <c r="J171" s="46">
        <v>3262</v>
      </c>
      <c r="K171" s="46">
        <v>3234</v>
      </c>
      <c r="L171" s="46">
        <v>3197</v>
      </c>
      <c r="M171" s="46">
        <v>3156</v>
      </c>
      <c r="N171" s="46">
        <v>3157</v>
      </c>
      <c r="O171" s="46">
        <v>3172</v>
      </c>
      <c r="P171" s="46">
        <v>3166</v>
      </c>
      <c r="Q171" s="46">
        <v>3186</v>
      </c>
      <c r="R171" s="46">
        <v>3201</v>
      </c>
      <c r="S171" s="46">
        <v>3150</v>
      </c>
      <c r="T171" s="46">
        <v>3121</v>
      </c>
      <c r="U171" s="46">
        <v>3076</v>
      </c>
      <c r="V171" s="46">
        <v>3067</v>
      </c>
      <c r="W171" s="46">
        <v>3074</v>
      </c>
      <c r="X171" s="46">
        <v>3063</v>
      </c>
      <c r="Y171" s="46">
        <v>3032</v>
      </c>
      <c r="Z171" s="46">
        <v>3036</v>
      </c>
      <c r="AA171" s="299">
        <v>3036</v>
      </c>
    </row>
    <row r="172" spans="2:27" ht="12.75">
      <c r="B172" s="60" t="s">
        <v>21</v>
      </c>
      <c r="C172" s="46">
        <v>18278</v>
      </c>
      <c r="D172" s="61" t="s">
        <v>0</v>
      </c>
      <c r="E172" s="61" t="s">
        <v>0</v>
      </c>
      <c r="F172" s="61" t="s">
        <v>0</v>
      </c>
      <c r="G172" s="61" t="s">
        <v>0</v>
      </c>
      <c r="H172" s="46">
        <v>18012</v>
      </c>
      <c r="I172" s="61" t="s">
        <v>0</v>
      </c>
      <c r="J172" s="61" t="s">
        <v>0</v>
      </c>
      <c r="K172" s="61" t="s">
        <v>0</v>
      </c>
      <c r="L172" s="61" t="s">
        <v>0</v>
      </c>
      <c r="M172" s="46">
        <v>17531</v>
      </c>
      <c r="N172" s="46">
        <v>17755</v>
      </c>
      <c r="O172" s="46">
        <v>17701</v>
      </c>
      <c r="P172" s="46">
        <v>17644</v>
      </c>
      <c r="Q172" s="46">
        <v>17606</v>
      </c>
      <c r="R172" s="46">
        <v>17614</v>
      </c>
      <c r="S172" s="46">
        <v>17897</v>
      </c>
      <c r="T172" s="46">
        <v>17737</v>
      </c>
      <c r="U172" s="46">
        <v>17703</v>
      </c>
      <c r="V172" s="46">
        <v>17325</v>
      </c>
      <c r="W172" s="46">
        <v>17234</v>
      </c>
      <c r="X172" s="46">
        <v>17172</v>
      </c>
      <c r="Y172" s="46">
        <v>17282</v>
      </c>
      <c r="Z172" s="46">
        <v>17259</v>
      </c>
      <c r="AA172" s="46">
        <v>17240</v>
      </c>
    </row>
    <row r="173" spans="2:27" ht="12.75">
      <c r="B173" s="60" t="s">
        <v>28</v>
      </c>
      <c r="C173" s="46">
        <v>994</v>
      </c>
      <c r="D173" s="46">
        <v>1010</v>
      </c>
      <c r="E173" s="46">
        <v>1002</v>
      </c>
      <c r="F173" s="46">
        <v>1012</v>
      </c>
      <c r="G173" s="46">
        <v>1018</v>
      </c>
      <c r="H173" s="46">
        <v>1026</v>
      </c>
      <c r="I173" s="46">
        <v>1031</v>
      </c>
      <c r="J173" s="46">
        <v>1038</v>
      </c>
      <c r="K173" s="46">
        <v>1046</v>
      </c>
      <c r="L173" s="46">
        <v>1038</v>
      </c>
      <c r="M173" s="46">
        <v>1042</v>
      </c>
      <c r="N173" s="46">
        <v>1047</v>
      </c>
      <c r="O173" s="46">
        <v>1047</v>
      </c>
      <c r="P173" s="46">
        <v>1040</v>
      </c>
      <c r="Q173" s="46">
        <v>1040</v>
      </c>
      <c r="R173" s="46">
        <v>1035</v>
      </c>
      <c r="S173" s="46">
        <v>1034</v>
      </c>
      <c r="T173" s="46">
        <v>1032</v>
      </c>
      <c r="U173" s="46">
        <v>1024</v>
      </c>
      <c r="V173" s="46">
        <v>1014</v>
      </c>
      <c r="W173" s="46">
        <v>1006</v>
      </c>
      <c r="X173" s="46">
        <v>999</v>
      </c>
      <c r="Y173" s="46">
        <v>993</v>
      </c>
      <c r="Z173" s="46">
        <v>987</v>
      </c>
      <c r="AA173" s="46">
        <v>986</v>
      </c>
    </row>
    <row r="174" spans="2:27" ht="12.75">
      <c r="B174" s="60" t="s">
        <v>48</v>
      </c>
      <c r="C174" s="46">
        <v>1606</v>
      </c>
      <c r="D174" s="46">
        <v>1601</v>
      </c>
      <c r="E174" s="46">
        <v>1596</v>
      </c>
      <c r="F174" s="46">
        <v>1591</v>
      </c>
      <c r="G174" s="46">
        <v>1587</v>
      </c>
      <c r="H174" s="46">
        <v>1582</v>
      </c>
      <c r="I174" s="46">
        <v>1579</v>
      </c>
      <c r="J174" s="46">
        <v>1576</v>
      </c>
      <c r="K174" s="46">
        <v>1572</v>
      </c>
      <c r="L174" s="46">
        <v>1569</v>
      </c>
      <c r="M174" s="46">
        <v>1566</v>
      </c>
      <c r="N174" s="46">
        <v>1563</v>
      </c>
      <c r="O174" s="46">
        <v>1560</v>
      </c>
      <c r="P174" s="46">
        <v>1556</v>
      </c>
      <c r="Q174" s="46">
        <v>1553</v>
      </c>
      <c r="R174" s="46">
        <v>1550</v>
      </c>
      <c r="S174" s="46">
        <v>1547</v>
      </c>
      <c r="T174" s="46">
        <v>1544</v>
      </c>
      <c r="U174" s="46">
        <v>1541</v>
      </c>
      <c r="V174" s="46">
        <v>1538</v>
      </c>
      <c r="W174" s="46">
        <v>1535</v>
      </c>
      <c r="X174" s="46">
        <v>1532</v>
      </c>
      <c r="Y174" s="46">
        <v>1529</v>
      </c>
      <c r="Z174" s="46">
        <v>1526</v>
      </c>
      <c r="AA174" s="61" t="s">
        <v>0</v>
      </c>
    </row>
    <row r="176" spans="2:27" ht="12.75">
      <c r="B176" s="13" t="s">
        <v>107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2:27" ht="12.75"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1'!C10:K10</xm:f>
              <xm:sqref>L10</xm:sqref>
            </x14:sparkline>
            <x14:sparkline>
              <xm:f>'Table 1'!C11:K11</xm:f>
              <xm:sqref>L11</xm:sqref>
            </x14:sparkline>
            <x14:sparkline>
              <xm:f>'Table 1'!C12:K12</xm:f>
              <xm:sqref>L12</xm:sqref>
            </x14:sparkline>
            <x14:sparkline>
              <xm:f>'Table 1'!C13:K13</xm:f>
              <xm:sqref>L13</xm:sqref>
            </x14:sparkline>
            <x14:sparkline>
              <xm:f>'Table 1'!C14:J14</xm:f>
              <xm:sqref>L14</xm:sqref>
            </x14:sparkline>
            <x14:sparkline>
              <xm:f>'Table 1'!F15:K15</xm:f>
              <xm:sqref>L15</xm:sqref>
            </x14:sparkline>
            <x14:sparkline>
              <xm:f>'Table 1'!C16:J16</xm:f>
              <xm:sqref>L16</xm:sqref>
            </x14:sparkline>
            <x14:sparkline>
              <xm:f>'Table 1'!C17:K17</xm:f>
              <xm:sqref>L17</xm:sqref>
            </x14:sparkline>
            <x14:sparkline>
              <xm:f>'Table 1'!C18:K18</xm:f>
              <xm:sqref>L18</xm:sqref>
            </x14:sparkline>
            <x14:sparkline>
              <xm:f>'Table 1'!C19:K19</xm:f>
              <xm:sqref>L19</xm:sqref>
            </x14:sparkline>
            <x14:sparkline>
              <xm:f>'Table 1'!E20:K20</xm:f>
              <xm:sqref>L20</xm:sqref>
            </x14:sparkline>
            <x14:sparkline>
              <xm:f>'Table 1'!C21:K21</xm:f>
              <xm:sqref>L21</xm:sqref>
            </x14:sparkline>
            <x14:sparkline>
              <xm:f>'Table 1'!C22:K22</xm:f>
              <xm:sqref>L22</xm:sqref>
            </x14:sparkline>
            <x14:sparkline>
              <xm:f>'Table 1'!C23:K23</xm:f>
              <xm:sqref>L23</xm:sqref>
            </x14:sparkline>
            <x14:sparkline>
              <xm:f>'Table 1'!C24:K24</xm:f>
              <xm:sqref>L24</xm:sqref>
            </x14:sparkline>
            <x14:sparkline>
              <xm:f>'Table 1'!C25:K25</xm:f>
              <xm:sqref>L25</xm:sqref>
            </x14:sparkline>
            <x14:sparkline>
              <xm:f>'Table 1'!E26:K26</xm:f>
              <xm:sqref>L26</xm:sqref>
            </x14:sparkline>
            <x14:sparkline>
              <xm:f>'Table 1'!C27:K27</xm:f>
              <xm:sqref>L27</xm:sqref>
            </x14:sparkline>
            <x14:sparkline>
              <xm:f>'Table 1'!C28:K28</xm:f>
              <xm:sqref>L28</xm:sqref>
            </x14:sparkline>
            <x14:sparkline>
              <xm:f>'Table 1'!C29:K29</xm:f>
              <xm:sqref>L29</xm:sqref>
            </x14:sparkline>
            <x14:sparkline>
              <xm:f>'Table 1'!C30:K30</xm:f>
              <xm:sqref>L30</xm:sqref>
            </x14:sparkline>
            <x14:sparkline>
              <xm:f>'Table 1'!D31:K31</xm:f>
              <xm:sqref>L31</xm:sqref>
            </x14:sparkline>
            <x14:sparkline>
              <xm:f>'Table 1'!C32:K32</xm:f>
              <xm:sqref>L32</xm:sqref>
            </x14:sparkline>
            <x14:sparkline>
              <xm:f>'Table 1'!D33:K33</xm:f>
              <xm:sqref>L33</xm:sqref>
            </x14:sparkline>
            <x14:sparkline>
              <xm:f>'Table 1'!C34:K34</xm:f>
              <xm:sqref>L34</xm:sqref>
            </x14:sparkline>
            <x14:sparkline>
              <xm:f>'Table 1'!C35:K35</xm:f>
              <xm:sqref>L35</xm:sqref>
            </x14:sparkline>
            <x14:sparkline>
              <xm:f>'Table 1'!C36:J36</xm:f>
              <xm:sqref>L36</xm:sqref>
            </x14:sparkline>
            <x14:sparkline>
              <xm:f>'Table 1'!C37:K37</xm:f>
              <xm:sqref>L37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1'!E8:J8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1'!D9:J9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1'!C39:J39</xm:f>
              <xm:sqref>L39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A1:BO894"/>
  <sheetViews>
    <sheetView showGridLines="0" workbookViewId="0" topLeftCell="A1">
      <selection activeCell="U86" sqref="U86"/>
    </sheetView>
  </sheetViews>
  <sheetFormatPr defaultColWidth="9.140625" defaultRowHeight="12.75"/>
  <cols>
    <col min="1" max="2" width="9.140625" style="30" customWidth="1"/>
    <col min="3" max="3" width="40.7109375" style="30" customWidth="1"/>
    <col min="4" max="5" width="9.8515625" style="30" customWidth="1"/>
    <col min="6" max="6" width="10.00390625" style="30" bestFit="1" customWidth="1"/>
    <col min="7" max="7" width="9.8515625" style="30" bestFit="1" customWidth="1"/>
    <col min="8" max="8" width="10.28125" style="30" bestFit="1" customWidth="1"/>
    <col min="9" max="9" width="9.8515625" style="30" bestFit="1" customWidth="1"/>
    <col min="10" max="11" width="9.28125" style="30" bestFit="1" customWidth="1"/>
    <col min="12" max="12" width="9.140625" style="30" customWidth="1"/>
    <col min="13" max="13" width="9.28125" style="30" bestFit="1" customWidth="1"/>
    <col min="14" max="18" width="9.8515625" style="30" bestFit="1" customWidth="1"/>
    <col min="19" max="19" width="10.00390625" style="30" bestFit="1" customWidth="1"/>
    <col min="20" max="25" width="9.28125" style="30" bestFit="1" customWidth="1"/>
    <col min="26" max="26" width="11.00390625" style="30" customWidth="1"/>
    <col min="27" max="31" width="9.28125" style="30" bestFit="1" customWidth="1"/>
    <col min="32" max="32" width="9.8515625" style="30" customWidth="1"/>
    <col min="33" max="58" width="9.28125" style="30" bestFit="1" customWidth="1"/>
    <col min="59" max="59" width="12.421875" style="30" customWidth="1"/>
    <col min="60" max="60" width="15.7109375" style="30" customWidth="1"/>
    <col min="61" max="62" width="10.8515625" style="30" customWidth="1"/>
    <col min="63" max="64" width="13.7109375" style="30" customWidth="1"/>
    <col min="65" max="65" width="10.7109375" style="30" bestFit="1" customWidth="1"/>
    <col min="66" max="66" width="9.28125" style="30" bestFit="1" customWidth="1"/>
    <col min="67" max="67" width="9.7109375" style="30" bestFit="1" customWidth="1"/>
    <col min="68" max="70" width="9.140625" style="30" customWidth="1"/>
    <col min="71" max="71" width="16.28125" style="30" customWidth="1"/>
    <col min="72" max="72" width="12.7109375" style="30" customWidth="1"/>
    <col min="73" max="73" width="22.00390625" style="30" customWidth="1"/>
    <col min="74" max="16384" width="9.140625" style="30" customWidth="1"/>
  </cols>
  <sheetData>
    <row r="1" spans="1:64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2" spans="1:6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 ht="12.75">
      <c r="A3" s="21"/>
      <c r="B3" s="1" t="s">
        <v>178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4" ht="12.75">
      <c r="A4" s="21"/>
      <c r="B4" s="5" t="s">
        <v>209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64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</row>
    <row r="6" spans="1:64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</row>
    <row r="7" spans="1:64" ht="25.5" customHeight="1">
      <c r="A7" s="21"/>
      <c r="B7" s="1"/>
      <c r="C7" s="1"/>
      <c r="D7" s="1"/>
      <c r="E7" s="1"/>
      <c r="F7" s="1"/>
      <c r="G7" s="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06"/>
      <c r="W7" s="216" t="s">
        <v>11</v>
      </c>
      <c r="X7" s="216" t="s">
        <v>161</v>
      </c>
      <c r="Y7" s="216" t="s">
        <v>138</v>
      </c>
      <c r="Z7" s="216" t="s">
        <v>139</v>
      </c>
      <c r="AA7" s="216" t="s">
        <v>13</v>
      </c>
      <c r="AB7" s="184" t="s">
        <v>162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</row>
    <row r="8" spans="1:64" ht="15" customHeight="1">
      <c r="A8" s="21"/>
      <c r="B8" s="5"/>
      <c r="C8" s="1"/>
      <c r="D8" s="1"/>
      <c r="E8" s="1"/>
      <c r="F8" s="1"/>
      <c r="G8" s="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07"/>
      <c r="W8" s="464" t="s">
        <v>158</v>
      </c>
      <c r="X8" s="465"/>
      <c r="Y8" s="465"/>
      <c r="Z8" s="465"/>
      <c r="AA8" s="465"/>
      <c r="AB8" s="465"/>
      <c r="AC8" s="21"/>
      <c r="AD8" s="21"/>
      <c r="AE8" s="21"/>
      <c r="AF8" s="21"/>
      <c r="AG8" s="21"/>
      <c r="AH8" s="21"/>
      <c r="AI8" s="21"/>
      <c r="AJ8" s="21"/>
      <c r="AK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64" ht="13.5" customHeight="1">
      <c r="A9" s="21"/>
      <c r="B9" s="5"/>
      <c r="C9" s="1"/>
      <c r="D9" s="1"/>
      <c r="E9" s="1"/>
      <c r="F9" s="1"/>
      <c r="G9" s="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8" t="s">
        <v>153</v>
      </c>
      <c r="W9" s="157">
        <v>29.45093531709319</v>
      </c>
      <c r="X9" s="128">
        <v>12.501931158492795</v>
      </c>
      <c r="Y9" s="128">
        <v>10.337522513325553</v>
      </c>
      <c r="Z9" s="128">
        <v>29.272674665404043</v>
      </c>
      <c r="AA9" s="128">
        <v>1.6454548782426965</v>
      </c>
      <c r="AB9" s="128">
        <v>83.20851853255829</v>
      </c>
      <c r="AC9" s="21"/>
      <c r="AD9" s="21"/>
      <c r="AE9" s="21"/>
      <c r="AF9" s="21"/>
      <c r="AG9" s="21"/>
      <c r="AH9" s="21"/>
      <c r="AI9" s="21"/>
      <c r="AJ9" s="21"/>
      <c r="AK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</row>
    <row r="10" spans="1:64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09" t="s">
        <v>96</v>
      </c>
      <c r="W10" s="205">
        <v>28.50972246871587</v>
      </c>
      <c r="X10" s="203">
        <v>13.300890323609334</v>
      </c>
      <c r="Y10" s="203">
        <v>10.890862191432081</v>
      </c>
      <c r="Z10" s="203">
        <v>34.80674518081142</v>
      </c>
      <c r="AA10" s="203">
        <v>1.4273098324037794</v>
      </c>
      <c r="AB10" s="203">
        <v>88.93552999697248</v>
      </c>
      <c r="AC10" s="21"/>
      <c r="AD10" s="21"/>
      <c r="AE10" s="21"/>
      <c r="AF10" s="21"/>
      <c r="AG10" s="21"/>
      <c r="AH10" s="21"/>
      <c r="AI10" s="21"/>
      <c r="AJ10" s="21"/>
      <c r="AK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1:64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0"/>
      <c r="W11" s="204"/>
      <c r="X11" s="212"/>
      <c r="Y11" s="212"/>
      <c r="Z11" s="212"/>
      <c r="AA11" s="212"/>
      <c r="AB11" s="212"/>
      <c r="AC11" s="21"/>
      <c r="AD11" s="21"/>
      <c r="AE11" s="21"/>
      <c r="AF11" s="21"/>
      <c r="AG11" s="21"/>
      <c r="AH11" s="21"/>
      <c r="AI11" s="21"/>
      <c r="AJ11" s="21"/>
      <c r="AK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1:64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1" t="s">
        <v>18</v>
      </c>
      <c r="W12" s="160">
        <v>15.786845626203643</v>
      </c>
      <c r="X12" s="214">
        <v>28.44001302987582</v>
      </c>
      <c r="Y12" s="214">
        <v>21.384483177341615</v>
      </c>
      <c r="Z12" s="214">
        <v>125.64716624545785</v>
      </c>
      <c r="AA12" s="214">
        <v>1.8943790006044285</v>
      </c>
      <c r="AB12" s="214">
        <v>193.15288707948338</v>
      </c>
      <c r="AC12" s="21"/>
      <c r="AD12" s="21"/>
      <c r="AE12" s="21"/>
      <c r="AF12" s="21"/>
      <c r="AG12" s="21"/>
      <c r="AH12" s="21"/>
      <c r="AI12" s="21"/>
      <c r="AJ12" s="21"/>
      <c r="AK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1:64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94" t="s">
        <v>31</v>
      </c>
      <c r="W13" s="195">
        <v>39.01394056717116</v>
      </c>
      <c r="X13" s="213">
        <v>25.644990301282093</v>
      </c>
      <c r="Y13" s="213">
        <v>39.64816428103056</v>
      </c>
      <c r="Z13" s="213">
        <v>66.48555809783139</v>
      </c>
      <c r="AA13" s="213">
        <v>1.2591710878694584</v>
      </c>
      <c r="AB13" s="213">
        <v>172.05182433518465</v>
      </c>
      <c r="AC13" s="21"/>
      <c r="AD13" s="21"/>
      <c r="AE13" s="21"/>
      <c r="AF13" s="21"/>
      <c r="AG13" s="21"/>
      <c r="AH13" s="21"/>
      <c r="AI13" s="21"/>
      <c r="AJ13" s="21"/>
      <c r="AK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1" t="s">
        <v>35</v>
      </c>
      <c r="W14" s="160">
        <v>8.359952783408076</v>
      </c>
      <c r="X14" s="138">
        <v>0.8992486283260086</v>
      </c>
      <c r="Y14" s="138" t="s">
        <v>0</v>
      </c>
      <c r="Z14" s="160">
        <v>146.94375282582808</v>
      </c>
      <c r="AA14" s="160" t="s">
        <v>0</v>
      </c>
      <c r="AB14" s="214">
        <v>156.20295423756218</v>
      </c>
      <c r="AC14" s="21"/>
      <c r="AD14" s="21"/>
      <c r="AE14" s="21"/>
      <c r="AF14" s="21"/>
      <c r="AG14" s="21"/>
      <c r="AH14" s="21"/>
      <c r="AI14" s="21"/>
      <c r="AJ14" s="21"/>
      <c r="AK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90" t="s">
        <v>43</v>
      </c>
      <c r="W15" s="160" t="s">
        <v>0</v>
      </c>
      <c r="X15" s="138">
        <v>36.53939393939394</v>
      </c>
      <c r="Y15" s="138">
        <v>92.90151515151516</v>
      </c>
      <c r="Z15" s="138" t="s">
        <v>0</v>
      </c>
      <c r="AA15" s="138" t="s">
        <v>0</v>
      </c>
      <c r="AB15" s="138">
        <v>129.4409090909091</v>
      </c>
      <c r="AC15" s="21"/>
      <c r="AD15" s="21"/>
      <c r="AE15" s="21"/>
      <c r="AF15" s="21"/>
      <c r="AG15" s="21"/>
      <c r="AH15" s="21"/>
      <c r="AI15" s="21"/>
      <c r="AJ15" s="21"/>
      <c r="AK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90" t="s">
        <v>19</v>
      </c>
      <c r="W16" s="160">
        <v>50.113393617554514</v>
      </c>
      <c r="X16" s="138">
        <v>16.63629934302689</v>
      </c>
      <c r="Y16" s="138">
        <v>12.036625949114207</v>
      </c>
      <c r="Z16" s="138">
        <v>42.92998682881719</v>
      </c>
      <c r="AA16" s="138">
        <v>0.6153488202723555</v>
      </c>
      <c r="AB16" s="138">
        <v>122.33165455878516</v>
      </c>
      <c r="AC16" s="21"/>
      <c r="AD16" s="21"/>
      <c r="AE16" s="21"/>
      <c r="AF16" s="21"/>
      <c r="AG16" s="21"/>
      <c r="AH16" s="21"/>
      <c r="AI16" s="21"/>
      <c r="AJ16" s="21"/>
      <c r="AK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64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90" t="s">
        <v>29</v>
      </c>
      <c r="W17" s="160">
        <v>22.096183206106872</v>
      </c>
      <c r="X17" s="138">
        <v>6.3801526717557255</v>
      </c>
      <c r="Y17" s="138">
        <v>13.027480916030536</v>
      </c>
      <c r="Z17" s="138">
        <v>78.85343511450381</v>
      </c>
      <c r="AA17" s="138">
        <v>0.5969465648854962</v>
      </c>
      <c r="AB17" s="138">
        <v>120.95419847328243</v>
      </c>
      <c r="AC17" s="21"/>
      <c r="AD17" s="21"/>
      <c r="AE17" s="21"/>
      <c r="AF17" s="21"/>
      <c r="AG17" s="21"/>
      <c r="AH17" s="21"/>
      <c r="AI17" s="21"/>
      <c r="AJ17" s="21"/>
      <c r="AK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90" t="s">
        <v>33</v>
      </c>
      <c r="W18" s="160">
        <v>50.88166903626421</v>
      </c>
      <c r="X18" s="138">
        <v>11.249386219874213</v>
      </c>
      <c r="Y18" s="138">
        <v>48.10727812815961</v>
      </c>
      <c r="Z18" s="138">
        <v>7.336216748209533</v>
      </c>
      <c r="AA18" s="138">
        <v>1.6741578686942056</v>
      </c>
      <c r="AB18" s="138">
        <v>119.24870800120178</v>
      </c>
      <c r="AC18" s="21"/>
      <c r="AD18" s="21"/>
      <c r="AE18" s="21"/>
      <c r="AF18" s="21"/>
      <c r="AG18" s="21"/>
      <c r="AH18" s="21"/>
      <c r="AI18" s="21"/>
      <c r="AJ18" s="21"/>
      <c r="AK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90" t="s">
        <v>22</v>
      </c>
      <c r="W19" s="160">
        <v>36.36515796880757</v>
      </c>
      <c r="X19" s="138">
        <v>12.160753730934761</v>
      </c>
      <c r="Y19" s="138">
        <v>30.743910304413077</v>
      </c>
      <c r="Z19" s="138">
        <v>26.889719298441474</v>
      </c>
      <c r="AA19" s="138">
        <v>3.7117592907640455</v>
      </c>
      <c r="AB19" s="138">
        <v>109.87130059336094</v>
      </c>
      <c r="AC19" s="21"/>
      <c r="AD19" s="22"/>
      <c r="AE19" s="22"/>
      <c r="AF19" s="22"/>
      <c r="AG19" s="22"/>
      <c r="AH19" s="22"/>
      <c r="AI19" s="22"/>
      <c r="AJ19" s="21"/>
      <c r="AK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90" t="s">
        <v>23</v>
      </c>
      <c r="W20" s="160">
        <v>19.423956788947475</v>
      </c>
      <c r="X20" s="138">
        <v>4.092642241989905</v>
      </c>
      <c r="Y20" s="138">
        <v>19.616428116848738</v>
      </c>
      <c r="Z20" s="138">
        <v>57.54306832557772</v>
      </c>
      <c r="AA20" s="138" t="s">
        <v>0</v>
      </c>
      <c r="AB20" s="138">
        <v>100.67609547336383</v>
      </c>
      <c r="AC20" s="22"/>
      <c r="AD20" s="22"/>
      <c r="AE20" s="22"/>
      <c r="AF20" s="22"/>
      <c r="AG20" s="22"/>
      <c r="AH20" s="22"/>
      <c r="AI20" s="21"/>
      <c r="AJ20" s="21"/>
      <c r="AK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64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90" t="s">
        <v>44</v>
      </c>
      <c r="W21" s="160">
        <v>30.26964287775637</v>
      </c>
      <c r="X21" s="138">
        <v>7.5220781545900195</v>
      </c>
      <c r="Y21" s="138">
        <v>13.376774794913478</v>
      </c>
      <c r="Z21" s="138">
        <v>35.46281733225727</v>
      </c>
      <c r="AA21" s="138">
        <v>1.1502805772762446</v>
      </c>
      <c r="AB21" s="138">
        <v>87.78159373679338</v>
      </c>
      <c r="AC21" s="21"/>
      <c r="AD21" s="21"/>
      <c r="AE21" s="21"/>
      <c r="AF21" s="21"/>
      <c r="AG21" s="21"/>
      <c r="AH21" s="21"/>
      <c r="AI21" s="21"/>
      <c r="AJ21" s="21"/>
      <c r="AK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64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90" t="s">
        <v>20</v>
      </c>
      <c r="W22" s="160">
        <v>37.96247264257802</v>
      </c>
      <c r="X22" s="138">
        <v>16.77081983095264</v>
      </c>
      <c r="Y22" s="138">
        <v>16.112129806136277</v>
      </c>
      <c r="Z22" s="138">
        <v>14.558925964554934</v>
      </c>
      <c r="AA22" s="138">
        <v>2.0180745272719625</v>
      </c>
      <c r="AB22" s="138">
        <v>87.42242277149383</v>
      </c>
      <c r="AC22" s="21"/>
      <c r="AD22" s="21"/>
      <c r="AE22" s="21"/>
      <c r="AF22" s="21"/>
      <c r="AG22" s="21"/>
      <c r="AH22" s="21"/>
      <c r="AI22" s="21"/>
      <c r="AJ22" s="21"/>
      <c r="AK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90" t="s">
        <v>39</v>
      </c>
      <c r="W23" s="160">
        <v>25.065279383977646</v>
      </c>
      <c r="X23" s="138">
        <v>27.10635233806635</v>
      </c>
      <c r="Y23" s="138">
        <v>23.015231368031387</v>
      </c>
      <c r="Z23" s="138">
        <v>10.149455909043478</v>
      </c>
      <c r="AA23" s="138">
        <v>1.0783488925899054</v>
      </c>
      <c r="AB23" s="138">
        <v>86.41466789170876</v>
      </c>
      <c r="AC23" s="21"/>
      <c r="AD23" s="21"/>
      <c r="AE23" s="21"/>
      <c r="AF23" s="21"/>
      <c r="AG23" s="21"/>
      <c r="AH23" s="21"/>
      <c r="AI23" s="21"/>
      <c r="AJ23" s="21"/>
      <c r="AK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64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90" t="s">
        <v>25</v>
      </c>
      <c r="W24" s="160">
        <v>34.469071273114544</v>
      </c>
      <c r="X24" s="138">
        <v>11.618071852089646</v>
      </c>
      <c r="Y24" s="138">
        <v>8.67398505037963</v>
      </c>
      <c r="Z24" s="138">
        <v>21.82596480400675</v>
      </c>
      <c r="AA24" s="138">
        <v>4.322822084378809</v>
      </c>
      <c r="AB24" s="138">
        <v>80.9099150639694</v>
      </c>
      <c r="AC24" s="22"/>
      <c r="AD24" s="22"/>
      <c r="AE24" s="22"/>
      <c r="AF24" s="22"/>
      <c r="AG24" s="22"/>
      <c r="AH24" s="22"/>
      <c r="AI24" s="21"/>
      <c r="AJ24" s="21"/>
      <c r="AK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90" t="s">
        <v>47</v>
      </c>
      <c r="W25" s="160">
        <v>27.177544419632007</v>
      </c>
      <c r="X25" s="138">
        <v>7.444219543257834</v>
      </c>
      <c r="Y25" s="138">
        <v>37.162516126707594</v>
      </c>
      <c r="Z25" s="138">
        <v>4.204420225174593</v>
      </c>
      <c r="AA25" s="138">
        <v>1.071750110856092</v>
      </c>
      <c r="AB25" s="138">
        <v>77.06045042562812</v>
      </c>
      <c r="AC25" s="22"/>
      <c r="AD25" s="22"/>
      <c r="AE25" s="22"/>
      <c r="AF25" s="22"/>
      <c r="AG25" s="22"/>
      <c r="AH25" s="22"/>
      <c r="AI25" s="21"/>
      <c r="AJ25" s="21"/>
      <c r="AK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90" t="s">
        <v>21</v>
      </c>
      <c r="W26" s="160">
        <v>23.084825916808313</v>
      </c>
      <c r="X26" s="138">
        <v>8.335109395357085</v>
      </c>
      <c r="Y26" s="138">
        <v>1.363353494569044</v>
      </c>
      <c r="Z26" s="138">
        <v>40.44877747770507</v>
      </c>
      <c r="AA26" s="138">
        <v>0.6666056417213451</v>
      </c>
      <c r="AB26" s="138">
        <v>73.89867192616087</v>
      </c>
      <c r="AC26" s="22"/>
      <c r="AD26" s="22"/>
      <c r="AE26" s="22"/>
      <c r="AF26" s="22"/>
      <c r="AG26" s="22"/>
      <c r="AH26" s="22"/>
      <c r="AI26" s="21"/>
      <c r="AJ26" s="21"/>
      <c r="AK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90" t="s">
        <v>38</v>
      </c>
      <c r="W27" s="160">
        <v>34.52089308147537</v>
      </c>
      <c r="X27" s="138">
        <v>13.004570548558707</v>
      </c>
      <c r="Y27" s="138">
        <v>9.469799562888541</v>
      </c>
      <c r="Z27" s="138">
        <v>9.139659694617851</v>
      </c>
      <c r="AA27" s="138">
        <v>2.8144982684953304</v>
      </c>
      <c r="AB27" s="138">
        <v>68.9494211560358</v>
      </c>
      <c r="AC27" s="21"/>
      <c r="AD27" s="21"/>
      <c r="AE27" s="21"/>
      <c r="AF27" s="21"/>
      <c r="AG27" s="21"/>
      <c r="AH27" s="21"/>
      <c r="AI27" s="21"/>
      <c r="AJ27" s="21"/>
      <c r="AK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90" t="s">
        <v>24</v>
      </c>
      <c r="W28" s="160">
        <v>29.302529594586662</v>
      </c>
      <c r="X28" s="138">
        <v>4.015690042509605</v>
      </c>
      <c r="Y28" s="138">
        <v>28.191838080290797</v>
      </c>
      <c r="Z28" s="138">
        <v>4.25657750797628</v>
      </c>
      <c r="AA28" s="138">
        <v>0.20154068821097454</v>
      </c>
      <c r="AB28" s="138">
        <v>65.96817591357431</v>
      </c>
      <c r="AC28" s="22"/>
      <c r="AD28" s="22"/>
      <c r="AE28" s="22"/>
      <c r="AF28" s="22"/>
      <c r="AG28" s="22"/>
      <c r="AH28" s="22"/>
      <c r="AI28" s="21"/>
      <c r="AJ28" s="21"/>
      <c r="AK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90" t="s">
        <v>46</v>
      </c>
      <c r="W29" s="160">
        <v>32.67616854058609</v>
      </c>
      <c r="X29" s="138">
        <v>5.74695371654406</v>
      </c>
      <c r="Y29" s="138">
        <v>13.501845037918926</v>
      </c>
      <c r="Z29" s="138">
        <v>12.705358073332368</v>
      </c>
      <c r="AA29" s="138">
        <v>1.1211655486446743</v>
      </c>
      <c r="AB29" s="138">
        <v>65.75149091702612</v>
      </c>
      <c r="AC29" s="22"/>
      <c r="AD29" s="22"/>
      <c r="AE29" s="22"/>
      <c r="AF29" s="22"/>
      <c r="AG29" s="22"/>
      <c r="AH29" s="22"/>
      <c r="AI29" s="21"/>
      <c r="AJ29" s="21"/>
      <c r="AK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90" t="s">
        <v>45</v>
      </c>
      <c r="W30" s="160">
        <v>27.007696552565477</v>
      </c>
      <c r="X30" s="138">
        <v>7.164893486398593</v>
      </c>
      <c r="Y30" s="138">
        <v>10.123594391863637</v>
      </c>
      <c r="Z30" s="138">
        <v>17.891802734168415</v>
      </c>
      <c r="AA30" s="138">
        <v>4.85899092015521</v>
      </c>
      <c r="AB30" s="138">
        <v>67.04697808515134</v>
      </c>
      <c r="AC30" s="22"/>
      <c r="AD30" s="22"/>
      <c r="AE30" s="22"/>
      <c r="AF30" s="22"/>
      <c r="AG30" s="22"/>
      <c r="AH30" s="22"/>
      <c r="AI30" s="21"/>
      <c r="AJ30" s="21"/>
      <c r="AK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90" t="s">
        <v>26</v>
      </c>
      <c r="W31" s="160">
        <v>37.8041696791949</v>
      </c>
      <c r="X31" s="138">
        <v>15.304911894196248</v>
      </c>
      <c r="Y31" s="138">
        <v>4.815061037247302</v>
      </c>
      <c r="Z31" s="138">
        <v>2.576060894847422</v>
      </c>
      <c r="AA31" s="138">
        <v>1.32623004625295</v>
      </c>
      <c r="AB31" s="138">
        <v>61.82643355173883</v>
      </c>
      <c r="AC31" s="22"/>
      <c r="AD31" s="22"/>
      <c r="AE31" s="22"/>
      <c r="AF31" s="22"/>
      <c r="AG31" s="22"/>
      <c r="AH31" s="22"/>
      <c r="AI31" s="21"/>
      <c r="AJ31" s="21"/>
      <c r="AK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2.75">
      <c r="A32" s="21"/>
      <c r="B32" s="21"/>
      <c r="C32" s="21"/>
      <c r="D32" s="21"/>
      <c r="E32" s="5"/>
      <c r="F32" s="5"/>
      <c r="G32" s="5"/>
      <c r="H32" s="5"/>
      <c r="I32" s="5"/>
      <c r="J32" s="5"/>
      <c r="K32" s="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0" t="s">
        <v>32</v>
      </c>
      <c r="W32" s="160">
        <v>34.03185569219632</v>
      </c>
      <c r="X32" s="138">
        <v>15.808695485357372</v>
      </c>
      <c r="Y32" s="138">
        <v>2.2326234962917555</v>
      </c>
      <c r="Z32" s="138">
        <v>6.107442977510054</v>
      </c>
      <c r="AA32" s="138">
        <v>0.910458965837892</v>
      </c>
      <c r="AB32" s="138">
        <v>59.091076617193394</v>
      </c>
      <c r="AC32" s="21"/>
      <c r="AD32" s="21"/>
      <c r="AE32" s="21"/>
      <c r="AF32" s="21"/>
      <c r="AG32" s="21"/>
      <c r="AH32" s="21"/>
      <c r="AI32" s="21"/>
      <c r="AJ32" s="21"/>
      <c r="AK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2.75">
      <c r="A33" s="21"/>
      <c r="B33" s="21"/>
      <c r="C33" s="21"/>
      <c r="D33" s="21"/>
      <c r="E33" s="5"/>
      <c r="F33" s="5"/>
      <c r="G33" s="5"/>
      <c r="H33" s="5"/>
      <c r="I33" s="5"/>
      <c r="J33" s="5"/>
      <c r="K33" s="5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89" t="s">
        <v>42</v>
      </c>
      <c r="W33" s="165">
        <v>30.86770195452821</v>
      </c>
      <c r="X33" s="185">
        <v>2.9331002581487673</v>
      </c>
      <c r="Y33" s="185">
        <v>15.529192619714513</v>
      </c>
      <c r="Z33" s="185">
        <v>7.99107997812183</v>
      </c>
      <c r="AA33" s="185">
        <v>0.6765896163641727</v>
      </c>
      <c r="AB33" s="185">
        <v>57.9976644268775</v>
      </c>
      <c r="AC33" s="21"/>
      <c r="AD33" s="21"/>
      <c r="AE33" s="21"/>
      <c r="AF33" s="21"/>
      <c r="AG33" s="21"/>
      <c r="AH33" s="21"/>
      <c r="AI33" s="21"/>
      <c r="AJ33" s="21"/>
      <c r="AK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1" t="s">
        <v>41</v>
      </c>
      <c r="W34" s="192">
        <v>18.786213689562054</v>
      </c>
      <c r="X34" s="193">
        <v>0.573415383539746</v>
      </c>
      <c r="Y34" s="193">
        <v>15.437840198644125</v>
      </c>
      <c r="Z34" s="193">
        <v>17.795103602190583</v>
      </c>
      <c r="AA34" s="193">
        <v>0.6516620002879575</v>
      </c>
      <c r="AB34" s="193">
        <v>53.24423487422446</v>
      </c>
      <c r="AC34" s="21"/>
      <c r="AD34" s="21"/>
      <c r="AE34" s="21"/>
      <c r="AF34" s="21"/>
      <c r="AG34" s="21"/>
      <c r="AH34" s="21"/>
      <c r="AI34" s="21"/>
      <c r="AJ34" s="21"/>
      <c r="AK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64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4" t="s">
        <v>34</v>
      </c>
      <c r="W35" s="195">
        <v>21.635441480591357</v>
      </c>
      <c r="X35" s="196">
        <v>7.507388665297661</v>
      </c>
      <c r="Y35" s="196">
        <v>5.382591219283588</v>
      </c>
      <c r="Z35" s="196">
        <v>10.45455570573657</v>
      </c>
      <c r="AA35" s="196">
        <v>0.8592305850242468</v>
      </c>
      <c r="AB35" s="196">
        <v>45.83920765593342</v>
      </c>
      <c r="AC35" s="21"/>
      <c r="AD35" s="21"/>
      <c r="AE35" s="21"/>
      <c r="AF35" s="21"/>
      <c r="AG35" s="21"/>
      <c r="AH35" s="21"/>
      <c r="AI35" s="21"/>
      <c r="AJ35" s="21"/>
      <c r="AK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1:64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4" t="s">
        <v>37</v>
      </c>
      <c r="W36" s="195">
        <v>16.509054266423046</v>
      </c>
      <c r="X36" s="196">
        <v>11.727968163901755</v>
      </c>
      <c r="Y36" s="196">
        <v>7.2589236829021235</v>
      </c>
      <c r="Z36" s="196">
        <v>8.701507664947984</v>
      </c>
      <c r="AA36" s="196">
        <v>0.5229619927702597</v>
      </c>
      <c r="AB36" s="196">
        <v>44.720415770945166</v>
      </c>
      <c r="AC36" s="21"/>
      <c r="AD36" s="21"/>
      <c r="AE36" s="21"/>
      <c r="AF36" s="21"/>
      <c r="AG36" s="21"/>
      <c r="AH36" s="21"/>
      <c r="AI36" s="21"/>
      <c r="AJ36" s="21"/>
      <c r="AK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1:6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94" t="s">
        <v>27</v>
      </c>
      <c r="W37" s="195">
        <v>7.320855456262564</v>
      </c>
      <c r="X37" s="195">
        <v>5.421417987369911</v>
      </c>
      <c r="Y37" s="195">
        <v>10.007142028936874</v>
      </c>
      <c r="Z37" s="195">
        <v>17.692747867944426</v>
      </c>
      <c r="AA37" s="195">
        <v>1.8649504418604252</v>
      </c>
      <c r="AB37" s="195">
        <v>42.307113782374195</v>
      </c>
      <c r="AC37" s="21"/>
      <c r="AD37" s="21"/>
      <c r="AE37" s="21"/>
      <c r="AF37" s="21"/>
      <c r="AG37" s="21"/>
      <c r="AH37" s="21"/>
      <c r="AI37" s="21"/>
      <c r="AJ37" s="21"/>
      <c r="AK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194" t="s">
        <v>36</v>
      </c>
      <c r="W38" s="195">
        <v>17.03919531134461</v>
      </c>
      <c r="X38" s="195">
        <v>19.663054986852025</v>
      </c>
      <c r="Y38" s="195">
        <v>0.4423606749115188</v>
      </c>
      <c r="Z38" s="195">
        <v>4.434592946503253</v>
      </c>
      <c r="AA38" s="195">
        <v>0.5743965646698502</v>
      </c>
      <c r="AB38" s="195">
        <v>42.15360048428125</v>
      </c>
      <c r="AC38" s="21"/>
      <c r="AD38" s="21"/>
      <c r="AE38" s="21"/>
      <c r="AF38" s="21"/>
      <c r="AG38" s="21"/>
      <c r="AH38" s="21"/>
      <c r="AI38" s="21"/>
      <c r="AJ38" s="21"/>
      <c r="AK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1:6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97" t="s">
        <v>40</v>
      </c>
      <c r="W39" s="198">
        <v>10.192576048424385</v>
      </c>
      <c r="X39" s="198">
        <v>16.815216410486347</v>
      </c>
      <c r="Y39" s="198">
        <v>13.572808362174053</v>
      </c>
      <c r="Z39" s="198">
        <v>0.31360436604127845</v>
      </c>
      <c r="AA39" s="198">
        <v>0.2583086494136109</v>
      </c>
      <c r="AB39" s="198">
        <v>41.152513836539676</v>
      </c>
      <c r="AC39" s="21"/>
      <c r="AD39" s="21"/>
      <c r="AE39" s="21"/>
      <c r="AF39" s="21"/>
      <c r="AG39" s="21"/>
      <c r="AH39" s="21"/>
      <c r="AI39" s="21"/>
      <c r="AJ39" s="21"/>
      <c r="AK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1:64" ht="12.75">
      <c r="A40" s="21"/>
      <c r="B40" s="156"/>
      <c r="C40" s="5"/>
      <c r="D40" s="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00"/>
      <c r="W40" s="201"/>
      <c r="X40" s="202"/>
      <c r="Y40" s="202"/>
      <c r="Z40" s="202"/>
      <c r="AA40" s="202"/>
      <c r="AB40" s="202"/>
      <c r="AC40" s="21"/>
      <c r="AD40" s="21"/>
      <c r="AE40" s="21"/>
      <c r="AF40" s="21"/>
      <c r="AG40" s="21"/>
      <c r="AH40" s="21"/>
      <c r="AI40" s="21"/>
      <c r="AJ40" s="21"/>
      <c r="AK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1:64" ht="12.75">
      <c r="A41" s="21"/>
      <c r="B41" s="156"/>
      <c r="C41" s="5"/>
      <c r="D41" s="5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94" t="s">
        <v>28</v>
      </c>
      <c r="W41" s="195">
        <v>20.326956222214108</v>
      </c>
      <c r="X41" s="196">
        <v>2.8171667794068957</v>
      </c>
      <c r="Y41" s="196">
        <v>65.82433100911933</v>
      </c>
      <c r="Z41" s="196">
        <v>21.12371579054453</v>
      </c>
      <c r="AA41" s="196">
        <v>0.6999073288520409</v>
      </c>
      <c r="AB41" s="196">
        <v>110.79207713013692</v>
      </c>
      <c r="AC41" s="22"/>
      <c r="AD41" s="22"/>
      <c r="AE41" s="22"/>
      <c r="AF41" s="22"/>
      <c r="AG41" s="22"/>
      <c r="AH41" s="22"/>
      <c r="AI41" s="21"/>
      <c r="AJ41" s="21"/>
      <c r="AK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197" t="s">
        <v>48</v>
      </c>
      <c r="W42" s="198">
        <v>10.38029500610269</v>
      </c>
      <c r="X42" s="199">
        <v>5.048993532998435</v>
      </c>
      <c r="Y42" s="199">
        <v>4.919122088971346</v>
      </c>
      <c r="Z42" s="199">
        <v>80.48254305787077</v>
      </c>
      <c r="AA42" s="199">
        <v>0.15796671972491247</v>
      </c>
      <c r="AB42" s="199">
        <v>100.98892040566815</v>
      </c>
      <c r="AC42" s="22"/>
      <c r="AD42" s="22"/>
      <c r="AE42" s="22"/>
      <c r="AF42" s="22"/>
      <c r="AG42" s="22"/>
      <c r="AH42" s="22"/>
      <c r="AI42" s="21"/>
      <c r="AJ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24.75" customHeight="1">
      <c r="A43" s="21"/>
      <c r="B43" s="21"/>
      <c r="C43" s="459" t="s">
        <v>173</v>
      </c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21"/>
      <c r="P43" s="21"/>
      <c r="Q43" s="21"/>
      <c r="R43" s="21"/>
      <c r="S43" s="21"/>
      <c r="T43" s="21"/>
      <c r="U43" s="21"/>
      <c r="V43" s="21"/>
      <c r="AB43" s="21"/>
      <c r="AC43" s="21"/>
      <c r="AD43" s="21"/>
      <c r="AE43" s="21"/>
      <c r="AF43" s="21"/>
      <c r="AG43" s="21"/>
      <c r="AH43" s="21"/>
      <c r="AI43" s="21"/>
      <c r="AJ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64" ht="14.25" customHeight="1">
      <c r="A44" s="21"/>
      <c r="B44" s="21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21"/>
      <c r="P44" s="21"/>
      <c r="Q44" s="21"/>
      <c r="R44" s="21"/>
      <c r="S44" s="21"/>
      <c r="T44" s="21"/>
      <c r="U44" s="21"/>
      <c r="V44" s="21"/>
      <c r="AB44" s="21"/>
      <c r="AC44" s="21"/>
      <c r="AD44" s="21"/>
      <c r="AE44" s="21"/>
      <c r="AF44" s="21"/>
      <c r="AG44" s="21"/>
      <c r="AH44" s="21"/>
      <c r="AI44" s="21"/>
      <c r="AJ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64" ht="13.5" customHeight="1">
      <c r="A45" s="21"/>
      <c r="B45" s="2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21"/>
      <c r="P45" s="21"/>
      <c r="Q45" s="21"/>
      <c r="R45" s="21"/>
      <c r="S45" s="21"/>
      <c r="T45" s="21"/>
      <c r="U45" s="21"/>
      <c r="V45" s="21"/>
      <c r="AB45" s="21"/>
      <c r="AC45" s="21"/>
      <c r="AD45" s="21"/>
      <c r="AE45" s="21"/>
      <c r="AF45" s="21"/>
      <c r="AG45" s="21"/>
      <c r="AH45" s="21"/>
      <c r="AI45" s="21"/>
      <c r="AJ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1:64" ht="12.75">
      <c r="A46" s="21"/>
      <c r="B46" s="21"/>
      <c r="C46" s="25" t="s">
        <v>14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1:64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2"/>
      <c r="O47" s="22"/>
      <c r="P47" s="22"/>
      <c r="Q47" s="22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1:64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2"/>
      <c r="O48" s="22"/>
      <c r="P48" s="22"/>
      <c r="Q48" s="22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ht="12.75">
      <c r="A49" s="21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64" ht="27" customHeight="1">
      <c r="A50" s="21"/>
      <c r="B50" s="333"/>
      <c r="C50" s="485" t="s">
        <v>159</v>
      </c>
      <c r="D50" s="486"/>
      <c r="E50" s="486"/>
      <c r="F50" s="486"/>
      <c r="G50" s="486"/>
      <c r="H50" s="486" t="s">
        <v>12</v>
      </c>
      <c r="I50" s="486"/>
      <c r="J50" s="486"/>
      <c r="K50" s="486"/>
      <c r="L50" s="486"/>
      <c r="M50" s="483" t="s">
        <v>138</v>
      </c>
      <c r="N50" s="483"/>
      <c r="O50" s="483"/>
      <c r="P50" s="483"/>
      <c r="Q50" s="483"/>
      <c r="R50" s="483" t="s">
        <v>139</v>
      </c>
      <c r="S50" s="483"/>
      <c r="T50" s="483"/>
      <c r="U50" s="483"/>
      <c r="V50" s="483"/>
      <c r="W50" s="483" t="s">
        <v>13</v>
      </c>
      <c r="X50" s="483"/>
      <c r="Y50" s="483"/>
      <c r="Z50" s="483"/>
      <c r="AA50" s="484"/>
      <c r="AB50" s="487" t="s">
        <v>155</v>
      </c>
      <c r="AC50" s="483"/>
      <c r="AD50" s="483"/>
      <c r="AE50" s="483"/>
      <c r="AF50" s="484"/>
      <c r="AG50" s="485" t="s">
        <v>159</v>
      </c>
      <c r="AH50" s="486"/>
      <c r="AI50" s="486"/>
      <c r="AJ50" s="486"/>
      <c r="AK50" s="486"/>
      <c r="AL50" s="486" t="s">
        <v>12</v>
      </c>
      <c r="AM50" s="486"/>
      <c r="AN50" s="486"/>
      <c r="AO50" s="486"/>
      <c r="AP50" s="486"/>
      <c r="AQ50" s="483" t="s">
        <v>138</v>
      </c>
      <c r="AR50" s="483"/>
      <c r="AS50" s="483"/>
      <c r="AT50" s="483"/>
      <c r="AU50" s="483"/>
      <c r="AV50" s="483" t="s">
        <v>139</v>
      </c>
      <c r="AW50" s="483"/>
      <c r="AX50" s="483"/>
      <c r="AY50" s="483"/>
      <c r="AZ50" s="483"/>
      <c r="BA50" s="483" t="s">
        <v>13</v>
      </c>
      <c r="BB50" s="483"/>
      <c r="BC50" s="483"/>
      <c r="BD50" s="483"/>
      <c r="BE50" s="484"/>
      <c r="BF50" s="215" t="s">
        <v>11</v>
      </c>
      <c r="BG50" s="183" t="s">
        <v>161</v>
      </c>
      <c r="BH50" s="216" t="s">
        <v>138</v>
      </c>
      <c r="BI50" s="216" t="s">
        <v>139</v>
      </c>
      <c r="BJ50" s="216" t="s">
        <v>13</v>
      </c>
      <c r="BK50" s="183" t="s">
        <v>162</v>
      </c>
      <c r="BL50" s="21"/>
    </row>
    <row r="51" spans="1:64" ht="12.75" customHeight="1">
      <c r="A51" s="21"/>
      <c r="B51" s="118"/>
      <c r="C51" s="477" t="s">
        <v>154</v>
      </c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9"/>
      <c r="AB51" s="480" t="s">
        <v>150</v>
      </c>
      <c r="AC51" s="481"/>
      <c r="AD51" s="481"/>
      <c r="AE51" s="481"/>
      <c r="AF51" s="482"/>
      <c r="AG51" s="477" t="s">
        <v>160</v>
      </c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9"/>
      <c r="BF51" s="460" t="s">
        <v>158</v>
      </c>
      <c r="BG51" s="461"/>
      <c r="BH51" s="461"/>
      <c r="BI51" s="461"/>
      <c r="BJ51" s="461"/>
      <c r="BK51" s="461"/>
      <c r="BL51" s="21"/>
    </row>
    <row r="52" spans="1:64" ht="12.75">
      <c r="A52" s="21"/>
      <c r="B52" s="119"/>
      <c r="C52" s="120">
        <v>2010</v>
      </c>
      <c r="D52" s="119">
        <v>2011</v>
      </c>
      <c r="E52" s="119">
        <v>2012</v>
      </c>
      <c r="F52" s="119">
        <v>2013</v>
      </c>
      <c r="G52" s="119">
        <v>2014</v>
      </c>
      <c r="H52" s="121">
        <v>2010</v>
      </c>
      <c r="I52" s="119">
        <v>2011</v>
      </c>
      <c r="J52" s="119">
        <v>2012</v>
      </c>
      <c r="K52" s="119">
        <v>2013</v>
      </c>
      <c r="L52" s="119">
        <v>2014</v>
      </c>
      <c r="M52" s="122">
        <v>2010</v>
      </c>
      <c r="N52" s="121">
        <v>2011</v>
      </c>
      <c r="O52" s="119">
        <v>2012</v>
      </c>
      <c r="P52" s="119">
        <v>2013</v>
      </c>
      <c r="Q52" s="119">
        <v>2014</v>
      </c>
      <c r="R52" s="122">
        <v>2010</v>
      </c>
      <c r="S52" s="121">
        <v>2011</v>
      </c>
      <c r="T52" s="119">
        <v>2012</v>
      </c>
      <c r="U52" s="119">
        <v>2013</v>
      </c>
      <c r="V52" s="119">
        <v>2014</v>
      </c>
      <c r="W52" s="122">
        <v>2010</v>
      </c>
      <c r="X52" s="121">
        <v>2011</v>
      </c>
      <c r="Y52" s="119">
        <v>2012</v>
      </c>
      <c r="Z52" s="119">
        <v>2013</v>
      </c>
      <c r="AA52" s="119">
        <v>2014</v>
      </c>
      <c r="AB52" s="120">
        <v>2010</v>
      </c>
      <c r="AC52" s="124">
        <v>2011</v>
      </c>
      <c r="AD52" s="122">
        <v>2012</v>
      </c>
      <c r="AE52" s="122">
        <v>2013</v>
      </c>
      <c r="AF52" s="123">
        <v>2014</v>
      </c>
      <c r="AG52" s="124">
        <v>2010</v>
      </c>
      <c r="AH52" s="121">
        <v>2011</v>
      </c>
      <c r="AI52" s="122">
        <v>2012</v>
      </c>
      <c r="AJ52" s="119">
        <v>2013</v>
      </c>
      <c r="AK52" s="119">
        <v>2014</v>
      </c>
      <c r="AL52" s="122">
        <v>2010</v>
      </c>
      <c r="AM52" s="121">
        <v>2011</v>
      </c>
      <c r="AN52" s="122">
        <v>2012</v>
      </c>
      <c r="AO52" s="119">
        <v>2013</v>
      </c>
      <c r="AP52" s="119">
        <v>2014</v>
      </c>
      <c r="AQ52" s="122">
        <v>2010</v>
      </c>
      <c r="AR52" s="122">
        <v>2011</v>
      </c>
      <c r="AS52" s="122">
        <v>2012</v>
      </c>
      <c r="AT52" s="121">
        <v>2013</v>
      </c>
      <c r="AU52" s="121">
        <v>2014</v>
      </c>
      <c r="AV52" s="121">
        <v>2010</v>
      </c>
      <c r="AW52" s="121">
        <v>2011</v>
      </c>
      <c r="AX52" s="121">
        <v>2012</v>
      </c>
      <c r="AY52" s="121">
        <v>2013</v>
      </c>
      <c r="AZ52" s="121">
        <v>2014</v>
      </c>
      <c r="BA52" s="121">
        <v>2010</v>
      </c>
      <c r="BB52" s="121">
        <v>2011</v>
      </c>
      <c r="BC52" s="121">
        <v>2012</v>
      </c>
      <c r="BD52" s="121">
        <v>2013</v>
      </c>
      <c r="BE52" s="121">
        <v>2014</v>
      </c>
      <c r="BF52" s="462"/>
      <c r="BG52" s="463"/>
      <c r="BH52" s="463"/>
      <c r="BI52" s="463"/>
      <c r="BJ52" s="463"/>
      <c r="BK52" s="463"/>
      <c r="BL52" s="21"/>
    </row>
    <row r="53" spans="1:67" ht="12.75">
      <c r="A53" s="21"/>
      <c r="B53" s="125" t="s">
        <v>153</v>
      </c>
      <c r="C53" s="126">
        <v>4966151</v>
      </c>
      <c r="D53" s="127">
        <v>5179876</v>
      </c>
      <c r="E53" s="127">
        <v>4969889</v>
      </c>
      <c r="F53" s="128">
        <v>5433825</v>
      </c>
      <c r="G53" s="128">
        <v>5711180</v>
      </c>
      <c r="H53" s="128">
        <v>2179362</v>
      </c>
      <c r="I53" s="128">
        <v>2247477</v>
      </c>
      <c r="J53" s="128">
        <v>2123348</v>
      </c>
      <c r="K53" s="128">
        <v>2260049</v>
      </c>
      <c r="L53" s="128">
        <v>2338431</v>
      </c>
      <c r="M53" s="128">
        <v>1911501</v>
      </c>
      <c r="N53" s="128">
        <v>1986664</v>
      </c>
      <c r="O53" s="157">
        <v>1760030</v>
      </c>
      <c r="P53" s="157">
        <v>1741631</v>
      </c>
      <c r="Q53" s="157">
        <v>1820469</v>
      </c>
      <c r="R53" s="157">
        <v>5339116</v>
      </c>
      <c r="S53" s="157">
        <v>5233451</v>
      </c>
      <c r="T53" s="157">
        <v>5171877</v>
      </c>
      <c r="U53" s="157">
        <v>5173479</v>
      </c>
      <c r="V53" s="157">
        <v>5188146</v>
      </c>
      <c r="W53" s="157">
        <v>281180</v>
      </c>
      <c r="X53" s="157">
        <v>296915</v>
      </c>
      <c r="Y53" s="157">
        <v>276460</v>
      </c>
      <c r="Z53" s="157">
        <v>299461</v>
      </c>
      <c r="AA53" s="157">
        <v>313289</v>
      </c>
      <c r="AB53" s="129">
        <v>178908</v>
      </c>
      <c r="AC53" s="157">
        <v>179134</v>
      </c>
      <c r="AD53" s="128">
        <v>178322</v>
      </c>
      <c r="AE53" s="128">
        <v>177709</v>
      </c>
      <c r="AF53" s="128">
        <v>177736</v>
      </c>
      <c r="AG53" s="126">
        <f>C53/AB53</f>
        <v>27.758127082075703</v>
      </c>
      <c r="AH53" s="127">
        <f aca="true" t="shared" si="0" ref="AH53:AH84">D53/AC53</f>
        <v>28.916207978384897</v>
      </c>
      <c r="AI53" s="127">
        <f aca="true" t="shared" si="1" ref="AI53:AI84">E53/AD53</f>
        <v>27.870307645719542</v>
      </c>
      <c r="AJ53" s="127">
        <f>F53/AE53</f>
        <v>30.577095138681777</v>
      </c>
      <c r="AK53" s="127">
        <f>G53/AF53</f>
        <v>32.13293874060404</v>
      </c>
      <c r="AL53" s="128">
        <f>H53/AB53</f>
        <v>12.181467569924207</v>
      </c>
      <c r="AM53" s="128">
        <f aca="true" t="shared" si="2" ref="AM53:AM84">I53/AC53</f>
        <v>12.546345194100505</v>
      </c>
      <c r="AN53" s="128">
        <f aca="true" t="shared" si="3" ref="AN53:AN84">J53/AD53</f>
        <v>11.907381029822456</v>
      </c>
      <c r="AO53" s="128">
        <f>K53/AE53</f>
        <v>12.717695783556263</v>
      </c>
      <c r="AP53" s="128">
        <f>L53/AF53</f>
        <v>13.15676621506054</v>
      </c>
      <c r="AQ53" s="128">
        <f aca="true" t="shared" si="4" ref="AQ53:AQ84">M53/AB53</f>
        <v>10.68426789187739</v>
      </c>
      <c r="AR53" s="128">
        <f aca="true" t="shared" si="5" ref="AR53:AR84">N53/AC53</f>
        <v>11.090379269150468</v>
      </c>
      <c r="AS53" s="128">
        <f aca="true" t="shared" si="6" ref="AS53:AS84">O53/AD53</f>
        <v>9.869954352239208</v>
      </c>
      <c r="AT53" s="217">
        <f>P53/AE53</f>
        <v>9.800465930256768</v>
      </c>
      <c r="AU53" s="217">
        <f>Q53/AF53</f>
        <v>10.242545123103929</v>
      </c>
      <c r="AV53" s="217">
        <f>R53/AB53</f>
        <v>29.842801887003375</v>
      </c>
      <c r="AW53" s="217">
        <f aca="true" t="shared" si="7" ref="AW53:AZ53">S53/AC53</f>
        <v>29.215285763729945</v>
      </c>
      <c r="AX53" s="217">
        <f t="shared" si="7"/>
        <v>29.003022621998408</v>
      </c>
      <c r="AY53" s="217">
        <f t="shared" si="7"/>
        <v>29.11208211176699</v>
      </c>
      <c r="AZ53" s="217">
        <f t="shared" si="7"/>
        <v>29.190180942521494</v>
      </c>
      <c r="BA53" s="217">
        <f>W53/AB53</f>
        <v>1.571645762067655</v>
      </c>
      <c r="BB53" s="217">
        <f aca="true" t="shared" si="8" ref="BB53:BE53">X53/AC53</f>
        <v>1.6575022050532005</v>
      </c>
      <c r="BC53" s="217">
        <f t="shared" si="8"/>
        <v>1.5503415170309889</v>
      </c>
      <c r="BD53" s="217">
        <f t="shared" si="8"/>
        <v>1.685120055821596</v>
      </c>
      <c r="BE53" s="217">
        <f t="shared" si="8"/>
        <v>1.7626648512400414</v>
      </c>
      <c r="BF53" s="129">
        <f>AVERAGE(AG53:AK53)</f>
        <v>29.45093531709319</v>
      </c>
      <c r="BG53" s="128">
        <f>AVERAGE(AL53:AP53)</f>
        <v>12.501931158492795</v>
      </c>
      <c r="BH53" s="128">
        <f>AVERAGE(AQ53:AU53)</f>
        <v>10.337522513325553</v>
      </c>
      <c r="BI53" s="128">
        <f>AVERAGE(AV53:AZ53)</f>
        <v>29.272674665404043</v>
      </c>
      <c r="BJ53" s="128">
        <f>AVERAGE(BA53:BE53)</f>
        <v>1.6454548782426965</v>
      </c>
      <c r="BK53" s="128">
        <f>SUM(BF53:BJ53)</f>
        <v>83.20851853255829</v>
      </c>
      <c r="BL53" s="22"/>
      <c r="BM53" s="15">
        <f>S101</f>
        <v>14844674.4</v>
      </c>
      <c r="BN53" s="158">
        <f>AVERAGE(AB53:AF53)</f>
        <v>178361.8</v>
      </c>
      <c r="BO53" s="15">
        <f>BM53/BN53</f>
        <v>83.2278795123171</v>
      </c>
    </row>
    <row r="54" spans="1:67" ht="12.75">
      <c r="A54" s="21"/>
      <c r="B54" s="130" t="s">
        <v>96</v>
      </c>
      <c r="C54" s="131">
        <v>3491546</v>
      </c>
      <c r="D54" s="132">
        <v>3545225</v>
      </c>
      <c r="E54" s="132">
        <v>3512816</v>
      </c>
      <c r="F54" s="133">
        <v>3707791</v>
      </c>
      <c r="G54" s="133">
        <v>3784812</v>
      </c>
      <c r="H54" s="133">
        <v>1691706</v>
      </c>
      <c r="I54" s="133">
        <v>1716903</v>
      </c>
      <c r="J54" s="133">
        <v>1641744</v>
      </c>
      <c r="K54" s="133">
        <v>1681941</v>
      </c>
      <c r="L54" s="133">
        <v>1685926</v>
      </c>
      <c r="M54" s="133">
        <v>1364920</v>
      </c>
      <c r="N54" s="133">
        <v>1410803</v>
      </c>
      <c r="O54" s="159">
        <v>1357447</v>
      </c>
      <c r="P54" s="159">
        <v>1354972</v>
      </c>
      <c r="Q54" s="159">
        <v>1404708</v>
      </c>
      <c r="R54" s="159">
        <v>4534514</v>
      </c>
      <c r="S54" s="159">
        <v>4413761</v>
      </c>
      <c r="T54" s="159">
        <v>4367291</v>
      </c>
      <c r="U54" s="159">
        <v>4352734</v>
      </c>
      <c r="V54" s="159">
        <v>4361407</v>
      </c>
      <c r="W54" s="159">
        <v>180084</v>
      </c>
      <c r="X54" s="159">
        <v>185927</v>
      </c>
      <c r="Y54" s="159">
        <v>175694</v>
      </c>
      <c r="Z54" s="159">
        <v>177909</v>
      </c>
      <c r="AA54" s="159">
        <v>183740</v>
      </c>
      <c r="AB54" s="134">
        <v>126877</v>
      </c>
      <c r="AC54" s="159">
        <v>127088</v>
      </c>
      <c r="AD54" s="133">
        <v>126622</v>
      </c>
      <c r="AE54" s="133">
        <v>126205</v>
      </c>
      <c r="AF54" s="133">
        <v>126110</v>
      </c>
      <c r="AG54" s="131">
        <f aca="true" t="shared" si="9" ref="AG54:AG84">C54/AB54</f>
        <v>27.519140584976</v>
      </c>
      <c r="AH54" s="132">
        <f t="shared" si="0"/>
        <v>27.895828087624324</v>
      </c>
      <c r="AI54" s="132">
        <f t="shared" si="1"/>
        <v>27.742540790699877</v>
      </c>
      <c r="AJ54" s="132">
        <f aca="true" t="shared" si="10" ref="AJ54:AK84">F54/AE54</f>
        <v>29.37911334733172</v>
      </c>
      <c r="AK54" s="132">
        <f t="shared" si="10"/>
        <v>30.011989532947428</v>
      </c>
      <c r="AL54" s="133">
        <f aca="true" t="shared" si="11" ref="AL54:AL84">H54/AB54</f>
        <v>13.33343316755598</v>
      </c>
      <c r="AM54" s="133">
        <f t="shared" si="2"/>
        <v>13.50956030467078</v>
      </c>
      <c r="AN54" s="133">
        <f t="shared" si="3"/>
        <v>12.965708960528186</v>
      </c>
      <c r="AO54" s="133">
        <f aca="true" t="shared" si="12" ref="AO54:AO84">K54/AE54</f>
        <v>13.327055187987797</v>
      </c>
      <c r="AP54" s="133">
        <f>L54/AF54</f>
        <v>13.368693997303941</v>
      </c>
      <c r="AQ54" s="133">
        <f t="shared" si="4"/>
        <v>10.757820566375308</v>
      </c>
      <c r="AR54" s="133">
        <f t="shared" si="5"/>
        <v>11.100993012715598</v>
      </c>
      <c r="AS54" s="133">
        <f t="shared" si="6"/>
        <v>10.720467217387183</v>
      </c>
      <c r="AT54" s="133">
        <f aca="true" t="shared" si="13" ref="AT54:AU84">P54/AE54</f>
        <v>10.736278277405807</v>
      </c>
      <c r="AU54" s="133">
        <f t="shared" si="13"/>
        <v>11.138751883276505</v>
      </c>
      <c r="AV54" s="218">
        <f aca="true" t="shared" si="14" ref="AV54:AV84">R54/AB54</f>
        <v>35.73944844219204</v>
      </c>
      <c r="AW54" s="218">
        <f aca="true" t="shared" si="15" ref="AW54:AW84">S54/AC54</f>
        <v>34.72995876872718</v>
      </c>
      <c r="AX54" s="218">
        <f aca="true" t="shared" si="16" ref="AX54:AX84">T54/AD54</f>
        <v>34.490775694587036</v>
      </c>
      <c r="AY54" s="218">
        <f aca="true" t="shared" si="17" ref="AY54:AZ84">U54/AE54</f>
        <v>34.489394239530924</v>
      </c>
      <c r="AZ54" s="218">
        <f t="shared" si="17"/>
        <v>34.584148759019904</v>
      </c>
      <c r="BA54" s="218">
        <f aca="true" t="shared" si="18" ref="BA54:BA84">W54/AB54</f>
        <v>1.419358906657629</v>
      </c>
      <c r="BB54" s="218">
        <f aca="true" t="shared" si="19" ref="BB54:BB84">X54/AC54</f>
        <v>1.4629784086617148</v>
      </c>
      <c r="BC54" s="218">
        <f aca="true" t="shared" si="20" ref="BC54:BC84">Y54/AD54</f>
        <v>1.387547187692502</v>
      </c>
      <c r="BD54" s="218">
        <f aca="true" t="shared" si="21" ref="BD54:BE84">Z54/AE54</f>
        <v>1.4096826591656433</v>
      </c>
      <c r="BE54" s="218">
        <f t="shared" si="21"/>
        <v>1.4569819998414082</v>
      </c>
      <c r="BF54" s="134">
        <f>AVERAGE(AG54:AK54)</f>
        <v>28.50972246871587</v>
      </c>
      <c r="BG54" s="133">
        <f>AVERAGE(AL54:AP54)</f>
        <v>13.300890323609334</v>
      </c>
      <c r="BH54" s="133">
        <f>AVERAGE(AQ54:AU54)</f>
        <v>10.890862191432081</v>
      </c>
      <c r="BI54" s="133">
        <f>AVERAGE(AV54:AZ54)</f>
        <v>34.80674518081142</v>
      </c>
      <c r="BJ54" s="132">
        <f>AVERAGE(BA54:BE54)</f>
        <v>1.4273098324037794</v>
      </c>
      <c r="BK54" s="133">
        <f>SUM(BF54:BJ54)</f>
        <v>88.93552999697248</v>
      </c>
      <c r="BL54" s="22"/>
      <c r="BM54" s="15">
        <f aca="true" t="shared" si="22" ref="BM54:BM82">S102</f>
        <v>11270384.4</v>
      </c>
      <c r="BN54" s="158">
        <f aca="true" t="shared" si="23" ref="BN54:BN84">AVERAGE(AB54:AF54)</f>
        <v>126580.4</v>
      </c>
      <c r="BO54" s="15">
        <f aca="true" t="shared" si="24" ref="BO54:BO84">BM54/BN54</f>
        <v>89.03735807439384</v>
      </c>
    </row>
    <row r="55" spans="1:67" ht="12.75">
      <c r="A55" s="21"/>
      <c r="B55" s="135" t="s">
        <v>31</v>
      </c>
      <c r="C55" s="136">
        <v>52635</v>
      </c>
      <c r="D55" s="137">
        <v>49664</v>
      </c>
      <c r="E55" s="137">
        <v>51431</v>
      </c>
      <c r="F55" s="138">
        <v>53553</v>
      </c>
      <c r="G55" s="138">
        <v>54141</v>
      </c>
      <c r="H55" s="138">
        <v>33753</v>
      </c>
      <c r="I55" s="138">
        <v>36219</v>
      </c>
      <c r="J55" s="138">
        <v>30777</v>
      </c>
      <c r="K55" s="138">
        <v>33550</v>
      </c>
      <c r="L55" s="138">
        <v>37528</v>
      </c>
      <c r="M55" s="138">
        <v>55654</v>
      </c>
      <c r="N55" s="138">
        <v>52776</v>
      </c>
      <c r="O55" s="160">
        <v>50111</v>
      </c>
      <c r="P55" s="160">
        <v>52214</v>
      </c>
      <c r="Q55" s="160">
        <v>54954</v>
      </c>
      <c r="R55" s="160">
        <v>89544</v>
      </c>
      <c r="S55" s="160">
        <v>87614</v>
      </c>
      <c r="T55" s="160">
        <v>90897</v>
      </c>
      <c r="U55" s="160">
        <v>89276</v>
      </c>
      <c r="V55" s="160">
        <v>88174</v>
      </c>
      <c r="W55" s="160">
        <v>1660</v>
      </c>
      <c r="X55" s="160">
        <v>1670</v>
      </c>
      <c r="Y55" s="160">
        <v>1631</v>
      </c>
      <c r="Z55" s="160">
        <v>1751</v>
      </c>
      <c r="AA55" s="160">
        <v>1725</v>
      </c>
      <c r="AB55" s="139">
        <v>1358</v>
      </c>
      <c r="AC55" s="160">
        <v>1337</v>
      </c>
      <c r="AD55" s="138">
        <v>1334</v>
      </c>
      <c r="AE55" s="138">
        <v>1339</v>
      </c>
      <c r="AF55" s="138">
        <v>1333</v>
      </c>
      <c r="AG55" s="161">
        <f t="shared" si="9"/>
        <v>38.75920471281296</v>
      </c>
      <c r="AH55" s="162">
        <f t="shared" si="0"/>
        <v>37.145848915482425</v>
      </c>
      <c r="AI55" s="162">
        <f t="shared" si="1"/>
        <v>38.553973013493255</v>
      </c>
      <c r="AJ55" s="162">
        <f t="shared" si="10"/>
        <v>39.99477221807319</v>
      </c>
      <c r="AK55" s="162">
        <f>G55/AF55</f>
        <v>40.615903975994</v>
      </c>
      <c r="AL55" s="163">
        <f t="shared" si="11"/>
        <v>24.854933726067745</v>
      </c>
      <c r="AM55" s="163">
        <f t="shared" si="2"/>
        <v>27.089753178758414</v>
      </c>
      <c r="AN55" s="163">
        <f t="shared" si="3"/>
        <v>23.071214392803597</v>
      </c>
      <c r="AO55" s="163">
        <f t="shared" si="12"/>
        <v>25.056011949215833</v>
      </c>
      <c r="AP55" s="163">
        <f>L55/AF55</f>
        <v>28.15303825956489</v>
      </c>
      <c r="AQ55" s="163">
        <f t="shared" si="4"/>
        <v>40.982326951399116</v>
      </c>
      <c r="AR55" s="163">
        <f t="shared" si="5"/>
        <v>39.47344801795064</v>
      </c>
      <c r="AS55" s="163">
        <f t="shared" si="6"/>
        <v>37.56446776611694</v>
      </c>
      <c r="AT55" s="163">
        <f t="shared" si="13"/>
        <v>38.99477221807319</v>
      </c>
      <c r="AU55" s="163">
        <f aca="true" t="shared" si="25" ref="AU55:AU82">Q55/AF55</f>
        <v>41.225806451612904</v>
      </c>
      <c r="AV55" s="163">
        <f t="shared" si="14"/>
        <v>65.9381443298969</v>
      </c>
      <c r="AW55" s="163">
        <f t="shared" si="15"/>
        <v>65.53029169783096</v>
      </c>
      <c r="AX55" s="163">
        <f t="shared" si="16"/>
        <v>68.13868065967017</v>
      </c>
      <c r="AY55" s="163">
        <f t="shared" si="17"/>
        <v>66.67363704256908</v>
      </c>
      <c r="AZ55" s="163">
        <f aca="true" t="shared" si="26" ref="AZ55:AZ82">V55/AF55</f>
        <v>66.1470367591898</v>
      </c>
      <c r="BA55" s="163">
        <f t="shared" si="18"/>
        <v>1.2223858615611194</v>
      </c>
      <c r="BB55" s="163">
        <f t="shared" si="19"/>
        <v>1.2490650710545999</v>
      </c>
      <c r="BC55" s="163">
        <f t="shared" si="20"/>
        <v>1.22263868065967</v>
      </c>
      <c r="BD55" s="163">
        <f t="shared" si="21"/>
        <v>1.3076923076923077</v>
      </c>
      <c r="BE55" s="163">
        <f aca="true" t="shared" si="27" ref="BE55:BE83">AA55/AF55</f>
        <v>1.2940735183795948</v>
      </c>
      <c r="BF55" s="139">
        <f>AVERAGE(AG55:AK55)</f>
        <v>39.01394056717116</v>
      </c>
      <c r="BG55" s="138">
        <f>AVERAGE(AL55:AP55)</f>
        <v>25.644990301282093</v>
      </c>
      <c r="BH55" s="138">
        <f>AVERAGE(AQ55:AU55)</f>
        <v>39.64816428103056</v>
      </c>
      <c r="BI55" s="138">
        <f>AVERAGE(AV55:AZ55)</f>
        <v>66.48555809783139</v>
      </c>
      <c r="BJ55" s="163">
        <f>AVERAGE(BA55:BE55)</f>
        <v>1.2591710878694584</v>
      </c>
      <c r="BK55" s="138">
        <f>SUM(BF55:BJ55)</f>
        <v>172.05182433518465</v>
      </c>
      <c r="BL55" s="22"/>
      <c r="BM55" s="15">
        <f t="shared" si="22"/>
        <v>230580</v>
      </c>
      <c r="BN55" s="158">
        <f t="shared" si="23"/>
        <v>1340.2</v>
      </c>
      <c r="BO55" s="15">
        <f t="shared" si="24"/>
        <v>172.04894791822116</v>
      </c>
    </row>
    <row r="56" spans="1:67" ht="12.75">
      <c r="A56" s="21"/>
      <c r="B56" s="140" t="s">
        <v>32</v>
      </c>
      <c r="C56" s="141">
        <v>151038</v>
      </c>
      <c r="D56" s="142">
        <v>159994</v>
      </c>
      <c r="E56" s="142">
        <v>150015</v>
      </c>
      <c r="F56" s="143">
        <v>195171</v>
      </c>
      <c r="G56" s="143">
        <v>201376</v>
      </c>
      <c r="H56" s="143">
        <v>81125</v>
      </c>
      <c r="I56" s="143">
        <v>76026</v>
      </c>
      <c r="J56" s="143">
        <v>62324</v>
      </c>
      <c r="K56" s="143">
        <v>85334</v>
      </c>
      <c r="L56" s="143">
        <v>93537</v>
      </c>
      <c r="M56" s="143">
        <v>13594</v>
      </c>
      <c r="N56" s="143">
        <v>9627</v>
      </c>
      <c r="O56" s="164">
        <v>10212</v>
      </c>
      <c r="P56" s="164">
        <v>10628</v>
      </c>
      <c r="Q56" s="164">
        <v>12239</v>
      </c>
      <c r="R56" s="164">
        <v>33776</v>
      </c>
      <c r="S56" s="164">
        <v>33306</v>
      </c>
      <c r="T56" s="164">
        <v>32685</v>
      </c>
      <c r="U56" s="164">
        <v>27407</v>
      </c>
      <c r="V56" s="164">
        <v>27068</v>
      </c>
      <c r="W56" s="164">
        <v>4077</v>
      </c>
      <c r="X56" s="164">
        <v>4280</v>
      </c>
      <c r="Y56" s="164">
        <v>3810</v>
      </c>
      <c r="Z56" s="164">
        <v>5203</v>
      </c>
      <c r="AA56" s="164">
        <v>5568</v>
      </c>
      <c r="AB56" s="144">
        <v>5052</v>
      </c>
      <c r="AC56" s="164">
        <v>5088</v>
      </c>
      <c r="AD56" s="143">
        <v>5123</v>
      </c>
      <c r="AE56" s="143">
        <v>4995</v>
      </c>
      <c r="AF56" s="143">
        <v>4977</v>
      </c>
      <c r="AG56" s="161">
        <f t="shared" si="9"/>
        <v>29.89667458432304</v>
      </c>
      <c r="AH56" s="162">
        <f t="shared" si="0"/>
        <v>31.445361635220127</v>
      </c>
      <c r="AI56" s="162">
        <f t="shared" si="1"/>
        <v>29.282646886589887</v>
      </c>
      <c r="AJ56" s="162">
        <f t="shared" si="10"/>
        <v>39.07327327327327</v>
      </c>
      <c r="AK56" s="162">
        <f>G56/AF56</f>
        <v>40.46132208157525</v>
      </c>
      <c r="AL56" s="163">
        <f t="shared" si="11"/>
        <v>16.05799683293745</v>
      </c>
      <c r="AM56" s="163">
        <f t="shared" si="2"/>
        <v>14.942216981132075</v>
      </c>
      <c r="AN56" s="163">
        <f t="shared" si="3"/>
        <v>12.165528010931094</v>
      </c>
      <c r="AO56" s="163">
        <f t="shared" si="12"/>
        <v>17.083883883883885</v>
      </c>
      <c r="AP56" s="163">
        <f>L56/AF56</f>
        <v>18.79385171790235</v>
      </c>
      <c r="AQ56" s="163">
        <f t="shared" si="4"/>
        <v>2.6908155186064926</v>
      </c>
      <c r="AR56" s="163">
        <f t="shared" si="5"/>
        <v>1.8920990566037736</v>
      </c>
      <c r="AS56" s="163">
        <f t="shared" si="6"/>
        <v>1.9933632637126684</v>
      </c>
      <c r="AT56" s="163">
        <f t="shared" si="13"/>
        <v>2.1277277277277276</v>
      </c>
      <c r="AU56" s="163">
        <f t="shared" si="25"/>
        <v>2.4591119148081173</v>
      </c>
      <c r="AV56" s="163">
        <f t="shared" si="14"/>
        <v>6.685669041963579</v>
      </c>
      <c r="AW56" s="163">
        <f t="shared" si="15"/>
        <v>6.5459905660377355</v>
      </c>
      <c r="AX56" s="163">
        <f t="shared" si="16"/>
        <v>6.380050751512785</v>
      </c>
      <c r="AY56" s="163">
        <f t="shared" si="17"/>
        <v>5.486886886886887</v>
      </c>
      <c r="AZ56" s="163">
        <f t="shared" si="26"/>
        <v>5.438617641149286</v>
      </c>
      <c r="BA56" s="163">
        <f t="shared" si="18"/>
        <v>0.8070071258907363</v>
      </c>
      <c r="BB56" s="163">
        <f t="shared" si="19"/>
        <v>0.8411949685534591</v>
      </c>
      <c r="BC56" s="163">
        <f t="shared" si="20"/>
        <v>0.7437048604333398</v>
      </c>
      <c r="BD56" s="163">
        <f t="shared" si="21"/>
        <v>1.0416416416416416</v>
      </c>
      <c r="BE56" s="163">
        <f t="shared" si="27"/>
        <v>1.1187462326702833</v>
      </c>
      <c r="BF56" s="139">
        <f aca="true" t="shared" si="28" ref="BF56:BF84">AVERAGE(AG56:AK56)</f>
        <v>34.03185569219632</v>
      </c>
      <c r="BG56" s="138">
        <f aca="true" t="shared" si="29" ref="BG56:BG83">AVERAGE(AL56:AP56)</f>
        <v>15.808695485357372</v>
      </c>
      <c r="BH56" s="138">
        <f aca="true" t="shared" si="30" ref="BH56:BH84">AVERAGE(AQ56:AU56)</f>
        <v>2.2326234962917555</v>
      </c>
      <c r="BI56" s="138">
        <f aca="true" t="shared" si="31" ref="BI56:BI84">AVERAGE(AV56:AZ56)</f>
        <v>6.107442977510054</v>
      </c>
      <c r="BJ56" s="163">
        <f aca="true" t="shared" si="32" ref="BJ56:BJ84">AVERAGE(BA56:BE56)</f>
        <v>0.910458965837892</v>
      </c>
      <c r="BK56" s="138">
        <f>SUM(BF56:BJ56)</f>
        <v>59.091076617193394</v>
      </c>
      <c r="BL56" s="22"/>
      <c r="BM56" s="15">
        <f t="shared" si="22"/>
        <v>297883.4</v>
      </c>
      <c r="BN56" s="158">
        <f t="shared" si="23"/>
        <v>5047</v>
      </c>
      <c r="BO56" s="15">
        <f t="shared" si="24"/>
        <v>59.02187438082029</v>
      </c>
    </row>
    <row r="57" spans="1:67" ht="12.75">
      <c r="A57" s="21"/>
      <c r="B57" s="140" t="s">
        <v>20</v>
      </c>
      <c r="C57" s="141">
        <v>121131</v>
      </c>
      <c r="D57" s="142">
        <v>145613</v>
      </c>
      <c r="E57" s="142">
        <v>114393</v>
      </c>
      <c r="F57" s="143">
        <v>132221</v>
      </c>
      <c r="G57" s="143">
        <v>154482</v>
      </c>
      <c r="H57" s="143">
        <v>51551</v>
      </c>
      <c r="I57" s="143">
        <v>54934</v>
      </c>
      <c r="J57" s="143">
        <v>54021</v>
      </c>
      <c r="K57" s="143">
        <v>64088</v>
      </c>
      <c r="L57" s="143">
        <v>70483</v>
      </c>
      <c r="M57" s="143">
        <v>50289</v>
      </c>
      <c r="N57" s="143">
        <v>57543</v>
      </c>
      <c r="O57" s="164">
        <v>57398</v>
      </c>
      <c r="P57" s="164">
        <v>53368</v>
      </c>
      <c r="Q57" s="164">
        <v>64880</v>
      </c>
      <c r="R57" s="164">
        <v>46298</v>
      </c>
      <c r="S57" s="164">
        <v>50981</v>
      </c>
      <c r="T57" s="164">
        <v>48476</v>
      </c>
      <c r="U57" s="164">
        <v>53971</v>
      </c>
      <c r="V57" s="164">
        <v>56430</v>
      </c>
      <c r="W57" s="164">
        <v>6323</v>
      </c>
      <c r="X57" s="164">
        <v>7882</v>
      </c>
      <c r="Y57" s="164">
        <v>6431</v>
      </c>
      <c r="Z57" s="164">
        <v>6839</v>
      </c>
      <c r="AA57" s="164">
        <v>8027</v>
      </c>
      <c r="AB57" s="144">
        <v>3529</v>
      </c>
      <c r="AC57" s="164">
        <v>3504</v>
      </c>
      <c r="AD57" s="143">
        <v>3526</v>
      </c>
      <c r="AE57" s="143">
        <v>3521</v>
      </c>
      <c r="AF57" s="143">
        <v>3516</v>
      </c>
      <c r="AG57" s="161">
        <f t="shared" si="9"/>
        <v>34.324454519693965</v>
      </c>
      <c r="AH57" s="162">
        <f t="shared" si="0"/>
        <v>41.556221461187214</v>
      </c>
      <c r="AI57" s="162">
        <f t="shared" si="1"/>
        <v>32.44271128757799</v>
      </c>
      <c r="AJ57" s="162">
        <f t="shared" si="10"/>
        <v>37.55211587617154</v>
      </c>
      <c r="AK57" s="162">
        <f>G57/AF57</f>
        <v>43.936860068259385</v>
      </c>
      <c r="AL57" s="163">
        <f t="shared" si="11"/>
        <v>14.607820912439784</v>
      </c>
      <c r="AM57" s="163">
        <f t="shared" si="2"/>
        <v>15.677511415525114</v>
      </c>
      <c r="AN57" s="163">
        <f t="shared" si="3"/>
        <v>15.320760068065796</v>
      </c>
      <c r="AO57" s="163">
        <f t="shared" si="12"/>
        <v>18.201647259301335</v>
      </c>
      <c r="AP57" s="163">
        <f>L57/AF57</f>
        <v>20.046359499431173</v>
      </c>
      <c r="AQ57" s="163">
        <f t="shared" si="4"/>
        <v>14.25021252479456</v>
      </c>
      <c r="AR57" s="163">
        <f t="shared" si="5"/>
        <v>16.42208904109589</v>
      </c>
      <c r="AS57" s="163">
        <f t="shared" si="6"/>
        <v>16.278502552467383</v>
      </c>
      <c r="AT57" s="163">
        <f t="shared" si="13"/>
        <v>15.157057654075548</v>
      </c>
      <c r="AU57" s="163">
        <f t="shared" si="25"/>
        <v>18.45278725824801</v>
      </c>
      <c r="AV57" s="163">
        <f t="shared" si="14"/>
        <v>13.11929725134599</v>
      </c>
      <c r="AW57" s="163">
        <f t="shared" si="15"/>
        <v>14.54937214611872</v>
      </c>
      <c r="AX57" s="163">
        <f t="shared" si="16"/>
        <v>13.748156551332956</v>
      </c>
      <c r="AY57" s="163">
        <f t="shared" si="17"/>
        <v>15.328315819369497</v>
      </c>
      <c r="AZ57" s="163">
        <f t="shared" si="26"/>
        <v>16.049488054607508</v>
      </c>
      <c r="BA57" s="163">
        <f t="shared" si="18"/>
        <v>1.791725701331822</v>
      </c>
      <c r="BB57" s="163">
        <f t="shared" si="19"/>
        <v>2.249429223744292</v>
      </c>
      <c r="BC57" s="163">
        <f t="shared" si="20"/>
        <v>1.8238797504254112</v>
      </c>
      <c r="BD57" s="163">
        <f t="shared" si="21"/>
        <v>1.9423459244532804</v>
      </c>
      <c r="BE57" s="163">
        <f t="shared" si="27"/>
        <v>2.282992036405006</v>
      </c>
      <c r="BF57" s="139">
        <f t="shared" si="28"/>
        <v>37.96247264257802</v>
      </c>
      <c r="BG57" s="138">
        <f t="shared" si="29"/>
        <v>16.77081983095264</v>
      </c>
      <c r="BH57" s="138">
        <f t="shared" si="30"/>
        <v>16.112129806136277</v>
      </c>
      <c r="BI57" s="138">
        <f t="shared" si="31"/>
        <v>14.558925964554934</v>
      </c>
      <c r="BJ57" s="163">
        <f t="shared" si="32"/>
        <v>2.0180745272719625</v>
      </c>
      <c r="BK57" s="138">
        <f aca="true" t="shared" si="33" ref="BK57:BK83">SUM(BF57:BJ57)</f>
        <v>87.42242277149383</v>
      </c>
      <c r="BL57" s="22"/>
      <c r="BM57" s="15">
        <f t="shared" si="22"/>
        <v>307610.6</v>
      </c>
      <c r="BN57" s="158">
        <f t="shared" si="23"/>
        <v>3519.2</v>
      </c>
      <c r="BO57" s="15">
        <f t="shared" si="24"/>
        <v>87.40924073653103</v>
      </c>
    </row>
    <row r="58" spans="1:67" ht="12.75">
      <c r="A58" s="21"/>
      <c r="B58" s="140" t="s">
        <v>33</v>
      </c>
      <c r="C58" s="141">
        <v>131548</v>
      </c>
      <c r="D58" s="142">
        <v>131646</v>
      </c>
      <c r="E58" s="142">
        <v>140216</v>
      </c>
      <c r="F58" s="143">
        <v>132341</v>
      </c>
      <c r="G58" s="143">
        <v>140577</v>
      </c>
      <c r="H58" s="143">
        <v>29157</v>
      </c>
      <c r="I58" s="143">
        <v>28623</v>
      </c>
      <c r="J58" s="143">
        <v>27869</v>
      </c>
      <c r="K58" s="143">
        <v>32277</v>
      </c>
      <c r="L58" s="143">
        <v>31558</v>
      </c>
      <c r="M58" s="143">
        <v>125175</v>
      </c>
      <c r="N58" s="143">
        <v>128416</v>
      </c>
      <c r="O58" s="164">
        <v>126197</v>
      </c>
      <c r="P58" s="164">
        <v>128716</v>
      </c>
      <c r="Q58" s="164">
        <v>130923</v>
      </c>
      <c r="R58" s="164">
        <v>20580</v>
      </c>
      <c r="S58" s="164">
        <v>19747</v>
      </c>
      <c r="T58" s="164">
        <v>20457</v>
      </c>
      <c r="U58" s="164">
        <v>18516</v>
      </c>
      <c r="V58" s="164">
        <v>18241</v>
      </c>
      <c r="W58" s="164">
        <v>4223</v>
      </c>
      <c r="X58" s="164">
        <v>4276</v>
      </c>
      <c r="Y58" s="164">
        <v>4701</v>
      </c>
      <c r="Z58" s="164">
        <v>4487</v>
      </c>
      <c r="AA58" s="164">
        <v>4564</v>
      </c>
      <c r="AB58" s="144">
        <v>2676</v>
      </c>
      <c r="AC58" s="164">
        <v>2673</v>
      </c>
      <c r="AD58" s="143">
        <v>2664</v>
      </c>
      <c r="AE58" s="143">
        <v>2628</v>
      </c>
      <c r="AF58" s="143">
        <v>2652</v>
      </c>
      <c r="AG58" s="161">
        <f t="shared" si="9"/>
        <v>49.158445440956655</v>
      </c>
      <c r="AH58" s="162">
        <f t="shared" si="0"/>
        <v>49.250280583613915</v>
      </c>
      <c r="AI58" s="162">
        <f t="shared" si="1"/>
        <v>52.633633633633636</v>
      </c>
      <c r="AJ58" s="162">
        <f t="shared" si="10"/>
        <v>50.35806697108067</v>
      </c>
      <c r="AK58" s="162">
        <f>G58/AF58</f>
        <v>53.0079185520362</v>
      </c>
      <c r="AL58" s="163">
        <f t="shared" si="11"/>
        <v>10.895739910313901</v>
      </c>
      <c r="AM58" s="163">
        <f t="shared" si="2"/>
        <v>10.708193041526375</v>
      </c>
      <c r="AN58" s="163">
        <f t="shared" si="3"/>
        <v>10.461336336336336</v>
      </c>
      <c r="AO58" s="163">
        <f t="shared" si="12"/>
        <v>12.281963470319635</v>
      </c>
      <c r="AP58" s="163">
        <f>L58/AF58</f>
        <v>11.899698340874812</v>
      </c>
      <c r="AQ58" s="163">
        <f t="shared" si="4"/>
        <v>46.776905829596416</v>
      </c>
      <c r="AR58" s="163">
        <f t="shared" si="5"/>
        <v>48.04190048634493</v>
      </c>
      <c r="AS58" s="163">
        <f t="shared" si="6"/>
        <v>47.371246246246244</v>
      </c>
      <c r="AT58" s="163">
        <f t="shared" si="13"/>
        <v>48.97869101978691</v>
      </c>
      <c r="AU58" s="163">
        <f t="shared" si="25"/>
        <v>49.36764705882353</v>
      </c>
      <c r="AV58" s="163">
        <f t="shared" si="14"/>
        <v>7.690582959641255</v>
      </c>
      <c r="AW58" s="163">
        <f t="shared" si="15"/>
        <v>7.387579498690609</v>
      </c>
      <c r="AX58" s="163">
        <f t="shared" si="16"/>
        <v>7.679054054054054</v>
      </c>
      <c r="AY58" s="163">
        <f t="shared" si="17"/>
        <v>7.045662100456621</v>
      </c>
      <c r="AZ58" s="163">
        <f t="shared" si="26"/>
        <v>6.878205128205129</v>
      </c>
      <c r="BA58" s="163">
        <f t="shared" si="18"/>
        <v>1.578101644245142</v>
      </c>
      <c r="BB58" s="163">
        <f t="shared" si="19"/>
        <v>1.599700710811822</v>
      </c>
      <c r="BC58" s="163">
        <f t="shared" si="20"/>
        <v>1.7646396396396395</v>
      </c>
      <c r="BD58" s="163">
        <f t="shared" si="21"/>
        <v>1.7073820395738204</v>
      </c>
      <c r="BE58" s="163">
        <f t="shared" si="27"/>
        <v>1.7209653092006034</v>
      </c>
      <c r="BF58" s="139">
        <f t="shared" si="28"/>
        <v>50.88166903626421</v>
      </c>
      <c r="BG58" s="138">
        <f t="shared" si="29"/>
        <v>11.249386219874213</v>
      </c>
      <c r="BH58" s="138">
        <f t="shared" si="30"/>
        <v>48.10727812815961</v>
      </c>
      <c r="BI58" s="138">
        <f t="shared" si="31"/>
        <v>7.336216748209533</v>
      </c>
      <c r="BJ58" s="163">
        <f t="shared" si="32"/>
        <v>1.6741578686942056</v>
      </c>
      <c r="BK58" s="138">
        <f t="shared" si="33"/>
        <v>119.24870800120178</v>
      </c>
      <c r="BL58" s="22"/>
      <c r="BM58" s="15">
        <f t="shared" si="22"/>
        <v>317006</v>
      </c>
      <c r="BN58" s="158">
        <f t="shared" si="23"/>
        <v>2658.6</v>
      </c>
      <c r="BO58" s="15">
        <f t="shared" si="24"/>
        <v>119.23794478296848</v>
      </c>
    </row>
    <row r="59" spans="1:67" ht="12.75">
      <c r="A59" s="21"/>
      <c r="B59" s="140" t="s">
        <v>19</v>
      </c>
      <c r="C59" s="141">
        <v>828840</v>
      </c>
      <c r="D59" s="142">
        <v>785169</v>
      </c>
      <c r="E59" s="142">
        <v>835068</v>
      </c>
      <c r="F59" s="143">
        <v>893514</v>
      </c>
      <c r="G59" s="143" t="s">
        <v>0</v>
      </c>
      <c r="H59" s="143">
        <v>291575</v>
      </c>
      <c r="I59" s="143">
        <v>250334</v>
      </c>
      <c r="J59" s="143">
        <v>275215</v>
      </c>
      <c r="K59" s="143">
        <v>292515</v>
      </c>
      <c r="L59" s="143" t="s">
        <v>0</v>
      </c>
      <c r="M59" s="143">
        <v>201630</v>
      </c>
      <c r="N59" s="143">
        <v>211093</v>
      </c>
      <c r="O59" s="164">
        <v>205479</v>
      </c>
      <c r="P59" s="164">
        <v>184669</v>
      </c>
      <c r="Q59" s="164" t="s">
        <v>0</v>
      </c>
      <c r="R59" s="164">
        <v>702770</v>
      </c>
      <c r="S59" s="164">
        <v>718899</v>
      </c>
      <c r="T59" s="164">
        <v>743963</v>
      </c>
      <c r="U59" s="164">
        <v>697831</v>
      </c>
      <c r="V59" s="164" t="s">
        <v>0</v>
      </c>
      <c r="W59" s="164">
        <v>10268</v>
      </c>
      <c r="X59" s="164">
        <v>10856</v>
      </c>
      <c r="Y59" s="164">
        <v>10136</v>
      </c>
      <c r="Z59" s="164">
        <v>9786</v>
      </c>
      <c r="AA59" s="164" t="s">
        <v>0</v>
      </c>
      <c r="AB59" s="144">
        <v>16677</v>
      </c>
      <c r="AC59" s="164">
        <v>16701</v>
      </c>
      <c r="AD59" s="143">
        <v>16646</v>
      </c>
      <c r="AE59" s="143">
        <v>16678</v>
      </c>
      <c r="AF59" s="143" t="s">
        <v>0</v>
      </c>
      <c r="AG59" s="161">
        <f t="shared" si="9"/>
        <v>49.69958625652096</v>
      </c>
      <c r="AH59" s="162">
        <f t="shared" si="0"/>
        <v>47.01329261720855</v>
      </c>
      <c r="AI59" s="162">
        <f t="shared" si="1"/>
        <v>50.16628619488165</v>
      </c>
      <c r="AJ59" s="162">
        <f t="shared" si="10"/>
        <v>53.57440940160691</v>
      </c>
      <c r="AK59" s="162" t="s">
        <v>0</v>
      </c>
      <c r="AL59" s="163">
        <f t="shared" si="11"/>
        <v>17.483660130718953</v>
      </c>
      <c r="AM59" s="163">
        <f t="shared" si="2"/>
        <v>14.989162325609245</v>
      </c>
      <c r="AN59" s="163">
        <f t="shared" si="3"/>
        <v>16.53340141775802</v>
      </c>
      <c r="AO59" s="163">
        <f t="shared" si="12"/>
        <v>17.538973498021345</v>
      </c>
      <c r="AP59" s="163" t="s">
        <v>0</v>
      </c>
      <c r="AQ59" s="163">
        <f t="shared" si="4"/>
        <v>12.090304011512861</v>
      </c>
      <c r="AR59" s="163">
        <f t="shared" si="5"/>
        <v>12.639542542362733</v>
      </c>
      <c r="AS59" s="163">
        <f t="shared" si="6"/>
        <v>12.344046617806079</v>
      </c>
      <c r="AT59" s="163">
        <f t="shared" si="13"/>
        <v>11.072610624775153</v>
      </c>
      <c r="AU59" s="163" t="s">
        <v>0</v>
      </c>
      <c r="AV59" s="163">
        <f t="shared" si="14"/>
        <v>42.14007315464412</v>
      </c>
      <c r="AW59" s="163">
        <f t="shared" si="15"/>
        <v>43.04526675049398</v>
      </c>
      <c r="AX59" s="163">
        <f t="shared" si="16"/>
        <v>44.69319956746366</v>
      </c>
      <c r="AY59" s="163">
        <f t="shared" si="17"/>
        <v>41.84140784266699</v>
      </c>
      <c r="AZ59" s="163" t="s">
        <v>0</v>
      </c>
      <c r="BA59" s="163">
        <f t="shared" si="18"/>
        <v>0.6156982670744139</v>
      </c>
      <c r="BB59" s="163">
        <f t="shared" si="19"/>
        <v>0.6500209568289324</v>
      </c>
      <c r="BC59" s="163">
        <f t="shared" si="20"/>
        <v>0.6089150546677881</v>
      </c>
      <c r="BD59" s="163">
        <f t="shared" si="21"/>
        <v>0.5867610025182876</v>
      </c>
      <c r="BE59" s="163" t="s">
        <v>0</v>
      </c>
      <c r="BF59" s="139">
        <f t="shared" si="28"/>
        <v>50.113393617554514</v>
      </c>
      <c r="BG59" s="138">
        <f t="shared" si="29"/>
        <v>16.63629934302689</v>
      </c>
      <c r="BH59" s="138">
        <f t="shared" si="30"/>
        <v>12.036625949114207</v>
      </c>
      <c r="BI59" s="138">
        <f t="shared" si="31"/>
        <v>42.92998682881719</v>
      </c>
      <c r="BJ59" s="163">
        <f t="shared" si="32"/>
        <v>0.6153488202723555</v>
      </c>
      <c r="BK59" s="138">
        <f t="shared" si="33"/>
        <v>122.33165455878516</v>
      </c>
      <c r="BL59" s="22"/>
      <c r="BM59" s="15">
        <f t="shared" si="22"/>
        <v>2047584.2</v>
      </c>
      <c r="BN59" s="158">
        <f t="shared" si="23"/>
        <v>16675.5</v>
      </c>
      <c r="BO59" s="15">
        <f t="shared" si="24"/>
        <v>122.7899733141435</v>
      </c>
    </row>
    <row r="60" spans="1:67" ht="12.75">
      <c r="A60" s="21"/>
      <c r="B60" s="140" t="s">
        <v>34</v>
      </c>
      <c r="C60" s="141">
        <v>15217</v>
      </c>
      <c r="D60" s="142">
        <v>17257</v>
      </c>
      <c r="E60" s="142">
        <v>22290</v>
      </c>
      <c r="F60" s="143">
        <v>21558</v>
      </c>
      <c r="G60" s="143">
        <v>27561</v>
      </c>
      <c r="H60" s="143">
        <v>6018</v>
      </c>
      <c r="I60" s="143">
        <v>6672</v>
      </c>
      <c r="J60" s="143">
        <v>6921</v>
      </c>
      <c r="K60" s="143">
        <v>8432</v>
      </c>
      <c r="L60" s="143">
        <v>7970</v>
      </c>
      <c r="M60" s="143">
        <v>4429</v>
      </c>
      <c r="N60" s="143">
        <v>6644</v>
      </c>
      <c r="O60" s="164">
        <v>8772</v>
      </c>
      <c r="P60" s="164">
        <v>2874</v>
      </c>
      <c r="Q60" s="164">
        <v>2995</v>
      </c>
      <c r="R60" s="164">
        <v>10242</v>
      </c>
      <c r="S60" s="164">
        <v>7304</v>
      </c>
      <c r="T60" s="164">
        <v>8866</v>
      </c>
      <c r="U60" s="164">
        <v>12584</v>
      </c>
      <c r="V60" s="164">
        <v>11172</v>
      </c>
      <c r="W60" s="164">
        <v>606</v>
      </c>
      <c r="X60" s="164">
        <v>694</v>
      </c>
      <c r="Y60" s="164">
        <v>885</v>
      </c>
      <c r="Z60" s="164">
        <v>889</v>
      </c>
      <c r="AA60" s="164">
        <v>1051</v>
      </c>
      <c r="AB60" s="144">
        <v>949</v>
      </c>
      <c r="AC60" s="164">
        <v>946</v>
      </c>
      <c r="AD60" s="143">
        <v>956</v>
      </c>
      <c r="AE60" s="143">
        <v>966</v>
      </c>
      <c r="AF60" s="143">
        <v>975</v>
      </c>
      <c r="AG60" s="161">
        <f t="shared" si="9"/>
        <v>16.03477344573235</v>
      </c>
      <c r="AH60" s="162">
        <f t="shared" si="0"/>
        <v>18.242071881606766</v>
      </c>
      <c r="AI60" s="162">
        <f t="shared" si="1"/>
        <v>23.315899581589957</v>
      </c>
      <c r="AJ60" s="162">
        <f t="shared" si="10"/>
        <v>22.316770186335404</v>
      </c>
      <c r="AK60" s="162">
        <f>G60/AF60</f>
        <v>28.267692307692307</v>
      </c>
      <c r="AL60" s="163">
        <f t="shared" si="11"/>
        <v>6.34141201264489</v>
      </c>
      <c r="AM60" s="163">
        <f t="shared" si="2"/>
        <v>7.052854122621564</v>
      </c>
      <c r="AN60" s="163">
        <f t="shared" si="3"/>
        <v>7.239539748953975</v>
      </c>
      <c r="AO60" s="163">
        <f t="shared" si="12"/>
        <v>8.728778467908903</v>
      </c>
      <c r="AP60" s="163">
        <f>L60/AF60</f>
        <v>8.174358974358974</v>
      </c>
      <c r="AQ60" s="163">
        <f t="shared" si="4"/>
        <v>4.667017913593256</v>
      </c>
      <c r="AR60" s="163">
        <f t="shared" si="5"/>
        <v>7.023255813953488</v>
      </c>
      <c r="AS60" s="163">
        <f t="shared" si="6"/>
        <v>9.175732217573222</v>
      </c>
      <c r="AT60" s="163">
        <f t="shared" si="13"/>
        <v>2.9751552795031055</v>
      </c>
      <c r="AU60" s="163">
        <f t="shared" si="25"/>
        <v>3.071794871794872</v>
      </c>
      <c r="AV60" s="163">
        <f t="shared" si="14"/>
        <v>10.792413066385668</v>
      </c>
      <c r="AW60" s="163">
        <f t="shared" si="15"/>
        <v>7.72093023255814</v>
      </c>
      <c r="AX60" s="163">
        <f t="shared" si="16"/>
        <v>9.274058577405858</v>
      </c>
      <c r="AY60" s="163">
        <f t="shared" si="17"/>
        <v>13.026915113871636</v>
      </c>
      <c r="AZ60" s="163">
        <f t="shared" si="26"/>
        <v>11.458461538461538</v>
      </c>
      <c r="BA60" s="163">
        <f t="shared" si="18"/>
        <v>0.6385669125395153</v>
      </c>
      <c r="BB60" s="163">
        <f t="shared" si="19"/>
        <v>0.733615221987315</v>
      </c>
      <c r="BC60" s="163">
        <f t="shared" si="20"/>
        <v>0.9257322175732218</v>
      </c>
      <c r="BD60" s="163">
        <f t="shared" si="21"/>
        <v>0.9202898550724637</v>
      </c>
      <c r="BE60" s="163">
        <f t="shared" si="27"/>
        <v>1.077948717948718</v>
      </c>
      <c r="BF60" s="139">
        <f t="shared" si="28"/>
        <v>21.635441480591357</v>
      </c>
      <c r="BG60" s="138">
        <f t="shared" si="29"/>
        <v>7.507388665297661</v>
      </c>
      <c r="BH60" s="138">
        <f t="shared" si="30"/>
        <v>5.382591219283588</v>
      </c>
      <c r="BI60" s="138">
        <f t="shared" si="31"/>
        <v>10.45455570573657</v>
      </c>
      <c r="BJ60" s="163">
        <f t="shared" si="32"/>
        <v>0.8592305850242468</v>
      </c>
      <c r="BK60" s="138">
        <f t="shared" si="33"/>
        <v>45.83920765593342</v>
      </c>
      <c r="BL60" s="22"/>
      <c r="BM60" s="15">
        <f t="shared" si="22"/>
        <v>43980.4</v>
      </c>
      <c r="BN60" s="158">
        <f t="shared" si="23"/>
        <v>958.4</v>
      </c>
      <c r="BO60" s="15">
        <f t="shared" si="24"/>
        <v>45.889398998330556</v>
      </c>
    </row>
    <row r="61" spans="1:67" ht="12.75">
      <c r="A61" s="21"/>
      <c r="B61" s="140" t="s">
        <v>35</v>
      </c>
      <c r="C61" s="141">
        <v>34131</v>
      </c>
      <c r="D61" s="142">
        <v>42179</v>
      </c>
      <c r="E61" s="142">
        <v>35574</v>
      </c>
      <c r="F61" s="143">
        <v>39693</v>
      </c>
      <c r="G61" s="143" t="s">
        <v>0</v>
      </c>
      <c r="H61" s="143">
        <v>3731</v>
      </c>
      <c r="I61" s="143">
        <v>4146</v>
      </c>
      <c r="J61" s="143">
        <v>3904</v>
      </c>
      <c r="K61" s="143">
        <v>4519</v>
      </c>
      <c r="L61" s="143" t="s">
        <v>0</v>
      </c>
      <c r="M61" s="143" t="s">
        <v>0</v>
      </c>
      <c r="N61" s="143" t="s">
        <v>0</v>
      </c>
      <c r="O61" s="164" t="s">
        <v>0</v>
      </c>
      <c r="P61" s="164" t="s">
        <v>0</v>
      </c>
      <c r="Q61" s="164" t="s">
        <v>0</v>
      </c>
      <c r="R61" s="164">
        <v>674416</v>
      </c>
      <c r="S61" s="164">
        <v>670400</v>
      </c>
      <c r="T61" s="164">
        <v>664112</v>
      </c>
      <c r="U61" s="164">
        <v>656096</v>
      </c>
      <c r="V61" s="164" t="s">
        <v>0</v>
      </c>
      <c r="W61" s="164" t="s">
        <v>0</v>
      </c>
      <c r="X61" s="164" t="s">
        <v>0</v>
      </c>
      <c r="Y61" s="164" t="s">
        <v>0</v>
      </c>
      <c r="Z61" s="164" t="s">
        <v>0</v>
      </c>
      <c r="AA61" s="164" t="s">
        <v>0</v>
      </c>
      <c r="AB61" s="144">
        <v>4569</v>
      </c>
      <c r="AC61" s="164">
        <v>4556</v>
      </c>
      <c r="AD61" s="143">
        <v>4533</v>
      </c>
      <c r="AE61" s="143">
        <v>4478</v>
      </c>
      <c r="AF61" s="143" t="s">
        <v>0</v>
      </c>
      <c r="AG61" s="161">
        <f t="shared" si="9"/>
        <v>7.470124753775443</v>
      </c>
      <c r="AH61" s="162">
        <f t="shared" si="0"/>
        <v>9.25790166812994</v>
      </c>
      <c r="AI61" s="162">
        <f t="shared" si="1"/>
        <v>7.847782925215089</v>
      </c>
      <c r="AJ61" s="162">
        <f t="shared" si="10"/>
        <v>8.864001786511835</v>
      </c>
      <c r="AK61" s="162" t="s">
        <v>0</v>
      </c>
      <c r="AL61" s="163">
        <f t="shared" si="11"/>
        <v>0.8165900634712191</v>
      </c>
      <c r="AM61" s="163">
        <f t="shared" si="2"/>
        <v>0.9100087796312555</v>
      </c>
      <c r="AN61" s="163">
        <f t="shared" si="3"/>
        <v>0.8612397970439003</v>
      </c>
      <c r="AO61" s="163">
        <f t="shared" si="12"/>
        <v>1.0091558731576598</v>
      </c>
      <c r="AP61" s="163" t="s">
        <v>0</v>
      </c>
      <c r="AQ61" s="163" t="s">
        <v>0</v>
      </c>
      <c r="AR61" s="163" t="s">
        <v>0</v>
      </c>
      <c r="AS61" s="163" t="s">
        <v>0</v>
      </c>
      <c r="AT61" s="163" t="s">
        <v>0</v>
      </c>
      <c r="AU61" s="163" t="s">
        <v>0</v>
      </c>
      <c r="AV61" s="163">
        <f t="shared" si="14"/>
        <v>147.60691617421756</v>
      </c>
      <c r="AW61" s="163">
        <f t="shared" si="15"/>
        <v>147.14661984196664</v>
      </c>
      <c r="AX61" s="163">
        <f t="shared" si="16"/>
        <v>146.50606662254577</v>
      </c>
      <c r="AY61" s="163">
        <f t="shared" si="17"/>
        <v>146.5154086645824</v>
      </c>
      <c r="AZ61" s="163" t="s">
        <v>0</v>
      </c>
      <c r="BA61" s="163" t="s">
        <v>0</v>
      </c>
      <c r="BB61" s="163" t="s">
        <v>0</v>
      </c>
      <c r="BC61" s="163" t="s">
        <v>0</v>
      </c>
      <c r="BD61" s="163" t="s">
        <v>0</v>
      </c>
      <c r="BE61" s="163" t="s">
        <v>0</v>
      </c>
      <c r="BF61" s="139">
        <f t="shared" si="28"/>
        <v>8.359952783408076</v>
      </c>
      <c r="BG61" s="138">
        <f t="shared" si="29"/>
        <v>0.8992486283260086</v>
      </c>
      <c r="BH61" s="138" t="s">
        <v>0</v>
      </c>
      <c r="BI61" s="138">
        <f t="shared" si="31"/>
        <v>146.94375282582808</v>
      </c>
      <c r="BJ61" s="163" t="s">
        <v>0</v>
      </c>
      <c r="BK61" s="138">
        <f t="shared" si="33"/>
        <v>156.20295423756218</v>
      </c>
      <c r="BL61" s="220"/>
      <c r="BM61" s="15">
        <f t="shared" si="22"/>
        <v>706641.2</v>
      </c>
      <c r="BN61" s="158">
        <f t="shared" si="23"/>
        <v>4534</v>
      </c>
      <c r="BO61" s="15">
        <f t="shared" si="24"/>
        <v>155.85381561535067</v>
      </c>
    </row>
    <row r="62" spans="1:67" ht="12.75">
      <c r="A62" s="21"/>
      <c r="B62" s="140" t="s">
        <v>36</v>
      </c>
      <c r="C62" s="141">
        <v>85004</v>
      </c>
      <c r="D62" s="142">
        <v>95722</v>
      </c>
      <c r="E62" s="142">
        <v>87377</v>
      </c>
      <c r="F62" s="143">
        <v>94939</v>
      </c>
      <c r="G62" s="143">
        <v>87500</v>
      </c>
      <c r="H62" s="143">
        <v>98631</v>
      </c>
      <c r="I62" s="143">
        <v>106831</v>
      </c>
      <c r="J62" s="143">
        <v>112036</v>
      </c>
      <c r="K62" s="143">
        <v>95957</v>
      </c>
      <c r="L62" s="143">
        <v>106453</v>
      </c>
      <c r="M62" s="143">
        <v>1532</v>
      </c>
      <c r="N62" s="143">
        <v>2187</v>
      </c>
      <c r="O62" s="164">
        <v>3490</v>
      </c>
      <c r="P62" s="164">
        <v>2413</v>
      </c>
      <c r="Q62" s="164">
        <v>2207</v>
      </c>
      <c r="R62" s="164">
        <v>19634</v>
      </c>
      <c r="S62" s="164">
        <v>26024</v>
      </c>
      <c r="T62" s="164">
        <v>27220</v>
      </c>
      <c r="U62" s="164">
        <v>24094</v>
      </c>
      <c r="V62" s="164">
        <v>20902</v>
      </c>
      <c r="W62" s="164">
        <v>2794</v>
      </c>
      <c r="X62" s="164">
        <v>3298</v>
      </c>
      <c r="Y62" s="164">
        <v>3002</v>
      </c>
      <c r="Z62" s="164">
        <v>3241</v>
      </c>
      <c r="AA62" s="164">
        <v>2870</v>
      </c>
      <c r="AB62" s="144">
        <v>4798</v>
      </c>
      <c r="AC62" s="164">
        <v>5510</v>
      </c>
      <c r="AD62" s="143">
        <v>5632</v>
      </c>
      <c r="AE62" s="143">
        <v>5417</v>
      </c>
      <c r="AF62" s="143">
        <v>5127</v>
      </c>
      <c r="AG62" s="161">
        <f t="shared" si="9"/>
        <v>17.71654856190079</v>
      </c>
      <c r="AH62" s="162">
        <f t="shared" si="0"/>
        <v>17.372413793103448</v>
      </c>
      <c r="AI62" s="162">
        <f t="shared" si="1"/>
        <v>15.514382102272727</v>
      </c>
      <c r="AJ62" s="162">
        <f t="shared" si="10"/>
        <v>17.526121469448032</v>
      </c>
      <c r="AK62" s="162">
        <f aca="true" t="shared" si="34" ref="AK62:AK80">G62/AF62</f>
        <v>17.06651062999805</v>
      </c>
      <c r="AL62" s="163">
        <f t="shared" si="11"/>
        <v>20.55669028761984</v>
      </c>
      <c r="AM62" s="163">
        <f t="shared" si="2"/>
        <v>19.38856624319419</v>
      </c>
      <c r="AN62" s="163">
        <f t="shared" si="3"/>
        <v>19.892755681818183</v>
      </c>
      <c r="AO62" s="163">
        <f t="shared" si="12"/>
        <v>17.714048366254385</v>
      </c>
      <c r="AP62" s="163">
        <f aca="true" t="shared" si="35" ref="AP62:AP80">L62/AF62</f>
        <v>20.763214355373513</v>
      </c>
      <c r="AQ62" s="163">
        <f t="shared" si="4"/>
        <v>0.3192997082117549</v>
      </c>
      <c r="AR62" s="163">
        <f t="shared" si="5"/>
        <v>0.3969147005444646</v>
      </c>
      <c r="AS62" s="163">
        <f t="shared" si="6"/>
        <v>0.6196732954545454</v>
      </c>
      <c r="AT62" s="163">
        <f t="shared" si="13"/>
        <v>0.4454495107993354</v>
      </c>
      <c r="AU62" s="163">
        <f t="shared" si="25"/>
        <v>0.4304661595474937</v>
      </c>
      <c r="AV62" s="163">
        <f t="shared" si="14"/>
        <v>4.092121717382242</v>
      </c>
      <c r="AW62" s="163">
        <f t="shared" si="15"/>
        <v>4.723049001814882</v>
      </c>
      <c r="AX62" s="163">
        <f t="shared" si="16"/>
        <v>4.833096590909091</v>
      </c>
      <c r="AY62" s="163">
        <f t="shared" si="17"/>
        <v>4.447849363116116</v>
      </c>
      <c r="AZ62" s="163">
        <f t="shared" si="26"/>
        <v>4.076848059293934</v>
      </c>
      <c r="BA62" s="163">
        <f t="shared" si="18"/>
        <v>0.5823259691538141</v>
      </c>
      <c r="BB62" s="163">
        <f t="shared" si="19"/>
        <v>0.5985480943738657</v>
      </c>
      <c r="BC62" s="163">
        <f t="shared" si="20"/>
        <v>0.5330255681818182</v>
      </c>
      <c r="BD62" s="163">
        <f t="shared" si="21"/>
        <v>0.5983016429758169</v>
      </c>
      <c r="BE62" s="163">
        <f t="shared" si="27"/>
        <v>0.559781548663936</v>
      </c>
      <c r="BF62" s="139">
        <f t="shared" si="28"/>
        <v>17.03919531134461</v>
      </c>
      <c r="BG62" s="138">
        <f t="shared" si="29"/>
        <v>19.663054986852025</v>
      </c>
      <c r="BH62" s="138">
        <f t="shared" si="30"/>
        <v>0.4423606749115188</v>
      </c>
      <c r="BI62" s="138">
        <f t="shared" si="31"/>
        <v>4.434592946503253</v>
      </c>
      <c r="BJ62" s="163">
        <f t="shared" si="32"/>
        <v>0.5743965646698502</v>
      </c>
      <c r="BK62" s="138">
        <f t="shared" si="33"/>
        <v>42.15360048428125</v>
      </c>
      <c r="BL62" s="220"/>
      <c r="BM62" s="15">
        <f t="shared" si="22"/>
        <v>223072</v>
      </c>
      <c r="BN62" s="158">
        <f t="shared" si="23"/>
        <v>5296.8</v>
      </c>
      <c r="BO62" s="15">
        <f t="shared" si="24"/>
        <v>42.114484216885664</v>
      </c>
    </row>
    <row r="63" spans="1:67" ht="12.75">
      <c r="A63" s="21"/>
      <c r="B63" s="140" t="s">
        <v>37</v>
      </c>
      <c r="C63" s="141">
        <v>363439</v>
      </c>
      <c r="D63" s="142">
        <v>424056</v>
      </c>
      <c r="E63" s="142">
        <v>320581</v>
      </c>
      <c r="F63" s="143">
        <v>464998</v>
      </c>
      <c r="G63" s="143">
        <v>377637</v>
      </c>
      <c r="H63" s="143">
        <v>260842</v>
      </c>
      <c r="I63" s="143">
        <v>286761</v>
      </c>
      <c r="J63" s="143">
        <v>270236</v>
      </c>
      <c r="K63" s="143">
        <v>311521</v>
      </c>
      <c r="L63" s="143">
        <v>256103</v>
      </c>
      <c r="M63" s="143">
        <v>170611</v>
      </c>
      <c r="N63" s="143">
        <v>183999</v>
      </c>
      <c r="O63" s="164">
        <v>166974</v>
      </c>
      <c r="P63" s="164">
        <v>166914</v>
      </c>
      <c r="Q63" s="164">
        <v>169253</v>
      </c>
      <c r="R63" s="164">
        <v>204950</v>
      </c>
      <c r="S63" s="164">
        <v>210245</v>
      </c>
      <c r="T63" s="164">
        <v>203670</v>
      </c>
      <c r="U63" s="164">
        <v>206882</v>
      </c>
      <c r="V63" s="164">
        <v>202292</v>
      </c>
      <c r="W63" s="164">
        <v>11455</v>
      </c>
      <c r="X63" s="164">
        <v>13233</v>
      </c>
      <c r="Y63" s="164">
        <v>10428</v>
      </c>
      <c r="Z63" s="164">
        <v>14701</v>
      </c>
      <c r="AA63" s="164">
        <v>11972</v>
      </c>
      <c r="AB63" s="144">
        <v>23719</v>
      </c>
      <c r="AC63" s="164">
        <v>23894</v>
      </c>
      <c r="AD63" s="143">
        <v>23463</v>
      </c>
      <c r="AE63" s="143">
        <v>23495</v>
      </c>
      <c r="AF63" s="143">
        <v>23572</v>
      </c>
      <c r="AG63" s="161">
        <f t="shared" si="9"/>
        <v>15.322694885956405</v>
      </c>
      <c r="AH63" s="162">
        <f t="shared" si="0"/>
        <v>17.74738428057253</v>
      </c>
      <c r="AI63" s="162">
        <f t="shared" si="1"/>
        <v>13.66325704300388</v>
      </c>
      <c r="AJ63" s="162">
        <f t="shared" si="10"/>
        <v>19.79135986380081</v>
      </c>
      <c r="AK63" s="162">
        <f t="shared" si="34"/>
        <v>16.020575258781605</v>
      </c>
      <c r="AL63" s="163">
        <f t="shared" si="11"/>
        <v>10.997175260339812</v>
      </c>
      <c r="AM63" s="163">
        <f t="shared" si="2"/>
        <v>12.001381099857705</v>
      </c>
      <c r="AN63" s="163">
        <f t="shared" si="3"/>
        <v>11.517538251715466</v>
      </c>
      <c r="AO63" s="163">
        <f t="shared" si="12"/>
        <v>13.259033836986593</v>
      </c>
      <c r="AP63" s="163">
        <f t="shared" si="35"/>
        <v>10.864712370609197</v>
      </c>
      <c r="AQ63" s="163">
        <f t="shared" si="4"/>
        <v>7.193009823348371</v>
      </c>
      <c r="AR63" s="163">
        <f t="shared" si="5"/>
        <v>7.700636142964761</v>
      </c>
      <c r="AS63" s="163">
        <f t="shared" si="6"/>
        <v>7.116481268380003</v>
      </c>
      <c r="AT63" s="163">
        <f t="shared" si="13"/>
        <v>7.1042349436050225</v>
      </c>
      <c r="AU63" s="163">
        <f t="shared" si="25"/>
        <v>7.180256236212456</v>
      </c>
      <c r="AV63" s="163">
        <f t="shared" si="14"/>
        <v>8.640752139634891</v>
      </c>
      <c r="AW63" s="163">
        <f t="shared" si="15"/>
        <v>8.799070896459362</v>
      </c>
      <c r="AX63" s="163">
        <f t="shared" si="16"/>
        <v>8.680475642500959</v>
      </c>
      <c r="AY63" s="163">
        <f t="shared" si="17"/>
        <v>8.805362843158118</v>
      </c>
      <c r="AZ63" s="163">
        <f t="shared" si="26"/>
        <v>8.581876802986594</v>
      </c>
      <c r="BA63" s="163">
        <f t="shared" si="18"/>
        <v>0.4829461613052827</v>
      </c>
      <c r="BB63" s="163">
        <f t="shared" si="19"/>
        <v>0.5538210429396502</v>
      </c>
      <c r="BC63" s="163">
        <f t="shared" si="20"/>
        <v>0.4444444444444444</v>
      </c>
      <c r="BD63" s="163">
        <f t="shared" si="21"/>
        <v>0.6257075973611407</v>
      </c>
      <c r="BE63" s="163">
        <f t="shared" si="27"/>
        <v>0.5078907178007805</v>
      </c>
      <c r="BF63" s="139">
        <f>AVERAGE(AG63:AK63)</f>
        <v>16.509054266423046</v>
      </c>
      <c r="BG63" s="138">
        <f>AVERAGE(AL63:AP63)</f>
        <v>11.727968163901755</v>
      </c>
      <c r="BH63" s="138">
        <f t="shared" si="30"/>
        <v>7.2589236829021235</v>
      </c>
      <c r="BI63" s="138">
        <f t="shared" si="31"/>
        <v>8.701507664947984</v>
      </c>
      <c r="BJ63" s="163">
        <f t="shared" si="32"/>
        <v>0.5229619927702597</v>
      </c>
      <c r="BK63" s="138">
        <f t="shared" si="33"/>
        <v>44.720415770945166</v>
      </c>
      <c r="BL63" s="220"/>
      <c r="BM63" s="15">
        <f t="shared" si="22"/>
        <v>1056750.6</v>
      </c>
      <c r="BN63" s="158">
        <f t="shared" si="23"/>
        <v>23628.6</v>
      </c>
      <c r="BO63" s="15">
        <f t="shared" si="24"/>
        <v>44.72336913740129</v>
      </c>
    </row>
    <row r="64" spans="1:67" ht="12.75">
      <c r="A64" s="21"/>
      <c r="B64" s="140" t="s">
        <v>22</v>
      </c>
      <c r="C64" s="141">
        <v>1021693</v>
      </c>
      <c r="D64" s="142">
        <v>983054</v>
      </c>
      <c r="E64" s="142">
        <v>1055958</v>
      </c>
      <c r="F64" s="143">
        <v>1044396</v>
      </c>
      <c r="G64" s="143">
        <v>1111141</v>
      </c>
      <c r="H64" s="143">
        <v>356309</v>
      </c>
      <c r="I64" s="143">
        <v>368998</v>
      </c>
      <c r="J64" s="143">
        <v>342610</v>
      </c>
      <c r="K64" s="143">
        <v>312147</v>
      </c>
      <c r="L64" s="143">
        <v>364436</v>
      </c>
      <c r="M64" s="143">
        <v>791808.03195</v>
      </c>
      <c r="N64" s="143">
        <v>772066.59625</v>
      </c>
      <c r="O64" s="164">
        <v>929383.9848</v>
      </c>
      <c r="P64" s="164">
        <v>900238.3541</v>
      </c>
      <c r="Q64" s="164">
        <v>1016001.7597</v>
      </c>
      <c r="R64" s="164">
        <v>937666.3073</v>
      </c>
      <c r="S64" s="164">
        <v>867843.4923999999</v>
      </c>
      <c r="T64" s="164">
        <v>702957.3692000001</v>
      </c>
      <c r="U64" s="164">
        <v>736858.6278</v>
      </c>
      <c r="V64" s="164">
        <v>612852.5626999999</v>
      </c>
      <c r="W64" s="164">
        <v>108306</v>
      </c>
      <c r="X64" s="164">
        <v>109264</v>
      </c>
      <c r="Y64" s="164">
        <v>104856</v>
      </c>
      <c r="Z64" s="164">
        <v>104562</v>
      </c>
      <c r="AA64" s="164">
        <v>105467</v>
      </c>
      <c r="AB64" s="144">
        <v>28770</v>
      </c>
      <c r="AC64" s="164">
        <v>28712</v>
      </c>
      <c r="AD64" s="143">
        <v>28703</v>
      </c>
      <c r="AE64" s="143">
        <v>28635</v>
      </c>
      <c r="AF64" s="143">
        <v>28628</v>
      </c>
      <c r="AG64" s="161">
        <f t="shared" si="9"/>
        <v>35.51244351755301</v>
      </c>
      <c r="AH64" s="162">
        <f t="shared" si="0"/>
        <v>34.23843689049875</v>
      </c>
      <c r="AI64" s="162">
        <f t="shared" si="1"/>
        <v>36.78911612026617</v>
      </c>
      <c r="AJ64" s="162">
        <f t="shared" si="10"/>
        <v>36.47270822420115</v>
      </c>
      <c r="AK64" s="162">
        <f t="shared" si="34"/>
        <v>38.81308509151879</v>
      </c>
      <c r="AL64" s="163">
        <f t="shared" si="11"/>
        <v>12.384741049704553</v>
      </c>
      <c r="AM64" s="163">
        <f t="shared" si="2"/>
        <v>12.851699637782112</v>
      </c>
      <c r="AN64" s="163">
        <f t="shared" si="3"/>
        <v>11.936382956485385</v>
      </c>
      <c r="AO64" s="163">
        <f t="shared" si="12"/>
        <v>10.900890518596123</v>
      </c>
      <c r="AP64" s="163">
        <f t="shared" si="35"/>
        <v>12.73005449210563</v>
      </c>
      <c r="AQ64" s="163">
        <f>M64/AB64</f>
        <v>27.522003196037538</v>
      </c>
      <c r="AR64" s="163">
        <f t="shared" si="5"/>
        <v>26.890031911744217</v>
      </c>
      <c r="AS64" s="163">
        <f t="shared" si="6"/>
        <v>32.37933264118733</v>
      </c>
      <c r="AT64" s="163">
        <f t="shared" si="13"/>
        <v>31.438391971363714</v>
      </c>
      <c r="AU64" s="163">
        <f t="shared" si="25"/>
        <v>35.48979180173257</v>
      </c>
      <c r="AV64" s="163">
        <f t="shared" si="14"/>
        <v>32.59180769204032</v>
      </c>
      <c r="AW64" s="163">
        <f t="shared" si="15"/>
        <v>30.22581124268598</v>
      </c>
      <c r="AX64" s="163">
        <f t="shared" si="16"/>
        <v>24.49072811901195</v>
      </c>
      <c r="AY64" s="163">
        <f t="shared" si="17"/>
        <v>25.732796500785753</v>
      </c>
      <c r="AZ64" s="163">
        <f t="shared" si="26"/>
        <v>21.407452937683384</v>
      </c>
      <c r="BA64" s="163">
        <f t="shared" si="18"/>
        <v>3.764546402502607</v>
      </c>
      <c r="BB64" s="163">
        <f t="shared" si="19"/>
        <v>3.8055168570632487</v>
      </c>
      <c r="BC64" s="163">
        <f t="shared" si="20"/>
        <v>3.65313730272097</v>
      </c>
      <c r="BD64" s="163">
        <f t="shared" si="21"/>
        <v>3.6515453116815086</v>
      </c>
      <c r="BE64" s="163">
        <f t="shared" si="27"/>
        <v>3.684050579851893</v>
      </c>
      <c r="BF64" s="139">
        <f t="shared" si="28"/>
        <v>36.36515796880757</v>
      </c>
      <c r="BG64" s="138">
        <f t="shared" si="29"/>
        <v>12.160753730934761</v>
      </c>
      <c r="BH64" s="138">
        <f t="shared" si="30"/>
        <v>30.743910304413077</v>
      </c>
      <c r="BI64" s="138">
        <f>AVERAGE(AV64:AZ64)</f>
        <v>26.889719298441474</v>
      </c>
      <c r="BJ64" s="163">
        <f t="shared" si="32"/>
        <v>3.7117592907640455</v>
      </c>
      <c r="BK64" s="138">
        <f t="shared" si="33"/>
        <v>109.87130059336094</v>
      </c>
      <c r="BL64" s="220"/>
      <c r="BM64" s="15">
        <f>S112</f>
        <v>3146810.8</v>
      </c>
      <c r="BN64" s="158">
        <f>AVERAGE(AB64:AF64)</f>
        <v>28689.6</v>
      </c>
      <c r="BO64" s="15">
        <f>BM64/BN64</f>
        <v>109.68472198984998</v>
      </c>
    </row>
    <row r="65" spans="1:67" ht="12.75">
      <c r="A65" s="21"/>
      <c r="B65" s="140" t="s">
        <v>38</v>
      </c>
      <c r="C65" s="141">
        <v>44960</v>
      </c>
      <c r="D65" s="142">
        <v>43287</v>
      </c>
      <c r="E65" s="142">
        <v>42870</v>
      </c>
      <c r="F65" s="143">
        <v>49333</v>
      </c>
      <c r="G65" s="143">
        <v>44763</v>
      </c>
      <c r="H65" s="143">
        <v>17496</v>
      </c>
      <c r="I65" s="143">
        <v>18128</v>
      </c>
      <c r="J65" s="143">
        <v>13895</v>
      </c>
      <c r="K65" s="143">
        <v>17032</v>
      </c>
      <c r="L65" s="143">
        <v>18222</v>
      </c>
      <c r="M65" s="143">
        <v>14991</v>
      </c>
      <c r="N65" s="143">
        <v>12595</v>
      </c>
      <c r="O65" s="164">
        <v>10241</v>
      </c>
      <c r="P65" s="164">
        <v>13517</v>
      </c>
      <c r="Q65" s="164">
        <v>10566</v>
      </c>
      <c r="R65" s="164">
        <v>12575</v>
      </c>
      <c r="S65" s="164">
        <v>12238</v>
      </c>
      <c r="T65" s="164">
        <v>9872</v>
      </c>
      <c r="U65" s="164">
        <v>12726</v>
      </c>
      <c r="V65" s="164">
        <v>12197</v>
      </c>
      <c r="W65" s="164">
        <v>3895</v>
      </c>
      <c r="X65" s="164">
        <v>3532</v>
      </c>
      <c r="Y65" s="164">
        <v>3118</v>
      </c>
      <c r="Z65" s="164">
        <v>3887</v>
      </c>
      <c r="AA65" s="164">
        <v>3914</v>
      </c>
      <c r="AB65" s="144">
        <v>1334</v>
      </c>
      <c r="AC65" s="164">
        <v>1326</v>
      </c>
      <c r="AD65" s="143">
        <v>1331</v>
      </c>
      <c r="AE65" s="143">
        <v>1300</v>
      </c>
      <c r="AF65" s="143">
        <v>1240</v>
      </c>
      <c r="AG65" s="161">
        <f t="shared" si="9"/>
        <v>33.703148425787106</v>
      </c>
      <c r="AH65" s="162">
        <f t="shared" si="0"/>
        <v>32.6447963800905</v>
      </c>
      <c r="AI65" s="162">
        <f t="shared" si="1"/>
        <v>32.20886551465064</v>
      </c>
      <c r="AJ65" s="162">
        <f t="shared" si="10"/>
        <v>37.94846153846154</v>
      </c>
      <c r="AK65" s="162">
        <f t="shared" si="34"/>
        <v>36.0991935483871</v>
      </c>
      <c r="AL65" s="163">
        <f t="shared" si="11"/>
        <v>13.11544227886057</v>
      </c>
      <c r="AM65" s="163">
        <f t="shared" si="2"/>
        <v>13.671191553544494</v>
      </c>
      <c r="AN65" s="163">
        <f t="shared" si="3"/>
        <v>10.439519158527423</v>
      </c>
      <c r="AO65" s="163">
        <f t="shared" si="12"/>
        <v>13.101538461538462</v>
      </c>
      <c r="AP65" s="163">
        <f t="shared" si="35"/>
        <v>14.69516129032258</v>
      </c>
      <c r="AQ65" s="163">
        <f t="shared" si="4"/>
        <v>11.237631184407796</v>
      </c>
      <c r="AR65" s="163">
        <f t="shared" si="5"/>
        <v>9.498491704374057</v>
      </c>
      <c r="AS65" s="163">
        <f t="shared" si="6"/>
        <v>7.694214876033058</v>
      </c>
      <c r="AT65" s="163">
        <f t="shared" si="13"/>
        <v>10.397692307692308</v>
      </c>
      <c r="AU65" s="163">
        <f t="shared" si="25"/>
        <v>8.520967741935484</v>
      </c>
      <c r="AV65" s="163">
        <f t="shared" si="14"/>
        <v>9.426536731634183</v>
      </c>
      <c r="AW65" s="163">
        <f t="shared" si="15"/>
        <v>9.229260935143287</v>
      </c>
      <c r="AX65" s="163">
        <f t="shared" si="16"/>
        <v>7.416979714500376</v>
      </c>
      <c r="AY65" s="163">
        <f t="shared" si="17"/>
        <v>9.78923076923077</v>
      </c>
      <c r="AZ65" s="163">
        <f t="shared" si="26"/>
        <v>9.836290322580645</v>
      </c>
      <c r="BA65" s="163">
        <f t="shared" si="18"/>
        <v>2.919790104947526</v>
      </c>
      <c r="BB65" s="163">
        <f t="shared" si="19"/>
        <v>2.663650075414781</v>
      </c>
      <c r="BC65" s="163">
        <f t="shared" si="20"/>
        <v>2.3425995492111196</v>
      </c>
      <c r="BD65" s="163">
        <f t="shared" si="21"/>
        <v>2.99</v>
      </c>
      <c r="BE65" s="163">
        <f t="shared" si="27"/>
        <v>3.1564516129032256</v>
      </c>
      <c r="BF65" s="139">
        <f t="shared" si="28"/>
        <v>34.52089308147537</v>
      </c>
      <c r="BG65" s="138">
        <f t="shared" si="29"/>
        <v>13.004570548558707</v>
      </c>
      <c r="BH65" s="138">
        <f t="shared" si="30"/>
        <v>9.469799562888541</v>
      </c>
      <c r="BI65" s="138">
        <f t="shared" si="31"/>
        <v>9.139659694617851</v>
      </c>
      <c r="BJ65" s="163">
        <f t="shared" si="32"/>
        <v>2.8144982684953304</v>
      </c>
      <c r="BK65" s="138">
        <f t="shared" si="33"/>
        <v>68.9494211560358</v>
      </c>
      <c r="BL65" s="220"/>
      <c r="BM65" s="15">
        <f t="shared" si="22"/>
        <v>89970</v>
      </c>
      <c r="BN65" s="158">
        <f t="shared" si="23"/>
        <v>1306.2</v>
      </c>
      <c r="BO65" s="15">
        <f t="shared" si="24"/>
        <v>68.87919154800184</v>
      </c>
    </row>
    <row r="66" spans="1:67" ht="12.75">
      <c r="A66" s="21"/>
      <c r="B66" s="140" t="s">
        <v>39</v>
      </c>
      <c r="C66" s="141">
        <v>311794</v>
      </c>
      <c r="D66" s="142">
        <v>322281</v>
      </c>
      <c r="E66" s="142">
        <v>315822</v>
      </c>
      <c r="F66" s="143">
        <v>308814</v>
      </c>
      <c r="G66" s="143">
        <v>326526</v>
      </c>
      <c r="H66" s="143">
        <v>357940</v>
      </c>
      <c r="I66" s="143">
        <v>358678</v>
      </c>
      <c r="J66" s="143">
        <v>330220</v>
      </c>
      <c r="K66" s="143">
        <v>347959</v>
      </c>
      <c r="L66" s="143">
        <v>319576</v>
      </c>
      <c r="M66" s="143">
        <v>284772</v>
      </c>
      <c r="N66" s="143">
        <v>290441</v>
      </c>
      <c r="O66" s="164">
        <v>288704</v>
      </c>
      <c r="P66" s="164">
        <v>288454</v>
      </c>
      <c r="Q66" s="164">
        <v>303116</v>
      </c>
      <c r="R66" s="164">
        <v>133582</v>
      </c>
      <c r="S66" s="164">
        <v>161074</v>
      </c>
      <c r="T66" s="164">
        <v>94756</v>
      </c>
      <c r="U66" s="164">
        <v>115912</v>
      </c>
      <c r="V66" s="164">
        <v>137215</v>
      </c>
      <c r="W66" s="164">
        <v>13619</v>
      </c>
      <c r="X66" s="164">
        <v>14383</v>
      </c>
      <c r="Y66" s="164">
        <v>13041</v>
      </c>
      <c r="Z66" s="164">
        <v>12970</v>
      </c>
      <c r="AA66" s="164">
        <v>14202</v>
      </c>
      <c r="AB66" s="144">
        <v>12885</v>
      </c>
      <c r="AC66" s="164">
        <v>12670</v>
      </c>
      <c r="AD66" s="143">
        <v>12548</v>
      </c>
      <c r="AE66" s="143">
        <v>12426</v>
      </c>
      <c r="AF66" s="143">
        <v>12720</v>
      </c>
      <c r="AG66" s="161">
        <f t="shared" si="9"/>
        <v>24.198214978657354</v>
      </c>
      <c r="AH66" s="162">
        <f t="shared" si="0"/>
        <v>25.436543014996055</v>
      </c>
      <c r="AI66" s="162">
        <f t="shared" si="1"/>
        <v>25.16911061523749</v>
      </c>
      <c r="AJ66" s="162">
        <f t="shared" si="10"/>
        <v>24.852245292129407</v>
      </c>
      <c r="AK66" s="162">
        <f t="shared" si="34"/>
        <v>25.670283018867924</v>
      </c>
      <c r="AL66" s="163">
        <f t="shared" si="11"/>
        <v>27.779588668994954</v>
      </c>
      <c r="AM66" s="163">
        <f t="shared" si="2"/>
        <v>28.309234411996844</v>
      </c>
      <c r="AN66" s="163">
        <f t="shared" si="3"/>
        <v>26.316544469238124</v>
      </c>
      <c r="AO66" s="163">
        <f t="shared" si="12"/>
        <v>28.002494769032673</v>
      </c>
      <c r="AP66" s="163">
        <f t="shared" si="35"/>
        <v>25.123899371069182</v>
      </c>
      <c r="AQ66" s="163">
        <f t="shared" si="4"/>
        <v>22.10104772991851</v>
      </c>
      <c r="AR66" s="163">
        <f t="shared" si="5"/>
        <v>22.923520126282558</v>
      </c>
      <c r="AS66" s="163">
        <f t="shared" si="6"/>
        <v>23.00796939751355</v>
      </c>
      <c r="AT66" s="163">
        <f t="shared" si="13"/>
        <v>23.21374537260583</v>
      </c>
      <c r="AU66" s="163">
        <f t="shared" si="25"/>
        <v>23.82987421383648</v>
      </c>
      <c r="AV66" s="163">
        <f t="shared" si="14"/>
        <v>10.367248738843617</v>
      </c>
      <c r="AW66" s="163">
        <f t="shared" si="15"/>
        <v>12.713022888713496</v>
      </c>
      <c r="AX66" s="163">
        <f t="shared" si="16"/>
        <v>7.55148230793752</v>
      </c>
      <c r="AY66" s="163">
        <f t="shared" si="17"/>
        <v>9.328182842427168</v>
      </c>
      <c r="AZ66" s="163">
        <f t="shared" si="26"/>
        <v>10.787342767295597</v>
      </c>
      <c r="BA66" s="163">
        <f t="shared" si="18"/>
        <v>1.056965463717501</v>
      </c>
      <c r="BB66" s="163">
        <f t="shared" si="19"/>
        <v>1.1352012628255723</v>
      </c>
      <c r="BC66" s="163">
        <f t="shared" si="20"/>
        <v>1.0392891297417914</v>
      </c>
      <c r="BD66" s="163">
        <f t="shared" si="21"/>
        <v>1.0437791727023982</v>
      </c>
      <c r="BE66" s="163">
        <f t="shared" si="27"/>
        <v>1.116509433962264</v>
      </c>
      <c r="BF66" s="139">
        <f t="shared" si="28"/>
        <v>25.065279383977646</v>
      </c>
      <c r="BG66" s="138">
        <f t="shared" si="29"/>
        <v>27.10635233806635</v>
      </c>
      <c r="BH66" s="138">
        <f t="shared" si="30"/>
        <v>23.015231368031387</v>
      </c>
      <c r="BI66" s="138">
        <f t="shared" si="31"/>
        <v>10.149455909043478</v>
      </c>
      <c r="BJ66" s="163">
        <f t="shared" si="32"/>
        <v>1.0783488925899054</v>
      </c>
      <c r="BK66" s="138">
        <f t="shared" si="33"/>
        <v>86.41466789170876</v>
      </c>
      <c r="BL66" s="220"/>
      <c r="BM66" s="15">
        <f t="shared" si="22"/>
        <v>1093170.4</v>
      </c>
      <c r="BN66" s="158">
        <f t="shared" si="23"/>
        <v>12649.8</v>
      </c>
      <c r="BO66" s="15">
        <f t="shared" si="24"/>
        <v>86.41799870353681</v>
      </c>
    </row>
    <row r="67" spans="1:67" ht="12.75">
      <c r="A67" s="21"/>
      <c r="B67" s="140" t="s">
        <v>40</v>
      </c>
      <c r="C67" s="141">
        <v>1333</v>
      </c>
      <c r="D67" s="142">
        <v>1424</v>
      </c>
      <c r="E67" s="142">
        <v>1840</v>
      </c>
      <c r="F67" s="143">
        <v>1053</v>
      </c>
      <c r="G67" s="143">
        <v>149</v>
      </c>
      <c r="H67" s="143">
        <v>1864</v>
      </c>
      <c r="I67" s="143">
        <v>2030</v>
      </c>
      <c r="J67" s="143">
        <v>1736</v>
      </c>
      <c r="K67" s="143">
        <v>1813</v>
      </c>
      <c r="L67" s="143">
        <v>1975</v>
      </c>
      <c r="M67" s="143">
        <v>2408</v>
      </c>
      <c r="N67" s="143">
        <v>1689</v>
      </c>
      <c r="O67" s="164">
        <v>1843</v>
      </c>
      <c r="P67" s="164">
        <v>1388</v>
      </c>
      <c r="Q67" s="164">
        <v>375</v>
      </c>
      <c r="R67" s="164">
        <v>39</v>
      </c>
      <c r="S67" s="164">
        <v>35</v>
      </c>
      <c r="T67" s="164">
        <v>36</v>
      </c>
      <c r="U67" s="164">
        <v>34</v>
      </c>
      <c r="V67" s="164">
        <v>32</v>
      </c>
      <c r="W67" s="164">
        <v>34</v>
      </c>
      <c r="X67" s="164">
        <v>36</v>
      </c>
      <c r="Y67" s="164">
        <v>47</v>
      </c>
      <c r="Z67" s="164">
        <v>27</v>
      </c>
      <c r="AA67" s="164">
        <v>3</v>
      </c>
      <c r="AB67" s="144">
        <v>115</v>
      </c>
      <c r="AC67" s="164">
        <v>116</v>
      </c>
      <c r="AD67" s="143">
        <v>116</v>
      </c>
      <c r="AE67" s="143">
        <v>107</v>
      </c>
      <c r="AF67" s="143">
        <v>107</v>
      </c>
      <c r="AG67" s="161">
        <f t="shared" si="9"/>
        <v>11.591304347826087</v>
      </c>
      <c r="AH67" s="162">
        <f t="shared" si="0"/>
        <v>12.275862068965518</v>
      </c>
      <c r="AI67" s="162">
        <f t="shared" si="1"/>
        <v>15.862068965517242</v>
      </c>
      <c r="AJ67" s="162">
        <f t="shared" si="10"/>
        <v>9.841121495327103</v>
      </c>
      <c r="AK67" s="162">
        <f t="shared" si="34"/>
        <v>1.3925233644859814</v>
      </c>
      <c r="AL67" s="163">
        <f t="shared" si="11"/>
        <v>16.208695652173912</v>
      </c>
      <c r="AM67" s="163">
        <f t="shared" si="2"/>
        <v>17.5</v>
      </c>
      <c r="AN67" s="163">
        <f t="shared" si="3"/>
        <v>14.96551724137931</v>
      </c>
      <c r="AO67" s="163">
        <f t="shared" si="12"/>
        <v>16.94392523364486</v>
      </c>
      <c r="AP67" s="163">
        <f t="shared" si="35"/>
        <v>18.457943925233646</v>
      </c>
      <c r="AQ67" s="163">
        <f t="shared" si="4"/>
        <v>20.93913043478261</v>
      </c>
      <c r="AR67" s="163">
        <f t="shared" si="5"/>
        <v>14.560344827586206</v>
      </c>
      <c r="AS67" s="163">
        <f t="shared" si="6"/>
        <v>15.887931034482758</v>
      </c>
      <c r="AT67" s="163">
        <f t="shared" si="13"/>
        <v>12.97196261682243</v>
      </c>
      <c r="AU67" s="163">
        <f t="shared" si="25"/>
        <v>3.5046728971962615</v>
      </c>
      <c r="AV67" s="163">
        <f t="shared" si="14"/>
        <v>0.3391304347826087</v>
      </c>
      <c r="AW67" s="163">
        <f t="shared" si="15"/>
        <v>0.3017241379310345</v>
      </c>
      <c r="AX67" s="163">
        <f t="shared" si="16"/>
        <v>0.3103448275862069</v>
      </c>
      <c r="AY67" s="163">
        <f t="shared" si="17"/>
        <v>0.3177570093457944</v>
      </c>
      <c r="AZ67" s="163">
        <f t="shared" si="26"/>
        <v>0.29906542056074764</v>
      </c>
      <c r="BA67" s="163">
        <f t="shared" si="18"/>
        <v>0.2956521739130435</v>
      </c>
      <c r="BB67" s="163">
        <f t="shared" si="19"/>
        <v>0.3103448275862069</v>
      </c>
      <c r="BC67" s="163">
        <f t="shared" si="20"/>
        <v>0.4051724137931034</v>
      </c>
      <c r="BD67" s="163">
        <f t="shared" si="21"/>
        <v>0.2523364485981308</v>
      </c>
      <c r="BE67" s="163">
        <f t="shared" si="27"/>
        <v>0.028037383177570093</v>
      </c>
      <c r="BF67" s="139">
        <f t="shared" si="28"/>
        <v>10.192576048424385</v>
      </c>
      <c r="BG67" s="138">
        <f t="shared" si="29"/>
        <v>16.815216410486347</v>
      </c>
      <c r="BH67" s="138">
        <f t="shared" si="30"/>
        <v>13.572808362174053</v>
      </c>
      <c r="BI67" s="138">
        <f t="shared" si="31"/>
        <v>0.31360436604127845</v>
      </c>
      <c r="BJ67" s="163">
        <f t="shared" si="32"/>
        <v>0.2583086494136109</v>
      </c>
      <c r="BK67" s="138">
        <f t="shared" si="33"/>
        <v>41.152513836539676</v>
      </c>
      <c r="BL67" s="220"/>
      <c r="BM67" s="15">
        <f t="shared" si="22"/>
        <v>4649.2</v>
      </c>
      <c r="BN67" s="158">
        <f t="shared" si="23"/>
        <v>112.2</v>
      </c>
      <c r="BO67" s="15">
        <f t="shared" si="24"/>
        <v>41.436720142602496</v>
      </c>
    </row>
    <row r="68" spans="1:67" ht="12.75">
      <c r="A68" s="21"/>
      <c r="B68" s="140" t="s">
        <v>41</v>
      </c>
      <c r="C68" s="141">
        <v>27718</v>
      </c>
      <c r="D68" s="142">
        <v>26676</v>
      </c>
      <c r="E68" s="142">
        <v>40270</v>
      </c>
      <c r="F68" s="143">
        <v>37061</v>
      </c>
      <c r="G68" s="143">
        <v>41741</v>
      </c>
      <c r="H68" s="143">
        <v>543</v>
      </c>
      <c r="I68" s="143">
        <v>874</v>
      </c>
      <c r="J68" s="143">
        <v>951</v>
      </c>
      <c r="K68" s="143">
        <v>1154</v>
      </c>
      <c r="L68" s="143">
        <v>1787</v>
      </c>
      <c r="M68" s="143">
        <v>27717</v>
      </c>
      <c r="N68" s="143">
        <v>28083</v>
      </c>
      <c r="O68" s="164">
        <v>28674</v>
      </c>
      <c r="P68" s="164">
        <v>28829</v>
      </c>
      <c r="Q68" s="164">
        <v>28941</v>
      </c>
      <c r="R68" s="164">
        <v>31510</v>
      </c>
      <c r="S68" s="164">
        <v>32820</v>
      </c>
      <c r="T68" s="164">
        <v>33083</v>
      </c>
      <c r="U68" s="164">
        <v>33435</v>
      </c>
      <c r="V68" s="164">
        <v>33118</v>
      </c>
      <c r="W68" s="164">
        <v>965</v>
      </c>
      <c r="X68" s="164">
        <v>939</v>
      </c>
      <c r="Y68" s="164">
        <v>1376</v>
      </c>
      <c r="Z68" s="164">
        <v>1268</v>
      </c>
      <c r="AA68" s="164">
        <v>1469</v>
      </c>
      <c r="AB68" s="144">
        <v>1806</v>
      </c>
      <c r="AC68" s="164">
        <v>1816</v>
      </c>
      <c r="AD68" s="143">
        <v>1841</v>
      </c>
      <c r="AE68" s="143">
        <v>1878</v>
      </c>
      <c r="AF68" s="143">
        <v>1873</v>
      </c>
      <c r="AG68" s="161">
        <f t="shared" si="9"/>
        <v>15.347729789590256</v>
      </c>
      <c r="AH68" s="162">
        <f t="shared" si="0"/>
        <v>14.689427312775331</v>
      </c>
      <c r="AI68" s="162">
        <f t="shared" si="1"/>
        <v>21.87398153177621</v>
      </c>
      <c r="AJ68" s="162">
        <f t="shared" si="10"/>
        <v>19.73429179978701</v>
      </c>
      <c r="AK68" s="162">
        <f t="shared" si="34"/>
        <v>22.285638013881474</v>
      </c>
      <c r="AL68" s="163">
        <f t="shared" si="11"/>
        <v>0.30066445182724255</v>
      </c>
      <c r="AM68" s="163">
        <f t="shared" si="2"/>
        <v>0.4812775330396476</v>
      </c>
      <c r="AN68" s="163">
        <f t="shared" si="3"/>
        <v>0.516567083107007</v>
      </c>
      <c r="AO68" s="163">
        <f t="shared" si="12"/>
        <v>0.6144834930777423</v>
      </c>
      <c r="AP68" s="163">
        <f t="shared" si="35"/>
        <v>0.9540843566470902</v>
      </c>
      <c r="AQ68" s="163">
        <f t="shared" si="4"/>
        <v>15.347176079734218</v>
      </c>
      <c r="AR68" s="163">
        <f t="shared" si="5"/>
        <v>15.46420704845815</v>
      </c>
      <c r="AS68" s="163">
        <f t="shared" si="6"/>
        <v>15.575230852797393</v>
      </c>
      <c r="AT68" s="163">
        <f t="shared" si="13"/>
        <v>15.35090521831736</v>
      </c>
      <c r="AU68" s="163">
        <f t="shared" si="25"/>
        <v>15.451681793913508</v>
      </c>
      <c r="AV68" s="163">
        <f t="shared" si="14"/>
        <v>17.447397563676635</v>
      </c>
      <c r="AW68" s="163">
        <f t="shared" si="15"/>
        <v>18.072687224669604</v>
      </c>
      <c r="AX68" s="163">
        <f t="shared" si="16"/>
        <v>17.97012493210212</v>
      </c>
      <c r="AY68" s="163">
        <f t="shared" si="17"/>
        <v>17.803514376996805</v>
      </c>
      <c r="AZ68" s="163">
        <f t="shared" si="26"/>
        <v>17.681793913507743</v>
      </c>
      <c r="BA68" s="163">
        <f t="shared" si="18"/>
        <v>0.5343300110741971</v>
      </c>
      <c r="BB68" s="163">
        <f t="shared" si="19"/>
        <v>0.5170704845814978</v>
      </c>
      <c r="BC68" s="163">
        <f t="shared" si="20"/>
        <v>0.7474198804997284</v>
      </c>
      <c r="BD68" s="163">
        <f t="shared" si="21"/>
        <v>0.6751863684771033</v>
      </c>
      <c r="BE68" s="163">
        <f t="shared" si="27"/>
        <v>0.7843032568072611</v>
      </c>
      <c r="BF68" s="139">
        <f t="shared" si="28"/>
        <v>18.786213689562054</v>
      </c>
      <c r="BG68" s="138">
        <f t="shared" si="29"/>
        <v>0.573415383539746</v>
      </c>
      <c r="BH68" s="138">
        <f t="shared" si="30"/>
        <v>15.437840198644125</v>
      </c>
      <c r="BI68" s="138">
        <f t="shared" si="31"/>
        <v>17.795103602190583</v>
      </c>
      <c r="BJ68" s="163">
        <f t="shared" si="32"/>
        <v>0.6516620002879575</v>
      </c>
      <c r="BK68" s="138">
        <f t="shared" si="33"/>
        <v>53.24423487422446</v>
      </c>
      <c r="BL68" s="220"/>
      <c r="BM68" s="15">
        <f t="shared" si="22"/>
        <v>98201</v>
      </c>
      <c r="BN68" s="158">
        <f t="shared" si="23"/>
        <v>1842.8</v>
      </c>
      <c r="BO68" s="15">
        <f t="shared" si="24"/>
        <v>53.28901671369655</v>
      </c>
    </row>
    <row r="69" spans="1:67" ht="12.75">
      <c r="A69" s="21"/>
      <c r="B69" s="140" t="s">
        <v>42</v>
      </c>
      <c r="C69" s="141">
        <v>60909</v>
      </c>
      <c r="D69" s="142">
        <v>69384</v>
      </c>
      <c r="E69" s="142">
        <v>102097</v>
      </c>
      <c r="F69" s="143">
        <v>98120</v>
      </c>
      <c r="G69" s="143">
        <v>111510</v>
      </c>
      <c r="H69" s="143">
        <v>6314</v>
      </c>
      <c r="I69" s="143">
        <v>7485</v>
      </c>
      <c r="J69" s="143">
        <v>7871</v>
      </c>
      <c r="K69" s="143">
        <v>7652</v>
      </c>
      <c r="L69" s="143">
        <v>12705</v>
      </c>
      <c r="M69" s="143">
        <v>44509</v>
      </c>
      <c r="N69" s="143">
        <v>45126</v>
      </c>
      <c r="O69" s="164">
        <v>45515</v>
      </c>
      <c r="P69" s="164">
        <v>42562</v>
      </c>
      <c r="Q69" s="164">
        <v>43601</v>
      </c>
      <c r="R69" s="164">
        <v>24214</v>
      </c>
      <c r="S69" s="164">
        <v>23233</v>
      </c>
      <c r="T69" s="164">
        <v>21679</v>
      </c>
      <c r="U69" s="164">
        <v>22373</v>
      </c>
      <c r="V69" s="164">
        <v>22357</v>
      </c>
      <c r="W69" s="164">
        <v>1341</v>
      </c>
      <c r="X69" s="164">
        <v>1580</v>
      </c>
      <c r="Y69" s="164">
        <v>2207</v>
      </c>
      <c r="Z69" s="164">
        <v>2121</v>
      </c>
      <c r="AA69" s="164">
        <v>2438</v>
      </c>
      <c r="AB69" s="144">
        <v>2772</v>
      </c>
      <c r="AC69" s="164">
        <v>2806</v>
      </c>
      <c r="AD69" s="143">
        <v>2842</v>
      </c>
      <c r="AE69" s="143">
        <v>2891</v>
      </c>
      <c r="AF69" s="143">
        <v>2952</v>
      </c>
      <c r="AG69" s="161">
        <f t="shared" si="9"/>
        <v>21.97294372294372</v>
      </c>
      <c r="AH69" s="162">
        <f t="shared" si="0"/>
        <v>24.727013542409125</v>
      </c>
      <c r="AI69" s="162">
        <f t="shared" si="1"/>
        <v>35.92434904996481</v>
      </c>
      <c r="AJ69" s="162">
        <f t="shared" si="10"/>
        <v>33.93981321342096</v>
      </c>
      <c r="AK69" s="162">
        <f t="shared" si="34"/>
        <v>37.77439024390244</v>
      </c>
      <c r="AL69" s="163">
        <f t="shared" si="11"/>
        <v>2.2777777777777777</v>
      </c>
      <c r="AM69" s="163">
        <f t="shared" si="2"/>
        <v>2.6674982181040625</v>
      </c>
      <c r="AN69" s="163">
        <f t="shared" si="3"/>
        <v>2.7695285010555946</v>
      </c>
      <c r="AO69" s="163">
        <f t="shared" si="12"/>
        <v>2.646835005188516</v>
      </c>
      <c r="AP69" s="163">
        <f t="shared" si="35"/>
        <v>4.303861788617886</v>
      </c>
      <c r="AQ69" s="163">
        <f t="shared" si="4"/>
        <v>16.056637806637806</v>
      </c>
      <c r="AR69" s="163">
        <f t="shared" si="5"/>
        <v>16.081967213114755</v>
      </c>
      <c r="AS69" s="163">
        <f t="shared" si="6"/>
        <v>16.01513019000704</v>
      </c>
      <c r="AT69" s="163">
        <f t="shared" si="13"/>
        <v>14.72224143894846</v>
      </c>
      <c r="AU69" s="163">
        <f t="shared" si="25"/>
        <v>14.769986449864499</v>
      </c>
      <c r="AV69" s="163">
        <f t="shared" si="14"/>
        <v>8.735209235209235</v>
      </c>
      <c r="AW69" s="163">
        <f t="shared" si="15"/>
        <v>8.27975766215253</v>
      </c>
      <c r="AX69" s="163">
        <f t="shared" si="16"/>
        <v>7.62807881773399</v>
      </c>
      <c r="AY69" s="163">
        <f t="shared" si="17"/>
        <v>7.73884469041854</v>
      </c>
      <c r="AZ69" s="163">
        <f t="shared" si="26"/>
        <v>7.573509485094851</v>
      </c>
      <c r="BA69" s="163">
        <f t="shared" si="18"/>
        <v>0.4837662337662338</v>
      </c>
      <c r="BB69" s="163">
        <f t="shared" si="19"/>
        <v>0.5630791161796151</v>
      </c>
      <c r="BC69" s="163">
        <f t="shared" si="20"/>
        <v>0.7765657987332865</v>
      </c>
      <c r="BD69" s="163">
        <f t="shared" si="21"/>
        <v>0.7336561743341404</v>
      </c>
      <c r="BE69" s="163">
        <f t="shared" si="27"/>
        <v>0.825880758807588</v>
      </c>
      <c r="BF69" s="139">
        <f t="shared" si="28"/>
        <v>30.86770195452821</v>
      </c>
      <c r="BG69" s="138">
        <f t="shared" si="29"/>
        <v>2.9331002581487673</v>
      </c>
      <c r="BH69" s="138">
        <f t="shared" si="30"/>
        <v>15.529192619714513</v>
      </c>
      <c r="BI69" s="138">
        <f t="shared" si="31"/>
        <v>7.99107997812183</v>
      </c>
      <c r="BJ69" s="163">
        <f t="shared" si="32"/>
        <v>0.6765896163641727</v>
      </c>
      <c r="BK69" s="138">
        <f t="shared" si="33"/>
        <v>57.9976644268775</v>
      </c>
      <c r="BL69" s="220"/>
      <c r="BM69" s="15">
        <f t="shared" si="22"/>
        <v>165780.6</v>
      </c>
      <c r="BN69" s="158">
        <f t="shared" si="23"/>
        <v>2852.6</v>
      </c>
      <c r="BO69" s="15">
        <f t="shared" si="24"/>
        <v>58.11561382598332</v>
      </c>
    </row>
    <row r="70" spans="1:67" ht="12.75">
      <c r="A70" s="21"/>
      <c r="B70" s="140" t="s">
        <v>29</v>
      </c>
      <c r="C70" s="141">
        <v>2960</v>
      </c>
      <c r="D70" s="142">
        <v>2667</v>
      </c>
      <c r="E70" s="142">
        <v>2740</v>
      </c>
      <c r="F70" s="143">
        <v>3098</v>
      </c>
      <c r="G70" s="143">
        <v>3008</v>
      </c>
      <c r="H70" s="143">
        <v>864</v>
      </c>
      <c r="I70" s="143">
        <v>840</v>
      </c>
      <c r="J70" s="143">
        <v>803</v>
      </c>
      <c r="K70" s="143">
        <v>817</v>
      </c>
      <c r="L70" s="143">
        <v>855</v>
      </c>
      <c r="M70" s="143">
        <v>1553</v>
      </c>
      <c r="N70" s="143">
        <v>1432</v>
      </c>
      <c r="O70" s="164">
        <v>1922</v>
      </c>
      <c r="P70" s="164">
        <v>1752</v>
      </c>
      <c r="Q70" s="164">
        <v>1874</v>
      </c>
      <c r="R70" s="164">
        <v>10382</v>
      </c>
      <c r="S70" s="164">
        <v>10390</v>
      </c>
      <c r="T70" s="164">
        <v>10336</v>
      </c>
      <c r="U70" s="164">
        <v>10276</v>
      </c>
      <c r="V70" s="164">
        <v>10265</v>
      </c>
      <c r="W70" s="164">
        <v>80</v>
      </c>
      <c r="X70" s="164">
        <v>72</v>
      </c>
      <c r="Y70" s="164">
        <v>74</v>
      </c>
      <c r="Z70" s="164">
        <v>83</v>
      </c>
      <c r="AA70" s="164">
        <v>82</v>
      </c>
      <c r="AB70" s="144">
        <v>131</v>
      </c>
      <c r="AC70" s="164">
        <v>131</v>
      </c>
      <c r="AD70" s="143">
        <v>131</v>
      </c>
      <c r="AE70" s="143">
        <v>131</v>
      </c>
      <c r="AF70" s="143">
        <v>131</v>
      </c>
      <c r="AG70" s="161">
        <f t="shared" si="9"/>
        <v>22.595419847328245</v>
      </c>
      <c r="AH70" s="162">
        <f t="shared" si="0"/>
        <v>20.358778625954198</v>
      </c>
      <c r="AI70" s="162">
        <f t="shared" si="1"/>
        <v>20.916030534351144</v>
      </c>
      <c r="AJ70" s="162">
        <f t="shared" si="10"/>
        <v>23.64885496183206</v>
      </c>
      <c r="AK70" s="162">
        <f t="shared" si="34"/>
        <v>22.9618320610687</v>
      </c>
      <c r="AL70" s="163">
        <f t="shared" si="11"/>
        <v>6.595419847328245</v>
      </c>
      <c r="AM70" s="163">
        <f t="shared" si="2"/>
        <v>6.412213740458015</v>
      </c>
      <c r="AN70" s="163">
        <f t="shared" si="3"/>
        <v>6.129770992366412</v>
      </c>
      <c r="AO70" s="163">
        <f t="shared" si="12"/>
        <v>6.236641221374046</v>
      </c>
      <c r="AP70" s="163">
        <f t="shared" si="35"/>
        <v>6.526717557251908</v>
      </c>
      <c r="AQ70" s="163">
        <f t="shared" si="4"/>
        <v>11.854961832061068</v>
      </c>
      <c r="AR70" s="163">
        <f t="shared" si="5"/>
        <v>10.931297709923664</v>
      </c>
      <c r="AS70" s="163">
        <f t="shared" si="6"/>
        <v>14.67175572519084</v>
      </c>
      <c r="AT70" s="163">
        <f t="shared" si="13"/>
        <v>13.374045801526718</v>
      </c>
      <c r="AU70" s="163">
        <f t="shared" si="25"/>
        <v>14.305343511450381</v>
      </c>
      <c r="AV70" s="163">
        <f t="shared" si="14"/>
        <v>79.25190839694656</v>
      </c>
      <c r="AW70" s="163">
        <f t="shared" si="15"/>
        <v>79.31297709923665</v>
      </c>
      <c r="AX70" s="163">
        <f t="shared" si="16"/>
        <v>78.90076335877863</v>
      </c>
      <c r="AY70" s="163">
        <f t="shared" si="17"/>
        <v>78.44274809160305</v>
      </c>
      <c r="AZ70" s="163">
        <f t="shared" si="26"/>
        <v>78.3587786259542</v>
      </c>
      <c r="BA70" s="163">
        <f t="shared" si="18"/>
        <v>0.6106870229007634</v>
      </c>
      <c r="BB70" s="163">
        <f t="shared" si="19"/>
        <v>0.549618320610687</v>
      </c>
      <c r="BC70" s="163">
        <f t="shared" si="20"/>
        <v>0.5648854961832062</v>
      </c>
      <c r="BD70" s="163">
        <f t="shared" si="21"/>
        <v>0.6335877862595419</v>
      </c>
      <c r="BE70" s="163">
        <f t="shared" si="27"/>
        <v>0.6259541984732825</v>
      </c>
      <c r="BF70" s="139">
        <f t="shared" si="28"/>
        <v>22.096183206106872</v>
      </c>
      <c r="BG70" s="138">
        <f t="shared" si="29"/>
        <v>6.3801526717557255</v>
      </c>
      <c r="BH70" s="138">
        <f t="shared" si="30"/>
        <v>13.027480916030536</v>
      </c>
      <c r="BI70" s="138">
        <f t="shared" si="31"/>
        <v>78.85343511450381</v>
      </c>
      <c r="BJ70" s="163">
        <f t="shared" si="32"/>
        <v>0.5969465648854962</v>
      </c>
      <c r="BK70" s="138">
        <f t="shared" si="33"/>
        <v>120.95419847328243</v>
      </c>
      <c r="BL70" s="220"/>
      <c r="BM70" s="15">
        <f t="shared" si="22"/>
        <v>15845</v>
      </c>
      <c r="BN70" s="158">
        <f t="shared" si="23"/>
        <v>131</v>
      </c>
      <c r="BO70" s="15">
        <f t="shared" si="24"/>
        <v>120.95419847328245</v>
      </c>
    </row>
    <row r="71" spans="1:67" ht="12.75">
      <c r="A71" s="21"/>
      <c r="B71" s="140" t="s">
        <v>26</v>
      </c>
      <c r="C71" s="141">
        <v>183455</v>
      </c>
      <c r="D71" s="142">
        <v>203626</v>
      </c>
      <c r="E71" s="142">
        <v>162934</v>
      </c>
      <c r="F71" s="143">
        <v>209932</v>
      </c>
      <c r="G71" s="143">
        <v>249632</v>
      </c>
      <c r="H71" s="143">
        <v>67282</v>
      </c>
      <c r="I71" s="143">
        <v>82738</v>
      </c>
      <c r="J71" s="143">
        <v>75965</v>
      </c>
      <c r="K71" s="143">
        <v>85569</v>
      </c>
      <c r="L71" s="143">
        <v>97159</v>
      </c>
      <c r="M71" s="143">
        <v>25758.817499999997</v>
      </c>
      <c r="N71" s="143">
        <v>25737.835</v>
      </c>
      <c r="O71" s="164">
        <v>22348.005</v>
      </c>
      <c r="P71" s="164">
        <v>26604.7225</v>
      </c>
      <c r="Q71" s="164">
        <v>28135.95</v>
      </c>
      <c r="R71" s="164">
        <v>13997.655</v>
      </c>
      <c r="S71" s="164">
        <v>15235.675</v>
      </c>
      <c r="T71" s="164">
        <v>11664.065</v>
      </c>
      <c r="U71" s="164">
        <v>13688.15</v>
      </c>
      <c r="V71" s="164">
        <v>14206.15</v>
      </c>
      <c r="W71" s="164">
        <v>6039</v>
      </c>
      <c r="X71" s="164">
        <v>6566</v>
      </c>
      <c r="Y71" s="164">
        <v>6520</v>
      </c>
      <c r="Z71" s="164">
        <v>7916</v>
      </c>
      <c r="AA71" s="164">
        <v>8376</v>
      </c>
      <c r="AB71" s="144">
        <v>5343</v>
      </c>
      <c r="AC71" s="164">
        <v>5337</v>
      </c>
      <c r="AD71" s="143">
        <v>5338</v>
      </c>
      <c r="AE71" s="143">
        <v>5340</v>
      </c>
      <c r="AF71" s="143">
        <v>5346</v>
      </c>
      <c r="AG71" s="161">
        <f t="shared" si="9"/>
        <v>34.33557926258656</v>
      </c>
      <c r="AH71" s="162">
        <f t="shared" si="0"/>
        <v>38.15364436949597</v>
      </c>
      <c r="AI71" s="162">
        <f t="shared" si="1"/>
        <v>30.523417010116148</v>
      </c>
      <c r="AJ71" s="162">
        <f t="shared" si="10"/>
        <v>39.31310861423221</v>
      </c>
      <c r="AK71" s="162">
        <f t="shared" si="34"/>
        <v>46.695099139543586</v>
      </c>
      <c r="AL71" s="163">
        <f t="shared" si="11"/>
        <v>12.592551001310126</v>
      </c>
      <c r="AM71" s="163">
        <f t="shared" si="2"/>
        <v>15.502716882143526</v>
      </c>
      <c r="AN71" s="163">
        <f t="shared" si="3"/>
        <v>14.230985387785687</v>
      </c>
      <c r="AO71" s="163">
        <f t="shared" si="12"/>
        <v>16.024157303370785</v>
      </c>
      <c r="AP71" s="163">
        <f t="shared" si="35"/>
        <v>18.17414889637112</v>
      </c>
      <c r="AQ71" s="163">
        <f t="shared" si="4"/>
        <v>4.821040145985401</v>
      </c>
      <c r="AR71" s="163">
        <f t="shared" si="5"/>
        <v>4.822528574105302</v>
      </c>
      <c r="AS71" s="163">
        <f t="shared" si="6"/>
        <v>4.186587673285875</v>
      </c>
      <c r="AT71" s="163">
        <f t="shared" si="13"/>
        <v>4.98215777153558</v>
      </c>
      <c r="AU71" s="163">
        <f t="shared" si="25"/>
        <v>5.262991021324355</v>
      </c>
      <c r="AV71" s="163">
        <f t="shared" si="14"/>
        <v>2.619811903425042</v>
      </c>
      <c r="AW71" s="163">
        <f t="shared" si="15"/>
        <v>2.854726438073824</v>
      </c>
      <c r="AX71" s="163">
        <f t="shared" si="16"/>
        <v>2.185100224803297</v>
      </c>
      <c r="AY71" s="163">
        <f t="shared" si="17"/>
        <v>2.563323970037453</v>
      </c>
      <c r="AZ71" s="163">
        <f t="shared" si="26"/>
        <v>2.657341937897493</v>
      </c>
      <c r="BA71" s="163">
        <f t="shared" si="18"/>
        <v>1.1302638966872542</v>
      </c>
      <c r="BB71" s="163">
        <f t="shared" si="19"/>
        <v>1.230279183061645</v>
      </c>
      <c r="BC71" s="163">
        <f t="shared" si="20"/>
        <v>1.221431247658299</v>
      </c>
      <c r="BD71" s="163">
        <f t="shared" si="21"/>
        <v>1.4823970037453182</v>
      </c>
      <c r="BE71" s="163">
        <f t="shared" si="27"/>
        <v>1.5667789001122334</v>
      </c>
      <c r="BF71" s="139">
        <f t="shared" si="28"/>
        <v>37.8041696791949</v>
      </c>
      <c r="BG71" s="138">
        <f t="shared" si="29"/>
        <v>15.304911894196248</v>
      </c>
      <c r="BH71" s="138">
        <f t="shared" si="30"/>
        <v>4.815061037247302</v>
      </c>
      <c r="BI71" s="138">
        <f t="shared" si="31"/>
        <v>2.576060894847422</v>
      </c>
      <c r="BJ71" s="163">
        <f t="shared" si="32"/>
        <v>1.32623004625295</v>
      </c>
      <c r="BK71" s="138">
        <f t="shared" si="33"/>
        <v>61.82643355173883</v>
      </c>
      <c r="BL71" s="220"/>
      <c r="BM71" s="15">
        <f t="shared" si="22"/>
        <v>330217</v>
      </c>
      <c r="BN71" s="158">
        <f t="shared" si="23"/>
        <v>5340.8</v>
      </c>
      <c r="BO71" s="15">
        <f t="shared" si="24"/>
        <v>61.82912672258838</v>
      </c>
    </row>
    <row r="72" spans="1:67" ht="12.75">
      <c r="A72" s="21"/>
      <c r="B72" s="140" t="s">
        <v>43</v>
      </c>
      <c r="C72" s="141" t="s">
        <v>0</v>
      </c>
      <c r="D72" s="142" t="s">
        <v>0</v>
      </c>
      <c r="E72" s="142" t="s">
        <v>0</v>
      </c>
      <c r="F72" s="143" t="s">
        <v>0</v>
      </c>
      <c r="G72" s="143" t="s">
        <v>0</v>
      </c>
      <c r="H72" s="143">
        <v>427</v>
      </c>
      <c r="I72" s="143">
        <v>456</v>
      </c>
      <c r="J72" s="143">
        <v>386</v>
      </c>
      <c r="K72" s="143">
        <v>407</v>
      </c>
      <c r="L72" s="143">
        <v>401</v>
      </c>
      <c r="M72" s="143">
        <v>1022</v>
      </c>
      <c r="N72" s="143">
        <v>1142</v>
      </c>
      <c r="O72" s="164">
        <v>1082</v>
      </c>
      <c r="P72" s="164">
        <v>1031</v>
      </c>
      <c r="Q72" s="164">
        <v>1002</v>
      </c>
      <c r="R72" s="164" t="s">
        <v>0</v>
      </c>
      <c r="S72" s="164" t="s">
        <v>0</v>
      </c>
      <c r="T72" s="164" t="s">
        <v>0</v>
      </c>
      <c r="U72" s="164" t="s">
        <v>0</v>
      </c>
      <c r="V72" s="164" t="s">
        <v>0</v>
      </c>
      <c r="W72" s="164" t="s">
        <v>0</v>
      </c>
      <c r="X72" s="164" t="s">
        <v>0</v>
      </c>
      <c r="Y72" s="164" t="s">
        <v>0</v>
      </c>
      <c r="Z72" s="164" t="s">
        <v>0</v>
      </c>
      <c r="AA72" s="164" t="s">
        <v>0</v>
      </c>
      <c r="AB72" s="144">
        <v>11</v>
      </c>
      <c r="AC72" s="164">
        <v>11</v>
      </c>
      <c r="AD72" s="143">
        <v>11</v>
      </c>
      <c r="AE72" s="143">
        <v>12</v>
      </c>
      <c r="AF72" s="143">
        <v>12</v>
      </c>
      <c r="AG72" s="161" t="s">
        <v>0</v>
      </c>
      <c r="AH72" s="162" t="s">
        <v>0</v>
      </c>
      <c r="AI72" s="162" t="s">
        <v>0</v>
      </c>
      <c r="AJ72" s="162" t="s">
        <v>0</v>
      </c>
      <c r="AK72" s="162" t="s">
        <v>0</v>
      </c>
      <c r="AL72" s="163">
        <f t="shared" si="11"/>
        <v>38.81818181818182</v>
      </c>
      <c r="AM72" s="163">
        <f t="shared" si="2"/>
        <v>41.45454545454545</v>
      </c>
      <c r="AN72" s="163">
        <f t="shared" si="3"/>
        <v>35.09090909090909</v>
      </c>
      <c r="AO72" s="163">
        <f t="shared" si="12"/>
        <v>33.916666666666664</v>
      </c>
      <c r="AP72" s="163">
        <f t="shared" si="35"/>
        <v>33.416666666666664</v>
      </c>
      <c r="AQ72" s="163">
        <f t="shared" si="4"/>
        <v>92.9090909090909</v>
      </c>
      <c r="AR72" s="163">
        <f t="shared" si="5"/>
        <v>103.81818181818181</v>
      </c>
      <c r="AS72" s="163">
        <f t="shared" si="6"/>
        <v>98.36363636363636</v>
      </c>
      <c r="AT72" s="163">
        <f t="shared" si="13"/>
        <v>85.91666666666667</v>
      </c>
      <c r="AU72" s="163">
        <f t="shared" si="25"/>
        <v>83.5</v>
      </c>
      <c r="AV72" s="163" t="s">
        <v>0</v>
      </c>
      <c r="AW72" s="163" t="s">
        <v>0</v>
      </c>
      <c r="AX72" s="163" t="s">
        <v>0</v>
      </c>
      <c r="AY72" s="163" t="s">
        <v>0</v>
      </c>
      <c r="AZ72" s="163" t="s">
        <v>0</v>
      </c>
      <c r="BA72" s="163" t="s">
        <v>0</v>
      </c>
      <c r="BB72" s="163" t="s">
        <v>0</v>
      </c>
      <c r="BC72" s="163" t="s">
        <v>0</v>
      </c>
      <c r="BD72" s="163" t="s">
        <v>0</v>
      </c>
      <c r="BE72" s="163" t="s">
        <v>0</v>
      </c>
      <c r="BF72" s="139" t="s">
        <v>0</v>
      </c>
      <c r="BG72" s="138">
        <f t="shared" si="29"/>
        <v>36.53939393939394</v>
      </c>
      <c r="BH72" s="138">
        <f t="shared" si="30"/>
        <v>92.90151515151516</v>
      </c>
      <c r="BI72" s="138" t="s">
        <v>0</v>
      </c>
      <c r="BJ72" s="138" t="s">
        <v>0</v>
      </c>
      <c r="BK72" s="138">
        <f t="shared" si="33"/>
        <v>129.4409090909091</v>
      </c>
      <c r="BL72" s="220"/>
      <c r="BM72" s="15">
        <f t="shared" si="22"/>
        <v>1471.6</v>
      </c>
      <c r="BN72" s="158">
        <f t="shared" si="23"/>
        <v>11.4</v>
      </c>
      <c r="BO72" s="15">
        <f t="shared" si="24"/>
        <v>129.0877192982456</v>
      </c>
    </row>
    <row r="73" spans="1:67" ht="12.75">
      <c r="A73" s="21"/>
      <c r="B73" s="140" t="s">
        <v>18</v>
      </c>
      <c r="C73" s="141">
        <v>30495</v>
      </c>
      <c r="D73" s="142">
        <v>27251</v>
      </c>
      <c r="E73" s="142">
        <v>29399</v>
      </c>
      <c r="F73" s="143">
        <v>29944</v>
      </c>
      <c r="G73" s="143">
        <v>29081</v>
      </c>
      <c r="H73" s="143">
        <v>51141</v>
      </c>
      <c r="I73" s="143">
        <v>54339</v>
      </c>
      <c r="J73" s="143">
        <v>51525</v>
      </c>
      <c r="K73" s="143">
        <v>51121</v>
      </c>
      <c r="L73" s="143">
        <v>55170</v>
      </c>
      <c r="M73" s="143">
        <v>42447</v>
      </c>
      <c r="N73" s="143">
        <v>42954</v>
      </c>
      <c r="O73" s="164">
        <v>38199</v>
      </c>
      <c r="P73" s="164">
        <v>38387</v>
      </c>
      <c r="Q73" s="164">
        <v>36080</v>
      </c>
      <c r="R73" s="164">
        <v>232718</v>
      </c>
      <c r="S73" s="164">
        <v>226670</v>
      </c>
      <c r="T73" s="164">
        <v>212667</v>
      </c>
      <c r="U73" s="164">
        <v>232356</v>
      </c>
      <c r="V73" s="164">
        <v>258813</v>
      </c>
      <c r="W73" s="164">
        <v>3659</v>
      </c>
      <c r="X73" s="164">
        <v>3270</v>
      </c>
      <c r="Y73" s="164">
        <v>3528</v>
      </c>
      <c r="Z73" s="164">
        <v>3593</v>
      </c>
      <c r="AA73" s="164">
        <v>3490</v>
      </c>
      <c r="AB73" s="144">
        <v>1872</v>
      </c>
      <c r="AC73" s="164">
        <v>1858</v>
      </c>
      <c r="AD73" s="143">
        <v>1842</v>
      </c>
      <c r="AE73" s="143">
        <v>1848</v>
      </c>
      <c r="AF73" s="143">
        <v>1839</v>
      </c>
      <c r="AG73" s="161">
        <f t="shared" si="9"/>
        <v>16.290064102564102</v>
      </c>
      <c r="AH73" s="162">
        <f t="shared" si="0"/>
        <v>14.666846071044134</v>
      </c>
      <c r="AI73" s="162">
        <f t="shared" si="1"/>
        <v>15.960369163952226</v>
      </c>
      <c r="AJ73" s="162">
        <f t="shared" si="10"/>
        <v>16.203463203463205</v>
      </c>
      <c r="AK73" s="162">
        <f t="shared" si="34"/>
        <v>15.813485589994562</v>
      </c>
      <c r="AL73" s="163">
        <f t="shared" si="11"/>
        <v>27.318910256410255</v>
      </c>
      <c r="AM73" s="163">
        <f t="shared" si="2"/>
        <v>29.245963401506998</v>
      </c>
      <c r="AN73" s="163">
        <f t="shared" si="3"/>
        <v>27.97231270358306</v>
      </c>
      <c r="AO73" s="163">
        <f t="shared" si="12"/>
        <v>27.66287878787879</v>
      </c>
      <c r="AP73" s="163">
        <f t="shared" si="35"/>
        <v>30</v>
      </c>
      <c r="AQ73" s="163">
        <f t="shared" si="4"/>
        <v>22.674679487179485</v>
      </c>
      <c r="AR73" s="163">
        <f t="shared" si="5"/>
        <v>23.118406889128096</v>
      </c>
      <c r="AS73" s="163">
        <f t="shared" si="6"/>
        <v>20.737785016286644</v>
      </c>
      <c r="AT73" s="163">
        <f t="shared" si="13"/>
        <v>20.772186147186147</v>
      </c>
      <c r="AU73" s="163">
        <f t="shared" si="25"/>
        <v>19.61935834692768</v>
      </c>
      <c r="AV73" s="163">
        <f t="shared" si="14"/>
        <v>124.31517094017094</v>
      </c>
      <c r="AW73" s="163">
        <f t="shared" si="15"/>
        <v>121.99677072120559</v>
      </c>
      <c r="AX73" s="163">
        <f t="shared" si="16"/>
        <v>115.4543973941368</v>
      </c>
      <c r="AY73" s="163">
        <f t="shared" si="17"/>
        <v>125.73376623376623</v>
      </c>
      <c r="AZ73" s="163">
        <f t="shared" si="26"/>
        <v>140.73572593800978</v>
      </c>
      <c r="BA73" s="163">
        <f t="shared" si="18"/>
        <v>1.954594017094017</v>
      </c>
      <c r="BB73" s="163">
        <f t="shared" si="19"/>
        <v>1.759956942949408</v>
      </c>
      <c r="BC73" s="163">
        <f t="shared" si="20"/>
        <v>1.9153094462540716</v>
      </c>
      <c r="BD73" s="163">
        <f t="shared" si="21"/>
        <v>1.9442640692640694</v>
      </c>
      <c r="BE73" s="163">
        <f t="shared" si="27"/>
        <v>1.8977705274605765</v>
      </c>
      <c r="BF73" s="139">
        <f t="shared" si="28"/>
        <v>15.786845626203643</v>
      </c>
      <c r="BG73" s="138">
        <f t="shared" si="29"/>
        <v>28.44001302987582</v>
      </c>
      <c r="BH73" s="138">
        <f t="shared" si="30"/>
        <v>21.384483177341615</v>
      </c>
      <c r="BI73" s="138">
        <f t="shared" si="31"/>
        <v>125.64716624545785</v>
      </c>
      <c r="BJ73" s="163">
        <f t="shared" si="32"/>
        <v>1.8943790006044285</v>
      </c>
      <c r="BK73" s="138">
        <f t="shared" si="33"/>
        <v>193.15288707948338</v>
      </c>
      <c r="BL73" s="220"/>
      <c r="BM73" s="15">
        <f t="shared" si="22"/>
        <v>357659</v>
      </c>
      <c r="BN73" s="158">
        <f t="shared" si="23"/>
        <v>1851.8</v>
      </c>
      <c r="BO73" s="15">
        <f t="shared" si="24"/>
        <v>193.14126795550277</v>
      </c>
    </row>
    <row r="74" spans="1:67" ht="12.75">
      <c r="A74" s="21"/>
      <c r="B74" s="140" t="s">
        <v>44</v>
      </c>
      <c r="C74" s="141">
        <v>82352</v>
      </c>
      <c r="D74" s="142">
        <v>97053</v>
      </c>
      <c r="E74" s="142">
        <v>81544</v>
      </c>
      <c r="F74" s="143">
        <v>78501</v>
      </c>
      <c r="G74" s="143">
        <v>96679</v>
      </c>
      <c r="H74" s="143">
        <v>20591</v>
      </c>
      <c r="I74" s="143">
        <v>23537</v>
      </c>
      <c r="J74" s="143">
        <v>20315</v>
      </c>
      <c r="K74" s="143">
        <v>19686</v>
      </c>
      <c r="L74" s="143">
        <v>24249</v>
      </c>
      <c r="M74" s="143">
        <v>37865</v>
      </c>
      <c r="N74" s="143">
        <v>39130</v>
      </c>
      <c r="O74" s="164">
        <v>38709</v>
      </c>
      <c r="P74" s="164">
        <v>38231</v>
      </c>
      <c r="Q74" s="164">
        <v>39128</v>
      </c>
      <c r="R74" s="164">
        <v>121189</v>
      </c>
      <c r="S74" s="164">
        <v>100841</v>
      </c>
      <c r="T74" s="164">
        <v>100841</v>
      </c>
      <c r="U74" s="164">
        <v>100841</v>
      </c>
      <c r="V74" s="164">
        <v>90798</v>
      </c>
      <c r="W74" s="164">
        <v>3095</v>
      </c>
      <c r="X74" s="164">
        <v>3743</v>
      </c>
      <c r="Y74" s="164">
        <v>3314</v>
      </c>
      <c r="Z74" s="164">
        <v>2816</v>
      </c>
      <c r="AA74" s="164">
        <v>3606</v>
      </c>
      <c r="AB74" s="144">
        <v>3166</v>
      </c>
      <c r="AC74" s="164">
        <v>2868</v>
      </c>
      <c r="AD74" s="143">
        <v>2864</v>
      </c>
      <c r="AE74" s="143">
        <v>2862</v>
      </c>
      <c r="AF74" s="143">
        <v>2716</v>
      </c>
      <c r="AG74" s="161">
        <f t="shared" si="9"/>
        <v>26.011370814908403</v>
      </c>
      <c r="AH74" s="162">
        <f t="shared" si="0"/>
        <v>33.83995815899581</v>
      </c>
      <c r="AI74" s="162">
        <f t="shared" si="1"/>
        <v>28.472067039106147</v>
      </c>
      <c r="AJ74" s="162">
        <f t="shared" si="10"/>
        <v>27.428721174004192</v>
      </c>
      <c r="AK74" s="162">
        <f t="shared" si="34"/>
        <v>35.59609720176731</v>
      </c>
      <c r="AL74" s="163">
        <f t="shared" si="11"/>
        <v>6.5037902716361335</v>
      </c>
      <c r="AM74" s="163">
        <f t="shared" si="2"/>
        <v>8.206764295676429</v>
      </c>
      <c r="AN74" s="163">
        <f t="shared" si="3"/>
        <v>7.0932262569832405</v>
      </c>
      <c r="AO74" s="163">
        <f t="shared" si="12"/>
        <v>6.878406708595388</v>
      </c>
      <c r="AP74" s="163">
        <f t="shared" si="35"/>
        <v>8.92820324005891</v>
      </c>
      <c r="AQ74" s="163">
        <f t="shared" si="4"/>
        <v>11.959886291850916</v>
      </c>
      <c r="AR74" s="163">
        <f t="shared" si="5"/>
        <v>13.643654114365411</v>
      </c>
      <c r="AS74" s="163">
        <f t="shared" si="6"/>
        <v>13.515712290502794</v>
      </c>
      <c r="AT74" s="163">
        <f t="shared" si="13"/>
        <v>13.358141160027952</v>
      </c>
      <c r="AU74" s="163">
        <f t="shared" si="25"/>
        <v>14.406480117820324</v>
      </c>
      <c r="AV74" s="163">
        <f t="shared" si="14"/>
        <v>38.278269109286164</v>
      </c>
      <c r="AW74" s="163">
        <f t="shared" si="15"/>
        <v>35.16073919107392</v>
      </c>
      <c r="AX74" s="163">
        <f t="shared" si="16"/>
        <v>35.209846368715084</v>
      </c>
      <c r="AY74" s="163">
        <f t="shared" si="17"/>
        <v>35.23445143256464</v>
      </c>
      <c r="AZ74" s="163">
        <f t="shared" si="26"/>
        <v>33.430780559646536</v>
      </c>
      <c r="BA74" s="163">
        <f t="shared" si="18"/>
        <v>0.9775742261528743</v>
      </c>
      <c r="BB74" s="163">
        <f t="shared" si="19"/>
        <v>1.3050906555090656</v>
      </c>
      <c r="BC74" s="163">
        <f t="shared" si="20"/>
        <v>1.157122905027933</v>
      </c>
      <c r="BD74" s="163">
        <f t="shared" si="21"/>
        <v>0.983927323549965</v>
      </c>
      <c r="BE74" s="163">
        <f t="shared" si="27"/>
        <v>1.3276877761413843</v>
      </c>
      <c r="BF74" s="139">
        <f t="shared" si="28"/>
        <v>30.26964287775637</v>
      </c>
      <c r="BG74" s="138">
        <f t="shared" si="29"/>
        <v>7.5220781545900195</v>
      </c>
      <c r="BH74" s="138">
        <f t="shared" si="30"/>
        <v>13.376774794913478</v>
      </c>
      <c r="BI74" s="138">
        <f t="shared" si="31"/>
        <v>35.46281733225727</v>
      </c>
      <c r="BJ74" s="163">
        <f t="shared" si="32"/>
        <v>1.1502805772762446</v>
      </c>
      <c r="BK74" s="138">
        <f t="shared" si="33"/>
        <v>87.78159373679338</v>
      </c>
      <c r="BL74" s="220"/>
      <c r="BM74" s="15">
        <f t="shared" si="22"/>
        <v>253730.4</v>
      </c>
      <c r="BN74" s="158">
        <f t="shared" si="23"/>
        <v>2895.2</v>
      </c>
      <c r="BO74" s="15">
        <f t="shared" si="24"/>
        <v>87.63829787234043</v>
      </c>
    </row>
    <row r="75" spans="1:67" ht="12.75">
      <c r="A75" s="21"/>
      <c r="B75" s="140" t="s">
        <v>25</v>
      </c>
      <c r="C75" s="141">
        <v>476712</v>
      </c>
      <c r="D75" s="142">
        <v>468276</v>
      </c>
      <c r="E75" s="142">
        <v>495003</v>
      </c>
      <c r="F75" s="143">
        <v>493717</v>
      </c>
      <c r="G75" s="143">
        <v>558263</v>
      </c>
      <c r="H75" s="143">
        <v>155176</v>
      </c>
      <c r="I75" s="143">
        <v>151216</v>
      </c>
      <c r="J75" s="143">
        <v>157331</v>
      </c>
      <c r="K75" s="143">
        <v>171508</v>
      </c>
      <c r="L75" s="143">
        <v>204362</v>
      </c>
      <c r="M75" s="143">
        <v>101695.09796</v>
      </c>
      <c r="N75" s="143">
        <v>117230.1315</v>
      </c>
      <c r="O75" s="164">
        <v>137462.45987</v>
      </c>
      <c r="P75" s="164">
        <v>131384.68760999996</v>
      </c>
      <c r="Q75" s="164">
        <v>139066.09119</v>
      </c>
      <c r="R75" s="164">
        <v>310360.65403000003</v>
      </c>
      <c r="S75" s="164">
        <v>319177.45548999996</v>
      </c>
      <c r="T75" s="164">
        <v>319192.23837000004</v>
      </c>
      <c r="U75" s="164">
        <v>313922.85985999997</v>
      </c>
      <c r="V75" s="164">
        <v>315901.83742</v>
      </c>
      <c r="W75" s="164">
        <v>56601</v>
      </c>
      <c r="X75" s="164">
        <v>58425</v>
      </c>
      <c r="Y75" s="164">
        <v>60206</v>
      </c>
      <c r="Z75" s="164">
        <v>67084</v>
      </c>
      <c r="AA75" s="164">
        <v>70075</v>
      </c>
      <c r="AB75" s="144">
        <v>14559</v>
      </c>
      <c r="AC75" s="164">
        <v>14726</v>
      </c>
      <c r="AD75" s="143">
        <v>14476</v>
      </c>
      <c r="AE75" s="143">
        <v>14181</v>
      </c>
      <c r="AF75" s="143">
        <v>14391</v>
      </c>
      <c r="AG75" s="161">
        <f t="shared" si="9"/>
        <v>32.74345765505873</v>
      </c>
      <c r="AH75" s="162">
        <f t="shared" si="0"/>
        <v>31.799266603286704</v>
      </c>
      <c r="AI75" s="162">
        <f t="shared" si="1"/>
        <v>34.19473611494888</v>
      </c>
      <c r="AJ75" s="162">
        <f t="shared" si="10"/>
        <v>34.81538678513504</v>
      </c>
      <c r="AK75" s="162">
        <f t="shared" si="34"/>
        <v>38.792509207143354</v>
      </c>
      <c r="AL75" s="163">
        <f t="shared" si="11"/>
        <v>10.658424342331204</v>
      </c>
      <c r="AM75" s="163">
        <f t="shared" si="2"/>
        <v>10.268640499796279</v>
      </c>
      <c r="AN75" s="163">
        <f t="shared" si="3"/>
        <v>10.868402873722022</v>
      </c>
      <c r="AO75" s="163">
        <f t="shared" si="12"/>
        <v>12.094210563429941</v>
      </c>
      <c r="AP75" s="163">
        <f t="shared" si="35"/>
        <v>14.200680981168786</v>
      </c>
      <c r="AQ75" s="163">
        <f t="shared" si="4"/>
        <v>6.985033172608008</v>
      </c>
      <c r="AR75" s="163">
        <f t="shared" si="5"/>
        <v>7.960758624202092</v>
      </c>
      <c r="AS75" s="163">
        <f t="shared" si="6"/>
        <v>9.495886976374688</v>
      </c>
      <c r="AT75" s="163">
        <f t="shared" si="13"/>
        <v>9.264839405542626</v>
      </c>
      <c r="AU75" s="163">
        <f t="shared" si="25"/>
        <v>9.663407073170733</v>
      </c>
      <c r="AV75" s="163">
        <f t="shared" si="14"/>
        <v>21.31744309567965</v>
      </c>
      <c r="AW75" s="163">
        <f t="shared" si="15"/>
        <v>21.67441637172348</v>
      </c>
      <c r="AX75" s="163">
        <f t="shared" si="16"/>
        <v>22.04975396311136</v>
      </c>
      <c r="AY75" s="163">
        <f t="shared" si="17"/>
        <v>22.136863398914038</v>
      </c>
      <c r="AZ75" s="163">
        <f t="shared" si="26"/>
        <v>21.95134719060524</v>
      </c>
      <c r="BA75" s="163">
        <f t="shared" si="18"/>
        <v>3.887698330929322</v>
      </c>
      <c r="BB75" s="163">
        <f t="shared" si="19"/>
        <v>3.9674724976232514</v>
      </c>
      <c r="BC75" s="163">
        <f t="shared" si="20"/>
        <v>4.159021829234595</v>
      </c>
      <c r="BD75" s="163">
        <f t="shared" si="21"/>
        <v>4.730554967914816</v>
      </c>
      <c r="BE75" s="163">
        <f t="shared" si="27"/>
        <v>4.869362796192065</v>
      </c>
      <c r="BF75" s="139">
        <f t="shared" si="28"/>
        <v>34.469071273114544</v>
      </c>
      <c r="BG75" s="138">
        <f t="shared" si="29"/>
        <v>11.618071852089646</v>
      </c>
      <c r="BH75" s="138">
        <f t="shared" si="30"/>
        <v>8.67398505037963</v>
      </c>
      <c r="BI75" s="138">
        <f t="shared" si="31"/>
        <v>21.82596480400675</v>
      </c>
      <c r="BJ75" s="163">
        <f t="shared" si="32"/>
        <v>4.322822084378809</v>
      </c>
      <c r="BK75" s="138">
        <f t="shared" si="33"/>
        <v>80.9099150639694</v>
      </c>
      <c r="BL75" s="220"/>
      <c r="BM75" s="15">
        <f t="shared" si="22"/>
        <v>1169869.8</v>
      </c>
      <c r="BN75" s="158">
        <f t="shared" si="23"/>
        <v>14466.6</v>
      </c>
      <c r="BO75" s="15">
        <f t="shared" si="24"/>
        <v>80.86694869561612</v>
      </c>
    </row>
    <row r="76" spans="1:67" ht="12.75">
      <c r="A76" s="21"/>
      <c r="B76" s="140" t="s">
        <v>27</v>
      </c>
      <c r="C76" s="141">
        <v>22803</v>
      </c>
      <c r="D76" s="142">
        <v>25787</v>
      </c>
      <c r="E76" s="142">
        <v>26215</v>
      </c>
      <c r="F76" s="143">
        <v>30243</v>
      </c>
      <c r="G76" s="143">
        <v>29621</v>
      </c>
      <c r="H76" s="143">
        <v>19421</v>
      </c>
      <c r="I76" s="143">
        <v>18992</v>
      </c>
      <c r="J76" s="143">
        <v>19068</v>
      </c>
      <c r="K76" s="143">
        <v>20974</v>
      </c>
      <c r="L76" s="143">
        <v>21240</v>
      </c>
      <c r="M76" s="143">
        <v>39571</v>
      </c>
      <c r="N76" s="143">
        <v>36200</v>
      </c>
      <c r="O76" s="164">
        <v>30122</v>
      </c>
      <c r="P76" s="164">
        <v>38862</v>
      </c>
      <c r="Q76" s="164">
        <v>39255</v>
      </c>
      <c r="R76" s="164">
        <v>64533</v>
      </c>
      <c r="S76" s="164">
        <v>64821</v>
      </c>
      <c r="T76" s="164">
        <v>65109</v>
      </c>
      <c r="U76" s="164">
        <v>65397</v>
      </c>
      <c r="V76" s="164">
        <v>65397</v>
      </c>
      <c r="W76" s="164">
        <v>5837</v>
      </c>
      <c r="X76" s="164">
        <v>6555</v>
      </c>
      <c r="Y76" s="164">
        <v>6685</v>
      </c>
      <c r="Z76" s="164">
        <v>7702</v>
      </c>
      <c r="AA76" s="164">
        <v>7527</v>
      </c>
      <c r="AB76" s="144">
        <v>3654</v>
      </c>
      <c r="AC76" s="164">
        <v>3649</v>
      </c>
      <c r="AD76" s="143">
        <v>3664</v>
      </c>
      <c r="AE76" s="143">
        <v>3716</v>
      </c>
      <c r="AF76" s="143">
        <v>3701</v>
      </c>
      <c r="AG76" s="161">
        <f t="shared" si="9"/>
        <v>6.24055829228243</v>
      </c>
      <c r="AH76" s="162">
        <f t="shared" si="0"/>
        <v>7.066867634968484</v>
      </c>
      <c r="AI76" s="162">
        <f t="shared" si="1"/>
        <v>7.154748908296943</v>
      </c>
      <c r="AJ76" s="162">
        <f t="shared" si="10"/>
        <v>8.138589881593111</v>
      </c>
      <c r="AK76" s="162">
        <f t="shared" si="34"/>
        <v>8.003512564171846</v>
      </c>
      <c r="AL76" s="163">
        <f t="shared" si="11"/>
        <v>5.314997263273125</v>
      </c>
      <c r="AM76" s="163">
        <f t="shared" si="2"/>
        <v>5.204713620169909</v>
      </c>
      <c r="AN76" s="163">
        <f t="shared" si="3"/>
        <v>5.204148471615721</v>
      </c>
      <c r="AO76" s="163">
        <f t="shared" si="12"/>
        <v>5.644241119483316</v>
      </c>
      <c r="AP76" s="163">
        <f t="shared" si="35"/>
        <v>5.738989462307485</v>
      </c>
      <c r="AQ76" s="163">
        <f t="shared" si="4"/>
        <v>10.829501915708812</v>
      </c>
      <c r="AR76" s="163">
        <f t="shared" si="5"/>
        <v>9.92052617155385</v>
      </c>
      <c r="AS76" s="163">
        <f t="shared" si="6"/>
        <v>8.221069868995633</v>
      </c>
      <c r="AT76" s="163">
        <f t="shared" si="13"/>
        <v>10.458019375672766</v>
      </c>
      <c r="AU76" s="163">
        <f t="shared" si="25"/>
        <v>10.60659281275331</v>
      </c>
      <c r="AV76" s="163">
        <f t="shared" si="14"/>
        <v>17.660919540229884</v>
      </c>
      <c r="AW76" s="163">
        <f t="shared" si="15"/>
        <v>17.764044943820224</v>
      </c>
      <c r="AX76" s="163">
        <f t="shared" si="16"/>
        <v>17.769923580786028</v>
      </c>
      <c r="AY76" s="163">
        <f t="shared" si="17"/>
        <v>17.59876210979548</v>
      </c>
      <c r="AZ76" s="163">
        <f t="shared" si="26"/>
        <v>17.670089165090516</v>
      </c>
      <c r="BA76" s="163">
        <f t="shared" si="18"/>
        <v>1.5974274767378216</v>
      </c>
      <c r="BB76" s="163">
        <f t="shared" si="19"/>
        <v>1.7963825705672787</v>
      </c>
      <c r="BC76" s="163">
        <f t="shared" si="20"/>
        <v>1.824508733624454</v>
      </c>
      <c r="BD76" s="163">
        <f t="shared" si="21"/>
        <v>2.072658772874058</v>
      </c>
      <c r="BE76" s="163">
        <f t="shared" si="27"/>
        <v>2.033774655498514</v>
      </c>
      <c r="BF76" s="139">
        <f t="shared" si="28"/>
        <v>7.320855456262564</v>
      </c>
      <c r="BG76" s="138">
        <f t="shared" si="29"/>
        <v>5.421417987369911</v>
      </c>
      <c r="BH76" s="138">
        <f t="shared" si="30"/>
        <v>10.007142028936874</v>
      </c>
      <c r="BI76" s="138">
        <f t="shared" si="31"/>
        <v>17.692747867944426</v>
      </c>
      <c r="BJ76" s="163">
        <f t="shared" si="32"/>
        <v>1.8649504418604252</v>
      </c>
      <c r="BK76" s="138">
        <f t="shared" si="33"/>
        <v>42.307113782374195</v>
      </c>
      <c r="BL76" s="220"/>
      <c r="BM76" s="15">
        <f t="shared" si="22"/>
        <v>159497.2</v>
      </c>
      <c r="BN76" s="158">
        <f t="shared" si="23"/>
        <v>3676.8</v>
      </c>
      <c r="BO76" s="15">
        <f t="shared" si="24"/>
        <v>43.37935161009574</v>
      </c>
    </row>
    <row r="77" spans="1:67" ht="12.75">
      <c r="A77" s="21"/>
      <c r="B77" s="140" t="s">
        <v>45</v>
      </c>
      <c r="C77" s="141">
        <v>336554</v>
      </c>
      <c r="D77" s="142">
        <v>422178</v>
      </c>
      <c r="E77" s="142">
        <v>261220</v>
      </c>
      <c r="F77" s="143">
        <v>418961</v>
      </c>
      <c r="G77" s="143">
        <v>441424</v>
      </c>
      <c r="H77" s="143">
        <v>80038</v>
      </c>
      <c r="I77" s="143">
        <v>107397</v>
      </c>
      <c r="J77" s="143">
        <v>78871</v>
      </c>
      <c r="K77" s="143">
        <v>113460</v>
      </c>
      <c r="L77" s="143">
        <v>118752</v>
      </c>
      <c r="M77" s="143">
        <v>244000</v>
      </c>
      <c r="N77" s="143">
        <v>260051</v>
      </c>
      <c r="O77" s="164">
        <v>61095</v>
      </c>
      <c r="P77" s="164">
        <v>69123</v>
      </c>
      <c r="Q77" s="164">
        <v>74165</v>
      </c>
      <c r="R77" s="164">
        <v>244000</v>
      </c>
      <c r="S77" s="164">
        <v>248794</v>
      </c>
      <c r="T77" s="164">
        <v>248580</v>
      </c>
      <c r="U77" s="164">
        <v>245629</v>
      </c>
      <c r="V77" s="164">
        <v>258108</v>
      </c>
      <c r="W77" s="164">
        <v>253187</v>
      </c>
      <c r="X77" s="164">
        <v>24715</v>
      </c>
      <c r="Y77" s="164">
        <v>14246</v>
      </c>
      <c r="Z77" s="164">
        <v>24297</v>
      </c>
      <c r="AA77" s="164">
        <v>25684</v>
      </c>
      <c r="AB77" s="144">
        <v>14156</v>
      </c>
      <c r="AC77" s="164">
        <v>13982</v>
      </c>
      <c r="AD77" s="143">
        <v>13733</v>
      </c>
      <c r="AE77" s="143">
        <v>13905</v>
      </c>
      <c r="AF77" s="143">
        <v>13830</v>
      </c>
      <c r="AG77" s="161">
        <f t="shared" si="9"/>
        <v>23.774653857021757</v>
      </c>
      <c r="AH77" s="162">
        <f t="shared" si="0"/>
        <v>30.19439279073094</v>
      </c>
      <c r="AI77" s="162">
        <f t="shared" si="1"/>
        <v>19.02133546930751</v>
      </c>
      <c r="AJ77" s="162">
        <f t="shared" si="10"/>
        <v>30.130240920532184</v>
      </c>
      <c r="AK77" s="162">
        <f t="shared" si="34"/>
        <v>31.917859725234997</v>
      </c>
      <c r="AL77" s="163">
        <f t="shared" si="11"/>
        <v>5.653998304605821</v>
      </c>
      <c r="AM77" s="163">
        <f t="shared" si="2"/>
        <v>7.6810899728222</v>
      </c>
      <c r="AN77" s="163">
        <f t="shared" si="3"/>
        <v>5.743173377994611</v>
      </c>
      <c r="AO77" s="163">
        <f t="shared" si="12"/>
        <v>8.159654800431499</v>
      </c>
      <c r="AP77" s="163">
        <f t="shared" si="35"/>
        <v>8.58655097613883</v>
      </c>
      <c r="AQ77" s="163">
        <f t="shared" si="4"/>
        <v>17.23650748799096</v>
      </c>
      <c r="AR77" s="163">
        <f t="shared" si="5"/>
        <v>18.598984408525247</v>
      </c>
      <c r="AS77" s="163">
        <f t="shared" si="6"/>
        <v>4.448773028471565</v>
      </c>
      <c r="AT77" s="163">
        <f t="shared" si="13"/>
        <v>4.97108953613808</v>
      </c>
      <c r="AU77" s="163">
        <f t="shared" si="25"/>
        <v>5.362617498192336</v>
      </c>
      <c r="AV77" s="163">
        <f t="shared" si="14"/>
        <v>17.23650748799096</v>
      </c>
      <c r="AW77" s="163">
        <f t="shared" si="15"/>
        <v>17.793877842940923</v>
      </c>
      <c r="AX77" s="163">
        <f t="shared" si="16"/>
        <v>18.100924779727663</v>
      </c>
      <c r="AY77" s="163">
        <f t="shared" si="17"/>
        <v>17.66479683567062</v>
      </c>
      <c r="AZ77" s="163">
        <f t="shared" si="26"/>
        <v>18.66290672451193</v>
      </c>
      <c r="BA77" s="163">
        <f t="shared" si="18"/>
        <v>17.88549025148347</v>
      </c>
      <c r="BB77" s="163">
        <f t="shared" si="19"/>
        <v>1.7676298097553997</v>
      </c>
      <c r="BC77" s="163">
        <f t="shared" si="20"/>
        <v>1.0373552756134858</v>
      </c>
      <c r="BD77" s="163">
        <f t="shared" si="21"/>
        <v>1.7473570658036677</v>
      </c>
      <c r="BE77" s="163">
        <f t="shared" si="27"/>
        <v>1.857122198120029</v>
      </c>
      <c r="BF77" s="139">
        <f t="shared" si="28"/>
        <v>27.007696552565477</v>
      </c>
      <c r="BG77" s="138">
        <f t="shared" si="29"/>
        <v>7.164893486398593</v>
      </c>
      <c r="BH77" s="138">
        <f t="shared" si="30"/>
        <v>10.123594391863637</v>
      </c>
      <c r="BI77" s="138">
        <f t="shared" si="31"/>
        <v>17.891802734168415</v>
      </c>
      <c r="BJ77" s="163">
        <f t="shared" si="32"/>
        <v>4.85899092015521</v>
      </c>
      <c r="BK77" s="138">
        <f t="shared" si="33"/>
        <v>67.04697808515134</v>
      </c>
      <c r="BL77" s="220"/>
      <c r="BM77" s="15">
        <f t="shared" si="22"/>
        <v>890033.6</v>
      </c>
      <c r="BN77" s="158">
        <f t="shared" si="23"/>
        <v>13921.2</v>
      </c>
      <c r="BO77" s="15">
        <f t="shared" si="24"/>
        <v>63.93368387782662</v>
      </c>
    </row>
    <row r="78" spans="1:67" ht="12.75">
      <c r="A78" s="21"/>
      <c r="B78" s="140" t="s">
        <v>23</v>
      </c>
      <c r="C78" s="141">
        <v>9161</v>
      </c>
      <c r="D78" s="142">
        <v>9727</v>
      </c>
      <c r="E78" s="142">
        <v>9441</v>
      </c>
      <c r="F78" s="143">
        <v>7449</v>
      </c>
      <c r="G78" s="143">
        <v>10457</v>
      </c>
      <c r="H78" s="143">
        <v>2042</v>
      </c>
      <c r="I78" s="143">
        <v>2128</v>
      </c>
      <c r="J78" s="143">
        <v>1767</v>
      </c>
      <c r="K78" s="143">
        <v>1696</v>
      </c>
      <c r="L78" s="143">
        <v>2105</v>
      </c>
      <c r="M78" s="143">
        <v>10116.18622048</v>
      </c>
      <c r="N78" s="143">
        <v>9937.676023679998</v>
      </c>
      <c r="O78" s="164">
        <v>8364.513634879999</v>
      </c>
      <c r="P78" s="164">
        <v>7455.9803209599995</v>
      </c>
      <c r="Q78" s="164">
        <v>10819.8791616</v>
      </c>
      <c r="R78" s="164">
        <v>31465.3248</v>
      </c>
      <c r="S78" s="164">
        <v>27877.094399999998</v>
      </c>
      <c r="T78" s="164">
        <v>24636.6912</v>
      </c>
      <c r="U78" s="164">
        <v>22549.363199999996</v>
      </c>
      <c r="V78" s="164">
        <v>30510.7776</v>
      </c>
      <c r="W78" s="164" t="s">
        <v>0</v>
      </c>
      <c r="X78" s="164" t="s">
        <v>0</v>
      </c>
      <c r="Y78" s="164" t="s">
        <v>0</v>
      </c>
      <c r="Z78" s="164" t="s">
        <v>0</v>
      </c>
      <c r="AA78" s="164" t="s">
        <v>0</v>
      </c>
      <c r="AB78" s="144">
        <v>483</v>
      </c>
      <c r="AC78" s="164">
        <v>458</v>
      </c>
      <c r="AD78" s="143">
        <v>480</v>
      </c>
      <c r="AE78" s="143">
        <v>479</v>
      </c>
      <c r="AF78" s="143">
        <v>482</v>
      </c>
      <c r="AG78" s="161">
        <f t="shared" si="9"/>
        <v>18.96687370600414</v>
      </c>
      <c r="AH78" s="162">
        <f t="shared" si="0"/>
        <v>21.237991266375545</v>
      </c>
      <c r="AI78" s="162">
        <f t="shared" si="1"/>
        <v>19.66875</v>
      </c>
      <c r="AJ78" s="162">
        <f t="shared" si="10"/>
        <v>15.551148225469728</v>
      </c>
      <c r="AK78" s="162">
        <f t="shared" si="34"/>
        <v>21.695020746887966</v>
      </c>
      <c r="AL78" s="163">
        <f t="shared" si="11"/>
        <v>4.227743271221532</v>
      </c>
      <c r="AM78" s="163">
        <f t="shared" si="2"/>
        <v>4.646288209606987</v>
      </c>
      <c r="AN78" s="163">
        <f t="shared" si="3"/>
        <v>3.68125</v>
      </c>
      <c r="AO78" s="163">
        <f t="shared" si="12"/>
        <v>3.5407098121085596</v>
      </c>
      <c r="AP78" s="163">
        <f t="shared" si="35"/>
        <v>4.367219917012448</v>
      </c>
      <c r="AQ78" s="163">
        <f t="shared" si="4"/>
        <v>20.94448492853002</v>
      </c>
      <c r="AR78" s="163">
        <f t="shared" si="5"/>
        <v>21.697982584454145</v>
      </c>
      <c r="AS78" s="163">
        <f t="shared" si="6"/>
        <v>17.426070072666665</v>
      </c>
      <c r="AT78" s="163">
        <f t="shared" si="13"/>
        <v>15.56572092058455</v>
      </c>
      <c r="AU78" s="163">
        <f t="shared" si="25"/>
        <v>22.4478820780083</v>
      </c>
      <c r="AV78" s="163">
        <f t="shared" si="14"/>
        <v>65.1456</v>
      </c>
      <c r="AW78" s="163">
        <f t="shared" si="15"/>
        <v>60.86701834061135</v>
      </c>
      <c r="AX78" s="163">
        <f t="shared" si="16"/>
        <v>51.326440000000005</v>
      </c>
      <c r="AY78" s="163">
        <f t="shared" si="17"/>
        <v>47.07591482254696</v>
      </c>
      <c r="AZ78" s="163">
        <f t="shared" si="26"/>
        <v>63.30036846473029</v>
      </c>
      <c r="BA78" s="163" t="s">
        <v>0</v>
      </c>
      <c r="BB78" s="163" t="s">
        <v>0</v>
      </c>
      <c r="BC78" s="163" t="s">
        <v>0</v>
      </c>
      <c r="BD78" s="163" t="s">
        <v>0</v>
      </c>
      <c r="BE78" s="163" t="s">
        <v>0</v>
      </c>
      <c r="BF78" s="139">
        <f t="shared" si="28"/>
        <v>19.423956788947475</v>
      </c>
      <c r="BG78" s="138">
        <f t="shared" si="29"/>
        <v>4.092642241989905</v>
      </c>
      <c r="BH78" s="138">
        <f t="shared" si="30"/>
        <v>19.616428116848738</v>
      </c>
      <c r="BI78" s="138">
        <f t="shared" si="31"/>
        <v>57.54306832557772</v>
      </c>
      <c r="BJ78" s="163" t="s">
        <v>0</v>
      </c>
      <c r="BK78" s="138">
        <f t="shared" si="33"/>
        <v>100.67609547336383</v>
      </c>
      <c r="BL78" s="220"/>
      <c r="BM78" s="15">
        <f t="shared" si="22"/>
        <v>47941.6</v>
      </c>
      <c r="BN78" s="158">
        <f t="shared" si="23"/>
        <v>476.4</v>
      </c>
      <c r="BO78" s="15">
        <f t="shared" si="24"/>
        <v>100.63308144416457</v>
      </c>
    </row>
    <row r="79" spans="1:67" ht="12.75">
      <c r="A79" s="21"/>
      <c r="B79" s="140" t="s">
        <v>46</v>
      </c>
      <c r="C79" s="141">
        <v>46417</v>
      </c>
      <c r="D79" s="142">
        <v>67209</v>
      </c>
      <c r="E79" s="142">
        <v>54700</v>
      </c>
      <c r="F79" s="143">
        <v>61458</v>
      </c>
      <c r="G79" s="143">
        <v>85010</v>
      </c>
      <c r="H79" s="143">
        <v>8516</v>
      </c>
      <c r="I79" s="143">
        <v>11366</v>
      </c>
      <c r="J79" s="143">
        <v>10572</v>
      </c>
      <c r="K79" s="143">
        <v>10824</v>
      </c>
      <c r="L79" s="143">
        <v>14086</v>
      </c>
      <c r="M79" s="143">
        <v>22962</v>
      </c>
      <c r="N79" s="143">
        <v>24692</v>
      </c>
      <c r="O79" s="164">
        <v>33832</v>
      </c>
      <c r="P79" s="164">
        <v>23389</v>
      </c>
      <c r="Q79" s="164">
        <v>25192</v>
      </c>
      <c r="R79" s="164">
        <v>24420</v>
      </c>
      <c r="S79" s="164">
        <v>24666</v>
      </c>
      <c r="T79" s="164">
        <v>24511</v>
      </c>
      <c r="U79" s="164">
        <v>24452</v>
      </c>
      <c r="V79" s="164">
        <v>24342</v>
      </c>
      <c r="W79" s="164">
        <v>1577</v>
      </c>
      <c r="X79" s="164">
        <v>2339</v>
      </c>
      <c r="Y79" s="164">
        <v>1920</v>
      </c>
      <c r="Z79" s="164">
        <v>2021</v>
      </c>
      <c r="AA79" s="164">
        <v>2944</v>
      </c>
      <c r="AB79" s="144">
        <v>1922</v>
      </c>
      <c r="AC79" s="164">
        <v>1930</v>
      </c>
      <c r="AD79" s="143">
        <v>1927</v>
      </c>
      <c r="AE79" s="143">
        <v>1929</v>
      </c>
      <c r="AF79" s="143">
        <v>1925</v>
      </c>
      <c r="AG79" s="161">
        <f t="shared" si="9"/>
        <v>24.150364203954215</v>
      </c>
      <c r="AH79" s="162">
        <f t="shared" si="0"/>
        <v>34.82331606217617</v>
      </c>
      <c r="AI79" s="162">
        <f t="shared" si="1"/>
        <v>28.386092371562015</v>
      </c>
      <c r="AJ79" s="162">
        <f t="shared" si="10"/>
        <v>31.860031104199066</v>
      </c>
      <c r="AK79" s="162">
        <f t="shared" si="34"/>
        <v>44.16103896103896</v>
      </c>
      <c r="AL79" s="163">
        <f t="shared" si="11"/>
        <v>4.430801248699272</v>
      </c>
      <c r="AM79" s="163">
        <f t="shared" si="2"/>
        <v>5.889119170984456</v>
      </c>
      <c r="AN79" s="163">
        <f t="shared" si="3"/>
        <v>5.486248053969901</v>
      </c>
      <c r="AO79" s="163">
        <f t="shared" si="12"/>
        <v>5.611197511664074</v>
      </c>
      <c r="AP79" s="163">
        <f t="shared" si="35"/>
        <v>7.317402597402597</v>
      </c>
      <c r="AQ79" s="163">
        <f t="shared" si="4"/>
        <v>11.946930280957336</v>
      </c>
      <c r="AR79" s="163">
        <f t="shared" si="5"/>
        <v>12.793782383419689</v>
      </c>
      <c r="AS79" s="163">
        <f t="shared" si="6"/>
        <v>17.556824078879085</v>
      </c>
      <c r="AT79" s="163">
        <f t="shared" si="13"/>
        <v>12.124935199585277</v>
      </c>
      <c r="AU79" s="163">
        <f t="shared" si="25"/>
        <v>13.086753246753247</v>
      </c>
      <c r="AV79" s="163">
        <f t="shared" si="14"/>
        <v>12.705515088449532</v>
      </c>
      <c r="AW79" s="163">
        <f t="shared" si="15"/>
        <v>12.780310880829015</v>
      </c>
      <c r="AX79" s="163">
        <f t="shared" si="16"/>
        <v>12.719771665801764</v>
      </c>
      <c r="AY79" s="163">
        <f t="shared" si="17"/>
        <v>12.67599792638673</v>
      </c>
      <c r="AZ79" s="163">
        <f t="shared" si="26"/>
        <v>12.645194805194805</v>
      </c>
      <c r="BA79" s="163">
        <f t="shared" si="18"/>
        <v>0.8204994797086368</v>
      </c>
      <c r="BB79" s="163">
        <f t="shared" si="19"/>
        <v>1.2119170984455958</v>
      </c>
      <c r="BC79" s="163">
        <f t="shared" si="20"/>
        <v>0.9963674104826155</v>
      </c>
      <c r="BD79" s="163">
        <f t="shared" si="21"/>
        <v>1.0476931052358736</v>
      </c>
      <c r="BE79" s="163">
        <f t="shared" si="27"/>
        <v>1.5293506493506495</v>
      </c>
      <c r="BF79" s="139">
        <f t="shared" si="28"/>
        <v>32.67616854058609</v>
      </c>
      <c r="BG79" s="138">
        <f t="shared" si="29"/>
        <v>5.74695371654406</v>
      </c>
      <c r="BH79" s="138">
        <f t="shared" si="30"/>
        <v>13.501845037918926</v>
      </c>
      <c r="BI79" s="138">
        <f t="shared" si="31"/>
        <v>12.705358073332368</v>
      </c>
      <c r="BJ79" s="163">
        <f t="shared" si="32"/>
        <v>1.1211655486446743</v>
      </c>
      <c r="BK79" s="138">
        <f t="shared" si="33"/>
        <v>65.75149091702612</v>
      </c>
      <c r="BL79" s="220"/>
      <c r="BM79" s="15">
        <f t="shared" si="22"/>
        <v>126681.2</v>
      </c>
      <c r="BN79" s="158">
        <f t="shared" si="23"/>
        <v>1926.6</v>
      </c>
      <c r="BO79" s="15">
        <f t="shared" si="24"/>
        <v>65.75376310598983</v>
      </c>
    </row>
    <row r="80" spans="1:67" ht="12.75">
      <c r="A80" s="21"/>
      <c r="B80" s="140" t="s">
        <v>24</v>
      </c>
      <c r="C80" s="141">
        <v>53692</v>
      </c>
      <c r="D80" s="142">
        <v>66351</v>
      </c>
      <c r="E80" s="142">
        <v>66577</v>
      </c>
      <c r="F80" s="143">
        <v>72589</v>
      </c>
      <c r="G80" s="143">
        <v>74259</v>
      </c>
      <c r="H80" s="143">
        <v>12372</v>
      </c>
      <c r="I80" s="143">
        <v>10418</v>
      </c>
      <c r="J80" s="143">
        <v>7495</v>
      </c>
      <c r="K80" s="143">
        <v>7864</v>
      </c>
      <c r="L80" s="143">
        <v>7631</v>
      </c>
      <c r="M80" s="143">
        <v>70003</v>
      </c>
      <c r="N80" s="143">
        <v>64063</v>
      </c>
      <c r="O80" s="164">
        <v>63936</v>
      </c>
      <c r="P80" s="164">
        <v>59931</v>
      </c>
      <c r="Q80" s="164">
        <v>63186</v>
      </c>
      <c r="R80" s="164">
        <v>10136</v>
      </c>
      <c r="S80" s="164">
        <v>9910</v>
      </c>
      <c r="T80" s="164">
        <v>9639</v>
      </c>
      <c r="U80" s="164">
        <v>9473</v>
      </c>
      <c r="V80" s="164">
        <v>9323</v>
      </c>
      <c r="W80" s="164">
        <v>200</v>
      </c>
      <c r="X80" s="164">
        <v>246</v>
      </c>
      <c r="Y80" s="164">
        <v>581</v>
      </c>
      <c r="Z80" s="164">
        <v>639</v>
      </c>
      <c r="AA80" s="164">
        <v>623</v>
      </c>
      <c r="AB80" s="144">
        <v>2294</v>
      </c>
      <c r="AC80" s="164">
        <v>2294</v>
      </c>
      <c r="AD80" s="143">
        <v>2284</v>
      </c>
      <c r="AE80" s="143">
        <v>2257</v>
      </c>
      <c r="AF80" s="143">
        <v>2259</v>
      </c>
      <c r="AG80" s="161">
        <f t="shared" si="9"/>
        <v>23.405405405405407</v>
      </c>
      <c r="AH80" s="162">
        <f t="shared" si="0"/>
        <v>28.923714036617262</v>
      </c>
      <c r="AI80" s="162">
        <f t="shared" si="1"/>
        <v>29.149299474605954</v>
      </c>
      <c r="AJ80" s="162">
        <f t="shared" si="10"/>
        <v>32.161719096145326</v>
      </c>
      <c r="AK80" s="162">
        <f t="shared" si="34"/>
        <v>32.87250996015936</v>
      </c>
      <c r="AL80" s="163">
        <f t="shared" si="11"/>
        <v>5.393199651264167</v>
      </c>
      <c r="AM80" s="163">
        <f t="shared" si="2"/>
        <v>4.541412380122058</v>
      </c>
      <c r="AN80" s="163">
        <f t="shared" si="3"/>
        <v>3.281523642732049</v>
      </c>
      <c r="AO80" s="163">
        <f t="shared" si="12"/>
        <v>3.484271156402304</v>
      </c>
      <c r="AP80" s="163">
        <f t="shared" si="35"/>
        <v>3.3780433820274456</v>
      </c>
      <c r="AQ80" s="163">
        <f t="shared" si="4"/>
        <v>30.515693112467307</v>
      </c>
      <c r="AR80" s="163">
        <f t="shared" si="5"/>
        <v>27.926329555361814</v>
      </c>
      <c r="AS80" s="163">
        <f t="shared" si="6"/>
        <v>27.992994746059544</v>
      </c>
      <c r="AT80" s="163">
        <f t="shared" si="13"/>
        <v>26.5533894550288</v>
      </c>
      <c r="AU80" s="163">
        <f t="shared" si="25"/>
        <v>27.97078353253652</v>
      </c>
      <c r="AV80" s="163">
        <f t="shared" si="14"/>
        <v>4.418482999128161</v>
      </c>
      <c r="AW80" s="163">
        <f t="shared" si="15"/>
        <v>4.319965126416739</v>
      </c>
      <c r="AX80" s="163">
        <f t="shared" si="16"/>
        <v>4.220227670753065</v>
      </c>
      <c r="AY80" s="163">
        <f t="shared" si="17"/>
        <v>4.197164377492246</v>
      </c>
      <c r="AZ80" s="163">
        <f t="shared" si="26"/>
        <v>4.12704736609119</v>
      </c>
      <c r="BA80" s="163">
        <f t="shared" si="18"/>
        <v>0.08718395815170009</v>
      </c>
      <c r="BB80" s="163">
        <f t="shared" si="19"/>
        <v>0.10723626852659111</v>
      </c>
      <c r="BC80" s="163">
        <f t="shared" si="20"/>
        <v>0.2543782837127846</v>
      </c>
      <c r="BD80" s="163">
        <f t="shared" si="21"/>
        <v>0.28311918475852904</v>
      </c>
      <c r="BE80" s="163">
        <f t="shared" si="27"/>
        <v>0.27578574590526783</v>
      </c>
      <c r="BF80" s="139">
        <f t="shared" si="28"/>
        <v>29.302529594586662</v>
      </c>
      <c r="BG80" s="138">
        <f t="shared" si="29"/>
        <v>4.015690042509605</v>
      </c>
      <c r="BH80" s="138">
        <f t="shared" si="30"/>
        <v>28.191838080290797</v>
      </c>
      <c r="BI80" s="138">
        <f t="shared" si="31"/>
        <v>4.25657750797628</v>
      </c>
      <c r="BJ80" s="163">
        <f t="shared" si="32"/>
        <v>0.20154068821097454</v>
      </c>
      <c r="BK80" s="138">
        <f t="shared" si="33"/>
        <v>65.96817591357431</v>
      </c>
      <c r="BL80" s="220"/>
      <c r="BM80" s="15">
        <f t="shared" si="22"/>
        <v>150343.2</v>
      </c>
      <c r="BN80" s="158">
        <f t="shared" si="23"/>
        <v>2277.6</v>
      </c>
      <c r="BO80" s="15">
        <f t="shared" si="24"/>
        <v>66.00948366701792</v>
      </c>
    </row>
    <row r="81" spans="1:67" ht="12.75">
      <c r="A81" s="21"/>
      <c r="B81" s="145" t="s">
        <v>47</v>
      </c>
      <c r="C81" s="146">
        <v>74533</v>
      </c>
      <c r="D81" s="147">
        <v>80818</v>
      </c>
      <c r="E81" s="147">
        <v>87821</v>
      </c>
      <c r="F81" s="148">
        <v>88390</v>
      </c>
      <c r="G81" s="148" t="s">
        <v>0</v>
      </c>
      <c r="H81" s="148">
        <v>21095</v>
      </c>
      <c r="I81" s="148">
        <v>21808</v>
      </c>
      <c r="J81" s="148">
        <v>23201</v>
      </c>
      <c r="K81" s="148">
        <v>24721</v>
      </c>
      <c r="L81" s="148" t="s">
        <v>0</v>
      </c>
      <c r="M81" s="148">
        <v>114188.49538980001</v>
      </c>
      <c r="N81" s="148">
        <v>107450.19546799999</v>
      </c>
      <c r="O81" s="166">
        <v>110893.15472600001</v>
      </c>
      <c r="P81" s="166">
        <v>120982.18349999998</v>
      </c>
      <c r="Q81" s="166" t="s">
        <v>0</v>
      </c>
      <c r="R81" s="166">
        <v>13008</v>
      </c>
      <c r="S81" s="166">
        <v>12864</v>
      </c>
      <c r="T81" s="166">
        <v>12688.531200000001</v>
      </c>
      <c r="U81" s="166">
        <v>12755.4048</v>
      </c>
      <c r="V81" s="166" t="s">
        <v>0</v>
      </c>
      <c r="W81" s="166">
        <v>4015</v>
      </c>
      <c r="X81" s="166">
        <v>4015</v>
      </c>
      <c r="Y81" s="166">
        <v>2545</v>
      </c>
      <c r="Z81" s="166">
        <v>2522</v>
      </c>
      <c r="AA81" s="166" t="s">
        <v>0</v>
      </c>
      <c r="AB81" s="149">
        <v>3074</v>
      </c>
      <c r="AC81" s="166">
        <v>3063</v>
      </c>
      <c r="AD81" s="148">
        <v>3032</v>
      </c>
      <c r="AE81" s="148">
        <v>3036</v>
      </c>
      <c r="AF81" s="148" t="s">
        <v>0</v>
      </c>
      <c r="AG81" s="167">
        <f t="shared" si="9"/>
        <v>24.246258945998697</v>
      </c>
      <c r="AH81" s="168">
        <f t="shared" si="0"/>
        <v>26.385243225595822</v>
      </c>
      <c r="AI81" s="168">
        <f t="shared" si="1"/>
        <v>28.96470976253298</v>
      </c>
      <c r="AJ81" s="168">
        <f t="shared" si="10"/>
        <v>29.113965744400527</v>
      </c>
      <c r="AK81" s="168" t="s">
        <v>0</v>
      </c>
      <c r="AL81" s="169">
        <f t="shared" si="11"/>
        <v>6.862394274560833</v>
      </c>
      <c r="AM81" s="169">
        <f t="shared" si="2"/>
        <v>7.1198171727064965</v>
      </c>
      <c r="AN81" s="169">
        <f t="shared" si="3"/>
        <v>7.652044854881266</v>
      </c>
      <c r="AO81" s="169">
        <f t="shared" si="12"/>
        <v>8.14262187088274</v>
      </c>
      <c r="AP81" s="169" t="s">
        <v>0</v>
      </c>
      <c r="AQ81" s="169">
        <f t="shared" si="4"/>
        <v>37.14655022439818</v>
      </c>
      <c r="AR81" s="169">
        <f t="shared" si="5"/>
        <v>35.0800507567744</v>
      </c>
      <c r="AS81" s="169">
        <f t="shared" si="6"/>
        <v>36.574259474274406</v>
      </c>
      <c r="AT81" s="169">
        <f t="shared" si="13"/>
        <v>39.849204051383396</v>
      </c>
      <c r="AU81" s="163" t="s">
        <v>0</v>
      </c>
      <c r="AV81" s="163">
        <f t="shared" si="14"/>
        <v>4.231620039037085</v>
      </c>
      <c r="AW81" s="163">
        <f t="shared" si="15"/>
        <v>4.199804113614104</v>
      </c>
      <c r="AX81" s="163">
        <f t="shared" si="16"/>
        <v>4.1848717678100265</v>
      </c>
      <c r="AY81" s="163">
        <f t="shared" si="17"/>
        <v>4.201384980237155</v>
      </c>
      <c r="AZ81" s="163" t="s">
        <v>0</v>
      </c>
      <c r="BA81" s="163">
        <f t="shared" si="18"/>
        <v>1.3061158100195185</v>
      </c>
      <c r="BB81" s="163">
        <f t="shared" si="19"/>
        <v>1.3108063989552725</v>
      </c>
      <c r="BC81" s="163">
        <f t="shared" si="20"/>
        <v>0.8393799472295514</v>
      </c>
      <c r="BD81" s="163">
        <f t="shared" si="21"/>
        <v>0.8306982872200264</v>
      </c>
      <c r="BE81" s="163" t="s">
        <v>0</v>
      </c>
      <c r="BF81" s="139">
        <f t="shared" si="28"/>
        <v>27.177544419632007</v>
      </c>
      <c r="BG81" s="138">
        <f t="shared" si="29"/>
        <v>7.444219543257834</v>
      </c>
      <c r="BH81" s="138">
        <f t="shared" si="30"/>
        <v>37.162516126707594</v>
      </c>
      <c r="BI81" s="138">
        <f t="shared" si="31"/>
        <v>4.204420225174593</v>
      </c>
      <c r="BJ81" s="163">
        <f t="shared" si="32"/>
        <v>1.071750110856092</v>
      </c>
      <c r="BK81" s="138">
        <f t="shared" si="33"/>
        <v>77.06045042562812</v>
      </c>
      <c r="BL81" s="220"/>
      <c r="BM81" s="15">
        <f t="shared" si="22"/>
        <v>237937.6</v>
      </c>
      <c r="BN81" s="158">
        <f t="shared" si="23"/>
        <v>3051.25</v>
      </c>
      <c r="BO81" s="15">
        <f t="shared" si="24"/>
        <v>77.9803687013519</v>
      </c>
    </row>
    <row r="82" spans="1:67" ht="12.75">
      <c r="A82" s="21"/>
      <c r="B82" s="150" t="s">
        <v>21</v>
      </c>
      <c r="C82" s="151">
        <v>395627</v>
      </c>
      <c r="D82" s="152">
        <v>411527</v>
      </c>
      <c r="E82" s="152">
        <v>376493</v>
      </c>
      <c r="F82" s="153">
        <v>372778</v>
      </c>
      <c r="G82" s="153">
        <v>433045</v>
      </c>
      <c r="H82" s="153">
        <v>143548</v>
      </c>
      <c r="I82" s="153">
        <v>155503</v>
      </c>
      <c r="J82" s="153">
        <v>135463</v>
      </c>
      <c r="K82" s="153">
        <v>135452</v>
      </c>
      <c r="L82" s="153">
        <v>148333</v>
      </c>
      <c r="M82" s="153">
        <v>22294</v>
      </c>
      <c r="N82" s="153">
        <v>22363</v>
      </c>
      <c r="O82" s="171">
        <v>21450</v>
      </c>
      <c r="P82" s="171">
        <v>26449</v>
      </c>
      <c r="Q82" s="171">
        <v>24950</v>
      </c>
      <c r="R82" s="171">
        <v>705222</v>
      </c>
      <c r="S82" s="171">
        <v>709470</v>
      </c>
      <c r="T82" s="171">
        <v>689856</v>
      </c>
      <c r="U82" s="171">
        <v>682929</v>
      </c>
      <c r="V82" s="171">
        <v>698581</v>
      </c>
      <c r="W82" s="171">
        <v>10873</v>
      </c>
      <c r="X82" s="171">
        <v>11046</v>
      </c>
      <c r="Y82" s="171">
        <v>11172</v>
      </c>
      <c r="Z82" s="171">
        <v>9056</v>
      </c>
      <c r="AA82" s="171">
        <v>15304</v>
      </c>
      <c r="AB82" s="154">
        <v>17234</v>
      </c>
      <c r="AC82" s="171">
        <v>17172</v>
      </c>
      <c r="AD82" s="153">
        <v>17282</v>
      </c>
      <c r="AE82" s="153">
        <v>17259</v>
      </c>
      <c r="AF82" s="153">
        <v>17240</v>
      </c>
      <c r="AG82" s="172">
        <f t="shared" si="9"/>
        <v>22.95619124985494</v>
      </c>
      <c r="AH82" s="173">
        <f t="shared" si="0"/>
        <v>23.9650011646867</v>
      </c>
      <c r="AI82" s="173">
        <f t="shared" si="1"/>
        <v>21.78526790880685</v>
      </c>
      <c r="AJ82" s="173">
        <f t="shared" si="10"/>
        <v>21.599049771133902</v>
      </c>
      <c r="AK82" s="173">
        <f>G82/AF82</f>
        <v>25.118619489559165</v>
      </c>
      <c r="AL82" s="174">
        <f t="shared" si="11"/>
        <v>8.32934896135546</v>
      </c>
      <c r="AM82" s="174">
        <f t="shared" si="2"/>
        <v>9.05561378989052</v>
      </c>
      <c r="AN82" s="174">
        <f t="shared" si="3"/>
        <v>7.838386760791575</v>
      </c>
      <c r="AO82" s="174">
        <f t="shared" si="12"/>
        <v>7.848195144562258</v>
      </c>
      <c r="AP82" s="174">
        <f>L82/AF82</f>
        <v>8.604002320185614</v>
      </c>
      <c r="AQ82" s="174">
        <f t="shared" si="4"/>
        <v>1.2936056632238597</v>
      </c>
      <c r="AR82" s="174">
        <f t="shared" si="5"/>
        <v>1.3022944327975774</v>
      </c>
      <c r="AS82" s="174">
        <f t="shared" si="6"/>
        <v>1.241175789839139</v>
      </c>
      <c r="AT82" s="180">
        <f t="shared" si="13"/>
        <v>1.5324758097224636</v>
      </c>
      <c r="AU82" s="180">
        <f t="shared" si="25"/>
        <v>1.447215777262181</v>
      </c>
      <c r="AV82" s="180">
        <f t="shared" si="14"/>
        <v>40.92038992688871</v>
      </c>
      <c r="AW82" s="180">
        <f t="shared" si="15"/>
        <v>41.31551362683438</v>
      </c>
      <c r="AX82" s="180">
        <f t="shared" si="16"/>
        <v>39.91760212938318</v>
      </c>
      <c r="AY82" s="180">
        <f t="shared" si="17"/>
        <v>39.56944203024509</v>
      </c>
      <c r="AZ82" s="180">
        <f t="shared" si="26"/>
        <v>40.52093967517401</v>
      </c>
      <c r="BA82" s="180">
        <f t="shared" si="18"/>
        <v>0.6309040269235233</v>
      </c>
      <c r="BB82" s="180">
        <f t="shared" si="19"/>
        <v>0.643256464011181</v>
      </c>
      <c r="BC82" s="180">
        <f t="shared" si="20"/>
        <v>0.6464529568336999</v>
      </c>
      <c r="BD82" s="180">
        <f t="shared" si="21"/>
        <v>0.5247117445970219</v>
      </c>
      <c r="BE82" s="181">
        <f t="shared" si="27"/>
        <v>0.8877030162412993</v>
      </c>
      <c r="BF82" s="176">
        <f t="shared" si="28"/>
        <v>23.084825916808313</v>
      </c>
      <c r="BG82" s="177">
        <f t="shared" si="29"/>
        <v>8.335109395357085</v>
      </c>
      <c r="BH82" s="219">
        <f t="shared" si="30"/>
        <v>1.363353494569044</v>
      </c>
      <c r="BI82" s="219">
        <f t="shared" si="31"/>
        <v>40.44877747770507</v>
      </c>
      <c r="BJ82" s="180">
        <f t="shared" si="32"/>
        <v>0.6666056417213451</v>
      </c>
      <c r="BK82" s="177">
        <f t="shared" si="33"/>
        <v>73.89867192616087</v>
      </c>
      <c r="BL82" s="220"/>
      <c r="BM82" s="15">
        <f t="shared" si="22"/>
        <v>1273756.8</v>
      </c>
      <c r="BN82" s="158">
        <f t="shared" si="23"/>
        <v>17237.4</v>
      </c>
      <c r="BO82" s="15">
        <f t="shared" si="24"/>
        <v>73.89494935431097</v>
      </c>
    </row>
    <row r="83" spans="1:67" ht="12.75">
      <c r="A83" s="21"/>
      <c r="B83" s="135" t="s">
        <v>28</v>
      </c>
      <c r="C83" s="136">
        <v>22367</v>
      </c>
      <c r="D83" s="137">
        <v>19050</v>
      </c>
      <c r="E83" s="137">
        <v>20073</v>
      </c>
      <c r="F83" s="138">
        <v>17800</v>
      </c>
      <c r="G83" s="138">
        <v>21774</v>
      </c>
      <c r="H83" s="138">
        <v>2989</v>
      </c>
      <c r="I83" s="138">
        <v>2603</v>
      </c>
      <c r="J83" s="138">
        <v>2754</v>
      </c>
      <c r="K83" s="138">
        <v>2623</v>
      </c>
      <c r="L83" s="138">
        <v>3035</v>
      </c>
      <c r="M83" s="138">
        <v>62992</v>
      </c>
      <c r="N83" s="138">
        <v>63692</v>
      </c>
      <c r="O83" s="160">
        <v>68503</v>
      </c>
      <c r="P83" s="160">
        <v>61190</v>
      </c>
      <c r="Q83" s="160">
        <v>70763</v>
      </c>
      <c r="R83" s="160">
        <v>21000</v>
      </c>
      <c r="S83" s="160">
        <v>21000</v>
      </c>
      <c r="T83" s="160">
        <v>21000</v>
      </c>
      <c r="U83" s="160">
        <v>21000</v>
      </c>
      <c r="V83" s="160">
        <v>21000</v>
      </c>
      <c r="W83" s="160">
        <v>783</v>
      </c>
      <c r="X83" s="160">
        <v>650</v>
      </c>
      <c r="Y83" s="160">
        <v>681</v>
      </c>
      <c r="Z83" s="160">
        <v>623</v>
      </c>
      <c r="AA83" s="160">
        <v>743</v>
      </c>
      <c r="AB83" s="139">
        <v>1006</v>
      </c>
      <c r="AC83" s="160">
        <v>999</v>
      </c>
      <c r="AD83" s="138">
        <v>993</v>
      </c>
      <c r="AE83" s="138">
        <v>987</v>
      </c>
      <c r="AF83" s="138">
        <v>986</v>
      </c>
      <c r="AG83" s="161">
        <f t="shared" si="9"/>
        <v>22.233598409542743</v>
      </c>
      <c r="AH83" s="162">
        <f t="shared" si="0"/>
        <v>19.06906906906907</v>
      </c>
      <c r="AI83" s="162">
        <f t="shared" si="1"/>
        <v>20.214501510574017</v>
      </c>
      <c r="AJ83" s="162">
        <f t="shared" si="10"/>
        <v>18.034447821681866</v>
      </c>
      <c r="AK83" s="162">
        <f>G83/AF83</f>
        <v>22.08316430020284</v>
      </c>
      <c r="AL83" s="163">
        <f t="shared" si="11"/>
        <v>2.9711729622266403</v>
      </c>
      <c r="AM83" s="163">
        <f t="shared" si="2"/>
        <v>2.6056056056056054</v>
      </c>
      <c r="AN83" s="163">
        <f t="shared" si="3"/>
        <v>2.773413897280967</v>
      </c>
      <c r="AO83" s="163">
        <f t="shared" si="12"/>
        <v>2.657548125633232</v>
      </c>
      <c r="AP83" s="163">
        <f>L83/AF83</f>
        <v>3.0780933062880322</v>
      </c>
      <c r="AQ83" s="163">
        <f t="shared" si="4"/>
        <v>62.61630218687873</v>
      </c>
      <c r="AR83" s="163">
        <f t="shared" si="5"/>
        <v>63.75575575575576</v>
      </c>
      <c r="AS83" s="163">
        <f t="shared" si="6"/>
        <v>68.98590130916415</v>
      </c>
      <c r="AT83" s="163">
        <f t="shared" si="13"/>
        <v>61.99594731509625</v>
      </c>
      <c r="AU83" s="163">
        <f>Q83/AF83</f>
        <v>71.76774847870182</v>
      </c>
      <c r="AV83" s="163">
        <f t="shared" si="14"/>
        <v>20.87475149105368</v>
      </c>
      <c r="AW83" s="163">
        <f t="shared" si="15"/>
        <v>21.02102102102102</v>
      </c>
      <c r="AX83" s="163">
        <f t="shared" si="16"/>
        <v>21.148036253776436</v>
      </c>
      <c r="AY83" s="163">
        <f t="shared" si="17"/>
        <v>21.27659574468085</v>
      </c>
      <c r="AZ83" s="163">
        <f>V83/AF83</f>
        <v>21.29817444219067</v>
      </c>
      <c r="BA83" s="163">
        <f t="shared" si="18"/>
        <v>0.7783300198807157</v>
      </c>
      <c r="BB83" s="163">
        <f t="shared" si="19"/>
        <v>0.6506506506506506</v>
      </c>
      <c r="BC83" s="163">
        <f t="shared" si="20"/>
        <v>0.6858006042296072</v>
      </c>
      <c r="BD83" s="163">
        <f t="shared" si="21"/>
        <v>0.6312056737588653</v>
      </c>
      <c r="BE83" s="163">
        <f t="shared" si="27"/>
        <v>0.7535496957403651</v>
      </c>
      <c r="BF83" s="139">
        <f t="shared" si="28"/>
        <v>20.326956222214108</v>
      </c>
      <c r="BG83" s="138">
        <f t="shared" si="29"/>
        <v>2.8171667794068957</v>
      </c>
      <c r="BH83" s="138">
        <f t="shared" si="30"/>
        <v>65.82433100911933</v>
      </c>
      <c r="BI83" s="138">
        <f t="shared" si="31"/>
        <v>21.12371579054453</v>
      </c>
      <c r="BJ83" s="163">
        <f t="shared" si="32"/>
        <v>0.6999073288520409</v>
      </c>
      <c r="BK83" s="138">
        <f t="shared" si="33"/>
        <v>110.79207713013692</v>
      </c>
      <c r="BL83" s="165"/>
      <c r="BM83" s="15"/>
      <c r="BN83" s="158">
        <f t="shared" si="23"/>
        <v>994.2</v>
      </c>
      <c r="BO83" s="15">
        <f t="shared" si="24"/>
        <v>0</v>
      </c>
    </row>
    <row r="84" spans="1:67" ht="12.75">
      <c r="A84" s="21"/>
      <c r="B84" s="150" t="s">
        <v>48</v>
      </c>
      <c r="C84" s="151">
        <v>16060</v>
      </c>
      <c r="D84" s="152">
        <v>16886</v>
      </c>
      <c r="E84" s="152">
        <v>15995</v>
      </c>
      <c r="F84" s="153">
        <v>14612</v>
      </c>
      <c r="G84" s="153" t="s">
        <v>0</v>
      </c>
      <c r="H84" s="153">
        <v>7308</v>
      </c>
      <c r="I84" s="153">
        <v>8625</v>
      </c>
      <c r="J84" s="153">
        <v>7806</v>
      </c>
      <c r="K84" s="153">
        <v>7172</v>
      </c>
      <c r="L84" s="153" t="s">
        <v>0</v>
      </c>
      <c r="M84" s="153">
        <v>7119</v>
      </c>
      <c r="N84" s="153">
        <v>8147</v>
      </c>
      <c r="O84" s="171">
        <v>7661</v>
      </c>
      <c r="P84" s="171">
        <v>7188</v>
      </c>
      <c r="Q84" s="171" t="s">
        <v>0</v>
      </c>
      <c r="R84" s="171">
        <v>124579</v>
      </c>
      <c r="S84" s="171">
        <v>121666</v>
      </c>
      <c r="T84" s="171">
        <v>125698</v>
      </c>
      <c r="U84" s="171">
        <v>120776</v>
      </c>
      <c r="V84" s="171" t="s">
        <v>0</v>
      </c>
      <c r="W84" s="171">
        <v>232</v>
      </c>
      <c r="X84" s="171">
        <v>235</v>
      </c>
      <c r="Y84" s="171">
        <v>250</v>
      </c>
      <c r="Z84" s="171">
        <v>250</v>
      </c>
      <c r="AA84" s="171" t="s">
        <v>0</v>
      </c>
      <c r="AB84" s="154">
        <v>1535</v>
      </c>
      <c r="AC84" s="171">
        <v>1532</v>
      </c>
      <c r="AD84" s="153">
        <v>1529</v>
      </c>
      <c r="AE84" s="153">
        <v>1526</v>
      </c>
      <c r="AF84" s="153" t="s">
        <v>0</v>
      </c>
      <c r="AG84" s="178">
        <f t="shared" si="9"/>
        <v>10.462540716612377</v>
      </c>
      <c r="AH84" s="179">
        <f t="shared" si="0"/>
        <v>11.02219321148825</v>
      </c>
      <c r="AI84" s="179">
        <f t="shared" si="1"/>
        <v>10.461085676913015</v>
      </c>
      <c r="AJ84" s="179">
        <f t="shared" si="10"/>
        <v>9.575360419397116</v>
      </c>
      <c r="AK84" s="179" t="s">
        <v>0</v>
      </c>
      <c r="AL84" s="180">
        <f t="shared" si="11"/>
        <v>4.760912052117264</v>
      </c>
      <c r="AM84" s="180">
        <f t="shared" si="2"/>
        <v>5.629895561357702</v>
      </c>
      <c r="AN84" s="180">
        <f t="shared" si="3"/>
        <v>5.105297580117724</v>
      </c>
      <c r="AO84" s="180">
        <f t="shared" si="12"/>
        <v>4.699868938401049</v>
      </c>
      <c r="AP84" s="180" t="s">
        <v>0</v>
      </c>
      <c r="AQ84" s="180">
        <f t="shared" si="4"/>
        <v>4.637785016286645</v>
      </c>
      <c r="AR84" s="180">
        <f t="shared" si="5"/>
        <v>5.317885117493472</v>
      </c>
      <c r="AS84" s="180">
        <f t="shared" si="6"/>
        <v>5.010464355788097</v>
      </c>
      <c r="AT84" s="180">
        <f t="shared" si="13"/>
        <v>4.710353866317169</v>
      </c>
      <c r="AU84" s="180" t="s">
        <v>0</v>
      </c>
      <c r="AV84" s="180">
        <f t="shared" si="14"/>
        <v>81.15895765472312</v>
      </c>
      <c r="AW84" s="180">
        <f t="shared" si="15"/>
        <v>79.41644908616188</v>
      </c>
      <c r="AX84" s="180">
        <f t="shared" si="16"/>
        <v>82.20928711576194</v>
      </c>
      <c r="AY84" s="180">
        <f t="shared" si="17"/>
        <v>79.14547837483617</v>
      </c>
      <c r="AZ84" s="180" t="s">
        <v>0</v>
      </c>
      <c r="BA84" s="180">
        <f t="shared" si="18"/>
        <v>0.1511400651465798</v>
      </c>
      <c r="BB84" s="180">
        <f t="shared" si="19"/>
        <v>0.15339425587467362</v>
      </c>
      <c r="BC84" s="180">
        <f t="shared" si="20"/>
        <v>0.16350555918901244</v>
      </c>
      <c r="BD84" s="180">
        <f t="shared" si="21"/>
        <v>0.16382699868938402</v>
      </c>
      <c r="BE84" s="181" t="s">
        <v>0</v>
      </c>
      <c r="BF84" s="176">
        <f t="shared" si="28"/>
        <v>10.38029500610269</v>
      </c>
      <c r="BG84" s="177">
        <f>AVERAGE(AL84:AP84)</f>
        <v>5.048993532998435</v>
      </c>
      <c r="BH84" s="219">
        <f t="shared" si="30"/>
        <v>4.919122088971346</v>
      </c>
      <c r="BI84" s="219">
        <f t="shared" si="31"/>
        <v>80.48254305787077</v>
      </c>
      <c r="BJ84" s="180">
        <f t="shared" si="32"/>
        <v>0.15796671972491247</v>
      </c>
      <c r="BK84" s="177">
        <f>SUM(BF84:BJ84)</f>
        <v>100.98892040566815</v>
      </c>
      <c r="BL84" s="165"/>
      <c r="BM84" s="15"/>
      <c r="BN84" s="158">
        <f t="shared" si="23"/>
        <v>1530.5</v>
      </c>
      <c r="BO84" s="15">
        <f t="shared" si="24"/>
        <v>0</v>
      </c>
    </row>
    <row r="85" spans="1:66" ht="12.75">
      <c r="A85" s="21"/>
      <c r="B85" s="5"/>
      <c r="C85" s="5"/>
      <c r="D85" s="5"/>
      <c r="E85" s="5"/>
      <c r="F85" s="5"/>
      <c r="G85" s="5"/>
      <c r="H85" s="5"/>
      <c r="I85" s="5"/>
      <c r="J85" s="5"/>
      <c r="K85" s="5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</row>
    <row r="86" spans="1:64" ht="12.75">
      <c r="A86" s="21"/>
      <c r="B86" s="155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</row>
    <row r="87" spans="1:64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</row>
    <row r="88" spans="1:64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</row>
    <row r="89" s="21" customFormat="1" ht="12.75"/>
    <row r="90" spans="3:10" s="21" customFormat="1" ht="12.75">
      <c r="C90" s="108" t="s">
        <v>65</v>
      </c>
      <c r="D90" s="30"/>
      <c r="E90" s="30"/>
      <c r="F90" s="30"/>
      <c r="G90" s="30"/>
      <c r="H90" s="30"/>
      <c r="I90" s="30"/>
      <c r="J90" s="30"/>
    </row>
    <row r="91" spans="3:28" s="21" customFormat="1" ht="12.75">
      <c r="C91" s="30"/>
      <c r="D91" s="30"/>
      <c r="E91" s="30"/>
      <c r="F91" s="30"/>
      <c r="G91" s="30"/>
      <c r="H91" s="30"/>
      <c r="I91" s="30"/>
      <c r="J91" s="30"/>
      <c r="M91" s="52" t="s">
        <v>65</v>
      </c>
      <c r="N91" s="53"/>
      <c r="O91" s="53"/>
      <c r="P91" s="53"/>
      <c r="Q91" s="53"/>
      <c r="R91" s="53"/>
      <c r="S91" s="53"/>
      <c r="T91" s="53"/>
      <c r="U91" s="53"/>
      <c r="V91" s="13" t="s">
        <v>65</v>
      </c>
      <c r="W91" s="14"/>
      <c r="X91" s="14"/>
      <c r="Y91" s="14"/>
      <c r="Z91" s="14"/>
      <c r="AA91" s="14"/>
      <c r="AB91" s="53"/>
    </row>
    <row r="92" spans="3:10" s="21" customFormat="1" ht="12.75">
      <c r="C92" s="108" t="s">
        <v>84</v>
      </c>
      <c r="D92" s="109">
        <v>42746.56958333333</v>
      </c>
      <c r="E92" s="30"/>
      <c r="F92" s="30"/>
      <c r="G92" s="30"/>
      <c r="H92" s="30"/>
      <c r="I92" s="30"/>
      <c r="J92" s="30"/>
    </row>
    <row r="93" spans="3:28" s="21" customFormat="1" ht="12.75">
      <c r="C93" s="108" t="s">
        <v>85</v>
      </c>
      <c r="D93" s="109">
        <v>42747.584665092596</v>
      </c>
      <c r="E93" s="30"/>
      <c r="F93" s="30"/>
      <c r="G93" s="30"/>
      <c r="H93" s="30"/>
      <c r="I93" s="30"/>
      <c r="J93" s="30"/>
      <c r="M93" s="52" t="s">
        <v>84</v>
      </c>
      <c r="N93" s="54">
        <v>42746.56958333333</v>
      </c>
      <c r="O93" s="53"/>
      <c r="P93" s="53"/>
      <c r="Q93" s="53"/>
      <c r="R93" s="53"/>
      <c r="S93" s="53"/>
      <c r="T93" s="53"/>
      <c r="U93" s="53"/>
      <c r="V93" s="13" t="s">
        <v>84</v>
      </c>
      <c r="W93" s="182">
        <v>42746.56958333333</v>
      </c>
      <c r="X93" s="14"/>
      <c r="Y93" s="14"/>
      <c r="Z93" s="14"/>
      <c r="AA93" s="14"/>
      <c r="AB93" s="53"/>
    </row>
    <row r="94" spans="3:28" s="21" customFormat="1" ht="12.75">
      <c r="C94" s="108" t="s">
        <v>86</v>
      </c>
      <c r="D94" s="108" t="s">
        <v>87</v>
      </c>
      <c r="E94" s="30"/>
      <c r="F94" s="30"/>
      <c r="G94" s="30"/>
      <c r="H94" s="30"/>
      <c r="I94" s="30"/>
      <c r="J94" s="30"/>
      <c r="M94" s="52" t="s">
        <v>85</v>
      </c>
      <c r="N94" s="54">
        <v>42747.59683505787</v>
      </c>
      <c r="O94" s="53"/>
      <c r="P94" s="53"/>
      <c r="Q94" s="53"/>
      <c r="R94" s="53"/>
      <c r="S94" s="53"/>
      <c r="T94" s="53"/>
      <c r="U94" s="53"/>
      <c r="V94" s="13" t="s">
        <v>85</v>
      </c>
      <c r="W94" s="182">
        <v>42748.66801871528</v>
      </c>
      <c r="X94" s="14"/>
      <c r="Y94" s="14"/>
      <c r="Z94" s="14"/>
      <c r="AA94" s="14"/>
      <c r="AB94" s="53"/>
    </row>
    <row r="95" spans="3:28" s="21" customFormat="1" ht="12.75">
      <c r="C95" s="30"/>
      <c r="D95" s="30"/>
      <c r="E95" s="30"/>
      <c r="F95" s="30"/>
      <c r="G95" s="30"/>
      <c r="H95" s="30"/>
      <c r="I95" s="30"/>
      <c r="J95" s="30"/>
      <c r="M95" s="52" t="s">
        <v>86</v>
      </c>
      <c r="N95" s="52" t="s">
        <v>87</v>
      </c>
      <c r="O95" s="53"/>
      <c r="P95" s="53"/>
      <c r="Q95" s="53"/>
      <c r="R95" s="53"/>
      <c r="S95" s="53"/>
      <c r="T95" s="53"/>
      <c r="U95" s="53"/>
      <c r="V95" s="13" t="s">
        <v>86</v>
      </c>
      <c r="W95" s="13" t="s">
        <v>87</v>
      </c>
      <c r="X95" s="14"/>
      <c r="Y95" s="14"/>
      <c r="Z95" s="14"/>
      <c r="AA95" s="14"/>
      <c r="AB95" s="53"/>
    </row>
    <row r="96" spans="3:10" s="21" customFormat="1" ht="12.75">
      <c r="C96" s="108" t="s">
        <v>88</v>
      </c>
      <c r="D96" s="108" t="s">
        <v>89</v>
      </c>
      <c r="E96" s="30"/>
      <c r="F96" s="30"/>
      <c r="G96" s="30"/>
      <c r="H96" s="30"/>
      <c r="I96" s="30"/>
      <c r="J96" s="30"/>
    </row>
    <row r="97" spans="3:28" s="21" customFormat="1" ht="12.75">
      <c r="C97" s="108" t="s">
        <v>111</v>
      </c>
      <c r="D97" s="108" t="s">
        <v>72</v>
      </c>
      <c r="E97" s="30"/>
      <c r="F97" s="30"/>
      <c r="G97" s="30"/>
      <c r="H97" s="30"/>
      <c r="I97" s="30"/>
      <c r="J97" s="30"/>
      <c r="M97" s="52" t="s">
        <v>88</v>
      </c>
      <c r="N97" s="52" t="s">
        <v>89</v>
      </c>
      <c r="O97" s="53"/>
      <c r="P97" s="53"/>
      <c r="Q97" s="53"/>
      <c r="R97" s="53"/>
      <c r="S97" s="53"/>
      <c r="T97" s="53"/>
      <c r="U97" s="53"/>
      <c r="V97" s="13" t="s">
        <v>88</v>
      </c>
      <c r="W97" s="13" t="s">
        <v>89</v>
      </c>
      <c r="X97" s="14"/>
      <c r="Y97" s="14"/>
      <c r="Z97" s="14"/>
      <c r="AA97" s="14"/>
      <c r="AB97" s="53"/>
    </row>
    <row r="98" spans="3:28" s="21" customFormat="1" ht="12.75">
      <c r="C98" s="30"/>
      <c r="D98" s="30"/>
      <c r="E98" s="30"/>
      <c r="F98" s="30"/>
      <c r="G98" s="30"/>
      <c r="H98" s="30"/>
      <c r="I98" s="30"/>
      <c r="J98" s="30"/>
      <c r="M98" s="52" t="s">
        <v>66</v>
      </c>
      <c r="N98" s="52" t="s">
        <v>140</v>
      </c>
      <c r="O98" s="53"/>
      <c r="P98" s="53"/>
      <c r="Q98" s="53"/>
      <c r="R98" s="53"/>
      <c r="S98" s="53"/>
      <c r="T98" s="53"/>
      <c r="U98" s="53"/>
      <c r="V98" s="13" t="s">
        <v>66</v>
      </c>
      <c r="W98" s="13" t="s">
        <v>110</v>
      </c>
      <c r="X98" s="14"/>
      <c r="Y98" s="14"/>
      <c r="Z98" s="14"/>
      <c r="AA98" s="14"/>
      <c r="AB98" s="53"/>
    </row>
    <row r="99" spans="3:28" s="21" customFormat="1" ht="12.75">
      <c r="C99" s="110" t="s">
        <v>112</v>
      </c>
      <c r="D99" s="110" t="s">
        <v>60</v>
      </c>
      <c r="E99" s="110" t="s">
        <v>61</v>
      </c>
      <c r="F99" s="110" t="s">
        <v>69</v>
      </c>
      <c r="G99" s="110" t="s">
        <v>70</v>
      </c>
      <c r="H99" s="110" t="s">
        <v>71</v>
      </c>
      <c r="I99" s="30"/>
      <c r="J99" s="30"/>
      <c r="S99" s="53"/>
      <c r="T99" s="53"/>
      <c r="U99" s="53"/>
      <c r="AB99" s="53"/>
    </row>
    <row r="100" spans="3:28" s="21" customFormat="1" ht="12.75">
      <c r="C100" s="110" t="s">
        <v>140</v>
      </c>
      <c r="D100" s="106">
        <v>14681261</v>
      </c>
      <c r="E100" s="106">
        <v>14948400</v>
      </c>
      <c r="F100" s="106">
        <v>14305634</v>
      </c>
      <c r="G100" s="106">
        <v>14912519</v>
      </c>
      <c r="H100" s="186">
        <v>15375558</v>
      </c>
      <c r="I100" s="113">
        <f>AVERAGE(D100:H100)</f>
        <v>14844674.4</v>
      </c>
      <c r="J100" s="30">
        <v>14844674.4</v>
      </c>
      <c r="M100" s="56" t="s">
        <v>67</v>
      </c>
      <c r="N100" s="56" t="s">
        <v>60</v>
      </c>
      <c r="O100" s="56" t="s">
        <v>61</v>
      </c>
      <c r="P100" s="56" t="s">
        <v>69</v>
      </c>
      <c r="Q100" s="56" t="s">
        <v>70</v>
      </c>
      <c r="R100" s="56" t="s">
        <v>71</v>
      </c>
      <c r="S100" s="53"/>
      <c r="T100" s="53"/>
      <c r="U100" s="53"/>
      <c r="V100" s="60" t="s">
        <v>67</v>
      </c>
      <c r="W100" s="60" t="s">
        <v>60</v>
      </c>
      <c r="X100" s="60" t="s">
        <v>61</v>
      </c>
      <c r="Y100" s="60" t="s">
        <v>69</v>
      </c>
      <c r="Z100" s="60" t="s">
        <v>70</v>
      </c>
      <c r="AA100" s="60" t="s">
        <v>71</v>
      </c>
      <c r="AB100" s="53"/>
    </row>
    <row r="101" spans="3:28" s="21" customFormat="1" ht="12.75">
      <c r="C101" s="110" t="s">
        <v>127</v>
      </c>
      <c r="D101" s="186">
        <v>4966151</v>
      </c>
      <c r="E101" s="186">
        <v>5179876</v>
      </c>
      <c r="F101" s="186">
        <v>4969889</v>
      </c>
      <c r="G101" s="186">
        <v>5433825</v>
      </c>
      <c r="H101" s="186">
        <v>5711180</v>
      </c>
      <c r="I101" s="113">
        <f aca="true" t="shared" si="36" ref="I101:I154">AVERAGE(D101:H101)</f>
        <v>5252184.2</v>
      </c>
      <c r="J101" s="30">
        <v>5252184.2</v>
      </c>
      <c r="M101" s="56" t="s">
        <v>72</v>
      </c>
      <c r="N101" s="59">
        <v>14681261</v>
      </c>
      <c r="O101" s="59">
        <v>14948400</v>
      </c>
      <c r="P101" s="59">
        <v>14305634</v>
      </c>
      <c r="Q101" s="59">
        <v>14912519</v>
      </c>
      <c r="R101" s="58">
        <f>SUM(R103:R130)</f>
        <v>15375558</v>
      </c>
      <c r="S101" s="55">
        <f>AVERAGE(N101:R101)</f>
        <v>14844674.4</v>
      </c>
      <c r="T101" s="53"/>
      <c r="U101" s="53"/>
      <c r="V101" s="60" t="s">
        <v>72</v>
      </c>
      <c r="W101" s="46">
        <v>178908</v>
      </c>
      <c r="X101" s="46">
        <v>179134</v>
      </c>
      <c r="Y101" s="46">
        <v>178322</v>
      </c>
      <c r="Z101" s="46">
        <v>177709</v>
      </c>
      <c r="AA101" s="300">
        <f>SUM(AA103:AA130)</f>
        <v>177736</v>
      </c>
      <c r="AB101" s="53"/>
    </row>
    <row r="102" spans="3:28" s="21" customFormat="1" ht="12.75">
      <c r="C102" s="110" t="s">
        <v>128</v>
      </c>
      <c r="D102" s="186">
        <v>156405</v>
      </c>
      <c r="E102" s="186">
        <v>130698</v>
      </c>
      <c r="F102" s="186">
        <v>113802</v>
      </c>
      <c r="G102" s="186">
        <v>118346</v>
      </c>
      <c r="H102" s="186">
        <v>133532</v>
      </c>
      <c r="I102" s="113"/>
      <c r="J102" s="30"/>
      <c r="M102" s="56" t="s">
        <v>95</v>
      </c>
      <c r="N102" s="59">
        <v>11275987</v>
      </c>
      <c r="O102" s="59">
        <v>11285756</v>
      </c>
      <c r="P102" s="59">
        <v>11068012</v>
      </c>
      <c r="Q102" s="59">
        <v>11288563</v>
      </c>
      <c r="R102" s="58">
        <f>SUM(R103+R106+R107+R109+R110+R111+R112+R114+R118+R121+R122+R124+R128+R129+R130)</f>
        <v>11433604</v>
      </c>
      <c r="S102" s="55">
        <f aca="true" t="shared" si="37" ref="S102:S130">AVERAGE(N102:R102)</f>
        <v>11270384.4</v>
      </c>
      <c r="T102" s="53"/>
      <c r="U102" s="53"/>
      <c r="V102" s="60" t="s">
        <v>95</v>
      </c>
      <c r="W102" s="46">
        <v>126877</v>
      </c>
      <c r="X102" s="46">
        <v>127088</v>
      </c>
      <c r="Y102" s="46">
        <v>126622</v>
      </c>
      <c r="Z102" s="46">
        <v>126205</v>
      </c>
      <c r="AA102" s="300">
        <f>AA103+AA106+AA107+AA109+AA110+AA111+AA112+AA114+AA118+AA121+AA122+AA124+AA128+AA129+AA130</f>
        <v>126110</v>
      </c>
      <c r="AB102" s="53"/>
    </row>
    <row r="103" spans="3:28" s="21" customFormat="1" ht="12.75">
      <c r="C103" s="110" t="s">
        <v>129</v>
      </c>
      <c r="D103" s="106">
        <v>366414</v>
      </c>
      <c r="E103" s="106">
        <v>423058</v>
      </c>
      <c r="F103" s="106">
        <v>376155</v>
      </c>
      <c r="G103" s="106">
        <v>367506</v>
      </c>
      <c r="H103" s="186">
        <v>401901</v>
      </c>
      <c r="I103" s="113"/>
      <c r="J103" s="30"/>
      <c r="M103" s="56" t="s">
        <v>31</v>
      </c>
      <c r="N103" s="59">
        <v>233247</v>
      </c>
      <c r="O103" s="59">
        <v>227943</v>
      </c>
      <c r="P103" s="59">
        <v>224847</v>
      </c>
      <c r="Q103" s="59">
        <v>230342</v>
      </c>
      <c r="R103" s="59">
        <v>236521</v>
      </c>
      <c r="S103" s="55">
        <f t="shared" si="37"/>
        <v>230580</v>
      </c>
      <c r="T103" s="53"/>
      <c r="U103" s="53"/>
      <c r="V103" s="60" t="s">
        <v>31</v>
      </c>
      <c r="W103" s="46">
        <v>1358</v>
      </c>
      <c r="X103" s="46">
        <v>1337</v>
      </c>
      <c r="Y103" s="46">
        <v>1334</v>
      </c>
      <c r="Z103" s="46">
        <v>1339</v>
      </c>
      <c r="AA103" s="46">
        <v>1333</v>
      </c>
      <c r="AB103" s="53"/>
    </row>
    <row r="104" spans="3:28" s="21" customFormat="1" ht="12.75">
      <c r="C104" s="110" t="s">
        <v>130</v>
      </c>
      <c r="D104" s="186">
        <v>944668</v>
      </c>
      <c r="E104" s="186">
        <v>957059</v>
      </c>
      <c r="F104" s="186">
        <v>911333</v>
      </c>
      <c r="G104" s="186">
        <v>1044335</v>
      </c>
      <c r="H104" s="186">
        <v>1156970</v>
      </c>
      <c r="I104" s="113"/>
      <c r="J104" s="30"/>
      <c r="M104" s="56" t="s">
        <v>32</v>
      </c>
      <c r="N104" s="59">
        <v>283608</v>
      </c>
      <c r="O104" s="59">
        <v>283233</v>
      </c>
      <c r="P104" s="59">
        <v>259045</v>
      </c>
      <c r="Q104" s="59">
        <v>323743</v>
      </c>
      <c r="R104" s="59">
        <v>339788</v>
      </c>
      <c r="S104" s="55">
        <f t="shared" si="37"/>
        <v>297883.4</v>
      </c>
      <c r="T104" s="53"/>
      <c r="U104" s="53"/>
      <c r="V104" s="60" t="s">
        <v>32</v>
      </c>
      <c r="W104" s="46">
        <v>5052</v>
      </c>
      <c r="X104" s="46">
        <v>5088</v>
      </c>
      <c r="Y104" s="46">
        <v>5123</v>
      </c>
      <c r="Z104" s="46">
        <v>4995</v>
      </c>
      <c r="AA104" s="46">
        <v>4977</v>
      </c>
      <c r="AB104" s="53"/>
    </row>
    <row r="105" spans="3:28" s="21" customFormat="1" ht="12.75">
      <c r="C105" s="110" t="s">
        <v>131</v>
      </c>
      <c r="D105" s="106">
        <v>195604</v>
      </c>
      <c r="E105" s="106">
        <v>207174</v>
      </c>
      <c r="F105" s="106">
        <v>201621</v>
      </c>
      <c r="G105" s="106">
        <v>204612</v>
      </c>
      <c r="H105" s="186">
        <v>207088</v>
      </c>
      <c r="I105" s="113"/>
      <c r="J105" s="30"/>
      <c r="M105" s="56" t="s">
        <v>20</v>
      </c>
      <c r="N105" s="59">
        <v>275592</v>
      </c>
      <c r="O105" s="59">
        <v>316954</v>
      </c>
      <c r="P105" s="59">
        <v>280719</v>
      </c>
      <c r="Q105" s="59">
        <v>310487</v>
      </c>
      <c r="R105" s="59">
        <v>354301</v>
      </c>
      <c r="S105" s="55">
        <f t="shared" si="37"/>
        <v>307610.6</v>
      </c>
      <c r="T105" s="53"/>
      <c r="U105" s="53"/>
      <c r="V105" s="60" t="s">
        <v>20</v>
      </c>
      <c r="W105" s="46">
        <v>3529</v>
      </c>
      <c r="X105" s="46">
        <v>3504</v>
      </c>
      <c r="Y105" s="46">
        <v>3526</v>
      </c>
      <c r="Z105" s="46">
        <v>3521</v>
      </c>
      <c r="AA105" s="46">
        <v>3516</v>
      </c>
      <c r="AB105" s="53"/>
    </row>
    <row r="106" spans="3:28" s="21" customFormat="1" ht="12.75">
      <c r="C106" s="110" t="s">
        <v>132</v>
      </c>
      <c r="D106" s="106">
        <v>506834</v>
      </c>
      <c r="E106" s="106">
        <v>520125</v>
      </c>
      <c r="F106" s="106">
        <v>511038</v>
      </c>
      <c r="G106" s="106">
        <v>515705</v>
      </c>
      <c r="H106" s="186">
        <v>429590</v>
      </c>
      <c r="I106" s="113"/>
      <c r="J106" s="30"/>
      <c r="M106" s="56" t="s">
        <v>33</v>
      </c>
      <c r="N106" s="59">
        <v>310683</v>
      </c>
      <c r="O106" s="59">
        <v>312709</v>
      </c>
      <c r="P106" s="59">
        <v>319439</v>
      </c>
      <c r="Q106" s="59">
        <v>316336</v>
      </c>
      <c r="R106" s="59">
        <v>325863</v>
      </c>
      <c r="S106" s="55">
        <f t="shared" si="37"/>
        <v>317006</v>
      </c>
      <c r="T106" s="53"/>
      <c r="U106" s="53"/>
      <c r="V106" s="60" t="s">
        <v>33</v>
      </c>
      <c r="W106" s="46">
        <v>2676</v>
      </c>
      <c r="X106" s="46">
        <v>2673</v>
      </c>
      <c r="Y106" s="46">
        <v>2664</v>
      </c>
      <c r="Z106" s="46">
        <v>2628</v>
      </c>
      <c r="AA106" s="46">
        <v>2652</v>
      </c>
      <c r="AB106" s="53"/>
    </row>
    <row r="107" spans="3:28" s="21" customFormat="1" ht="12.75">
      <c r="C107" s="110" t="s">
        <v>133</v>
      </c>
      <c r="D107" s="186">
        <v>4175</v>
      </c>
      <c r="E107" s="186">
        <v>4280</v>
      </c>
      <c r="F107" s="186">
        <v>4177</v>
      </c>
      <c r="G107" s="186">
        <v>4162</v>
      </c>
      <c r="H107" s="186">
        <v>4200</v>
      </c>
      <c r="I107" s="113"/>
      <c r="J107" s="30"/>
      <c r="M107" s="56" t="s">
        <v>73</v>
      </c>
      <c r="N107" s="59">
        <v>2035083</v>
      </c>
      <c r="O107" s="59">
        <v>1976350</v>
      </c>
      <c r="P107" s="59">
        <v>2069860</v>
      </c>
      <c r="Q107" s="59">
        <v>2078314</v>
      </c>
      <c r="R107" s="112">
        <v>2078314</v>
      </c>
      <c r="S107" s="55">
        <f t="shared" si="37"/>
        <v>2047584.2</v>
      </c>
      <c r="T107" s="53"/>
      <c r="U107" s="53"/>
      <c r="V107" s="60" t="s">
        <v>73</v>
      </c>
      <c r="W107" s="46">
        <v>16677</v>
      </c>
      <c r="X107" s="46">
        <v>16701</v>
      </c>
      <c r="Y107" s="46">
        <v>16646</v>
      </c>
      <c r="Z107" s="46">
        <v>16678</v>
      </c>
      <c r="AA107" s="299">
        <v>16678</v>
      </c>
      <c r="AB107" s="53"/>
    </row>
    <row r="108" spans="3:28" s="21" customFormat="1" ht="12.75">
      <c r="C108" s="110" t="s">
        <v>134</v>
      </c>
      <c r="D108" s="186">
        <v>5262</v>
      </c>
      <c r="E108" s="186">
        <v>5083</v>
      </c>
      <c r="F108" s="186">
        <v>5222</v>
      </c>
      <c r="G108" s="186">
        <v>5383</v>
      </c>
      <c r="H108" s="186">
        <v>5150</v>
      </c>
      <c r="I108" s="113"/>
      <c r="J108" s="30"/>
      <c r="M108" s="56" t="s">
        <v>34</v>
      </c>
      <c r="N108" s="59">
        <v>36511</v>
      </c>
      <c r="O108" s="59">
        <v>38571</v>
      </c>
      <c r="P108" s="59">
        <v>47734</v>
      </c>
      <c r="Q108" s="59">
        <v>46337</v>
      </c>
      <c r="R108" s="59">
        <v>50749</v>
      </c>
      <c r="S108" s="55">
        <f t="shared" si="37"/>
        <v>43980.4</v>
      </c>
      <c r="T108" s="53"/>
      <c r="U108" s="53"/>
      <c r="V108" s="60" t="s">
        <v>34</v>
      </c>
      <c r="W108" s="46">
        <v>949</v>
      </c>
      <c r="X108" s="46">
        <v>946</v>
      </c>
      <c r="Y108" s="46">
        <v>956</v>
      </c>
      <c r="Z108" s="46">
        <v>966</v>
      </c>
      <c r="AA108" s="46">
        <v>975</v>
      </c>
      <c r="AB108" s="53"/>
    </row>
    <row r="109" spans="3:28" s="21" customFormat="1" ht="12.75">
      <c r="C109" s="110"/>
      <c r="D109" s="111">
        <f>SUM(D102:D108)</f>
        <v>2179362</v>
      </c>
      <c r="E109" s="111">
        <f>SUM(E102:E108)</f>
        <v>2247477</v>
      </c>
      <c r="F109" s="111">
        <f>SUM(F102:F108)</f>
        <v>2123348</v>
      </c>
      <c r="G109" s="111">
        <f aca="true" t="shared" si="38" ref="G109">SUM(G102:G108)</f>
        <v>2260049</v>
      </c>
      <c r="H109" s="111">
        <f>SUM(H102:H108)</f>
        <v>2338431</v>
      </c>
      <c r="I109" s="113">
        <f>AVERAGE(D109:H109)</f>
        <v>2229733.4</v>
      </c>
      <c r="J109" s="30">
        <v>2229733.4</v>
      </c>
      <c r="M109" s="56" t="s">
        <v>35</v>
      </c>
      <c r="N109" s="59">
        <v>712278</v>
      </c>
      <c r="O109" s="59">
        <v>716724</v>
      </c>
      <c r="P109" s="59">
        <v>703588</v>
      </c>
      <c r="Q109" s="59">
        <v>700308</v>
      </c>
      <c r="R109" s="112">
        <v>700308</v>
      </c>
      <c r="S109" s="55">
        <f t="shared" si="37"/>
        <v>706641.2</v>
      </c>
      <c r="T109" s="53"/>
      <c r="U109" s="53"/>
      <c r="V109" s="60" t="s">
        <v>35</v>
      </c>
      <c r="W109" s="46">
        <v>4569</v>
      </c>
      <c r="X109" s="46">
        <v>4556</v>
      </c>
      <c r="Y109" s="46">
        <v>4533</v>
      </c>
      <c r="Z109" s="46">
        <v>4478</v>
      </c>
      <c r="AA109" s="299">
        <v>4478</v>
      </c>
      <c r="AB109" s="53"/>
    </row>
    <row r="110" spans="3:28" s="21" customFormat="1" ht="12.75">
      <c r="C110" s="110" t="s">
        <v>136</v>
      </c>
      <c r="D110" s="186">
        <v>1911501</v>
      </c>
      <c r="E110" s="186">
        <v>1986664</v>
      </c>
      <c r="F110" s="186">
        <v>1760030</v>
      </c>
      <c r="G110" s="186">
        <v>1741631</v>
      </c>
      <c r="H110" s="186">
        <v>1820469</v>
      </c>
      <c r="I110" s="113">
        <f>AVERAGE(D110:H110)</f>
        <v>1844059</v>
      </c>
      <c r="J110" s="30">
        <v>1844059</v>
      </c>
      <c r="M110" s="56" t="s">
        <v>36</v>
      </c>
      <c r="N110" s="59">
        <v>207595</v>
      </c>
      <c r="O110" s="59">
        <v>234063</v>
      </c>
      <c r="P110" s="59">
        <v>233125</v>
      </c>
      <c r="Q110" s="59">
        <v>220645</v>
      </c>
      <c r="R110" s="59">
        <v>219932</v>
      </c>
      <c r="S110" s="55">
        <f t="shared" si="37"/>
        <v>223072</v>
      </c>
      <c r="T110" s="53"/>
      <c r="U110" s="53"/>
      <c r="V110" s="60" t="s">
        <v>36</v>
      </c>
      <c r="W110" s="46">
        <v>4798</v>
      </c>
      <c r="X110" s="46">
        <v>5510</v>
      </c>
      <c r="Y110" s="46">
        <v>5632</v>
      </c>
      <c r="Z110" s="46">
        <v>5417</v>
      </c>
      <c r="AA110" s="46">
        <v>5127</v>
      </c>
      <c r="AB110" s="53"/>
    </row>
    <row r="111" spans="3:28" s="21" customFormat="1" ht="12.75">
      <c r="C111" s="110" t="s">
        <v>135</v>
      </c>
      <c r="D111" s="99">
        <v>5339116</v>
      </c>
      <c r="E111" s="99">
        <v>5233451</v>
      </c>
      <c r="F111" s="99">
        <v>5171877</v>
      </c>
      <c r="G111" s="99">
        <v>5173479</v>
      </c>
      <c r="H111" s="186">
        <v>5188146</v>
      </c>
      <c r="I111" s="113">
        <f t="shared" si="36"/>
        <v>5221213.8</v>
      </c>
      <c r="J111" s="30">
        <v>5221213.8</v>
      </c>
      <c r="M111" s="56" t="s">
        <v>37</v>
      </c>
      <c r="N111" s="59">
        <v>1011297</v>
      </c>
      <c r="O111" s="59">
        <v>1118294</v>
      </c>
      <c r="P111" s="59">
        <v>971889</v>
      </c>
      <c r="Q111" s="59">
        <v>1165016</v>
      </c>
      <c r="R111" s="59">
        <v>1017257</v>
      </c>
      <c r="S111" s="55">
        <f t="shared" si="37"/>
        <v>1056750.6</v>
      </c>
      <c r="T111" s="53"/>
      <c r="U111" s="53"/>
      <c r="V111" s="60" t="s">
        <v>37</v>
      </c>
      <c r="W111" s="46">
        <v>23719</v>
      </c>
      <c r="X111" s="46">
        <v>23894</v>
      </c>
      <c r="Y111" s="46">
        <v>23463</v>
      </c>
      <c r="Z111" s="46">
        <v>23495</v>
      </c>
      <c r="AA111" s="46">
        <v>23572</v>
      </c>
      <c r="AB111" s="53"/>
    </row>
    <row r="112" spans="3:28" s="21" customFormat="1" ht="12.75">
      <c r="C112" s="110" t="s">
        <v>137</v>
      </c>
      <c r="D112" s="186">
        <v>281180</v>
      </c>
      <c r="E112" s="186">
        <v>296915</v>
      </c>
      <c r="F112" s="186">
        <v>276460</v>
      </c>
      <c r="G112" s="186">
        <v>299461</v>
      </c>
      <c r="H112" s="186">
        <v>313289</v>
      </c>
      <c r="I112" s="113">
        <f>AVERAGE(D112:H112)</f>
        <v>293461</v>
      </c>
      <c r="J112" s="30">
        <v>293461</v>
      </c>
      <c r="M112" s="56" t="s">
        <v>22</v>
      </c>
      <c r="N112" s="59">
        <v>3215781</v>
      </c>
      <c r="O112" s="59">
        <v>3074405</v>
      </c>
      <c r="P112" s="59">
        <v>3135765</v>
      </c>
      <c r="Q112" s="59">
        <v>3098203</v>
      </c>
      <c r="R112" s="59">
        <v>3209900</v>
      </c>
      <c r="S112" s="55">
        <f t="shared" si="37"/>
        <v>3146810.8</v>
      </c>
      <c r="T112" s="53"/>
      <c r="U112" s="53"/>
      <c r="V112" s="60" t="s">
        <v>22</v>
      </c>
      <c r="W112" s="46">
        <v>28770</v>
      </c>
      <c r="X112" s="46">
        <v>28712</v>
      </c>
      <c r="Y112" s="46">
        <v>28703</v>
      </c>
      <c r="Z112" s="46">
        <v>28635</v>
      </c>
      <c r="AA112" s="46">
        <v>28628</v>
      </c>
      <c r="AB112" s="53"/>
    </row>
    <row r="113" spans="3:28" s="21" customFormat="1" ht="12.75">
      <c r="C113" s="30"/>
      <c r="D113" s="30"/>
      <c r="E113" s="30"/>
      <c r="F113" s="30"/>
      <c r="G113" s="30"/>
      <c r="H113" s="30"/>
      <c r="I113" s="113"/>
      <c r="J113" s="30"/>
      <c r="M113" s="56" t="s">
        <v>38</v>
      </c>
      <c r="N113" s="59">
        <v>93917</v>
      </c>
      <c r="O113" s="59">
        <v>89780</v>
      </c>
      <c r="P113" s="59">
        <v>79996</v>
      </c>
      <c r="Q113" s="59">
        <v>96496</v>
      </c>
      <c r="R113" s="59">
        <v>89661</v>
      </c>
      <c r="S113" s="55">
        <f t="shared" si="37"/>
        <v>89970</v>
      </c>
      <c r="T113" s="53"/>
      <c r="U113" s="53"/>
      <c r="V113" s="60" t="s">
        <v>38</v>
      </c>
      <c r="W113" s="46">
        <v>1334</v>
      </c>
      <c r="X113" s="46">
        <v>1326</v>
      </c>
      <c r="Y113" s="46">
        <v>1331</v>
      </c>
      <c r="Z113" s="46">
        <v>1300</v>
      </c>
      <c r="AA113" s="46">
        <v>1240</v>
      </c>
      <c r="AB113" s="53"/>
    </row>
    <row r="114" spans="3:28" s="21" customFormat="1" ht="12.75">
      <c r="C114" s="108" t="s">
        <v>107</v>
      </c>
      <c r="D114" s="30"/>
      <c r="E114" s="30"/>
      <c r="F114" s="30"/>
      <c r="G114" s="30"/>
      <c r="H114" s="30"/>
      <c r="I114" s="113"/>
      <c r="J114" s="30"/>
      <c r="M114" s="56" t="s">
        <v>39</v>
      </c>
      <c r="N114" s="59">
        <v>1101708</v>
      </c>
      <c r="O114" s="59">
        <v>1146858</v>
      </c>
      <c r="P114" s="59">
        <v>1042543</v>
      </c>
      <c r="Q114" s="59">
        <v>1074107</v>
      </c>
      <c r="R114" s="59">
        <v>1100636</v>
      </c>
      <c r="S114" s="55">
        <f t="shared" si="37"/>
        <v>1093170.4</v>
      </c>
      <c r="T114" s="53"/>
      <c r="U114" s="53"/>
      <c r="V114" s="60" t="s">
        <v>39</v>
      </c>
      <c r="W114" s="46">
        <v>12885</v>
      </c>
      <c r="X114" s="46">
        <v>12670</v>
      </c>
      <c r="Y114" s="46">
        <v>12548</v>
      </c>
      <c r="Z114" s="46">
        <v>12426</v>
      </c>
      <c r="AA114" s="46">
        <v>12720</v>
      </c>
      <c r="AB114" s="53"/>
    </row>
    <row r="115" spans="3:28" s="21" customFormat="1" ht="12.75">
      <c r="C115" s="108" t="s">
        <v>0</v>
      </c>
      <c r="D115" s="108" t="s">
        <v>108</v>
      </c>
      <c r="E115" s="30"/>
      <c r="F115" s="30"/>
      <c r="G115" s="30"/>
      <c r="H115" s="30"/>
      <c r="I115" s="113"/>
      <c r="J115" s="30"/>
      <c r="M115" s="56" t="s">
        <v>40</v>
      </c>
      <c r="N115" s="59">
        <v>5678</v>
      </c>
      <c r="O115" s="59">
        <v>5215</v>
      </c>
      <c r="P115" s="59">
        <v>5502</v>
      </c>
      <c r="Q115" s="59">
        <v>4315</v>
      </c>
      <c r="R115" s="59">
        <v>2536</v>
      </c>
      <c r="S115" s="55">
        <f t="shared" si="37"/>
        <v>4649.2</v>
      </c>
      <c r="T115" s="53"/>
      <c r="U115" s="53"/>
      <c r="V115" s="60" t="s">
        <v>40</v>
      </c>
      <c r="W115" s="46">
        <v>115</v>
      </c>
      <c r="X115" s="46">
        <v>116</v>
      </c>
      <c r="Y115" s="46">
        <v>116</v>
      </c>
      <c r="Z115" s="46">
        <v>107</v>
      </c>
      <c r="AA115" s="46">
        <v>107</v>
      </c>
      <c r="AB115" s="53"/>
    </row>
    <row r="116" spans="3:28" s="21" customFormat="1" ht="12.75">
      <c r="C116" s="30"/>
      <c r="D116" s="30"/>
      <c r="E116" s="30"/>
      <c r="F116" s="30"/>
      <c r="G116" s="30"/>
      <c r="H116" s="30"/>
      <c r="I116" s="113"/>
      <c r="J116" s="30"/>
      <c r="M116" s="56" t="s">
        <v>41</v>
      </c>
      <c r="N116" s="59">
        <v>88455</v>
      </c>
      <c r="O116" s="59">
        <v>89392</v>
      </c>
      <c r="P116" s="59">
        <v>104355</v>
      </c>
      <c r="Q116" s="59">
        <v>101748</v>
      </c>
      <c r="R116" s="59">
        <v>107055</v>
      </c>
      <c r="S116" s="55">
        <f t="shared" si="37"/>
        <v>98201</v>
      </c>
      <c r="T116" s="53"/>
      <c r="U116" s="53"/>
      <c r="V116" s="60" t="s">
        <v>41</v>
      </c>
      <c r="W116" s="46">
        <v>1806</v>
      </c>
      <c r="X116" s="46">
        <v>1816</v>
      </c>
      <c r="Y116" s="46">
        <v>1841</v>
      </c>
      <c r="Z116" s="46">
        <v>1878</v>
      </c>
      <c r="AA116" s="46">
        <v>1873</v>
      </c>
      <c r="AB116" s="53"/>
    </row>
    <row r="117" spans="3:28" s="21" customFormat="1" ht="12.75">
      <c r="C117" s="108" t="s">
        <v>88</v>
      </c>
      <c r="D117" s="108" t="s">
        <v>89</v>
      </c>
      <c r="E117" s="30"/>
      <c r="F117" s="30"/>
      <c r="G117" s="30"/>
      <c r="H117" s="30"/>
      <c r="I117" s="113"/>
      <c r="J117" s="30"/>
      <c r="K117" s="30"/>
      <c r="L117" s="30"/>
      <c r="M117" s="56" t="s">
        <v>42</v>
      </c>
      <c r="N117" s="59">
        <v>137288</v>
      </c>
      <c r="O117" s="59">
        <v>146807</v>
      </c>
      <c r="P117" s="59">
        <v>179370</v>
      </c>
      <c r="Q117" s="59">
        <v>172827</v>
      </c>
      <c r="R117" s="59">
        <v>192611</v>
      </c>
      <c r="S117" s="55">
        <f t="shared" si="37"/>
        <v>165780.6</v>
      </c>
      <c r="T117" s="53"/>
      <c r="U117" s="53"/>
      <c r="V117" s="60" t="s">
        <v>42</v>
      </c>
      <c r="W117" s="46">
        <v>2772</v>
      </c>
      <c r="X117" s="46">
        <v>2806</v>
      </c>
      <c r="Y117" s="46">
        <v>2842</v>
      </c>
      <c r="Z117" s="46">
        <v>2891</v>
      </c>
      <c r="AA117" s="46">
        <v>2952</v>
      </c>
      <c r="AB117" s="53"/>
    </row>
    <row r="118" spans="3:28" s="21" customFormat="1" ht="12.75">
      <c r="C118" s="108" t="s">
        <v>111</v>
      </c>
      <c r="D118" s="108" t="s">
        <v>95</v>
      </c>
      <c r="E118" s="30"/>
      <c r="F118" s="30"/>
      <c r="G118" s="30"/>
      <c r="H118" s="30"/>
      <c r="I118" s="113"/>
      <c r="J118" s="30"/>
      <c r="K118" s="30"/>
      <c r="L118" s="30"/>
      <c r="M118" s="56" t="s">
        <v>29</v>
      </c>
      <c r="N118" s="59">
        <v>15839</v>
      </c>
      <c r="O118" s="59">
        <v>15400</v>
      </c>
      <c r="P118" s="59">
        <v>15875</v>
      </c>
      <c r="Q118" s="59">
        <v>16026</v>
      </c>
      <c r="R118" s="59">
        <v>16085</v>
      </c>
      <c r="S118" s="55">
        <f t="shared" si="37"/>
        <v>15845</v>
      </c>
      <c r="T118" s="53"/>
      <c r="U118" s="53"/>
      <c r="V118" s="60" t="s">
        <v>29</v>
      </c>
      <c r="W118" s="46">
        <v>131</v>
      </c>
      <c r="X118" s="46">
        <v>131</v>
      </c>
      <c r="Y118" s="46">
        <v>131</v>
      </c>
      <c r="Z118" s="46">
        <v>131</v>
      </c>
      <c r="AA118" s="46">
        <v>131</v>
      </c>
      <c r="AB118" s="53"/>
    </row>
    <row r="119" spans="3:28" s="21" customFormat="1" ht="12.75">
      <c r="C119" s="30"/>
      <c r="D119" s="30"/>
      <c r="E119" s="30"/>
      <c r="F119" s="30"/>
      <c r="G119" s="30"/>
      <c r="H119" s="30"/>
      <c r="I119" s="113"/>
      <c r="J119" s="30"/>
      <c r="K119" s="30"/>
      <c r="L119" s="30"/>
      <c r="M119" s="56" t="s">
        <v>26</v>
      </c>
      <c r="N119" s="59">
        <v>296532</v>
      </c>
      <c r="O119" s="59">
        <v>333903</v>
      </c>
      <c r="P119" s="59">
        <v>279432</v>
      </c>
      <c r="Q119" s="59">
        <v>343709</v>
      </c>
      <c r="R119" s="59">
        <v>397509</v>
      </c>
      <c r="S119" s="55">
        <f t="shared" si="37"/>
        <v>330217</v>
      </c>
      <c r="T119" s="53"/>
      <c r="U119" s="53"/>
      <c r="V119" s="60" t="s">
        <v>26</v>
      </c>
      <c r="W119" s="46">
        <v>5343</v>
      </c>
      <c r="X119" s="46">
        <v>5337</v>
      </c>
      <c r="Y119" s="46">
        <v>5338</v>
      </c>
      <c r="Z119" s="46">
        <v>5340</v>
      </c>
      <c r="AA119" s="46">
        <v>5346</v>
      </c>
      <c r="AB119" s="53"/>
    </row>
    <row r="120" spans="3:28" s="21" customFormat="1" ht="12.75">
      <c r="C120" s="110" t="s">
        <v>112</v>
      </c>
      <c r="D120" s="110" t="s">
        <v>60</v>
      </c>
      <c r="E120" s="110" t="s">
        <v>61</v>
      </c>
      <c r="F120" s="110" t="s">
        <v>69</v>
      </c>
      <c r="G120" s="110" t="s">
        <v>70</v>
      </c>
      <c r="H120" s="110" t="s">
        <v>71</v>
      </c>
      <c r="I120" s="113"/>
      <c r="J120" s="30"/>
      <c r="K120" s="30"/>
      <c r="L120" s="30"/>
      <c r="M120" s="56" t="s">
        <v>43</v>
      </c>
      <c r="N120" s="59">
        <v>1449</v>
      </c>
      <c r="O120" s="59">
        <v>1599</v>
      </c>
      <c r="P120" s="59">
        <v>1468</v>
      </c>
      <c r="Q120" s="59">
        <v>1439</v>
      </c>
      <c r="R120" s="59">
        <v>1403</v>
      </c>
      <c r="S120" s="55">
        <f t="shared" si="37"/>
        <v>1471.6</v>
      </c>
      <c r="T120" s="53"/>
      <c r="U120" s="53"/>
      <c r="V120" s="60" t="s">
        <v>43</v>
      </c>
      <c r="W120" s="46">
        <v>11</v>
      </c>
      <c r="X120" s="46">
        <v>11</v>
      </c>
      <c r="Y120" s="46">
        <v>11</v>
      </c>
      <c r="Z120" s="46">
        <v>12</v>
      </c>
      <c r="AA120" s="46">
        <v>12</v>
      </c>
      <c r="AB120" s="53"/>
    </row>
    <row r="121" spans="3:28" s="21" customFormat="1" ht="12.75">
      <c r="C121" s="110" t="s">
        <v>140</v>
      </c>
      <c r="D121" s="106">
        <v>11275987</v>
      </c>
      <c r="E121" s="106">
        <v>11285756</v>
      </c>
      <c r="F121" s="106">
        <v>11068012</v>
      </c>
      <c r="G121" s="106">
        <v>11288563</v>
      </c>
      <c r="H121" s="186">
        <v>11433604</v>
      </c>
      <c r="I121" s="113">
        <f>AVERAGE(D121:H121)</f>
        <v>11270384.4</v>
      </c>
      <c r="J121" s="30">
        <v>11270384.4</v>
      </c>
      <c r="K121" s="30"/>
      <c r="L121" s="30"/>
      <c r="M121" s="56" t="s">
        <v>18</v>
      </c>
      <c r="N121" s="59">
        <v>360460</v>
      </c>
      <c r="O121" s="59">
        <v>354483</v>
      </c>
      <c r="P121" s="59">
        <v>335317</v>
      </c>
      <c r="Q121" s="59">
        <v>355400</v>
      </c>
      <c r="R121" s="59">
        <v>382635</v>
      </c>
      <c r="S121" s="55">
        <f t="shared" si="37"/>
        <v>357659</v>
      </c>
      <c r="T121" s="53"/>
      <c r="U121" s="53"/>
      <c r="V121" s="60" t="s">
        <v>18</v>
      </c>
      <c r="W121" s="46">
        <v>1872</v>
      </c>
      <c r="X121" s="46">
        <v>1858</v>
      </c>
      <c r="Y121" s="46">
        <v>1842</v>
      </c>
      <c r="Z121" s="46">
        <v>1848</v>
      </c>
      <c r="AA121" s="46">
        <v>1839</v>
      </c>
      <c r="AB121" s="53"/>
    </row>
    <row r="122" spans="3:28" s="21" customFormat="1" ht="12.75">
      <c r="C122" s="110" t="s">
        <v>127</v>
      </c>
      <c r="D122" s="106">
        <v>3491546</v>
      </c>
      <c r="E122" s="106">
        <v>3545225</v>
      </c>
      <c r="F122" s="106">
        <v>3512816</v>
      </c>
      <c r="G122" s="106">
        <v>3707791</v>
      </c>
      <c r="H122" s="186">
        <v>3784812</v>
      </c>
      <c r="I122" s="113">
        <f t="shared" si="36"/>
        <v>3608438</v>
      </c>
      <c r="J122" s="30">
        <v>3608438</v>
      </c>
      <c r="K122" s="30"/>
      <c r="L122" s="30"/>
      <c r="M122" s="56" t="s">
        <v>44</v>
      </c>
      <c r="N122" s="59">
        <v>265092</v>
      </c>
      <c r="O122" s="59">
        <v>264304</v>
      </c>
      <c r="P122" s="59">
        <v>244722</v>
      </c>
      <c r="Q122" s="59">
        <v>240074</v>
      </c>
      <c r="R122" s="59">
        <v>254460</v>
      </c>
      <c r="S122" s="55">
        <f t="shared" si="37"/>
        <v>253730.4</v>
      </c>
      <c r="T122" s="53"/>
      <c r="U122" s="53"/>
      <c r="V122" s="60" t="s">
        <v>44</v>
      </c>
      <c r="W122" s="46">
        <v>3166</v>
      </c>
      <c r="X122" s="46">
        <v>2868</v>
      </c>
      <c r="Y122" s="46">
        <v>2864</v>
      </c>
      <c r="Z122" s="46">
        <v>2862</v>
      </c>
      <c r="AA122" s="46">
        <v>2716</v>
      </c>
      <c r="AB122" s="53"/>
    </row>
    <row r="123" spans="3:28" s="21" customFormat="1" ht="12.75">
      <c r="C123" s="110" t="s">
        <v>128</v>
      </c>
      <c r="D123" s="106">
        <v>131656</v>
      </c>
      <c r="E123" s="106">
        <v>103786</v>
      </c>
      <c r="F123" s="106">
        <v>82868</v>
      </c>
      <c r="G123" s="106">
        <v>89597</v>
      </c>
      <c r="H123" s="186">
        <v>94334</v>
      </c>
      <c r="I123" s="113"/>
      <c r="J123" s="30"/>
      <c r="K123" s="30"/>
      <c r="L123" s="30"/>
      <c r="M123" s="56" t="s">
        <v>25</v>
      </c>
      <c r="N123" s="59">
        <v>1100546</v>
      </c>
      <c r="O123" s="59">
        <v>1114326</v>
      </c>
      <c r="P123" s="59">
        <v>1169195</v>
      </c>
      <c r="Q123" s="59">
        <v>1177615</v>
      </c>
      <c r="R123" s="59">
        <v>1287667</v>
      </c>
      <c r="S123" s="55">
        <f t="shared" si="37"/>
        <v>1169869.8</v>
      </c>
      <c r="T123" s="53"/>
      <c r="U123" s="53"/>
      <c r="V123" s="60" t="s">
        <v>25</v>
      </c>
      <c r="W123" s="46">
        <v>14559</v>
      </c>
      <c r="X123" s="46">
        <v>14726</v>
      </c>
      <c r="Y123" s="46">
        <v>14476</v>
      </c>
      <c r="Z123" s="46">
        <v>14181</v>
      </c>
      <c r="AA123" s="46">
        <v>14391</v>
      </c>
      <c r="AB123" s="53"/>
    </row>
    <row r="124" spans="3:28" s="21" customFormat="1" ht="12.75">
      <c r="C124" s="110" t="s">
        <v>129</v>
      </c>
      <c r="D124" s="106">
        <v>285210</v>
      </c>
      <c r="E124" s="106">
        <v>328947</v>
      </c>
      <c r="F124" s="106">
        <v>290992</v>
      </c>
      <c r="G124" s="106">
        <v>286503</v>
      </c>
      <c r="H124" s="186">
        <v>309990</v>
      </c>
      <c r="I124" s="113"/>
      <c r="J124" s="30"/>
      <c r="K124" s="30"/>
      <c r="L124" s="30"/>
      <c r="M124" s="56" t="s">
        <v>27</v>
      </c>
      <c r="N124" s="59">
        <v>156027</v>
      </c>
      <c r="O124" s="59">
        <v>156266</v>
      </c>
      <c r="P124" s="59">
        <v>151130</v>
      </c>
      <c r="Q124" s="59">
        <v>167119</v>
      </c>
      <c r="R124" s="59">
        <v>166944</v>
      </c>
      <c r="S124" s="55">
        <f t="shared" si="37"/>
        <v>159497.2</v>
      </c>
      <c r="T124" s="53"/>
      <c r="U124" s="53"/>
      <c r="V124" s="60" t="s">
        <v>27</v>
      </c>
      <c r="W124" s="46">
        <v>3654</v>
      </c>
      <c r="X124" s="46">
        <v>3649</v>
      </c>
      <c r="Y124" s="46">
        <v>3664</v>
      </c>
      <c r="Z124" s="46">
        <v>3716</v>
      </c>
      <c r="AA124" s="46">
        <v>3701</v>
      </c>
      <c r="AB124" s="53"/>
    </row>
    <row r="125" spans="3:28" s="21" customFormat="1" ht="12.75">
      <c r="C125" s="110" t="s">
        <v>130</v>
      </c>
      <c r="D125" s="106">
        <v>624784</v>
      </c>
      <c r="E125" s="106">
        <v>619031</v>
      </c>
      <c r="F125" s="106">
        <v>612709</v>
      </c>
      <c r="G125" s="106">
        <v>647405</v>
      </c>
      <c r="H125" s="186">
        <v>705925</v>
      </c>
      <c r="I125" s="113"/>
      <c r="J125" s="30"/>
      <c r="K125" s="30"/>
      <c r="L125" s="30"/>
      <c r="M125" s="56" t="s">
        <v>45</v>
      </c>
      <c r="N125" s="59">
        <v>929024</v>
      </c>
      <c r="O125" s="59">
        <v>1062922</v>
      </c>
      <c r="P125" s="59">
        <v>661062</v>
      </c>
      <c r="Q125" s="59">
        <v>883949</v>
      </c>
      <c r="R125" s="59">
        <v>913211</v>
      </c>
      <c r="S125" s="55">
        <f t="shared" si="37"/>
        <v>890033.6</v>
      </c>
      <c r="T125" s="53"/>
      <c r="U125" s="53"/>
      <c r="V125" s="60" t="s">
        <v>45</v>
      </c>
      <c r="W125" s="46">
        <v>14156</v>
      </c>
      <c r="X125" s="46">
        <v>13982</v>
      </c>
      <c r="Y125" s="46">
        <v>13733</v>
      </c>
      <c r="Z125" s="46">
        <v>13905</v>
      </c>
      <c r="AA125" s="46">
        <v>13830</v>
      </c>
      <c r="AB125" s="53"/>
    </row>
    <row r="126" spans="3:28" s="21" customFormat="1" ht="12.75">
      <c r="C126" s="110" t="s">
        <v>131</v>
      </c>
      <c r="D126" s="106">
        <v>165197</v>
      </c>
      <c r="E126" s="106">
        <v>169440</v>
      </c>
      <c r="F126" s="106">
        <v>167686</v>
      </c>
      <c r="G126" s="106">
        <v>169827</v>
      </c>
      <c r="H126" s="186">
        <v>171094</v>
      </c>
      <c r="I126" s="113"/>
      <c r="J126" s="30"/>
      <c r="K126" s="30"/>
      <c r="L126" s="30"/>
      <c r="M126" s="56" t="s">
        <v>23</v>
      </c>
      <c r="N126" s="59">
        <v>52784</v>
      </c>
      <c r="O126" s="59">
        <v>49670</v>
      </c>
      <c r="P126" s="59">
        <v>44210</v>
      </c>
      <c r="Q126" s="59">
        <v>39151</v>
      </c>
      <c r="R126" s="59">
        <v>53893</v>
      </c>
      <c r="S126" s="55">
        <f t="shared" si="37"/>
        <v>47941.6</v>
      </c>
      <c r="T126" s="53"/>
      <c r="U126" s="53"/>
      <c r="V126" s="60" t="s">
        <v>23</v>
      </c>
      <c r="W126" s="46">
        <v>483</v>
      </c>
      <c r="X126" s="46">
        <v>458</v>
      </c>
      <c r="Y126" s="46">
        <v>480</v>
      </c>
      <c r="Z126" s="46">
        <v>479</v>
      </c>
      <c r="AA126" s="46">
        <v>482</v>
      </c>
      <c r="AB126" s="53"/>
    </row>
    <row r="127" spans="3:28" s="21" customFormat="1" ht="12.75">
      <c r="C127" s="110" t="s">
        <v>132</v>
      </c>
      <c r="D127" s="106">
        <v>484859</v>
      </c>
      <c r="E127" s="106">
        <v>495699</v>
      </c>
      <c r="F127" s="106">
        <v>487489</v>
      </c>
      <c r="G127" s="106">
        <v>488609</v>
      </c>
      <c r="H127" s="186">
        <v>404583</v>
      </c>
      <c r="I127" s="113"/>
      <c r="J127" s="30"/>
      <c r="K127" s="30"/>
      <c r="L127" s="30"/>
      <c r="M127" s="56" t="s">
        <v>46</v>
      </c>
      <c r="N127" s="59">
        <v>103890</v>
      </c>
      <c r="O127" s="59">
        <v>130272</v>
      </c>
      <c r="P127" s="59">
        <v>125534</v>
      </c>
      <c r="Q127" s="59">
        <v>122140</v>
      </c>
      <c r="R127" s="59">
        <v>151570</v>
      </c>
      <c r="S127" s="55">
        <f t="shared" si="37"/>
        <v>126681.2</v>
      </c>
      <c r="T127" s="53"/>
      <c r="U127" s="53"/>
      <c r="V127" s="60" t="s">
        <v>46</v>
      </c>
      <c r="W127" s="46">
        <v>1922</v>
      </c>
      <c r="X127" s="46">
        <v>1930</v>
      </c>
      <c r="Y127" s="46">
        <v>1927</v>
      </c>
      <c r="Z127" s="46">
        <v>1929</v>
      </c>
      <c r="AA127" s="46">
        <v>1925</v>
      </c>
      <c r="AB127" s="53"/>
    </row>
    <row r="128" spans="3:28" s="21" customFormat="1" ht="12.75">
      <c r="C128" s="110" t="s">
        <v>133</v>
      </c>
      <c r="D128" s="107" t="s">
        <v>0</v>
      </c>
      <c r="E128" s="107" t="s">
        <v>0</v>
      </c>
      <c r="F128" s="107" t="s">
        <v>0</v>
      </c>
      <c r="G128" s="107" t="s">
        <v>0</v>
      </c>
      <c r="H128" s="186" t="s">
        <v>0</v>
      </c>
      <c r="I128" s="113"/>
      <c r="J128" s="30"/>
      <c r="K128" s="30"/>
      <c r="L128" s="30"/>
      <c r="M128" s="56" t="s">
        <v>24</v>
      </c>
      <c r="N128" s="59">
        <v>146493</v>
      </c>
      <c r="O128" s="59">
        <v>151093</v>
      </c>
      <c r="P128" s="59">
        <v>148328</v>
      </c>
      <c r="Q128" s="59">
        <v>150637</v>
      </c>
      <c r="R128" s="59">
        <v>155165</v>
      </c>
      <c r="S128" s="55">
        <f t="shared" si="37"/>
        <v>150343.2</v>
      </c>
      <c r="T128" s="53"/>
      <c r="U128" s="53"/>
      <c r="V128" s="60" t="s">
        <v>24</v>
      </c>
      <c r="W128" s="46">
        <v>2294</v>
      </c>
      <c r="X128" s="46">
        <v>2294</v>
      </c>
      <c r="Y128" s="46">
        <v>2284</v>
      </c>
      <c r="Z128" s="46">
        <v>2257</v>
      </c>
      <c r="AA128" s="46">
        <v>2259</v>
      </c>
      <c r="AB128" s="53"/>
    </row>
    <row r="129" spans="3:28" s="21" customFormat="1" ht="12.75">
      <c r="C129" s="110" t="s">
        <v>134</v>
      </c>
      <c r="D129" s="107" t="s">
        <v>0</v>
      </c>
      <c r="E129" s="107" t="s">
        <v>0</v>
      </c>
      <c r="F129" s="107" t="s">
        <v>0</v>
      </c>
      <c r="G129" s="107" t="s">
        <v>0</v>
      </c>
      <c r="H129" s="186" t="s">
        <v>0</v>
      </c>
      <c r="I129" s="113"/>
      <c r="J129" s="30"/>
      <c r="K129" s="30"/>
      <c r="L129" s="30"/>
      <c r="M129" s="56" t="s">
        <v>47</v>
      </c>
      <c r="N129" s="59">
        <v>226840</v>
      </c>
      <c r="O129" s="59">
        <v>226956</v>
      </c>
      <c r="P129" s="59">
        <v>237150</v>
      </c>
      <c r="Q129" s="59">
        <v>249371</v>
      </c>
      <c r="R129" s="112">
        <v>249371</v>
      </c>
      <c r="S129" s="55">
        <f t="shared" si="37"/>
        <v>237937.6</v>
      </c>
      <c r="T129" s="53"/>
      <c r="U129" s="53"/>
      <c r="V129" s="60" t="s">
        <v>47</v>
      </c>
      <c r="W129" s="46">
        <v>3074</v>
      </c>
      <c r="X129" s="46">
        <v>3063</v>
      </c>
      <c r="Y129" s="46">
        <v>3032</v>
      </c>
      <c r="Z129" s="46">
        <v>3036</v>
      </c>
      <c r="AA129" s="299">
        <v>3036</v>
      </c>
      <c r="AB129" s="53"/>
    </row>
    <row r="130" spans="3:28" s="21" customFormat="1" ht="12.75">
      <c r="C130" s="110"/>
      <c r="D130" s="111">
        <f>SUM(D123:D129)</f>
        <v>1691706</v>
      </c>
      <c r="E130" s="111">
        <f aca="true" t="shared" si="39" ref="E130:H130">SUM(E123:E129)</f>
        <v>1716903</v>
      </c>
      <c r="F130" s="111">
        <f t="shared" si="39"/>
        <v>1641744</v>
      </c>
      <c r="G130" s="111">
        <f t="shared" si="39"/>
        <v>1681941</v>
      </c>
      <c r="H130" s="111">
        <f t="shared" si="39"/>
        <v>1685926</v>
      </c>
      <c r="I130" s="113">
        <f t="shared" si="36"/>
        <v>1683644</v>
      </c>
      <c r="J130" s="30">
        <v>1683644</v>
      </c>
      <c r="K130" s="30"/>
      <c r="L130" s="30"/>
      <c r="M130" s="56" t="s">
        <v>21</v>
      </c>
      <c r="N130" s="59">
        <v>1277564</v>
      </c>
      <c r="O130" s="59">
        <v>1309908</v>
      </c>
      <c r="P130" s="59">
        <v>1234434</v>
      </c>
      <c r="Q130" s="59">
        <v>1226665</v>
      </c>
      <c r="R130" s="59">
        <v>1320213</v>
      </c>
      <c r="S130" s="55">
        <f t="shared" si="37"/>
        <v>1273756.8</v>
      </c>
      <c r="T130" s="53"/>
      <c r="U130" s="53"/>
      <c r="V130" s="60" t="s">
        <v>21</v>
      </c>
      <c r="W130" s="46">
        <v>17234</v>
      </c>
      <c r="X130" s="46">
        <v>17172</v>
      </c>
      <c r="Y130" s="46">
        <v>17282</v>
      </c>
      <c r="Z130" s="46">
        <v>17259</v>
      </c>
      <c r="AA130" s="46">
        <v>17240</v>
      </c>
      <c r="AB130" s="53"/>
    </row>
    <row r="131" spans="3:28" s="21" customFormat="1" ht="12.75">
      <c r="C131" s="110" t="s">
        <v>136</v>
      </c>
      <c r="D131" s="186">
        <v>1364920</v>
      </c>
      <c r="E131" s="186">
        <v>1410803</v>
      </c>
      <c r="F131" s="186">
        <v>1357447</v>
      </c>
      <c r="G131" s="186">
        <v>1354972</v>
      </c>
      <c r="H131" s="186">
        <v>1404708</v>
      </c>
      <c r="I131" s="113">
        <f>AVERAGE(D131:H131)</f>
        <v>1378570</v>
      </c>
      <c r="J131" s="30">
        <v>1378570</v>
      </c>
      <c r="K131" s="30"/>
      <c r="L131" s="30"/>
      <c r="M131" s="30"/>
      <c r="N131" s="30"/>
      <c r="O131" s="30"/>
      <c r="P131" s="30"/>
      <c r="Q131" s="30"/>
      <c r="R131" s="30"/>
      <c r="S131" s="53"/>
      <c r="T131" s="53"/>
      <c r="U131" s="53"/>
      <c r="V131" s="60" t="s">
        <v>28</v>
      </c>
      <c r="W131" s="46">
        <v>1006</v>
      </c>
      <c r="X131" s="46">
        <v>999</v>
      </c>
      <c r="Y131" s="46">
        <v>993</v>
      </c>
      <c r="Z131" s="46">
        <v>987</v>
      </c>
      <c r="AA131" s="46">
        <v>986</v>
      </c>
      <c r="AB131" s="53"/>
    </row>
    <row r="132" spans="3:28" s="21" customFormat="1" ht="12.75">
      <c r="C132" s="110" t="s">
        <v>135</v>
      </c>
      <c r="D132" s="106">
        <v>4534514</v>
      </c>
      <c r="E132" s="106">
        <v>4413761</v>
      </c>
      <c r="F132" s="106">
        <v>4367291</v>
      </c>
      <c r="G132" s="106">
        <v>4352734</v>
      </c>
      <c r="H132" s="186">
        <v>4361407</v>
      </c>
      <c r="I132" s="113">
        <f t="shared" si="36"/>
        <v>4405941.4</v>
      </c>
      <c r="J132" s="30">
        <v>4405941.4</v>
      </c>
      <c r="K132" s="30"/>
      <c r="L132" s="30"/>
      <c r="M132" s="52" t="s">
        <v>107</v>
      </c>
      <c r="N132" s="53"/>
      <c r="O132" s="53"/>
      <c r="P132" s="53"/>
      <c r="Q132" s="53"/>
      <c r="R132" s="53"/>
      <c r="S132" s="53"/>
      <c r="T132" s="53"/>
      <c r="U132" s="53"/>
      <c r="V132" s="60" t="s">
        <v>48</v>
      </c>
      <c r="W132" s="46">
        <v>1535</v>
      </c>
      <c r="X132" s="46">
        <v>1532</v>
      </c>
      <c r="Y132" s="46">
        <v>1529</v>
      </c>
      <c r="Z132" s="46">
        <v>1526</v>
      </c>
      <c r="AA132" s="61" t="s">
        <v>0</v>
      </c>
      <c r="AB132" s="53"/>
    </row>
    <row r="133" spans="3:28" s="21" customFormat="1" ht="12.75">
      <c r="C133" s="110" t="s">
        <v>137</v>
      </c>
      <c r="D133" s="186">
        <v>180084</v>
      </c>
      <c r="E133" s="186">
        <v>185927</v>
      </c>
      <c r="F133" s="186">
        <v>175694</v>
      </c>
      <c r="G133" s="186">
        <v>177909</v>
      </c>
      <c r="H133" s="186">
        <v>183740</v>
      </c>
      <c r="I133" s="113">
        <f t="shared" si="36"/>
        <v>180670.8</v>
      </c>
      <c r="J133" s="30">
        <v>180670.8</v>
      </c>
      <c r="K133" s="30"/>
      <c r="L133" s="30"/>
      <c r="M133" s="52" t="s">
        <v>0</v>
      </c>
      <c r="N133" s="52" t="s">
        <v>108</v>
      </c>
      <c r="O133" s="53"/>
      <c r="P133" s="53"/>
      <c r="Q133" s="53"/>
      <c r="R133" s="53"/>
      <c r="S133" s="53"/>
      <c r="T133" s="53"/>
      <c r="U133" s="53"/>
      <c r="AB133" s="53"/>
    </row>
    <row r="134" spans="3:28" s="21" customFormat="1" ht="12.75">
      <c r="C134" s="30"/>
      <c r="D134" s="30"/>
      <c r="E134" s="30"/>
      <c r="F134" s="30"/>
      <c r="G134" s="30"/>
      <c r="H134" s="30"/>
      <c r="I134" s="113"/>
      <c r="J134" s="30"/>
      <c r="K134" s="30"/>
      <c r="L134" s="30"/>
      <c r="M134" s="30"/>
      <c r="N134" s="30"/>
      <c r="O134" s="30"/>
      <c r="P134" s="30"/>
      <c r="Q134" s="30"/>
      <c r="R134" s="30"/>
      <c r="S134" s="53"/>
      <c r="T134" s="53"/>
      <c r="U134" s="53"/>
      <c r="V134" s="13" t="s">
        <v>107</v>
      </c>
      <c r="W134" s="14"/>
      <c r="X134" s="14"/>
      <c r="Y134" s="14"/>
      <c r="Z134" s="14"/>
      <c r="AA134" s="14"/>
      <c r="AB134" s="53"/>
    </row>
    <row r="135" spans="3:28" s="21" customFormat="1" ht="12.75">
      <c r="C135" s="108" t="s">
        <v>107</v>
      </c>
      <c r="D135" s="30"/>
      <c r="E135" s="30"/>
      <c r="F135" s="30"/>
      <c r="G135" s="30"/>
      <c r="H135" s="30"/>
      <c r="I135" s="113"/>
      <c r="J135" s="30"/>
      <c r="K135" s="30"/>
      <c r="L135" s="30"/>
      <c r="M135" s="52" t="s">
        <v>88</v>
      </c>
      <c r="N135" s="52" t="s">
        <v>89</v>
      </c>
      <c r="O135" s="53"/>
      <c r="P135" s="53"/>
      <c r="Q135" s="53"/>
      <c r="R135" s="53"/>
      <c r="S135" s="53"/>
      <c r="T135" s="53"/>
      <c r="U135" s="53"/>
      <c r="AB135" s="53"/>
    </row>
    <row r="136" spans="3:28" s="21" customFormat="1" ht="12.75">
      <c r="C136" s="108" t="s">
        <v>0</v>
      </c>
      <c r="D136" s="108" t="s">
        <v>108</v>
      </c>
      <c r="E136" s="30"/>
      <c r="F136" s="30"/>
      <c r="G136" s="30"/>
      <c r="H136" s="30"/>
      <c r="I136" s="113"/>
      <c r="J136" s="30"/>
      <c r="K136" s="30"/>
      <c r="L136" s="30"/>
      <c r="M136" s="52" t="s">
        <v>66</v>
      </c>
      <c r="N136" s="52" t="s">
        <v>127</v>
      </c>
      <c r="O136" s="53"/>
      <c r="P136" s="53"/>
      <c r="Q136" s="53"/>
      <c r="R136" s="53"/>
      <c r="S136" s="53"/>
      <c r="T136" s="53"/>
      <c r="U136" s="53"/>
      <c r="AB136" s="53"/>
    </row>
    <row r="137" spans="3:28" s="21" customFormat="1" ht="12.75">
      <c r="C137" s="30"/>
      <c r="D137" s="30"/>
      <c r="E137" s="30"/>
      <c r="F137" s="30"/>
      <c r="G137" s="30"/>
      <c r="H137" s="30"/>
      <c r="I137" s="113"/>
      <c r="J137" s="30"/>
      <c r="K137" s="30"/>
      <c r="L137" s="30"/>
      <c r="M137" s="30"/>
      <c r="N137" s="30"/>
      <c r="O137" s="30"/>
      <c r="P137" s="30"/>
      <c r="Q137" s="30"/>
      <c r="R137" s="30"/>
      <c r="S137" s="53"/>
      <c r="T137" s="53"/>
      <c r="U137" s="53"/>
      <c r="AB137" s="53"/>
    </row>
    <row r="138" spans="3:28" s="21" customFormat="1" ht="12.75">
      <c r="C138" s="108" t="s">
        <v>88</v>
      </c>
      <c r="D138" s="108" t="s">
        <v>89</v>
      </c>
      <c r="E138" s="30"/>
      <c r="F138" s="30"/>
      <c r="G138" s="30"/>
      <c r="H138" s="30"/>
      <c r="I138" s="113"/>
      <c r="J138" s="30"/>
      <c r="K138" s="30"/>
      <c r="L138" s="30"/>
      <c r="M138" s="56" t="s">
        <v>67</v>
      </c>
      <c r="N138" s="56" t="s">
        <v>60</v>
      </c>
      <c r="O138" s="56" t="s">
        <v>61</v>
      </c>
      <c r="P138" s="56" t="s">
        <v>69</v>
      </c>
      <c r="Q138" s="56" t="s">
        <v>70</v>
      </c>
      <c r="R138" s="56" t="s">
        <v>71</v>
      </c>
      <c r="S138" s="53"/>
      <c r="T138" s="53"/>
      <c r="U138" s="53"/>
      <c r="AB138" s="53"/>
    </row>
    <row r="139" spans="3:28" s="21" customFormat="1" ht="12.75">
      <c r="C139" s="108" t="s">
        <v>111</v>
      </c>
      <c r="D139" s="108" t="s">
        <v>31</v>
      </c>
      <c r="E139" s="30"/>
      <c r="F139" s="30"/>
      <c r="G139" s="30"/>
      <c r="H139" s="30"/>
      <c r="I139" s="113"/>
      <c r="J139" s="30"/>
      <c r="K139" s="30"/>
      <c r="L139" s="30"/>
      <c r="M139" s="56" t="s">
        <v>72</v>
      </c>
      <c r="N139" s="58">
        <f>SUM(N141:N168)</f>
        <v>4966151</v>
      </c>
      <c r="O139" s="58">
        <f aca="true" t="shared" si="40" ref="O139:R139">SUM(O141:O168)</f>
        <v>5179876</v>
      </c>
      <c r="P139" s="58">
        <f t="shared" si="40"/>
        <v>4969889</v>
      </c>
      <c r="Q139" s="58">
        <f t="shared" si="40"/>
        <v>5433825</v>
      </c>
      <c r="R139" s="58">
        <f t="shared" si="40"/>
        <v>5711180</v>
      </c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3:28" s="21" customFormat="1" ht="12.75">
      <c r="C140" s="30"/>
      <c r="D140" s="30"/>
      <c r="E140" s="30"/>
      <c r="F140" s="30"/>
      <c r="G140" s="30"/>
      <c r="H140" s="30"/>
      <c r="I140" s="113"/>
      <c r="J140" s="30"/>
      <c r="K140" s="30"/>
      <c r="L140" s="30"/>
      <c r="M140" s="56" t="s">
        <v>95</v>
      </c>
      <c r="N140" s="59">
        <v>3491546</v>
      </c>
      <c r="O140" s="59">
        <v>3545225</v>
      </c>
      <c r="P140" s="59">
        <v>3512816</v>
      </c>
      <c r="Q140" s="59">
        <v>3707791</v>
      </c>
      <c r="R140" s="58">
        <f>SUM(R141+R144+R145+R147+R148+R149+R150+R152+R156+R159+R160+R162+R166+R167+R168)</f>
        <v>3784812</v>
      </c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3:28" s="21" customFormat="1" ht="12.75">
      <c r="C141" s="110" t="s">
        <v>112</v>
      </c>
      <c r="D141" s="110" t="s">
        <v>60</v>
      </c>
      <c r="E141" s="110" t="s">
        <v>61</v>
      </c>
      <c r="F141" s="110" t="s">
        <v>69</v>
      </c>
      <c r="G141" s="110" t="s">
        <v>70</v>
      </c>
      <c r="H141" s="110" t="s">
        <v>71</v>
      </c>
      <c r="I141" s="113"/>
      <c r="J141" s="30"/>
      <c r="K141" s="30"/>
      <c r="L141" s="30"/>
      <c r="M141" s="56" t="s">
        <v>31</v>
      </c>
      <c r="N141" s="59">
        <v>52635</v>
      </c>
      <c r="O141" s="59">
        <v>49664</v>
      </c>
      <c r="P141" s="59">
        <v>51431</v>
      </c>
      <c r="Q141" s="59">
        <v>53553</v>
      </c>
      <c r="R141" s="59">
        <v>54141</v>
      </c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3:28" s="21" customFormat="1" ht="12.75">
      <c r="C142" s="110" t="s">
        <v>140</v>
      </c>
      <c r="D142" s="106">
        <v>233247</v>
      </c>
      <c r="E142" s="106">
        <v>227943</v>
      </c>
      <c r="F142" s="106">
        <v>224847</v>
      </c>
      <c r="G142" s="106">
        <v>230342</v>
      </c>
      <c r="H142" s="106">
        <v>236521</v>
      </c>
      <c r="I142" s="113">
        <f t="shared" si="36"/>
        <v>230580</v>
      </c>
      <c r="J142" s="30">
        <v>230580</v>
      </c>
      <c r="K142" s="30"/>
      <c r="L142" s="30"/>
      <c r="M142" s="56" t="s">
        <v>32</v>
      </c>
      <c r="N142" s="59">
        <v>151038</v>
      </c>
      <c r="O142" s="59">
        <v>159994</v>
      </c>
      <c r="P142" s="59">
        <v>150015</v>
      </c>
      <c r="Q142" s="59">
        <v>195171</v>
      </c>
      <c r="R142" s="59">
        <v>201376</v>
      </c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3:28" s="21" customFormat="1" ht="12.75">
      <c r="C143" s="110" t="s">
        <v>127</v>
      </c>
      <c r="D143" s="106">
        <v>52635</v>
      </c>
      <c r="E143" s="106">
        <v>49664</v>
      </c>
      <c r="F143" s="106">
        <v>51431</v>
      </c>
      <c r="G143" s="106">
        <v>53553</v>
      </c>
      <c r="H143" s="106">
        <v>54141</v>
      </c>
      <c r="I143" s="113">
        <f t="shared" si="36"/>
        <v>52284.8</v>
      </c>
      <c r="J143" s="30">
        <v>52284.8</v>
      </c>
      <c r="K143" s="30"/>
      <c r="L143" s="30"/>
      <c r="M143" s="56" t="s">
        <v>20</v>
      </c>
      <c r="N143" s="59">
        <v>121131</v>
      </c>
      <c r="O143" s="59">
        <v>145613</v>
      </c>
      <c r="P143" s="59">
        <v>114393</v>
      </c>
      <c r="Q143" s="59">
        <v>132221</v>
      </c>
      <c r="R143" s="59">
        <v>154482</v>
      </c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3:28" s="21" customFormat="1" ht="12.75">
      <c r="C144" s="110" t="s">
        <v>128</v>
      </c>
      <c r="D144" s="106">
        <v>275</v>
      </c>
      <c r="E144" s="106">
        <v>204</v>
      </c>
      <c r="F144" s="106">
        <v>153</v>
      </c>
      <c r="G144" s="106">
        <v>143</v>
      </c>
      <c r="H144" s="106">
        <v>143</v>
      </c>
      <c r="I144" s="113"/>
      <c r="J144" s="30"/>
      <c r="K144" s="30"/>
      <c r="L144" s="30"/>
      <c r="M144" s="56" t="s">
        <v>33</v>
      </c>
      <c r="N144" s="59">
        <v>131548</v>
      </c>
      <c r="O144" s="59">
        <v>131646</v>
      </c>
      <c r="P144" s="59">
        <v>140216</v>
      </c>
      <c r="Q144" s="59">
        <v>132341</v>
      </c>
      <c r="R144" s="59">
        <v>140577</v>
      </c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3:28" s="21" customFormat="1" ht="12.75">
      <c r="C145" s="110" t="s">
        <v>129</v>
      </c>
      <c r="D145" s="106">
        <v>19313</v>
      </c>
      <c r="E145" s="106">
        <v>23209</v>
      </c>
      <c r="F145" s="106">
        <v>17869</v>
      </c>
      <c r="G145" s="106">
        <v>19843</v>
      </c>
      <c r="H145" s="106">
        <v>22741</v>
      </c>
      <c r="I145" s="113"/>
      <c r="J145" s="30"/>
      <c r="K145" s="30"/>
      <c r="L145" s="30"/>
      <c r="M145" s="56" t="s">
        <v>73</v>
      </c>
      <c r="N145" s="59">
        <v>828840</v>
      </c>
      <c r="O145" s="59">
        <v>785169</v>
      </c>
      <c r="P145" s="59">
        <v>835068</v>
      </c>
      <c r="Q145" s="59">
        <v>893514</v>
      </c>
      <c r="R145" s="112">
        <v>893514</v>
      </c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3:28" s="21" customFormat="1" ht="12.75">
      <c r="C146" s="110" t="s">
        <v>130</v>
      </c>
      <c r="D146" s="106">
        <v>3768</v>
      </c>
      <c r="E146" s="106">
        <v>3541</v>
      </c>
      <c r="F146" s="106">
        <v>4166</v>
      </c>
      <c r="G146" s="106">
        <v>4502</v>
      </c>
      <c r="H146" s="106">
        <v>4596</v>
      </c>
      <c r="I146" s="113"/>
      <c r="J146" s="30"/>
      <c r="K146" s="30"/>
      <c r="L146" s="30"/>
      <c r="M146" s="56" t="s">
        <v>34</v>
      </c>
      <c r="N146" s="59">
        <v>15217</v>
      </c>
      <c r="O146" s="59">
        <v>17257</v>
      </c>
      <c r="P146" s="59">
        <v>22290</v>
      </c>
      <c r="Q146" s="59">
        <v>21558</v>
      </c>
      <c r="R146" s="59">
        <v>27561</v>
      </c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3:28" s="21" customFormat="1" ht="12.75">
      <c r="C147" s="110" t="s">
        <v>131</v>
      </c>
      <c r="D147" s="106">
        <v>5767</v>
      </c>
      <c r="E147" s="106">
        <v>5595</v>
      </c>
      <c r="F147" s="106">
        <v>5307</v>
      </c>
      <c r="G147" s="106">
        <v>5233</v>
      </c>
      <c r="H147" s="106">
        <v>5102</v>
      </c>
      <c r="I147" s="113"/>
      <c r="J147" s="30"/>
      <c r="K147" s="30"/>
      <c r="L147" s="30"/>
      <c r="M147" s="56" t="s">
        <v>35</v>
      </c>
      <c r="N147" s="59">
        <v>34131</v>
      </c>
      <c r="O147" s="59">
        <v>42179</v>
      </c>
      <c r="P147" s="59">
        <v>35574</v>
      </c>
      <c r="Q147" s="59">
        <v>39693</v>
      </c>
      <c r="R147" s="112">
        <v>39693</v>
      </c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3:28" s="21" customFormat="1" ht="12.75">
      <c r="C148" s="110" t="s">
        <v>132</v>
      </c>
      <c r="D148" s="106">
        <v>4630</v>
      </c>
      <c r="E148" s="106">
        <v>3670</v>
      </c>
      <c r="F148" s="106">
        <v>3282</v>
      </c>
      <c r="G148" s="106">
        <v>3829</v>
      </c>
      <c r="H148" s="106">
        <v>4946</v>
      </c>
      <c r="I148" s="113"/>
      <c r="J148" s="30"/>
      <c r="K148" s="30"/>
      <c r="L148" s="30"/>
      <c r="M148" s="56" t="s">
        <v>36</v>
      </c>
      <c r="N148" s="59">
        <v>85004</v>
      </c>
      <c r="O148" s="59">
        <v>95722</v>
      </c>
      <c r="P148" s="59">
        <v>87377</v>
      </c>
      <c r="Q148" s="59">
        <v>94939</v>
      </c>
      <c r="R148" s="59">
        <v>87500</v>
      </c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3:28" s="21" customFormat="1" ht="12.75">
      <c r="C149" s="110" t="s">
        <v>133</v>
      </c>
      <c r="D149" s="107" t="s">
        <v>0</v>
      </c>
      <c r="E149" s="107" t="s">
        <v>0</v>
      </c>
      <c r="F149" s="107" t="s">
        <v>0</v>
      </c>
      <c r="G149" s="107" t="s">
        <v>0</v>
      </c>
      <c r="H149" s="107" t="s">
        <v>0</v>
      </c>
      <c r="I149" s="113"/>
      <c r="J149" s="30"/>
      <c r="K149" s="30"/>
      <c r="L149" s="30"/>
      <c r="M149" s="56" t="s">
        <v>37</v>
      </c>
      <c r="N149" s="59">
        <v>363439</v>
      </c>
      <c r="O149" s="59">
        <v>424056</v>
      </c>
      <c r="P149" s="59">
        <v>320581</v>
      </c>
      <c r="Q149" s="59">
        <v>464998</v>
      </c>
      <c r="R149" s="59">
        <v>377637</v>
      </c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3:28" s="21" customFormat="1" ht="12.75">
      <c r="C150" s="110" t="s">
        <v>134</v>
      </c>
      <c r="D150" s="107" t="s">
        <v>0</v>
      </c>
      <c r="E150" s="107" t="s">
        <v>0</v>
      </c>
      <c r="F150" s="107" t="s">
        <v>0</v>
      </c>
      <c r="G150" s="107" t="s">
        <v>0</v>
      </c>
      <c r="H150" s="107" t="s">
        <v>0</v>
      </c>
      <c r="I150" s="113"/>
      <c r="J150" s="30"/>
      <c r="K150" s="30"/>
      <c r="L150" s="30"/>
      <c r="M150" s="56" t="s">
        <v>22</v>
      </c>
      <c r="N150" s="59">
        <v>1021693</v>
      </c>
      <c r="O150" s="59">
        <v>983054</v>
      </c>
      <c r="P150" s="59">
        <v>1055958</v>
      </c>
      <c r="Q150" s="59">
        <v>1044396</v>
      </c>
      <c r="R150" s="59">
        <v>1111141</v>
      </c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3:28" s="21" customFormat="1" ht="12.75">
      <c r="C151" s="110"/>
      <c r="D151" s="111">
        <f>SUM(D144:D150)</f>
        <v>33753</v>
      </c>
      <c r="E151" s="111">
        <f aca="true" t="shared" si="41" ref="E151:H151">SUM(E144:E150)</f>
        <v>36219</v>
      </c>
      <c r="F151" s="111">
        <f t="shared" si="41"/>
        <v>30777</v>
      </c>
      <c r="G151" s="111">
        <f t="shared" si="41"/>
        <v>33550</v>
      </c>
      <c r="H151" s="111">
        <f t="shared" si="41"/>
        <v>37528</v>
      </c>
      <c r="I151" s="113">
        <f t="shared" si="36"/>
        <v>34365.4</v>
      </c>
      <c r="J151" s="30">
        <v>34365.4</v>
      </c>
      <c r="K151" s="30"/>
      <c r="L151" s="30"/>
      <c r="M151" s="56" t="s">
        <v>38</v>
      </c>
      <c r="N151" s="59">
        <v>44960</v>
      </c>
      <c r="O151" s="59">
        <v>43287</v>
      </c>
      <c r="P151" s="59">
        <v>42870</v>
      </c>
      <c r="Q151" s="59">
        <v>49333</v>
      </c>
      <c r="R151" s="59">
        <v>44763</v>
      </c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3:28" s="21" customFormat="1" ht="12.75">
      <c r="C152" s="110" t="s">
        <v>136</v>
      </c>
      <c r="D152" s="106">
        <v>55654</v>
      </c>
      <c r="E152" s="106">
        <v>52776</v>
      </c>
      <c r="F152" s="106">
        <v>50111</v>
      </c>
      <c r="G152" s="106">
        <v>52214</v>
      </c>
      <c r="H152" s="106">
        <v>54954</v>
      </c>
      <c r="I152" s="113">
        <f>AVERAGE(D152:H152)</f>
        <v>53141.8</v>
      </c>
      <c r="J152" s="30">
        <v>53141.8</v>
      </c>
      <c r="K152" s="30"/>
      <c r="L152" s="30"/>
      <c r="M152" s="56" t="s">
        <v>39</v>
      </c>
      <c r="N152" s="59">
        <v>311794</v>
      </c>
      <c r="O152" s="59">
        <v>322281</v>
      </c>
      <c r="P152" s="59">
        <v>315822</v>
      </c>
      <c r="Q152" s="59">
        <v>308814</v>
      </c>
      <c r="R152" s="59">
        <v>326526</v>
      </c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3:28" s="21" customFormat="1" ht="12.75">
      <c r="C153" s="110" t="s">
        <v>135</v>
      </c>
      <c r="D153" s="106">
        <v>89544</v>
      </c>
      <c r="E153" s="106">
        <v>87614</v>
      </c>
      <c r="F153" s="106">
        <v>90897</v>
      </c>
      <c r="G153" s="106">
        <v>89276</v>
      </c>
      <c r="H153" s="106">
        <v>88174</v>
      </c>
      <c r="I153" s="113">
        <f t="shared" si="36"/>
        <v>89101</v>
      </c>
      <c r="J153" s="30">
        <v>89101</v>
      </c>
      <c r="K153" s="30"/>
      <c r="L153" s="30"/>
      <c r="M153" s="56" t="s">
        <v>40</v>
      </c>
      <c r="N153" s="59">
        <v>1333</v>
      </c>
      <c r="O153" s="59">
        <v>1424</v>
      </c>
      <c r="P153" s="59">
        <v>1840</v>
      </c>
      <c r="Q153" s="59">
        <v>1053</v>
      </c>
      <c r="R153" s="59">
        <v>149</v>
      </c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3:28" s="21" customFormat="1" ht="12.75">
      <c r="C154" s="110" t="s">
        <v>137</v>
      </c>
      <c r="D154" s="106">
        <v>1660</v>
      </c>
      <c r="E154" s="106">
        <v>1670</v>
      </c>
      <c r="F154" s="106">
        <v>1631</v>
      </c>
      <c r="G154" s="106">
        <v>1751</v>
      </c>
      <c r="H154" s="106">
        <v>1725</v>
      </c>
      <c r="I154" s="113">
        <f t="shared" si="36"/>
        <v>1687.4</v>
      </c>
      <c r="J154" s="30">
        <v>1687.4</v>
      </c>
      <c r="K154" s="108"/>
      <c r="L154" s="108"/>
      <c r="M154" s="56" t="s">
        <v>41</v>
      </c>
      <c r="N154" s="59">
        <v>27718</v>
      </c>
      <c r="O154" s="59">
        <v>26676</v>
      </c>
      <c r="P154" s="59">
        <v>40270</v>
      </c>
      <c r="Q154" s="59">
        <v>37061</v>
      </c>
      <c r="R154" s="59">
        <v>41741</v>
      </c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3:28" s="21" customFormat="1" ht="12.75">
      <c r="C155" s="30"/>
      <c r="D155" s="30"/>
      <c r="E155" s="30"/>
      <c r="F155" s="30"/>
      <c r="G155" s="30"/>
      <c r="H155" s="30"/>
      <c r="I155" s="113"/>
      <c r="J155" s="30"/>
      <c r="K155" s="30"/>
      <c r="L155" s="30"/>
      <c r="M155" s="56" t="s">
        <v>42</v>
      </c>
      <c r="N155" s="59">
        <v>60909</v>
      </c>
      <c r="O155" s="59">
        <v>69384</v>
      </c>
      <c r="P155" s="59">
        <v>102097</v>
      </c>
      <c r="Q155" s="59">
        <v>98120</v>
      </c>
      <c r="R155" s="59">
        <v>111510</v>
      </c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3:28" s="21" customFormat="1" ht="12.75">
      <c r="C156" s="108" t="s">
        <v>107</v>
      </c>
      <c r="D156" s="30"/>
      <c r="E156" s="30"/>
      <c r="F156" s="30"/>
      <c r="G156" s="30"/>
      <c r="H156" s="30"/>
      <c r="I156" s="113"/>
      <c r="J156" s="30"/>
      <c r="K156" s="30"/>
      <c r="L156" s="30"/>
      <c r="M156" s="56" t="s">
        <v>29</v>
      </c>
      <c r="N156" s="59">
        <v>2960</v>
      </c>
      <c r="O156" s="59">
        <v>2667</v>
      </c>
      <c r="P156" s="59">
        <v>2740</v>
      </c>
      <c r="Q156" s="59">
        <v>3098</v>
      </c>
      <c r="R156" s="59">
        <v>3008</v>
      </c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3:28" s="21" customFormat="1" ht="12.75">
      <c r="C157" s="108" t="s">
        <v>0</v>
      </c>
      <c r="D157" s="108" t="s">
        <v>108</v>
      </c>
      <c r="E157" s="30"/>
      <c r="F157" s="30"/>
      <c r="G157" s="30"/>
      <c r="H157" s="30"/>
      <c r="I157" s="113"/>
      <c r="J157" s="30"/>
      <c r="K157" s="30"/>
      <c r="L157" s="30"/>
      <c r="M157" s="56" t="s">
        <v>26</v>
      </c>
      <c r="N157" s="59">
        <v>183455</v>
      </c>
      <c r="O157" s="59">
        <v>203626</v>
      </c>
      <c r="P157" s="59">
        <v>162934</v>
      </c>
      <c r="Q157" s="59">
        <v>209932</v>
      </c>
      <c r="R157" s="59">
        <v>249632</v>
      </c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3:28" s="21" customFormat="1" ht="12.75">
      <c r="C158" s="30"/>
      <c r="D158" s="30"/>
      <c r="E158" s="30"/>
      <c r="F158" s="30"/>
      <c r="G158" s="30"/>
      <c r="H158" s="30"/>
      <c r="I158" s="113"/>
      <c r="J158" s="30"/>
      <c r="K158" s="30"/>
      <c r="L158" s="30"/>
      <c r="M158" s="56" t="s">
        <v>43</v>
      </c>
      <c r="N158" s="57" t="s">
        <v>0</v>
      </c>
      <c r="O158" s="57" t="s">
        <v>0</v>
      </c>
      <c r="P158" s="57" t="s">
        <v>0</v>
      </c>
      <c r="Q158" s="57" t="s">
        <v>0</v>
      </c>
      <c r="R158" s="57" t="s">
        <v>0</v>
      </c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3:28" s="21" customFormat="1" ht="12.75">
      <c r="C159" s="108" t="s">
        <v>88</v>
      </c>
      <c r="D159" s="108" t="s">
        <v>89</v>
      </c>
      <c r="E159" s="30"/>
      <c r="F159" s="30"/>
      <c r="G159" s="30"/>
      <c r="H159" s="30"/>
      <c r="I159" s="113"/>
      <c r="J159" s="30"/>
      <c r="K159" s="30"/>
      <c r="L159" s="30"/>
      <c r="M159" s="56" t="s">
        <v>18</v>
      </c>
      <c r="N159" s="59">
        <v>30495</v>
      </c>
      <c r="O159" s="59">
        <v>27251</v>
      </c>
      <c r="P159" s="59">
        <v>29399</v>
      </c>
      <c r="Q159" s="59">
        <v>29944</v>
      </c>
      <c r="R159" s="59">
        <v>29081</v>
      </c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3:28" s="21" customFormat="1" ht="12.75">
      <c r="C160" s="108" t="s">
        <v>111</v>
      </c>
      <c r="D160" s="108" t="s">
        <v>32</v>
      </c>
      <c r="E160" s="30"/>
      <c r="F160" s="30"/>
      <c r="G160" s="30"/>
      <c r="H160" s="30"/>
      <c r="I160" s="113"/>
      <c r="J160" s="30"/>
      <c r="K160" s="30"/>
      <c r="L160" s="30"/>
      <c r="M160" s="56" t="s">
        <v>44</v>
      </c>
      <c r="N160" s="59">
        <v>82352</v>
      </c>
      <c r="O160" s="59">
        <v>97053</v>
      </c>
      <c r="P160" s="59">
        <v>81544</v>
      </c>
      <c r="Q160" s="59">
        <v>78501</v>
      </c>
      <c r="R160" s="59">
        <v>96679</v>
      </c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3:28" s="21" customFormat="1" ht="12.75">
      <c r="C161" s="30"/>
      <c r="D161" s="30"/>
      <c r="E161" s="30"/>
      <c r="F161" s="30"/>
      <c r="G161" s="30"/>
      <c r="H161" s="30"/>
      <c r="I161" s="113"/>
      <c r="J161" s="30"/>
      <c r="K161" s="30"/>
      <c r="L161" s="30"/>
      <c r="M161" s="56" t="s">
        <v>25</v>
      </c>
      <c r="N161" s="59">
        <v>476712</v>
      </c>
      <c r="O161" s="59">
        <v>468276</v>
      </c>
      <c r="P161" s="59">
        <v>495003</v>
      </c>
      <c r="Q161" s="59">
        <v>493717</v>
      </c>
      <c r="R161" s="59">
        <v>558263</v>
      </c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3:28" s="21" customFormat="1" ht="12.75">
      <c r="C162" s="110" t="s">
        <v>112</v>
      </c>
      <c r="D162" s="110" t="s">
        <v>60</v>
      </c>
      <c r="E162" s="110" t="s">
        <v>61</v>
      </c>
      <c r="F162" s="110" t="s">
        <v>69</v>
      </c>
      <c r="G162" s="110" t="s">
        <v>70</v>
      </c>
      <c r="H162" s="110" t="s">
        <v>71</v>
      </c>
      <c r="I162" s="113"/>
      <c r="J162" s="30"/>
      <c r="K162" s="30"/>
      <c r="L162" s="30"/>
      <c r="M162" s="56" t="s">
        <v>27</v>
      </c>
      <c r="N162" s="59">
        <v>22803</v>
      </c>
      <c r="O162" s="59">
        <v>25787</v>
      </c>
      <c r="P162" s="59">
        <v>26215</v>
      </c>
      <c r="Q162" s="59">
        <v>30243</v>
      </c>
      <c r="R162" s="59">
        <v>29621</v>
      </c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3:28" s="21" customFormat="1" ht="12.75">
      <c r="C163" s="110" t="s">
        <v>140</v>
      </c>
      <c r="D163" s="106">
        <v>283608</v>
      </c>
      <c r="E163" s="106">
        <v>283233</v>
      </c>
      <c r="F163" s="106">
        <v>259045</v>
      </c>
      <c r="G163" s="106">
        <v>323743</v>
      </c>
      <c r="H163" s="106">
        <v>339788</v>
      </c>
      <c r="I163" s="113">
        <f>AVERAGE(D163:H163)</f>
        <v>297883.4</v>
      </c>
      <c r="J163" s="15">
        <v>297883.4</v>
      </c>
      <c r="K163" s="30"/>
      <c r="L163" s="30"/>
      <c r="M163" s="56" t="s">
        <v>45</v>
      </c>
      <c r="N163" s="59">
        <v>336554</v>
      </c>
      <c r="O163" s="59">
        <v>422178</v>
      </c>
      <c r="P163" s="59">
        <v>261220</v>
      </c>
      <c r="Q163" s="59">
        <v>418961</v>
      </c>
      <c r="R163" s="59">
        <v>441424</v>
      </c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3:28" s="21" customFormat="1" ht="12.75">
      <c r="C164" s="110" t="s">
        <v>127</v>
      </c>
      <c r="D164" s="106">
        <v>151038</v>
      </c>
      <c r="E164" s="106">
        <v>159994</v>
      </c>
      <c r="F164" s="106">
        <v>150015</v>
      </c>
      <c r="G164" s="106">
        <v>195171</v>
      </c>
      <c r="H164" s="106">
        <v>201376</v>
      </c>
      <c r="I164" s="113">
        <f aca="true" t="shared" si="42" ref="I164:I227">AVERAGE(D164:H164)</f>
        <v>171518.8</v>
      </c>
      <c r="J164" s="15">
        <v>171518.8</v>
      </c>
      <c r="K164" s="30"/>
      <c r="L164" s="30"/>
      <c r="M164" s="56" t="s">
        <v>23</v>
      </c>
      <c r="N164" s="59">
        <v>9161</v>
      </c>
      <c r="O164" s="59">
        <v>9727</v>
      </c>
      <c r="P164" s="59">
        <v>9441</v>
      </c>
      <c r="Q164" s="59">
        <v>7449</v>
      </c>
      <c r="R164" s="59">
        <v>10457</v>
      </c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3:28" s="21" customFormat="1" ht="12.75">
      <c r="C165" s="110" t="s">
        <v>128</v>
      </c>
      <c r="D165" s="106">
        <v>423</v>
      </c>
      <c r="E165" s="106">
        <v>329</v>
      </c>
      <c r="F165" s="106">
        <v>338</v>
      </c>
      <c r="G165" s="106">
        <v>387</v>
      </c>
      <c r="H165" s="106">
        <v>158</v>
      </c>
      <c r="I165" s="113"/>
      <c r="J165" s="15"/>
      <c r="K165" s="30"/>
      <c r="L165" s="30"/>
      <c r="M165" s="56" t="s">
        <v>46</v>
      </c>
      <c r="N165" s="59">
        <v>46417</v>
      </c>
      <c r="O165" s="59">
        <v>67209</v>
      </c>
      <c r="P165" s="59">
        <v>54700</v>
      </c>
      <c r="Q165" s="59">
        <v>61458</v>
      </c>
      <c r="R165" s="59">
        <v>85010</v>
      </c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3:28" s="21" customFormat="1" ht="12.75">
      <c r="C166" s="110" t="s">
        <v>129</v>
      </c>
      <c r="D166" s="106">
        <v>997</v>
      </c>
      <c r="E166" s="106">
        <v>925</v>
      </c>
      <c r="F166" s="106">
        <v>617</v>
      </c>
      <c r="G166" s="106">
        <v>751</v>
      </c>
      <c r="H166" s="106">
        <v>546</v>
      </c>
      <c r="I166" s="113"/>
      <c r="J166" s="15"/>
      <c r="K166" s="30"/>
      <c r="L166" s="30"/>
      <c r="M166" s="56" t="s">
        <v>24</v>
      </c>
      <c r="N166" s="59">
        <v>53692</v>
      </c>
      <c r="O166" s="59">
        <v>66351</v>
      </c>
      <c r="P166" s="59">
        <v>66577</v>
      </c>
      <c r="Q166" s="59">
        <v>72589</v>
      </c>
      <c r="R166" s="59">
        <v>74259</v>
      </c>
      <c r="S166" s="53"/>
      <c r="T166" s="53"/>
      <c r="U166" s="53"/>
      <c r="V166" s="53"/>
      <c r="W166" s="53"/>
      <c r="X166" s="53"/>
      <c r="Y166" s="53"/>
      <c r="Z166" s="53"/>
      <c r="AA166" s="53"/>
      <c r="AB166" s="53"/>
    </row>
    <row r="167" spans="3:28" s="21" customFormat="1" ht="12.75">
      <c r="C167" s="110" t="s">
        <v>130</v>
      </c>
      <c r="D167" s="106">
        <v>76914</v>
      </c>
      <c r="E167" s="106">
        <v>72055</v>
      </c>
      <c r="F167" s="106">
        <v>58944</v>
      </c>
      <c r="G167" s="106">
        <v>81088</v>
      </c>
      <c r="H167" s="106">
        <v>90783</v>
      </c>
      <c r="I167" s="113"/>
      <c r="J167" s="15"/>
      <c r="K167" s="30"/>
      <c r="L167" s="30"/>
      <c r="M167" s="56" t="s">
        <v>47</v>
      </c>
      <c r="N167" s="59">
        <v>74533</v>
      </c>
      <c r="O167" s="59">
        <v>80818</v>
      </c>
      <c r="P167" s="59">
        <v>87821</v>
      </c>
      <c r="Q167" s="59">
        <v>88390</v>
      </c>
      <c r="R167" s="112">
        <v>88390</v>
      </c>
      <c r="S167" s="53"/>
      <c r="T167" s="53"/>
      <c r="U167" s="53"/>
      <c r="V167" s="53"/>
      <c r="W167" s="53"/>
      <c r="X167" s="53"/>
      <c r="Y167" s="53"/>
      <c r="Z167" s="53"/>
      <c r="AA167" s="53"/>
      <c r="AB167" s="53"/>
    </row>
    <row r="168" spans="3:28" s="21" customFormat="1" ht="12.75">
      <c r="C168" s="110" t="s">
        <v>131</v>
      </c>
      <c r="D168" s="106">
        <v>1442</v>
      </c>
      <c r="E168" s="106">
        <v>1278</v>
      </c>
      <c r="F168" s="106">
        <v>1012</v>
      </c>
      <c r="G168" s="106">
        <v>1186</v>
      </c>
      <c r="H168" s="106">
        <v>1066</v>
      </c>
      <c r="I168" s="113"/>
      <c r="J168" s="15"/>
      <c r="K168" s="30"/>
      <c r="L168" s="30"/>
      <c r="M168" s="56" t="s">
        <v>21</v>
      </c>
      <c r="N168" s="59">
        <v>395627</v>
      </c>
      <c r="O168" s="59">
        <v>411527</v>
      </c>
      <c r="P168" s="59">
        <v>376493</v>
      </c>
      <c r="Q168" s="59">
        <v>372778</v>
      </c>
      <c r="R168" s="59">
        <v>433045</v>
      </c>
      <c r="S168" s="53"/>
      <c r="T168" s="53"/>
      <c r="U168" s="53"/>
      <c r="V168" s="53"/>
      <c r="W168" s="53"/>
      <c r="X168" s="53"/>
      <c r="Y168" s="53"/>
      <c r="Z168" s="53"/>
      <c r="AA168" s="53"/>
      <c r="AB168" s="53"/>
    </row>
    <row r="169" spans="3:28" s="21" customFormat="1" ht="12.75">
      <c r="C169" s="110" t="s">
        <v>132</v>
      </c>
      <c r="D169" s="106">
        <v>1349</v>
      </c>
      <c r="E169" s="106">
        <v>1439</v>
      </c>
      <c r="F169" s="106">
        <v>1413</v>
      </c>
      <c r="G169" s="106">
        <v>1922</v>
      </c>
      <c r="H169" s="106">
        <v>984</v>
      </c>
      <c r="I169" s="113"/>
      <c r="J169" s="15"/>
      <c r="K169" s="30"/>
      <c r="L169" s="30"/>
      <c r="M169" s="30"/>
      <c r="N169" s="187"/>
      <c r="O169" s="187"/>
      <c r="P169" s="187"/>
      <c r="Q169" s="187"/>
      <c r="R169" s="187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3:28" s="21" customFormat="1" ht="12.75">
      <c r="C170" s="110" t="s">
        <v>133</v>
      </c>
      <c r="D170" s="107" t="s">
        <v>0</v>
      </c>
      <c r="E170" s="107" t="s">
        <v>0</v>
      </c>
      <c r="F170" s="107" t="s">
        <v>0</v>
      </c>
      <c r="G170" s="107" t="s">
        <v>0</v>
      </c>
      <c r="H170" s="107" t="s">
        <v>0</v>
      </c>
      <c r="I170" s="113"/>
      <c r="J170" s="15"/>
      <c r="K170" s="30"/>
      <c r="L170" s="30"/>
      <c r="M170" s="52" t="s">
        <v>107</v>
      </c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</row>
    <row r="171" spans="3:28" s="21" customFormat="1" ht="12.75">
      <c r="C171" s="110" t="s">
        <v>134</v>
      </c>
      <c r="D171" s="107" t="s">
        <v>0</v>
      </c>
      <c r="E171" s="107" t="s">
        <v>0</v>
      </c>
      <c r="F171" s="107" t="s">
        <v>0</v>
      </c>
      <c r="G171" s="107" t="s">
        <v>0</v>
      </c>
      <c r="H171" s="107" t="s">
        <v>0</v>
      </c>
      <c r="I171" s="113"/>
      <c r="J171" s="15"/>
      <c r="K171" s="30"/>
      <c r="L171" s="30"/>
      <c r="M171" s="52" t="s">
        <v>0</v>
      </c>
      <c r="N171" s="52" t="s">
        <v>108</v>
      </c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</row>
    <row r="172" spans="3:28" s="21" customFormat="1" ht="12.75">
      <c r="C172" s="110"/>
      <c r="D172" s="111">
        <f>SUM(D165:D171)</f>
        <v>81125</v>
      </c>
      <c r="E172" s="111">
        <f aca="true" t="shared" si="43" ref="E172:G172">SUM(E165:E171)</f>
        <v>76026</v>
      </c>
      <c r="F172" s="111">
        <f t="shared" si="43"/>
        <v>62324</v>
      </c>
      <c r="G172" s="111">
        <f t="shared" si="43"/>
        <v>85334</v>
      </c>
      <c r="H172" s="111">
        <f>SUM(H165:H171)</f>
        <v>93537</v>
      </c>
      <c r="I172" s="113">
        <f t="shared" si="42"/>
        <v>79669.2</v>
      </c>
      <c r="J172" s="15">
        <v>79669.2</v>
      </c>
      <c r="K172" s="30"/>
      <c r="L172" s="30"/>
      <c r="M172" s="30"/>
      <c r="N172" s="30"/>
      <c r="O172" s="30"/>
      <c r="P172" s="30"/>
      <c r="Q172" s="30"/>
      <c r="R172" s="30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</row>
    <row r="173" spans="3:28" s="21" customFormat="1" ht="12.75">
      <c r="C173" s="110" t="s">
        <v>136</v>
      </c>
      <c r="D173" s="106">
        <v>13594</v>
      </c>
      <c r="E173" s="106">
        <v>9627</v>
      </c>
      <c r="F173" s="106">
        <v>10212</v>
      </c>
      <c r="G173" s="106">
        <v>10628</v>
      </c>
      <c r="H173" s="106">
        <v>12239</v>
      </c>
      <c r="I173" s="113">
        <f>AVERAGE(D173:H173)</f>
        <v>11260</v>
      </c>
      <c r="J173" s="15">
        <v>11260</v>
      </c>
      <c r="K173" s="30"/>
      <c r="L173" s="30"/>
      <c r="M173" s="52" t="s">
        <v>88</v>
      </c>
      <c r="N173" s="52" t="s">
        <v>89</v>
      </c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</row>
    <row r="174" spans="3:28" s="21" customFormat="1" ht="12.75">
      <c r="C174" s="110" t="s">
        <v>135</v>
      </c>
      <c r="D174" s="106">
        <v>33776</v>
      </c>
      <c r="E174" s="106">
        <v>33306</v>
      </c>
      <c r="F174" s="106">
        <v>32685</v>
      </c>
      <c r="G174" s="106">
        <v>27407</v>
      </c>
      <c r="H174" s="106">
        <v>27068</v>
      </c>
      <c r="I174" s="113">
        <f>AVERAGE(D174:H174)</f>
        <v>30848.4</v>
      </c>
      <c r="J174" s="15">
        <v>30848.4</v>
      </c>
      <c r="K174" s="30"/>
      <c r="L174" s="30"/>
      <c r="M174" s="52" t="s">
        <v>66</v>
      </c>
      <c r="N174" s="52" t="s">
        <v>128</v>
      </c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</row>
    <row r="175" spans="3:28" s="21" customFormat="1" ht="12.75">
      <c r="C175" s="110" t="s">
        <v>137</v>
      </c>
      <c r="D175" s="106">
        <v>4077</v>
      </c>
      <c r="E175" s="106">
        <v>4280</v>
      </c>
      <c r="F175" s="106">
        <v>3810</v>
      </c>
      <c r="G175" s="106">
        <v>5203</v>
      </c>
      <c r="H175" s="106">
        <v>5568</v>
      </c>
      <c r="I175" s="113">
        <f t="shared" si="42"/>
        <v>4587.6</v>
      </c>
      <c r="J175" s="15">
        <v>4587.6</v>
      </c>
      <c r="K175" s="30"/>
      <c r="L175" s="30"/>
      <c r="M175" s="30"/>
      <c r="N175" s="30"/>
      <c r="O175" s="30"/>
      <c r="P175" s="30"/>
      <c r="Q175" s="30"/>
      <c r="R175" s="30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</row>
    <row r="176" spans="3:28" s="21" customFormat="1" ht="12.75">
      <c r="C176" s="30"/>
      <c r="D176" s="30"/>
      <c r="E176" s="30"/>
      <c r="F176" s="30"/>
      <c r="G176" s="30"/>
      <c r="H176" s="30"/>
      <c r="I176" s="113"/>
      <c r="J176" s="30"/>
      <c r="K176" s="30"/>
      <c r="L176" s="30"/>
      <c r="M176" s="56" t="s">
        <v>67</v>
      </c>
      <c r="N176" s="56" t="s">
        <v>60</v>
      </c>
      <c r="O176" s="56" t="s">
        <v>61</v>
      </c>
      <c r="P176" s="56" t="s">
        <v>69</v>
      </c>
      <c r="Q176" s="56" t="s">
        <v>70</v>
      </c>
      <c r="R176" s="56" t="s">
        <v>71</v>
      </c>
      <c r="S176" s="53"/>
      <c r="T176" s="53"/>
      <c r="U176" s="53"/>
      <c r="V176" s="53"/>
      <c r="W176" s="53"/>
      <c r="X176" s="53"/>
      <c r="Y176" s="53"/>
      <c r="Z176" s="53"/>
      <c r="AA176" s="53"/>
      <c r="AB176" s="53"/>
    </row>
    <row r="177" spans="3:28" s="21" customFormat="1" ht="12.75">
      <c r="C177" s="108" t="s">
        <v>107</v>
      </c>
      <c r="D177" s="30"/>
      <c r="E177" s="30"/>
      <c r="F177" s="30"/>
      <c r="G177" s="30"/>
      <c r="H177" s="30"/>
      <c r="I177" s="113"/>
      <c r="J177" s="30"/>
      <c r="K177" s="30"/>
      <c r="L177" s="30"/>
      <c r="M177" s="56" t="s">
        <v>72</v>
      </c>
      <c r="N177" s="58">
        <f>SUM(N179:N206)</f>
        <v>156405</v>
      </c>
      <c r="O177" s="58">
        <f aca="true" t="shared" si="44" ref="O177:R177">SUM(O179:O206)</f>
        <v>130698</v>
      </c>
      <c r="P177" s="58">
        <f t="shared" si="44"/>
        <v>113802</v>
      </c>
      <c r="Q177" s="58">
        <f t="shared" si="44"/>
        <v>118346</v>
      </c>
      <c r="R177" s="58">
        <f t="shared" si="44"/>
        <v>133532</v>
      </c>
      <c r="S177" s="53"/>
      <c r="T177" s="53"/>
      <c r="U177" s="53"/>
      <c r="V177" s="53"/>
      <c r="W177" s="53"/>
      <c r="X177" s="53"/>
      <c r="Y177" s="53"/>
      <c r="Z177" s="53"/>
      <c r="AA177" s="53"/>
      <c r="AB177" s="53"/>
    </row>
    <row r="178" spans="3:28" s="21" customFormat="1" ht="12.75">
      <c r="C178" s="108" t="s">
        <v>0</v>
      </c>
      <c r="D178" s="108" t="s">
        <v>108</v>
      </c>
      <c r="E178" s="30"/>
      <c r="F178" s="30"/>
      <c r="G178" s="30"/>
      <c r="H178" s="30"/>
      <c r="I178" s="113"/>
      <c r="J178" s="30"/>
      <c r="K178" s="30"/>
      <c r="L178" s="30"/>
      <c r="M178" s="56" t="s">
        <v>95</v>
      </c>
      <c r="N178" s="59">
        <v>131656</v>
      </c>
      <c r="O178" s="59">
        <v>103786</v>
      </c>
      <c r="P178" s="59">
        <v>82868</v>
      </c>
      <c r="Q178" s="59">
        <v>89597</v>
      </c>
      <c r="R178" s="58">
        <f>SUM(R179+R182+R183+R185+R186+R187+R188+R190+R194+R197+R198+R200+R204+R205+R206)</f>
        <v>94334</v>
      </c>
      <c r="S178" s="53"/>
      <c r="T178" s="53"/>
      <c r="U178" s="53"/>
      <c r="V178" s="53"/>
      <c r="W178" s="53"/>
      <c r="X178" s="53"/>
      <c r="Y178" s="53"/>
      <c r="Z178" s="53"/>
      <c r="AA178" s="53"/>
      <c r="AB178" s="53"/>
    </row>
    <row r="179" spans="3:28" s="21" customFormat="1" ht="12.75">
      <c r="C179" s="30"/>
      <c r="D179" s="30"/>
      <c r="E179" s="30"/>
      <c r="F179" s="30"/>
      <c r="G179" s="30"/>
      <c r="H179" s="30"/>
      <c r="I179" s="113"/>
      <c r="J179" s="30"/>
      <c r="K179" s="30"/>
      <c r="L179" s="30"/>
      <c r="M179" s="56" t="s">
        <v>31</v>
      </c>
      <c r="N179" s="59">
        <v>275</v>
      </c>
      <c r="O179" s="59">
        <v>204</v>
      </c>
      <c r="P179" s="59">
        <v>153</v>
      </c>
      <c r="Q179" s="59">
        <v>143</v>
      </c>
      <c r="R179" s="59">
        <v>143</v>
      </c>
      <c r="S179" s="53"/>
      <c r="T179" s="53"/>
      <c r="U179" s="53"/>
      <c r="V179" s="53"/>
      <c r="W179" s="53"/>
      <c r="X179" s="53"/>
      <c r="Y179" s="53"/>
      <c r="Z179" s="53"/>
      <c r="AA179" s="53"/>
      <c r="AB179" s="53"/>
    </row>
    <row r="180" spans="3:28" s="21" customFormat="1" ht="12.75">
      <c r="C180" s="108" t="s">
        <v>88</v>
      </c>
      <c r="D180" s="108" t="s">
        <v>89</v>
      </c>
      <c r="E180" s="30"/>
      <c r="F180" s="30"/>
      <c r="G180" s="30"/>
      <c r="H180" s="30"/>
      <c r="I180" s="113"/>
      <c r="J180" s="30"/>
      <c r="K180" s="30"/>
      <c r="L180" s="30"/>
      <c r="M180" s="56" t="s">
        <v>32</v>
      </c>
      <c r="N180" s="59">
        <v>423</v>
      </c>
      <c r="O180" s="59">
        <v>329</v>
      </c>
      <c r="P180" s="59">
        <v>338</v>
      </c>
      <c r="Q180" s="59">
        <v>387</v>
      </c>
      <c r="R180" s="59">
        <v>158</v>
      </c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3:28" s="21" customFormat="1" ht="12.75">
      <c r="C181" s="108" t="s">
        <v>111</v>
      </c>
      <c r="D181" s="108" t="s">
        <v>20</v>
      </c>
      <c r="E181" s="30"/>
      <c r="F181" s="30"/>
      <c r="G181" s="30"/>
      <c r="H181" s="30"/>
      <c r="I181" s="113"/>
      <c r="J181" s="30"/>
      <c r="K181" s="30"/>
      <c r="L181" s="30"/>
      <c r="M181" s="56" t="s">
        <v>20</v>
      </c>
      <c r="N181" s="59">
        <v>2430</v>
      </c>
      <c r="O181" s="59">
        <v>2657</v>
      </c>
      <c r="P181" s="59">
        <v>1636</v>
      </c>
      <c r="Q181" s="59">
        <v>1600</v>
      </c>
      <c r="R181" s="59">
        <v>2249</v>
      </c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3:28" s="21" customFormat="1" ht="12.75">
      <c r="C182" s="30"/>
      <c r="D182" s="30"/>
      <c r="E182" s="30"/>
      <c r="F182" s="30"/>
      <c r="G182" s="30"/>
      <c r="H182" s="30"/>
      <c r="I182" s="113"/>
      <c r="J182" s="30"/>
      <c r="K182" s="30"/>
      <c r="L182" s="30"/>
      <c r="M182" s="56" t="s">
        <v>33</v>
      </c>
      <c r="N182" s="59">
        <v>1113</v>
      </c>
      <c r="O182" s="59">
        <v>892</v>
      </c>
      <c r="P182" s="59">
        <v>873</v>
      </c>
      <c r="Q182" s="59">
        <v>810</v>
      </c>
      <c r="R182" s="59">
        <v>1093</v>
      </c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3:28" s="21" customFormat="1" ht="12.75">
      <c r="C183" s="110" t="s">
        <v>112</v>
      </c>
      <c r="D183" s="110" t="s">
        <v>60</v>
      </c>
      <c r="E183" s="110" t="s">
        <v>61</v>
      </c>
      <c r="F183" s="110" t="s">
        <v>69</v>
      </c>
      <c r="G183" s="110" t="s">
        <v>70</v>
      </c>
      <c r="H183" s="110" t="s">
        <v>71</v>
      </c>
      <c r="I183" s="113"/>
      <c r="J183" s="30"/>
      <c r="K183" s="30"/>
      <c r="L183" s="30"/>
      <c r="M183" s="56" t="s">
        <v>73</v>
      </c>
      <c r="N183" s="59">
        <v>9607</v>
      </c>
      <c r="O183" s="59">
        <v>9319</v>
      </c>
      <c r="P183" s="59">
        <v>8921</v>
      </c>
      <c r="Q183" s="59">
        <v>8503</v>
      </c>
      <c r="R183" s="112">
        <v>8503</v>
      </c>
      <c r="S183" s="53"/>
      <c r="T183" s="53"/>
      <c r="U183" s="53"/>
      <c r="V183" s="53"/>
      <c r="W183" s="53"/>
      <c r="X183" s="53"/>
      <c r="Y183" s="53"/>
      <c r="Z183" s="53"/>
      <c r="AA183" s="53"/>
      <c r="AB183" s="53"/>
    </row>
    <row r="184" spans="3:28" s="21" customFormat="1" ht="12.75">
      <c r="C184" s="110" t="s">
        <v>140</v>
      </c>
      <c r="D184" s="106">
        <v>275592</v>
      </c>
      <c r="E184" s="106">
        <v>316954</v>
      </c>
      <c r="F184" s="106">
        <v>280719</v>
      </c>
      <c r="G184" s="106">
        <v>310487</v>
      </c>
      <c r="H184" s="106">
        <v>354301</v>
      </c>
      <c r="I184" s="113">
        <f t="shared" si="42"/>
        <v>307610.6</v>
      </c>
      <c r="J184" s="30">
        <v>307610.6</v>
      </c>
      <c r="K184" s="30"/>
      <c r="L184" s="30"/>
      <c r="M184" s="56" t="s">
        <v>34</v>
      </c>
      <c r="N184" s="59">
        <v>487</v>
      </c>
      <c r="O184" s="59">
        <v>617</v>
      </c>
      <c r="P184" s="59">
        <v>545</v>
      </c>
      <c r="Q184" s="59">
        <v>1477</v>
      </c>
      <c r="R184" s="59">
        <v>1367</v>
      </c>
      <c r="S184" s="53"/>
      <c r="T184" s="53"/>
      <c r="U184" s="53"/>
      <c r="V184" s="53"/>
      <c r="W184" s="53"/>
      <c r="X184" s="53"/>
      <c r="Y184" s="53"/>
      <c r="Z184" s="53"/>
      <c r="AA184" s="53"/>
      <c r="AB184" s="53"/>
    </row>
    <row r="185" spans="3:28" s="21" customFormat="1" ht="12.75">
      <c r="C185" s="110" t="s">
        <v>127</v>
      </c>
      <c r="D185" s="106">
        <v>121131</v>
      </c>
      <c r="E185" s="106">
        <v>145613</v>
      </c>
      <c r="F185" s="106">
        <v>114393</v>
      </c>
      <c r="G185" s="106">
        <v>132221</v>
      </c>
      <c r="H185" s="106">
        <v>154482</v>
      </c>
      <c r="I185" s="113">
        <f t="shared" si="42"/>
        <v>133568</v>
      </c>
      <c r="J185" s="30">
        <v>133568</v>
      </c>
      <c r="K185" s="30"/>
      <c r="L185" s="30"/>
      <c r="M185" s="56" t="s">
        <v>35</v>
      </c>
      <c r="N185" s="59">
        <v>875</v>
      </c>
      <c r="O185" s="59">
        <v>578</v>
      </c>
      <c r="P185" s="59">
        <v>690</v>
      </c>
      <c r="Q185" s="59">
        <v>816</v>
      </c>
      <c r="R185" s="112">
        <v>816</v>
      </c>
      <c r="S185" s="53"/>
      <c r="T185" s="53"/>
      <c r="U185" s="53"/>
      <c r="V185" s="53"/>
      <c r="W185" s="53"/>
      <c r="X185" s="53"/>
      <c r="Y185" s="53"/>
      <c r="Z185" s="53"/>
      <c r="AA185" s="53"/>
      <c r="AB185" s="53"/>
    </row>
    <row r="186" spans="3:28" s="21" customFormat="1" ht="12.75">
      <c r="C186" s="110" t="s">
        <v>128</v>
      </c>
      <c r="D186" s="106">
        <v>2430</v>
      </c>
      <c r="E186" s="106">
        <v>2657</v>
      </c>
      <c r="F186" s="106">
        <v>1636</v>
      </c>
      <c r="G186" s="106">
        <v>1600</v>
      </c>
      <c r="H186" s="106">
        <v>2249</v>
      </c>
      <c r="I186" s="113"/>
      <c r="J186" s="30"/>
      <c r="K186" s="30"/>
      <c r="L186" s="30"/>
      <c r="M186" s="56" t="s">
        <v>36</v>
      </c>
      <c r="N186" s="59">
        <v>1564</v>
      </c>
      <c r="O186" s="59">
        <v>1440</v>
      </c>
      <c r="P186" s="59">
        <v>1353</v>
      </c>
      <c r="Q186" s="59">
        <v>1829</v>
      </c>
      <c r="R186" s="59">
        <v>1597</v>
      </c>
      <c r="S186" s="53"/>
      <c r="T186" s="53"/>
      <c r="U186" s="53"/>
      <c r="V186" s="53"/>
      <c r="W186" s="53"/>
      <c r="X186" s="53"/>
      <c r="Y186" s="53"/>
      <c r="Z186" s="53"/>
      <c r="AA186" s="53"/>
      <c r="AB186" s="53"/>
    </row>
    <row r="187" spans="3:28" s="21" customFormat="1" ht="12.75">
      <c r="C187" s="110" t="s">
        <v>129</v>
      </c>
      <c r="D187" s="106">
        <v>8488</v>
      </c>
      <c r="E187" s="106">
        <v>10635</v>
      </c>
      <c r="F187" s="106">
        <v>10092</v>
      </c>
      <c r="G187" s="106">
        <v>9388</v>
      </c>
      <c r="H187" s="106">
        <v>11299</v>
      </c>
      <c r="I187" s="113"/>
      <c r="J187" s="30"/>
      <c r="K187" s="30"/>
      <c r="L187" s="30"/>
      <c r="M187" s="56" t="s">
        <v>37</v>
      </c>
      <c r="N187" s="59">
        <v>21315</v>
      </c>
      <c r="O187" s="59">
        <v>21852</v>
      </c>
      <c r="P187" s="59">
        <v>13496</v>
      </c>
      <c r="Q187" s="59">
        <v>21129</v>
      </c>
      <c r="R187" s="59">
        <v>18923</v>
      </c>
      <c r="S187" s="53"/>
      <c r="T187" s="53"/>
      <c r="U187" s="53"/>
      <c r="V187" s="53"/>
      <c r="W187" s="53"/>
      <c r="X187" s="53"/>
      <c r="Y187" s="53"/>
      <c r="Z187" s="53"/>
      <c r="AA187" s="53"/>
      <c r="AB187" s="53"/>
    </row>
    <row r="188" spans="3:28" s="21" customFormat="1" ht="12.75">
      <c r="C188" s="110" t="s">
        <v>130</v>
      </c>
      <c r="D188" s="106">
        <v>39284</v>
      </c>
      <c r="E188" s="106">
        <v>40018</v>
      </c>
      <c r="F188" s="106">
        <v>41106</v>
      </c>
      <c r="G188" s="106">
        <v>51787</v>
      </c>
      <c r="H188" s="106">
        <v>55517</v>
      </c>
      <c r="I188" s="113"/>
      <c r="J188" s="30"/>
      <c r="K188" s="30"/>
      <c r="L188" s="30"/>
      <c r="M188" s="56" t="s">
        <v>22</v>
      </c>
      <c r="N188" s="59">
        <v>58149</v>
      </c>
      <c r="O188" s="59">
        <v>38445</v>
      </c>
      <c r="P188" s="59">
        <v>31986</v>
      </c>
      <c r="Q188" s="59">
        <v>28669</v>
      </c>
      <c r="R188" s="59">
        <v>31687</v>
      </c>
      <c r="S188" s="53"/>
      <c r="T188" s="53"/>
      <c r="U188" s="53"/>
      <c r="V188" s="53"/>
      <c r="W188" s="53"/>
      <c r="X188" s="53"/>
      <c r="Y188" s="53"/>
      <c r="Z188" s="53"/>
      <c r="AA188" s="53"/>
      <c r="AB188" s="53"/>
    </row>
    <row r="189" spans="3:28" s="21" customFormat="1" ht="12.75">
      <c r="C189" s="110" t="s">
        <v>131</v>
      </c>
      <c r="D189" s="106">
        <v>765</v>
      </c>
      <c r="E189" s="106">
        <v>972</v>
      </c>
      <c r="F189" s="106">
        <v>593</v>
      </c>
      <c r="G189" s="106">
        <v>619</v>
      </c>
      <c r="H189" s="106">
        <v>776</v>
      </c>
      <c r="I189" s="113"/>
      <c r="J189" s="30"/>
      <c r="K189" s="30"/>
      <c r="L189" s="30"/>
      <c r="M189" s="56" t="s">
        <v>38</v>
      </c>
      <c r="N189" s="59">
        <v>116</v>
      </c>
      <c r="O189" s="59">
        <v>137</v>
      </c>
      <c r="P189" s="59">
        <v>100</v>
      </c>
      <c r="Q189" s="59">
        <v>113</v>
      </c>
      <c r="R189" s="59">
        <v>122</v>
      </c>
      <c r="S189" s="53"/>
      <c r="T189" s="53"/>
      <c r="U189" s="53"/>
      <c r="V189" s="53"/>
      <c r="W189" s="53"/>
      <c r="X189" s="53"/>
      <c r="Y189" s="53"/>
      <c r="Z189" s="53"/>
      <c r="AA189" s="53"/>
      <c r="AB189" s="53"/>
    </row>
    <row r="190" spans="3:28" s="21" customFormat="1" ht="12.75">
      <c r="C190" s="110" t="s">
        <v>132</v>
      </c>
      <c r="D190" s="106">
        <v>584</v>
      </c>
      <c r="E190" s="106">
        <v>652</v>
      </c>
      <c r="F190" s="106">
        <v>594</v>
      </c>
      <c r="G190" s="106">
        <v>694</v>
      </c>
      <c r="H190" s="106">
        <v>642</v>
      </c>
      <c r="I190" s="113"/>
      <c r="J190" s="30"/>
      <c r="K190" s="30"/>
      <c r="L190" s="30"/>
      <c r="M190" s="56" t="s">
        <v>39</v>
      </c>
      <c r="N190" s="59">
        <v>4745</v>
      </c>
      <c r="O190" s="59">
        <v>4165</v>
      </c>
      <c r="P190" s="59">
        <v>4640</v>
      </c>
      <c r="Q190" s="59">
        <v>3558</v>
      </c>
      <c r="R190" s="59">
        <v>3482</v>
      </c>
      <c r="S190" s="53"/>
      <c r="T190" s="53"/>
      <c r="U190" s="53"/>
      <c r="V190" s="53"/>
      <c r="W190" s="53"/>
      <c r="X190" s="53"/>
      <c r="Y190" s="53"/>
      <c r="Z190" s="53"/>
      <c r="AA190" s="53"/>
      <c r="AB190" s="53"/>
    </row>
    <row r="191" spans="3:28" s="21" customFormat="1" ht="12.75">
      <c r="C191" s="110" t="s">
        <v>133</v>
      </c>
      <c r="D191" s="107" t="s">
        <v>0</v>
      </c>
      <c r="E191" s="107" t="s">
        <v>0</v>
      </c>
      <c r="F191" s="107" t="s">
        <v>0</v>
      </c>
      <c r="G191" s="107" t="s">
        <v>0</v>
      </c>
      <c r="H191" s="107" t="s">
        <v>0</v>
      </c>
      <c r="I191" s="113"/>
      <c r="J191" s="30"/>
      <c r="K191" s="30"/>
      <c r="L191" s="30"/>
      <c r="M191" s="56" t="s">
        <v>40</v>
      </c>
      <c r="N191" s="59">
        <v>26</v>
      </c>
      <c r="O191" s="59">
        <v>28</v>
      </c>
      <c r="P191" s="59">
        <v>29</v>
      </c>
      <c r="Q191" s="59">
        <v>29</v>
      </c>
      <c r="R191" s="59">
        <v>27</v>
      </c>
      <c r="S191" s="53"/>
      <c r="T191" s="53"/>
      <c r="U191" s="53"/>
      <c r="V191" s="53"/>
      <c r="W191" s="53"/>
      <c r="X191" s="53"/>
      <c r="Y191" s="53"/>
      <c r="Z191" s="53"/>
      <c r="AA191" s="53"/>
      <c r="AB191" s="53"/>
    </row>
    <row r="192" spans="3:28" s="21" customFormat="1" ht="12.75">
      <c r="C192" s="110" t="s">
        <v>134</v>
      </c>
      <c r="D192" s="107" t="s">
        <v>0</v>
      </c>
      <c r="E192" s="107" t="s">
        <v>0</v>
      </c>
      <c r="F192" s="107" t="s">
        <v>0</v>
      </c>
      <c r="G192" s="107" t="s">
        <v>0</v>
      </c>
      <c r="H192" s="107" t="s">
        <v>0</v>
      </c>
      <c r="I192" s="113"/>
      <c r="J192" s="30"/>
      <c r="K192" s="30"/>
      <c r="L192" s="30"/>
      <c r="M192" s="56" t="s">
        <v>41</v>
      </c>
      <c r="N192" s="59">
        <v>216</v>
      </c>
      <c r="O192" s="59">
        <v>336</v>
      </c>
      <c r="P192" s="59">
        <v>444</v>
      </c>
      <c r="Q192" s="59">
        <v>672</v>
      </c>
      <c r="R192" s="59">
        <v>1308</v>
      </c>
      <c r="S192" s="53"/>
      <c r="T192" s="53"/>
      <c r="U192" s="53"/>
      <c r="V192" s="53"/>
      <c r="W192" s="53"/>
      <c r="X192" s="53"/>
      <c r="Y192" s="53"/>
      <c r="Z192" s="53"/>
      <c r="AA192" s="53"/>
      <c r="AB192" s="53"/>
    </row>
    <row r="193" spans="3:28" s="21" customFormat="1" ht="12.75">
      <c r="C193" s="110"/>
      <c r="D193" s="111">
        <f>SUM(D186:D192)</f>
        <v>51551</v>
      </c>
      <c r="E193" s="111">
        <f aca="true" t="shared" si="45" ref="E193:H193">SUM(E186:E192)</f>
        <v>54934</v>
      </c>
      <c r="F193" s="111">
        <f t="shared" si="45"/>
        <v>54021</v>
      </c>
      <c r="G193" s="111">
        <f t="shared" si="45"/>
        <v>64088</v>
      </c>
      <c r="H193" s="111">
        <f t="shared" si="45"/>
        <v>70483</v>
      </c>
      <c r="I193" s="113">
        <f t="shared" si="42"/>
        <v>59015.4</v>
      </c>
      <c r="J193" s="30">
        <v>59015.4</v>
      </c>
      <c r="K193" s="30"/>
      <c r="L193" s="30"/>
      <c r="M193" s="56" t="s">
        <v>42</v>
      </c>
      <c r="N193" s="59">
        <v>3014</v>
      </c>
      <c r="O193" s="59">
        <v>3354</v>
      </c>
      <c r="P193" s="59">
        <v>3436</v>
      </c>
      <c r="Q193" s="59">
        <v>3853</v>
      </c>
      <c r="R193" s="59">
        <v>8639</v>
      </c>
      <c r="S193" s="53"/>
      <c r="T193" s="53"/>
      <c r="U193" s="53"/>
      <c r="V193" s="53"/>
      <c r="W193" s="53"/>
      <c r="X193" s="53"/>
      <c r="Y193" s="53"/>
      <c r="Z193" s="53"/>
      <c r="AA193" s="53"/>
      <c r="AB193" s="53"/>
    </row>
    <row r="194" spans="3:28" s="21" customFormat="1" ht="12.75">
      <c r="C194" s="110" t="s">
        <v>136</v>
      </c>
      <c r="D194" s="106">
        <v>50289</v>
      </c>
      <c r="E194" s="106">
        <v>57543</v>
      </c>
      <c r="F194" s="106">
        <v>57398</v>
      </c>
      <c r="G194" s="106">
        <v>53368</v>
      </c>
      <c r="H194" s="106">
        <v>64880</v>
      </c>
      <c r="I194" s="113">
        <f>AVERAGE(D194:H194)</f>
        <v>56695.6</v>
      </c>
      <c r="J194" s="30">
        <v>56695.6</v>
      </c>
      <c r="K194" s="30"/>
      <c r="L194" s="30"/>
      <c r="M194" s="56" t="s">
        <v>29</v>
      </c>
      <c r="N194" s="59">
        <v>30</v>
      </c>
      <c r="O194" s="59">
        <v>19</v>
      </c>
      <c r="P194" s="59">
        <v>15</v>
      </c>
      <c r="Q194" s="59">
        <v>31</v>
      </c>
      <c r="R194" s="59">
        <v>34</v>
      </c>
      <c r="S194" s="53"/>
      <c r="T194" s="53"/>
      <c r="U194" s="53"/>
      <c r="V194" s="53"/>
      <c r="W194" s="53"/>
      <c r="X194" s="53"/>
      <c r="Y194" s="53"/>
      <c r="Z194" s="53"/>
      <c r="AA194" s="53"/>
      <c r="AB194" s="53"/>
    </row>
    <row r="195" spans="3:28" s="21" customFormat="1" ht="12.75">
      <c r="C195" s="110" t="s">
        <v>135</v>
      </c>
      <c r="D195" s="106">
        <v>46298</v>
      </c>
      <c r="E195" s="106">
        <v>50981</v>
      </c>
      <c r="F195" s="106">
        <v>48476</v>
      </c>
      <c r="G195" s="106">
        <v>53971</v>
      </c>
      <c r="H195" s="106">
        <v>56430</v>
      </c>
      <c r="I195" s="113">
        <f t="shared" si="42"/>
        <v>51231.2</v>
      </c>
      <c r="J195" s="30">
        <v>51231.2</v>
      </c>
      <c r="K195" s="30"/>
      <c r="L195" s="30"/>
      <c r="M195" s="56" t="s">
        <v>26</v>
      </c>
      <c r="N195" s="59">
        <v>1305</v>
      </c>
      <c r="O195" s="59">
        <v>1521</v>
      </c>
      <c r="P195" s="59">
        <v>1586</v>
      </c>
      <c r="Q195" s="59">
        <v>1596</v>
      </c>
      <c r="R195" s="59">
        <v>1647</v>
      </c>
      <c r="S195" s="53"/>
      <c r="T195" s="53"/>
      <c r="U195" s="53"/>
      <c r="V195" s="53"/>
      <c r="W195" s="53"/>
      <c r="X195" s="53"/>
      <c r="Y195" s="53"/>
      <c r="Z195" s="53"/>
      <c r="AA195" s="53"/>
      <c r="AB195" s="53"/>
    </row>
    <row r="196" spans="3:28" s="21" customFormat="1" ht="12.75">
      <c r="C196" s="110" t="s">
        <v>137</v>
      </c>
      <c r="D196" s="106">
        <v>6323</v>
      </c>
      <c r="E196" s="106">
        <v>7882</v>
      </c>
      <c r="F196" s="106">
        <v>6431</v>
      </c>
      <c r="G196" s="106">
        <v>6839</v>
      </c>
      <c r="H196" s="106">
        <v>8027</v>
      </c>
      <c r="I196" s="113">
        <f t="shared" si="42"/>
        <v>7100.4</v>
      </c>
      <c r="J196" s="30">
        <v>7100.4</v>
      </c>
      <c r="K196" s="30"/>
      <c r="L196" s="30"/>
      <c r="M196" s="56" t="s">
        <v>43</v>
      </c>
      <c r="N196" s="57" t="s">
        <v>0</v>
      </c>
      <c r="O196" s="57" t="s">
        <v>0</v>
      </c>
      <c r="P196" s="57" t="s">
        <v>0</v>
      </c>
      <c r="Q196" s="57" t="s">
        <v>0</v>
      </c>
      <c r="R196" s="57" t="s">
        <v>0</v>
      </c>
      <c r="S196" s="53"/>
      <c r="T196" s="53"/>
      <c r="U196" s="53"/>
      <c r="V196" s="53"/>
      <c r="W196" s="53"/>
      <c r="X196" s="53"/>
      <c r="Y196" s="53"/>
      <c r="Z196" s="53"/>
      <c r="AA196" s="53"/>
      <c r="AB196" s="53"/>
    </row>
    <row r="197" spans="3:28" s="21" customFormat="1" ht="12.75">
      <c r="C197" s="30"/>
      <c r="D197" s="30"/>
      <c r="E197" s="30"/>
      <c r="F197" s="30"/>
      <c r="G197" s="30"/>
      <c r="H197" s="30"/>
      <c r="I197" s="113"/>
      <c r="J197" s="30"/>
      <c r="K197" s="30"/>
      <c r="L197" s="30"/>
      <c r="M197" s="56" t="s">
        <v>18</v>
      </c>
      <c r="N197" s="59">
        <v>396</v>
      </c>
      <c r="O197" s="59">
        <v>324</v>
      </c>
      <c r="P197" s="59">
        <v>360</v>
      </c>
      <c r="Q197" s="59">
        <v>360</v>
      </c>
      <c r="R197" s="59">
        <v>396</v>
      </c>
      <c r="S197" s="53"/>
      <c r="T197" s="53"/>
      <c r="U197" s="53"/>
      <c r="V197" s="53"/>
      <c r="W197" s="53"/>
      <c r="X197" s="53"/>
      <c r="Y197" s="53"/>
      <c r="Z197" s="53"/>
      <c r="AA197" s="53"/>
      <c r="AB197" s="53"/>
    </row>
    <row r="198" spans="3:28" s="21" customFormat="1" ht="12.75">
      <c r="C198" s="108" t="s">
        <v>107</v>
      </c>
      <c r="D198" s="30"/>
      <c r="E198" s="30"/>
      <c r="F198" s="30"/>
      <c r="G198" s="30"/>
      <c r="H198" s="30"/>
      <c r="I198" s="113"/>
      <c r="J198" s="30"/>
      <c r="K198" s="30"/>
      <c r="L198" s="30"/>
      <c r="M198" s="56" t="s">
        <v>44</v>
      </c>
      <c r="N198" s="59">
        <v>2210</v>
      </c>
      <c r="O198" s="59">
        <v>2528</v>
      </c>
      <c r="P198" s="59">
        <v>1588</v>
      </c>
      <c r="Q198" s="59">
        <v>1593</v>
      </c>
      <c r="R198" s="59">
        <v>1960</v>
      </c>
      <c r="S198" s="53"/>
      <c r="T198" s="53"/>
      <c r="U198" s="53"/>
      <c r="V198" s="53"/>
      <c r="W198" s="53"/>
      <c r="X198" s="53"/>
      <c r="Y198" s="53"/>
      <c r="Z198" s="53"/>
      <c r="AA198" s="53"/>
      <c r="AB198" s="53"/>
    </row>
    <row r="199" spans="3:28" s="21" customFormat="1" ht="12.75">
      <c r="C199" s="108" t="s">
        <v>0</v>
      </c>
      <c r="D199" s="108" t="s">
        <v>108</v>
      </c>
      <c r="E199" s="30"/>
      <c r="F199" s="30"/>
      <c r="G199" s="30"/>
      <c r="H199" s="30"/>
      <c r="I199" s="113"/>
      <c r="J199" s="30"/>
      <c r="K199" s="30"/>
      <c r="L199" s="30"/>
      <c r="M199" s="56" t="s">
        <v>25</v>
      </c>
      <c r="N199" s="59">
        <v>14386</v>
      </c>
      <c r="O199" s="59">
        <v>13731</v>
      </c>
      <c r="P199" s="59">
        <v>19592</v>
      </c>
      <c r="Q199" s="59">
        <v>15366</v>
      </c>
      <c r="R199" s="59">
        <v>19921</v>
      </c>
      <c r="S199" s="53"/>
      <c r="T199" s="53"/>
      <c r="U199" s="53"/>
      <c r="V199" s="53"/>
      <c r="W199" s="53"/>
      <c r="X199" s="53"/>
      <c r="Y199" s="53"/>
      <c r="Z199" s="53"/>
      <c r="AA199" s="53"/>
      <c r="AB199" s="53"/>
    </row>
    <row r="200" spans="3:28" s="21" customFormat="1" ht="12.75">
      <c r="C200" s="30"/>
      <c r="D200" s="30"/>
      <c r="E200" s="30"/>
      <c r="F200" s="30"/>
      <c r="G200" s="30"/>
      <c r="H200" s="30"/>
      <c r="I200" s="113"/>
      <c r="J200" s="30"/>
      <c r="K200" s="30"/>
      <c r="L200" s="30"/>
      <c r="M200" s="56" t="s">
        <v>27</v>
      </c>
      <c r="N200" s="59">
        <v>79</v>
      </c>
      <c r="O200" s="59">
        <v>82</v>
      </c>
      <c r="P200" s="59">
        <v>77</v>
      </c>
      <c r="Q200" s="59">
        <v>71</v>
      </c>
      <c r="R200" s="59">
        <v>70</v>
      </c>
      <c r="S200" s="53"/>
      <c r="T200" s="53"/>
      <c r="U200" s="53"/>
      <c r="V200" s="53"/>
      <c r="W200" s="53"/>
      <c r="X200" s="53"/>
      <c r="Y200" s="53"/>
      <c r="Z200" s="53"/>
      <c r="AA200" s="53"/>
      <c r="AB200" s="53"/>
    </row>
    <row r="201" spans="3:28" s="21" customFormat="1" ht="12.75">
      <c r="C201" s="108" t="s">
        <v>88</v>
      </c>
      <c r="D201" s="108" t="s">
        <v>89</v>
      </c>
      <c r="E201" s="30"/>
      <c r="F201" s="30"/>
      <c r="G201" s="30"/>
      <c r="H201" s="30"/>
      <c r="I201" s="113"/>
      <c r="J201" s="30"/>
      <c r="K201" s="30"/>
      <c r="L201" s="30"/>
      <c r="M201" s="56" t="s">
        <v>45</v>
      </c>
      <c r="N201" s="59">
        <v>1660</v>
      </c>
      <c r="O201" s="59">
        <v>3421</v>
      </c>
      <c r="P201" s="59">
        <v>2804</v>
      </c>
      <c r="Q201" s="59">
        <v>3295</v>
      </c>
      <c r="R201" s="59">
        <v>3177</v>
      </c>
      <c r="S201" s="53"/>
      <c r="T201" s="53"/>
      <c r="U201" s="53"/>
      <c r="V201" s="53"/>
      <c r="W201" s="53"/>
      <c r="X201" s="53"/>
      <c r="Y201" s="53"/>
      <c r="Z201" s="53"/>
      <c r="AA201" s="53"/>
      <c r="AB201" s="53"/>
    </row>
    <row r="202" spans="3:28" s="21" customFormat="1" ht="12.75">
      <c r="C202" s="108" t="s">
        <v>111</v>
      </c>
      <c r="D202" s="108" t="s">
        <v>33</v>
      </c>
      <c r="E202" s="30"/>
      <c r="F202" s="30"/>
      <c r="G202" s="30"/>
      <c r="H202" s="30"/>
      <c r="I202" s="113"/>
      <c r="J202" s="30"/>
      <c r="K202" s="30"/>
      <c r="L202" s="30"/>
      <c r="M202" s="56" t="s">
        <v>23</v>
      </c>
      <c r="N202" s="59">
        <v>74</v>
      </c>
      <c r="O202" s="59">
        <v>137</v>
      </c>
      <c r="P202" s="59">
        <v>61</v>
      </c>
      <c r="Q202" s="59">
        <v>37</v>
      </c>
      <c r="R202" s="59">
        <v>62</v>
      </c>
      <c r="S202" s="53"/>
      <c r="T202" s="53"/>
      <c r="U202" s="53"/>
      <c r="V202" s="53"/>
      <c r="W202" s="53"/>
      <c r="X202" s="53"/>
      <c r="Y202" s="53"/>
      <c r="Z202" s="53"/>
      <c r="AA202" s="53"/>
      <c r="AB202" s="53"/>
    </row>
    <row r="203" spans="3:28" s="21" customFormat="1" ht="12.75">
      <c r="C203" s="30"/>
      <c r="D203" s="30"/>
      <c r="E203" s="30"/>
      <c r="F203" s="30"/>
      <c r="G203" s="30"/>
      <c r="H203" s="30"/>
      <c r="I203" s="113"/>
      <c r="J203" s="30"/>
      <c r="K203" s="30"/>
      <c r="L203" s="30"/>
      <c r="M203" s="56" t="s">
        <v>46</v>
      </c>
      <c r="N203" s="59">
        <v>612</v>
      </c>
      <c r="O203" s="59">
        <v>644</v>
      </c>
      <c r="P203" s="59">
        <v>363</v>
      </c>
      <c r="Q203" s="59">
        <v>324</v>
      </c>
      <c r="R203" s="59">
        <v>521</v>
      </c>
      <c r="S203" s="53"/>
      <c r="T203" s="53"/>
      <c r="U203" s="53"/>
      <c r="V203" s="53"/>
      <c r="W203" s="53"/>
      <c r="X203" s="53"/>
      <c r="Y203" s="53"/>
      <c r="Z203" s="53"/>
      <c r="AA203" s="53"/>
      <c r="AB203" s="53"/>
    </row>
    <row r="204" spans="3:28" s="21" customFormat="1" ht="12.75">
      <c r="C204" s="110" t="s">
        <v>112</v>
      </c>
      <c r="D204" s="110" t="s">
        <v>60</v>
      </c>
      <c r="E204" s="110" t="s">
        <v>61</v>
      </c>
      <c r="F204" s="110" t="s">
        <v>69</v>
      </c>
      <c r="G204" s="110" t="s">
        <v>70</v>
      </c>
      <c r="H204" s="110" t="s">
        <v>71</v>
      </c>
      <c r="I204" s="113"/>
      <c r="J204" s="30"/>
      <c r="K204" s="30"/>
      <c r="L204" s="30"/>
      <c r="M204" s="56" t="s">
        <v>24</v>
      </c>
      <c r="N204" s="59">
        <v>1010</v>
      </c>
      <c r="O204" s="59">
        <v>1122</v>
      </c>
      <c r="P204" s="59">
        <v>1085</v>
      </c>
      <c r="Q204" s="59">
        <v>962</v>
      </c>
      <c r="R204" s="59">
        <v>1210</v>
      </c>
      <c r="S204" s="53"/>
      <c r="T204" s="53"/>
      <c r="U204" s="53"/>
      <c r="V204" s="53"/>
      <c r="W204" s="53"/>
      <c r="X204" s="53"/>
      <c r="Y204" s="53"/>
      <c r="Z204" s="53"/>
      <c r="AA204" s="53"/>
      <c r="AB204" s="53"/>
    </row>
    <row r="205" spans="3:28" s="21" customFormat="1" ht="12.75">
      <c r="C205" s="110" t="s">
        <v>140</v>
      </c>
      <c r="D205" s="106">
        <v>310683</v>
      </c>
      <c r="E205" s="106">
        <v>312709</v>
      </c>
      <c r="F205" s="106">
        <v>319439</v>
      </c>
      <c r="G205" s="106">
        <v>316336</v>
      </c>
      <c r="H205" s="106">
        <v>325863</v>
      </c>
      <c r="I205" s="113">
        <f t="shared" si="42"/>
        <v>317006</v>
      </c>
      <c r="J205" s="30">
        <v>317006</v>
      </c>
      <c r="K205" s="30"/>
      <c r="L205" s="30"/>
      <c r="M205" s="56" t="s">
        <v>47</v>
      </c>
      <c r="N205" s="59">
        <v>3115</v>
      </c>
      <c r="O205" s="59">
        <v>3506</v>
      </c>
      <c r="P205" s="59">
        <v>3415</v>
      </c>
      <c r="Q205" s="59">
        <v>3574</v>
      </c>
      <c r="R205" s="112">
        <v>3574</v>
      </c>
      <c r="S205" s="53"/>
      <c r="T205" s="53"/>
      <c r="U205" s="53"/>
      <c r="V205" s="53"/>
      <c r="W205" s="53"/>
      <c r="X205" s="53"/>
      <c r="Y205" s="53"/>
      <c r="Z205" s="53"/>
      <c r="AA205" s="53"/>
      <c r="AB205" s="53"/>
    </row>
    <row r="206" spans="3:28" s="21" customFormat="1" ht="12.75">
      <c r="C206" s="110" t="s">
        <v>127</v>
      </c>
      <c r="D206" s="106">
        <v>131548</v>
      </c>
      <c r="E206" s="106">
        <v>131646</v>
      </c>
      <c r="F206" s="106">
        <v>140216</v>
      </c>
      <c r="G206" s="106">
        <v>132341</v>
      </c>
      <c r="H206" s="106">
        <v>140577</v>
      </c>
      <c r="I206" s="113">
        <f t="shared" si="42"/>
        <v>135265.6</v>
      </c>
      <c r="J206" s="30">
        <v>135265.6</v>
      </c>
      <c r="K206" s="30"/>
      <c r="L206" s="30"/>
      <c r="M206" s="56" t="s">
        <v>21</v>
      </c>
      <c r="N206" s="59">
        <v>27173</v>
      </c>
      <c r="O206" s="59">
        <v>19310</v>
      </c>
      <c r="P206" s="59">
        <v>14216</v>
      </c>
      <c r="Q206" s="59">
        <v>17549</v>
      </c>
      <c r="R206" s="59">
        <v>20846</v>
      </c>
      <c r="S206" s="53"/>
      <c r="T206" s="53"/>
      <c r="U206" s="53"/>
      <c r="V206" s="53"/>
      <c r="W206" s="53"/>
      <c r="X206" s="53"/>
      <c r="Y206" s="53"/>
      <c r="Z206" s="53"/>
      <c r="AA206" s="53"/>
      <c r="AB206" s="53"/>
    </row>
    <row r="207" spans="3:28" s="21" customFormat="1" ht="12.75">
      <c r="C207" s="110" t="s">
        <v>128</v>
      </c>
      <c r="D207" s="106">
        <v>1113</v>
      </c>
      <c r="E207" s="106">
        <v>892</v>
      </c>
      <c r="F207" s="106">
        <v>873</v>
      </c>
      <c r="G207" s="106">
        <v>810</v>
      </c>
      <c r="H207" s="106">
        <v>1093</v>
      </c>
      <c r="I207" s="113"/>
      <c r="J207" s="30"/>
      <c r="K207" s="30"/>
      <c r="L207" s="30"/>
      <c r="M207" s="30"/>
      <c r="N207" s="187"/>
      <c r="O207" s="187"/>
      <c r="P207" s="187"/>
      <c r="Q207" s="187"/>
      <c r="R207" s="30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3:28" s="21" customFormat="1" ht="12.75">
      <c r="C208" s="110" t="s">
        <v>129</v>
      </c>
      <c r="D208" s="106">
        <v>10485</v>
      </c>
      <c r="E208" s="106">
        <v>12179</v>
      </c>
      <c r="F208" s="106">
        <v>12188</v>
      </c>
      <c r="G208" s="106">
        <v>10826</v>
      </c>
      <c r="H208" s="106">
        <v>9152</v>
      </c>
      <c r="I208" s="113"/>
      <c r="J208" s="30"/>
      <c r="K208" s="30"/>
      <c r="L208" s="30"/>
      <c r="M208" s="52" t="s">
        <v>107</v>
      </c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</row>
    <row r="209" spans="3:28" s="21" customFormat="1" ht="12.75">
      <c r="C209" s="110" t="s">
        <v>130</v>
      </c>
      <c r="D209" s="106">
        <v>16540</v>
      </c>
      <c r="E209" s="106">
        <v>14463</v>
      </c>
      <c r="F209" s="106">
        <v>13801</v>
      </c>
      <c r="G209" s="106">
        <v>19606</v>
      </c>
      <c r="H209" s="106">
        <v>20265</v>
      </c>
      <c r="I209" s="113"/>
      <c r="J209" s="30"/>
      <c r="K209" s="30"/>
      <c r="L209" s="30"/>
      <c r="M209" s="52" t="s">
        <v>0</v>
      </c>
      <c r="N209" s="52" t="s">
        <v>108</v>
      </c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</row>
    <row r="210" spans="3:28" s="21" customFormat="1" ht="12.75">
      <c r="C210" s="110" t="s">
        <v>131</v>
      </c>
      <c r="D210" s="106">
        <v>909</v>
      </c>
      <c r="E210" s="106">
        <v>975</v>
      </c>
      <c r="F210" s="106">
        <v>909</v>
      </c>
      <c r="G210" s="106">
        <v>907</v>
      </c>
      <c r="H210" s="106">
        <v>912</v>
      </c>
      <c r="I210" s="113"/>
      <c r="J210" s="30"/>
      <c r="K210" s="30"/>
      <c r="L210" s="30"/>
      <c r="M210" s="30"/>
      <c r="N210" s="30"/>
      <c r="O210" s="30"/>
      <c r="P210" s="30"/>
      <c r="Q210" s="30"/>
      <c r="R210" s="30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</row>
    <row r="211" spans="3:28" s="21" customFormat="1" ht="12.75">
      <c r="C211" s="110" t="s">
        <v>132</v>
      </c>
      <c r="D211" s="106">
        <v>110</v>
      </c>
      <c r="E211" s="106">
        <v>114</v>
      </c>
      <c r="F211" s="106">
        <v>98</v>
      </c>
      <c r="G211" s="106">
        <v>128</v>
      </c>
      <c r="H211" s="106">
        <v>136</v>
      </c>
      <c r="I211" s="113"/>
      <c r="J211" s="30"/>
      <c r="K211" s="30"/>
      <c r="L211" s="30"/>
      <c r="M211" s="52" t="s">
        <v>88</v>
      </c>
      <c r="N211" s="52" t="s">
        <v>89</v>
      </c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</row>
    <row r="212" spans="3:28" s="21" customFormat="1" ht="12.75">
      <c r="C212" s="110" t="s">
        <v>133</v>
      </c>
      <c r="D212" s="107" t="s">
        <v>0</v>
      </c>
      <c r="E212" s="107" t="s">
        <v>0</v>
      </c>
      <c r="F212" s="107" t="s">
        <v>0</v>
      </c>
      <c r="G212" s="107" t="s">
        <v>0</v>
      </c>
      <c r="H212" s="107" t="s">
        <v>0</v>
      </c>
      <c r="I212" s="113"/>
      <c r="J212" s="30"/>
      <c r="K212" s="30"/>
      <c r="L212" s="30"/>
      <c r="M212" s="52" t="s">
        <v>66</v>
      </c>
      <c r="N212" s="52" t="s">
        <v>129</v>
      </c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</row>
    <row r="213" spans="3:28" s="21" customFormat="1" ht="12.75">
      <c r="C213" s="110" t="s">
        <v>134</v>
      </c>
      <c r="D213" s="107" t="s">
        <v>0</v>
      </c>
      <c r="E213" s="107" t="s">
        <v>0</v>
      </c>
      <c r="F213" s="107" t="s">
        <v>0</v>
      </c>
      <c r="G213" s="107" t="s">
        <v>0</v>
      </c>
      <c r="H213" s="107" t="s">
        <v>0</v>
      </c>
      <c r="I213" s="113"/>
      <c r="J213" s="30"/>
      <c r="K213" s="30"/>
      <c r="L213" s="30"/>
      <c r="M213" s="30"/>
      <c r="N213" s="30"/>
      <c r="O213" s="30"/>
      <c r="P213" s="30"/>
      <c r="Q213" s="30"/>
      <c r="R213" s="30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</row>
    <row r="214" spans="3:28" s="21" customFormat="1" ht="12.75">
      <c r="C214" s="110"/>
      <c r="D214" s="111">
        <f>SUM(D207:D213)</f>
        <v>29157</v>
      </c>
      <c r="E214" s="111">
        <f aca="true" t="shared" si="46" ref="E214:H214">SUM(E207:E213)</f>
        <v>28623</v>
      </c>
      <c r="F214" s="111">
        <f t="shared" si="46"/>
        <v>27869</v>
      </c>
      <c r="G214" s="111">
        <f t="shared" si="46"/>
        <v>32277</v>
      </c>
      <c r="H214" s="111">
        <f t="shared" si="46"/>
        <v>31558</v>
      </c>
      <c r="I214" s="113">
        <f t="shared" si="42"/>
        <v>29896.8</v>
      </c>
      <c r="J214" s="30">
        <v>29896.8</v>
      </c>
      <c r="K214" s="30"/>
      <c r="L214" s="30"/>
      <c r="M214" s="56" t="s">
        <v>67</v>
      </c>
      <c r="N214" s="56" t="s">
        <v>60</v>
      </c>
      <c r="O214" s="56" t="s">
        <v>61</v>
      </c>
      <c r="P214" s="56" t="s">
        <v>69</v>
      </c>
      <c r="Q214" s="56" t="s">
        <v>70</v>
      </c>
      <c r="R214" s="56" t="s">
        <v>71</v>
      </c>
      <c r="S214" s="53"/>
      <c r="T214" s="53"/>
      <c r="U214" s="53"/>
      <c r="V214" s="53"/>
      <c r="W214" s="53"/>
      <c r="X214" s="53"/>
      <c r="Y214" s="53"/>
      <c r="Z214" s="53"/>
      <c r="AA214" s="53"/>
      <c r="AB214" s="53"/>
    </row>
    <row r="215" spans="3:28" s="21" customFormat="1" ht="12.75">
      <c r="C215" s="110" t="s">
        <v>136</v>
      </c>
      <c r="D215" s="106">
        <v>125175</v>
      </c>
      <c r="E215" s="106">
        <v>128416</v>
      </c>
      <c r="F215" s="106">
        <v>126197</v>
      </c>
      <c r="G215" s="106">
        <v>128716</v>
      </c>
      <c r="H215" s="106">
        <v>130923</v>
      </c>
      <c r="I215" s="113">
        <f>AVERAGE(D215:H215)</f>
        <v>127885.4</v>
      </c>
      <c r="J215" s="30">
        <v>127885.4</v>
      </c>
      <c r="K215" s="30"/>
      <c r="L215" s="30"/>
      <c r="M215" s="56" t="s">
        <v>72</v>
      </c>
      <c r="N215" s="59">
        <v>366414</v>
      </c>
      <c r="O215" s="59">
        <v>423058</v>
      </c>
      <c r="P215" s="59">
        <v>376155</v>
      </c>
      <c r="Q215" s="59">
        <v>367506</v>
      </c>
      <c r="R215" s="58">
        <f>SUM(R217:R244)</f>
        <v>401901</v>
      </c>
      <c r="S215" s="53"/>
      <c r="T215" s="53"/>
      <c r="U215" s="53"/>
      <c r="V215" s="53"/>
      <c r="W215" s="53"/>
      <c r="X215" s="53"/>
      <c r="Y215" s="53"/>
      <c r="Z215" s="53"/>
      <c r="AA215" s="53"/>
      <c r="AB215" s="53"/>
    </row>
    <row r="216" spans="3:28" s="21" customFormat="1" ht="12.75">
      <c r="C216" s="110" t="s">
        <v>135</v>
      </c>
      <c r="D216" s="106">
        <v>20580</v>
      </c>
      <c r="E216" s="106">
        <v>19747</v>
      </c>
      <c r="F216" s="106">
        <v>20457</v>
      </c>
      <c r="G216" s="106">
        <v>18516</v>
      </c>
      <c r="H216" s="106">
        <v>18241</v>
      </c>
      <c r="I216" s="113">
        <f t="shared" si="42"/>
        <v>19508.2</v>
      </c>
      <c r="J216" s="30">
        <v>19508.2</v>
      </c>
      <c r="K216" s="30"/>
      <c r="L216" s="30"/>
      <c r="M216" s="56" t="s">
        <v>95</v>
      </c>
      <c r="N216" s="59">
        <v>285210</v>
      </c>
      <c r="O216" s="59">
        <v>328947</v>
      </c>
      <c r="P216" s="59">
        <v>290992</v>
      </c>
      <c r="Q216" s="59">
        <v>286503</v>
      </c>
      <c r="R216" s="58">
        <f>SUM(R217+R220+R221+R223+R224+R225+R226+R228+R232+R235+R236+R238+R242+R243+R244)</f>
        <v>309990</v>
      </c>
      <c r="S216" s="53"/>
      <c r="T216" s="53"/>
      <c r="U216" s="53"/>
      <c r="V216" s="53"/>
      <c r="W216" s="53"/>
      <c r="X216" s="53"/>
      <c r="Y216" s="53"/>
      <c r="Z216" s="53"/>
      <c r="AA216" s="53"/>
      <c r="AB216" s="53"/>
    </row>
    <row r="217" spans="3:28" s="21" customFormat="1" ht="12.75">
      <c r="C217" s="110" t="s">
        <v>137</v>
      </c>
      <c r="D217" s="106">
        <v>4223</v>
      </c>
      <c r="E217" s="106">
        <v>4276</v>
      </c>
      <c r="F217" s="106">
        <v>4701</v>
      </c>
      <c r="G217" s="106">
        <v>4487</v>
      </c>
      <c r="H217" s="106">
        <v>4564</v>
      </c>
      <c r="I217" s="113">
        <f t="shared" si="42"/>
        <v>4450.2</v>
      </c>
      <c r="J217" s="30">
        <v>4450.2</v>
      </c>
      <c r="K217" s="30"/>
      <c r="L217" s="30"/>
      <c r="M217" s="56" t="s">
        <v>31</v>
      </c>
      <c r="N217" s="59">
        <v>19313</v>
      </c>
      <c r="O217" s="59">
        <v>23209</v>
      </c>
      <c r="P217" s="59">
        <v>17869</v>
      </c>
      <c r="Q217" s="59">
        <v>19843</v>
      </c>
      <c r="R217" s="59">
        <v>22741</v>
      </c>
      <c r="S217" s="53"/>
      <c r="T217" s="53"/>
      <c r="U217" s="53"/>
      <c r="V217" s="53"/>
      <c r="W217" s="53"/>
      <c r="X217" s="53"/>
      <c r="Y217" s="53"/>
      <c r="Z217" s="53"/>
      <c r="AA217" s="53"/>
      <c r="AB217" s="53"/>
    </row>
    <row r="218" spans="3:28" s="21" customFormat="1" ht="12.75">
      <c r="C218" s="30"/>
      <c r="D218" s="30"/>
      <c r="E218" s="30"/>
      <c r="F218" s="30"/>
      <c r="G218" s="30"/>
      <c r="H218" s="30"/>
      <c r="I218" s="113"/>
      <c r="J218" s="30"/>
      <c r="K218" s="30"/>
      <c r="L218" s="30"/>
      <c r="M218" s="56" t="s">
        <v>32</v>
      </c>
      <c r="N218" s="59">
        <v>997</v>
      </c>
      <c r="O218" s="59">
        <v>925</v>
      </c>
      <c r="P218" s="59">
        <v>617</v>
      </c>
      <c r="Q218" s="59">
        <v>751</v>
      </c>
      <c r="R218" s="59">
        <v>546</v>
      </c>
      <c r="S218" s="53"/>
      <c r="T218" s="53"/>
      <c r="U218" s="53"/>
      <c r="V218" s="53"/>
      <c r="W218" s="53"/>
      <c r="X218" s="53"/>
      <c r="Y218" s="53"/>
      <c r="Z218" s="53"/>
      <c r="AA218" s="53"/>
      <c r="AB218" s="53"/>
    </row>
    <row r="219" spans="3:28" s="21" customFormat="1" ht="12.75">
      <c r="C219" s="108" t="s">
        <v>107</v>
      </c>
      <c r="D219" s="30"/>
      <c r="E219" s="30"/>
      <c r="F219" s="30"/>
      <c r="G219" s="30"/>
      <c r="H219" s="30"/>
      <c r="I219" s="113"/>
      <c r="J219" s="30"/>
      <c r="K219" s="30"/>
      <c r="L219" s="30"/>
      <c r="M219" s="56" t="s">
        <v>20</v>
      </c>
      <c r="N219" s="59">
        <v>8488</v>
      </c>
      <c r="O219" s="59">
        <v>10635</v>
      </c>
      <c r="P219" s="59">
        <v>10092</v>
      </c>
      <c r="Q219" s="59">
        <v>9388</v>
      </c>
      <c r="R219" s="59">
        <v>11299</v>
      </c>
      <c r="S219" s="53"/>
      <c r="T219" s="53"/>
      <c r="U219" s="53"/>
      <c r="V219" s="53"/>
      <c r="W219" s="53"/>
      <c r="X219" s="53"/>
      <c r="Y219" s="53"/>
      <c r="Z219" s="53"/>
      <c r="AA219" s="53"/>
      <c r="AB219" s="53"/>
    </row>
    <row r="220" spans="3:28" s="21" customFormat="1" ht="12.75">
      <c r="C220" s="108" t="s">
        <v>0</v>
      </c>
      <c r="D220" s="108" t="s">
        <v>108</v>
      </c>
      <c r="E220" s="30"/>
      <c r="F220" s="30"/>
      <c r="G220" s="30"/>
      <c r="H220" s="30"/>
      <c r="I220" s="113"/>
      <c r="J220" s="30"/>
      <c r="K220" s="30"/>
      <c r="L220" s="30"/>
      <c r="M220" s="56" t="s">
        <v>33</v>
      </c>
      <c r="N220" s="59">
        <v>10485</v>
      </c>
      <c r="O220" s="59">
        <v>12179</v>
      </c>
      <c r="P220" s="59">
        <v>12188</v>
      </c>
      <c r="Q220" s="59">
        <v>10826</v>
      </c>
      <c r="R220" s="59">
        <v>9152</v>
      </c>
      <c r="S220" s="53"/>
      <c r="T220" s="53"/>
      <c r="U220" s="53"/>
      <c r="V220" s="53"/>
      <c r="W220" s="53"/>
      <c r="X220" s="53"/>
      <c r="Y220" s="53"/>
      <c r="Z220" s="53"/>
      <c r="AA220" s="53"/>
      <c r="AB220" s="53"/>
    </row>
    <row r="221" spans="3:28" s="21" customFormat="1" ht="12.75">
      <c r="C221" s="30"/>
      <c r="D221" s="30"/>
      <c r="E221" s="30"/>
      <c r="F221" s="30"/>
      <c r="G221" s="30"/>
      <c r="H221" s="30"/>
      <c r="I221" s="113"/>
      <c r="J221" s="30"/>
      <c r="K221" s="30"/>
      <c r="L221" s="30"/>
      <c r="M221" s="56" t="s">
        <v>73</v>
      </c>
      <c r="N221" s="59">
        <v>76699</v>
      </c>
      <c r="O221" s="59">
        <v>95929</v>
      </c>
      <c r="P221" s="59">
        <v>88737</v>
      </c>
      <c r="Q221" s="59">
        <v>76157</v>
      </c>
      <c r="R221" s="112">
        <v>76157</v>
      </c>
      <c r="S221" s="53"/>
      <c r="T221" s="53"/>
      <c r="U221" s="53"/>
      <c r="V221" s="53"/>
      <c r="W221" s="53"/>
      <c r="X221" s="53"/>
      <c r="Y221" s="53"/>
      <c r="Z221" s="53"/>
      <c r="AA221" s="53"/>
      <c r="AB221" s="53"/>
    </row>
    <row r="222" spans="3:28" s="21" customFormat="1" ht="12.75">
      <c r="C222" s="108" t="s">
        <v>88</v>
      </c>
      <c r="D222" s="108" t="s">
        <v>89</v>
      </c>
      <c r="E222" s="30"/>
      <c r="F222" s="30"/>
      <c r="G222" s="30"/>
      <c r="H222" s="30"/>
      <c r="I222" s="113"/>
      <c r="J222" s="30"/>
      <c r="K222" s="30"/>
      <c r="L222" s="30"/>
      <c r="M222" s="56" t="s">
        <v>34</v>
      </c>
      <c r="N222" s="59">
        <v>540</v>
      </c>
      <c r="O222" s="59">
        <v>544</v>
      </c>
      <c r="P222" s="59">
        <v>459</v>
      </c>
      <c r="Q222" s="59">
        <v>422</v>
      </c>
      <c r="R222" s="59">
        <v>388</v>
      </c>
      <c r="S222" s="53"/>
      <c r="T222" s="53"/>
      <c r="U222" s="53"/>
      <c r="V222" s="53"/>
      <c r="W222" s="53"/>
      <c r="X222" s="53"/>
      <c r="Y222" s="53"/>
      <c r="Z222" s="53"/>
      <c r="AA222" s="53"/>
      <c r="AB222" s="53"/>
    </row>
    <row r="223" spans="3:28" s="21" customFormat="1" ht="12.75">
      <c r="C223" s="108" t="s">
        <v>111</v>
      </c>
      <c r="D223" s="108" t="s">
        <v>73</v>
      </c>
      <c r="E223" s="30"/>
      <c r="F223" s="30"/>
      <c r="G223" s="30"/>
      <c r="H223" s="30"/>
      <c r="I223" s="113"/>
      <c r="J223" s="30"/>
      <c r="K223" s="30"/>
      <c r="L223" s="30"/>
      <c r="M223" s="56" t="s">
        <v>35</v>
      </c>
      <c r="N223" s="59">
        <v>1469</v>
      </c>
      <c r="O223" s="59">
        <v>1246</v>
      </c>
      <c r="P223" s="59">
        <v>928</v>
      </c>
      <c r="Q223" s="59">
        <v>1640</v>
      </c>
      <c r="R223" s="112">
        <v>1640</v>
      </c>
      <c r="S223" s="53"/>
      <c r="T223" s="53"/>
      <c r="U223" s="53"/>
      <c r="V223" s="53"/>
      <c r="W223" s="53"/>
      <c r="X223" s="53"/>
      <c r="Y223" s="53"/>
      <c r="Z223" s="53"/>
      <c r="AA223" s="53"/>
      <c r="AB223" s="53"/>
    </row>
    <row r="224" spans="3:28" s="21" customFormat="1" ht="12.75">
      <c r="C224" s="30"/>
      <c r="D224" s="30"/>
      <c r="E224" s="30"/>
      <c r="F224" s="30"/>
      <c r="G224" s="30"/>
      <c r="H224" s="30"/>
      <c r="I224" s="113"/>
      <c r="J224" s="30"/>
      <c r="K224" s="30"/>
      <c r="L224" s="30"/>
      <c r="M224" s="56" t="s">
        <v>36</v>
      </c>
      <c r="N224" s="59">
        <v>4762</v>
      </c>
      <c r="O224" s="59">
        <v>3656</v>
      </c>
      <c r="P224" s="59">
        <v>3210</v>
      </c>
      <c r="Q224" s="59">
        <v>3340</v>
      </c>
      <c r="R224" s="59">
        <v>3424</v>
      </c>
      <c r="S224" s="53"/>
      <c r="T224" s="53"/>
      <c r="U224" s="53"/>
      <c r="V224" s="53"/>
      <c r="W224" s="53"/>
      <c r="X224" s="53"/>
      <c r="Y224" s="53"/>
      <c r="Z224" s="53"/>
      <c r="AA224" s="53"/>
      <c r="AB224" s="53"/>
    </row>
    <row r="225" spans="3:28" s="21" customFormat="1" ht="12.75">
      <c r="C225" s="110" t="s">
        <v>112</v>
      </c>
      <c r="D225" s="110" t="s">
        <v>60</v>
      </c>
      <c r="E225" s="110" t="s">
        <v>61</v>
      </c>
      <c r="F225" s="110" t="s">
        <v>69</v>
      </c>
      <c r="G225" s="110" t="s">
        <v>70</v>
      </c>
      <c r="H225" s="110" t="s">
        <v>71</v>
      </c>
      <c r="I225" s="113"/>
      <c r="J225" s="30"/>
      <c r="K225" s="30"/>
      <c r="L225" s="30"/>
      <c r="M225" s="56" t="s">
        <v>37</v>
      </c>
      <c r="N225" s="59">
        <v>15884</v>
      </c>
      <c r="O225" s="59">
        <v>18088</v>
      </c>
      <c r="P225" s="59">
        <v>15394</v>
      </c>
      <c r="Q225" s="59">
        <v>12779</v>
      </c>
      <c r="R225" s="59">
        <v>17072</v>
      </c>
      <c r="S225" s="53"/>
      <c r="T225" s="53"/>
      <c r="U225" s="53"/>
      <c r="V225" s="53"/>
      <c r="W225" s="53"/>
      <c r="X225" s="53"/>
      <c r="Y225" s="53"/>
      <c r="Z225" s="53"/>
      <c r="AA225" s="53"/>
      <c r="AB225" s="53"/>
    </row>
    <row r="226" spans="3:28" s="21" customFormat="1" ht="12.75">
      <c r="C226" s="110" t="s">
        <v>140</v>
      </c>
      <c r="D226" s="106">
        <v>2035083</v>
      </c>
      <c r="E226" s="106">
        <v>1976350</v>
      </c>
      <c r="F226" s="106">
        <v>2069860</v>
      </c>
      <c r="G226" s="106">
        <v>2078314</v>
      </c>
      <c r="H226" s="107" t="s">
        <v>0</v>
      </c>
      <c r="I226" s="113">
        <f t="shared" si="42"/>
        <v>2039901.75</v>
      </c>
      <c r="J226" s="30">
        <v>2039901.75</v>
      </c>
      <c r="K226" s="30"/>
      <c r="L226" s="30"/>
      <c r="M226" s="56" t="s">
        <v>22</v>
      </c>
      <c r="N226" s="59">
        <v>55334</v>
      </c>
      <c r="O226" s="59">
        <v>64415</v>
      </c>
      <c r="P226" s="59">
        <v>55669</v>
      </c>
      <c r="Q226" s="59">
        <v>58168</v>
      </c>
      <c r="R226" s="59">
        <v>66270</v>
      </c>
      <c r="S226" s="53"/>
      <c r="T226" s="53"/>
      <c r="U226" s="53"/>
      <c r="V226" s="53"/>
      <c r="W226" s="53"/>
      <c r="X226" s="53"/>
      <c r="Y226" s="53"/>
      <c r="Z226" s="53"/>
      <c r="AA226" s="53"/>
      <c r="AB226" s="53"/>
    </row>
    <row r="227" spans="3:28" s="21" customFormat="1" ht="12.75">
      <c r="C227" s="110" t="s">
        <v>127</v>
      </c>
      <c r="D227" s="106">
        <v>828840</v>
      </c>
      <c r="E227" s="106">
        <v>785169</v>
      </c>
      <c r="F227" s="106">
        <v>835068</v>
      </c>
      <c r="G227" s="106">
        <v>893514</v>
      </c>
      <c r="H227" s="107" t="s">
        <v>0</v>
      </c>
      <c r="I227" s="113">
        <f t="shared" si="42"/>
        <v>835647.75</v>
      </c>
      <c r="J227" s="30">
        <v>835647.75</v>
      </c>
      <c r="K227" s="30"/>
      <c r="L227" s="30"/>
      <c r="M227" s="56" t="s">
        <v>38</v>
      </c>
      <c r="N227" s="59">
        <v>3336</v>
      </c>
      <c r="O227" s="59">
        <v>3125</v>
      </c>
      <c r="P227" s="59">
        <v>2508</v>
      </c>
      <c r="Q227" s="59">
        <v>2835</v>
      </c>
      <c r="R227" s="59">
        <v>3581</v>
      </c>
      <c r="S227" s="53"/>
      <c r="T227" s="53"/>
      <c r="U227" s="53"/>
      <c r="V227" s="53"/>
      <c r="W227" s="53"/>
      <c r="X227" s="53"/>
      <c r="Y227" s="53"/>
      <c r="Z227" s="53"/>
      <c r="AA227" s="53"/>
      <c r="AB227" s="53"/>
    </row>
    <row r="228" spans="3:28" s="21" customFormat="1" ht="12.75">
      <c r="C228" s="110" t="s">
        <v>128</v>
      </c>
      <c r="D228" s="106">
        <v>9607</v>
      </c>
      <c r="E228" s="106">
        <v>9319</v>
      </c>
      <c r="F228" s="106">
        <v>8921</v>
      </c>
      <c r="G228" s="106">
        <v>8503</v>
      </c>
      <c r="H228" s="107" t="s">
        <v>0</v>
      </c>
      <c r="I228" s="113"/>
      <c r="J228" s="30"/>
      <c r="K228" s="30"/>
      <c r="L228" s="30"/>
      <c r="M228" s="56" t="s">
        <v>39</v>
      </c>
      <c r="N228" s="59">
        <v>13332</v>
      </c>
      <c r="O228" s="59">
        <v>13243</v>
      </c>
      <c r="P228" s="59">
        <v>10967</v>
      </c>
      <c r="Q228" s="59">
        <v>9408</v>
      </c>
      <c r="R228" s="59">
        <v>13031</v>
      </c>
      <c r="S228" s="53"/>
      <c r="T228" s="53"/>
      <c r="U228" s="53"/>
      <c r="V228" s="53"/>
      <c r="W228" s="53"/>
      <c r="X228" s="53"/>
      <c r="Y228" s="53"/>
      <c r="Z228" s="53"/>
      <c r="AA228" s="53"/>
      <c r="AB228" s="53"/>
    </row>
    <row r="229" spans="3:28" s="21" customFormat="1" ht="12.75">
      <c r="C229" s="110" t="s">
        <v>129</v>
      </c>
      <c r="D229" s="106">
        <v>76699</v>
      </c>
      <c r="E229" s="106">
        <v>95929</v>
      </c>
      <c r="F229" s="106">
        <v>88737</v>
      </c>
      <c r="G229" s="106">
        <v>76157</v>
      </c>
      <c r="H229" s="107" t="s">
        <v>0</v>
      </c>
      <c r="I229" s="113"/>
      <c r="J229" s="30"/>
      <c r="K229" s="30"/>
      <c r="L229" s="30"/>
      <c r="M229" s="56" t="s">
        <v>40</v>
      </c>
      <c r="N229" s="59">
        <v>401</v>
      </c>
      <c r="O229" s="59">
        <v>616</v>
      </c>
      <c r="P229" s="59">
        <v>402</v>
      </c>
      <c r="Q229" s="59">
        <v>516</v>
      </c>
      <c r="R229" s="59">
        <v>574</v>
      </c>
      <c r="S229" s="53"/>
      <c r="T229" s="53"/>
      <c r="U229" s="53"/>
      <c r="V229" s="53"/>
      <c r="W229" s="53"/>
      <c r="X229" s="53"/>
      <c r="Y229" s="53"/>
      <c r="Z229" s="53"/>
      <c r="AA229" s="53"/>
      <c r="AB229" s="53"/>
    </row>
    <row r="230" spans="3:28" s="21" customFormat="1" ht="12.75">
      <c r="C230" s="110" t="s">
        <v>130</v>
      </c>
      <c r="D230" s="106">
        <v>193452</v>
      </c>
      <c r="E230" s="106">
        <v>132558</v>
      </c>
      <c r="F230" s="106">
        <v>164507</v>
      </c>
      <c r="G230" s="106">
        <v>195939</v>
      </c>
      <c r="H230" s="107" t="s">
        <v>0</v>
      </c>
      <c r="I230" s="113"/>
      <c r="J230" s="30"/>
      <c r="K230" s="30"/>
      <c r="L230" s="30"/>
      <c r="M230" s="56" t="s">
        <v>41</v>
      </c>
      <c r="N230" s="59">
        <v>61</v>
      </c>
      <c r="O230" s="59">
        <v>44</v>
      </c>
      <c r="P230" s="59">
        <v>52</v>
      </c>
      <c r="Q230" s="59">
        <v>24</v>
      </c>
      <c r="R230" s="59">
        <v>14</v>
      </c>
      <c r="S230" s="53"/>
      <c r="T230" s="53"/>
      <c r="U230" s="53"/>
      <c r="V230" s="53"/>
      <c r="W230" s="53"/>
      <c r="X230" s="53"/>
      <c r="Y230" s="53"/>
      <c r="Z230" s="53"/>
      <c r="AA230" s="53"/>
      <c r="AB230" s="53"/>
    </row>
    <row r="231" spans="3:28" s="21" customFormat="1" ht="12.75">
      <c r="C231" s="110" t="s">
        <v>131</v>
      </c>
      <c r="D231" s="106">
        <v>8051</v>
      </c>
      <c r="E231" s="106">
        <v>8584</v>
      </c>
      <c r="F231" s="106">
        <v>9143</v>
      </c>
      <c r="G231" s="106">
        <v>8131</v>
      </c>
      <c r="H231" s="107" t="s">
        <v>0</v>
      </c>
      <c r="I231" s="113"/>
      <c r="J231" s="30"/>
      <c r="K231" s="30"/>
      <c r="L231" s="30"/>
      <c r="M231" s="56" t="s">
        <v>42</v>
      </c>
      <c r="N231" s="59">
        <v>2638</v>
      </c>
      <c r="O231" s="59">
        <v>3264</v>
      </c>
      <c r="P231" s="59">
        <v>3340</v>
      </c>
      <c r="Q231" s="59">
        <v>2894</v>
      </c>
      <c r="R231" s="59">
        <v>3098</v>
      </c>
      <c r="S231" s="53"/>
      <c r="T231" s="53"/>
      <c r="U231" s="53"/>
      <c r="V231" s="53"/>
      <c r="W231" s="53"/>
      <c r="X231" s="53"/>
      <c r="Y231" s="53"/>
      <c r="Z231" s="53"/>
      <c r="AA231" s="53"/>
      <c r="AB231" s="53"/>
    </row>
    <row r="232" spans="3:28" s="21" customFormat="1" ht="12.75">
      <c r="C232" s="110" t="s">
        <v>132</v>
      </c>
      <c r="D232" s="106">
        <v>3766</v>
      </c>
      <c r="E232" s="106">
        <v>3944</v>
      </c>
      <c r="F232" s="106">
        <v>3907</v>
      </c>
      <c r="G232" s="106">
        <v>3785</v>
      </c>
      <c r="H232" s="107" t="s">
        <v>0</v>
      </c>
      <c r="I232" s="113"/>
      <c r="J232" s="30"/>
      <c r="K232" s="30"/>
      <c r="L232" s="30"/>
      <c r="M232" s="56" t="s">
        <v>29</v>
      </c>
      <c r="N232" s="59">
        <v>64</v>
      </c>
      <c r="O232" s="59">
        <v>64</v>
      </c>
      <c r="P232" s="59">
        <v>67</v>
      </c>
      <c r="Q232" s="59">
        <v>57</v>
      </c>
      <c r="R232" s="59">
        <v>62</v>
      </c>
      <c r="S232" s="53"/>
      <c r="T232" s="53"/>
      <c r="U232" s="53"/>
      <c r="V232" s="53"/>
      <c r="W232" s="53"/>
      <c r="X232" s="53"/>
      <c r="Y232" s="53"/>
      <c r="Z232" s="53"/>
      <c r="AA232" s="53"/>
      <c r="AB232" s="53"/>
    </row>
    <row r="233" spans="3:28" s="21" customFormat="1" ht="12.75">
      <c r="C233" s="110" t="s">
        <v>133</v>
      </c>
      <c r="D233" s="107" t="s">
        <v>0</v>
      </c>
      <c r="E233" s="107" t="s">
        <v>0</v>
      </c>
      <c r="F233" s="107" t="s">
        <v>0</v>
      </c>
      <c r="G233" s="107" t="s">
        <v>0</v>
      </c>
      <c r="H233" s="107" t="s">
        <v>0</v>
      </c>
      <c r="I233" s="113"/>
      <c r="J233" s="30"/>
      <c r="K233" s="30"/>
      <c r="L233" s="30"/>
      <c r="M233" s="56" t="s">
        <v>26</v>
      </c>
      <c r="N233" s="59">
        <v>3130</v>
      </c>
      <c r="O233" s="59">
        <v>3563</v>
      </c>
      <c r="P233" s="59">
        <v>3441</v>
      </c>
      <c r="Q233" s="59">
        <v>3456</v>
      </c>
      <c r="R233" s="59">
        <v>3862</v>
      </c>
      <c r="S233" s="53"/>
      <c r="T233" s="53"/>
      <c r="U233" s="53"/>
      <c r="V233" s="53"/>
      <c r="W233" s="53"/>
      <c r="X233" s="53"/>
      <c r="Y233" s="53"/>
      <c r="Z233" s="53"/>
      <c r="AA233" s="53"/>
      <c r="AB233" s="53"/>
    </row>
    <row r="234" spans="3:28" s="21" customFormat="1" ht="12.75">
      <c r="C234" s="110" t="s">
        <v>134</v>
      </c>
      <c r="D234" s="107" t="s">
        <v>0</v>
      </c>
      <c r="E234" s="107" t="s">
        <v>0</v>
      </c>
      <c r="F234" s="107" t="s">
        <v>0</v>
      </c>
      <c r="G234" s="107" t="s">
        <v>0</v>
      </c>
      <c r="H234" s="107" t="s">
        <v>0</v>
      </c>
      <c r="I234" s="113"/>
      <c r="J234" s="30"/>
      <c r="K234" s="30"/>
      <c r="L234" s="30"/>
      <c r="M234" s="56" t="s">
        <v>43</v>
      </c>
      <c r="N234" s="59">
        <v>123</v>
      </c>
      <c r="O234" s="59">
        <v>150</v>
      </c>
      <c r="P234" s="59">
        <v>101</v>
      </c>
      <c r="Q234" s="59">
        <v>100</v>
      </c>
      <c r="R234" s="59">
        <v>86</v>
      </c>
      <c r="S234" s="53"/>
      <c r="T234" s="53"/>
      <c r="U234" s="53"/>
      <c r="V234" s="53"/>
      <c r="W234" s="53"/>
      <c r="X234" s="53"/>
      <c r="Y234" s="53"/>
      <c r="Z234" s="53"/>
      <c r="AA234" s="53"/>
      <c r="AB234" s="53"/>
    </row>
    <row r="235" spans="3:28" s="21" customFormat="1" ht="12.75">
      <c r="C235" s="110"/>
      <c r="D235" s="111">
        <f>SUM(D228:D234)</f>
        <v>291575</v>
      </c>
      <c r="E235" s="111">
        <f aca="true" t="shared" si="47" ref="E235:G235">SUM(E228:E234)</f>
        <v>250334</v>
      </c>
      <c r="F235" s="111">
        <f t="shared" si="47"/>
        <v>275215</v>
      </c>
      <c r="G235" s="111">
        <f t="shared" si="47"/>
        <v>292515</v>
      </c>
      <c r="H235" s="107" t="s">
        <v>0</v>
      </c>
      <c r="I235" s="113">
        <f aca="true" t="shared" si="48" ref="I235:I290">AVERAGE(D235:H235)</f>
        <v>277409.75</v>
      </c>
      <c r="J235" s="30">
        <v>277409.75</v>
      </c>
      <c r="K235" s="30"/>
      <c r="L235" s="30"/>
      <c r="M235" s="56" t="s">
        <v>18</v>
      </c>
      <c r="N235" s="59">
        <v>30876</v>
      </c>
      <c r="O235" s="59">
        <v>33426</v>
      </c>
      <c r="P235" s="59">
        <v>31399</v>
      </c>
      <c r="Q235" s="59">
        <v>30783</v>
      </c>
      <c r="R235" s="59">
        <v>34318</v>
      </c>
      <c r="S235" s="53"/>
      <c r="T235" s="53"/>
      <c r="U235" s="53"/>
      <c r="V235" s="53"/>
      <c r="W235" s="53"/>
      <c r="X235" s="53"/>
      <c r="Y235" s="53"/>
      <c r="Z235" s="53"/>
      <c r="AA235" s="53"/>
      <c r="AB235" s="53"/>
    </row>
    <row r="236" spans="3:28" s="21" customFormat="1" ht="12.75">
      <c r="C236" s="110" t="s">
        <v>136</v>
      </c>
      <c r="D236" s="106">
        <v>201630</v>
      </c>
      <c r="E236" s="106">
        <v>211093</v>
      </c>
      <c r="F236" s="106">
        <v>205479</v>
      </c>
      <c r="G236" s="106">
        <v>184669</v>
      </c>
      <c r="H236" s="107" t="s">
        <v>0</v>
      </c>
      <c r="I236" s="113">
        <f>AVERAGE(D236:H236)</f>
        <v>200717.75</v>
      </c>
      <c r="J236" s="30">
        <v>200717.75</v>
      </c>
      <c r="K236" s="30"/>
      <c r="L236" s="30"/>
      <c r="M236" s="56" t="s">
        <v>44</v>
      </c>
      <c r="N236" s="59">
        <v>8012</v>
      </c>
      <c r="O236" s="59">
        <v>9102</v>
      </c>
      <c r="P236" s="59">
        <v>7956</v>
      </c>
      <c r="Q236" s="59">
        <v>8369</v>
      </c>
      <c r="R236" s="59">
        <v>10290</v>
      </c>
      <c r="S236" s="53"/>
      <c r="T236" s="53"/>
      <c r="U236" s="53"/>
      <c r="V236" s="53"/>
      <c r="W236" s="53"/>
      <c r="X236" s="53"/>
      <c r="Y236" s="53"/>
      <c r="Z236" s="53"/>
      <c r="AA236" s="53"/>
      <c r="AB236" s="53"/>
    </row>
    <row r="237" spans="3:28" s="21" customFormat="1" ht="12.75">
      <c r="C237" s="110" t="s">
        <v>135</v>
      </c>
      <c r="D237" s="106">
        <v>702770</v>
      </c>
      <c r="E237" s="106">
        <v>718899</v>
      </c>
      <c r="F237" s="106">
        <v>743963</v>
      </c>
      <c r="G237" s="106">
        <v>697831</v>
      </c>
      <c r="H237" s="107" t="s">
        <v>0</v>
      </c>
      <c r="I237" s="113">
        <f t="shared" si="48"/>
        <v>715865.75</v>
      </c>
      <c r="J237" s="30">
        <v>715865.75</v>
      </c>
      <c r="K237" s="30"/>
      <c r="L237" s="30"/>
      <c r="M237" s="56" t="s">
        <v>25</v>
      </c>
      <c r="N237" s="59">
        <v>44352</v>
      </c>
      <c r="O237" s="59">
        <v>50776</v>
      </c>
      <c r="P237" s="59">
        <v>50469</v>
      </c>
      <c r="Q237" s="59">
        <v>42608</v>
      </c>
      <c r="R237" s="59">
        <v>47741</v>
      </c>
      <c r="S237" s="53"/>
      <c r="T237" s="53"/>
      <c r="U237" s="53"/>
      <c r="V237" s="53"/>
      <c r="W237" s="53"/>
      <c r="X237" s="53"/>
      <c r="Y237" s="53"/>
      <c r="Z237" s="53"/>
      <c r="AA237" s="53"/>
      <c r="AB237" s="53"/>
    </row>
    <row r="238" spans="3:28" s="21" customFormat="1" ht="12.75">
      <c r="C238" s="110" t="s">
        <v>137</v>
      </c>
      <c r="D238" s="106">
        <v>10268</v>
      </c>
      <c r="E238" s="106">
        <v>10856</v>
      </c>
      <c r="F238" s="106">
        <v>10136</v>
      </c>
      <c r="G238" s="106">
        <v>9786</v>
      </c>
      <c r="H238" s="107" t="s">
        <v>0</v>
      </c>
      <c r="I238" s="113">
        <f t="shared" si="48"/>
        <v>10261.5</v>
      </c>
      <c r="J238" s="30">
        <v>10261.5</v>
      </c>
      <c r="K238" s="30"/>
      <c r="L238" s="30"/>
      <c r="M238" s="56" t="s">
        <v>27</v>
      </c>
      <c r="N238" s="59">
        <v>1927</v>
      </c>
      <c r="O238" s="59">
        <v>1965</v>
      </c>
      <c r="P238" s="59">
        <v>2266</v>
      </c>
      <c r="Q238" s="59">
        <v>2458</v>
      </c>
      <c r="R238" s="59">
        <v>2726</v>
      </c>
      <c r="S238" s="53"/>
      <c r="T238" s="53"/>
      <c r="U238" s="53"/>
      <c r="V238" s="53"/>
      <c r="W238" s="53"/>
      <c r="X238" s="53"/>
      <c r="Y238" s="53"/>
      <c r="Z238" s="53"/>
      <c r="AA238" s="53"/>
      <c r="AB238" s="53"/>
    </row>
    <row r="239" spans="3:28" s="21" customFormat="1" ht="12.75">
      <c r="C239" s="30"/>
      <c r="D239" s="30"/>
      <c r="E239" s="30"/>
      <c r="F239" s="30"/>
      <c r="G239" s="30"/>
      <c r="H239" s="30"/>
      <c r="I239" s="113"/>
      <c r="J239" s="30"/>
      <c r="K239" s="30"/>
      <c r="L239" s="30"/>
      <c r="M239" s="56" t="s">
        <v>45</v>
      </c>
      <c r="N239" s="59">
        <v>14596</v>
      </c>
      <c r="O239" s="59">
        <v>17318</v>
      </c>
      <c r="P239" s="59">
        <v>11235</v>
      </c>
      <c r="Q239" s="59">
        <v>15171</v>
      </c>
      <c r="R239" s="59">
        <v>17001</v>
      </c>
      <c r="S239" s="53"/>
      <c r="T239" s="53"/>
      <c r="U239" s="53"/>
      <c r="V239" s="53"/>
      <c r="W239" s="53"/>
      <c r="X239" s="53"/>
      <c r="Y239" s="53"/>
      <c r="Z239" s="53"/>
      <c r="AA239" s="53"/>
      <c r="AB239" s="53"/>
    </row>
    <row r="240" spans="3:28" s="21" customFormat="1" ht="12.75">
      <c r="C240" s="108" t="s">
        <v>107</v>
      </c>
      <c r="D240" s="30"/>
      <c r="E240" s="30"/>
      <c r="F240" s="30"/>
      <c r="G240" s="30"/>
      <c r="H240" s="30"/>
      <c r="I240" s="113"/>
      <c r="J240" s="30"/>
      <c r="K240" s="30"/>
      <c r="L240" s="30"/>
      <c r="M240" s="56" t="s">
        <v>23</v>
      </c>
      <c r="N240" s="59">
        <v>367</v>
      </c>
      <c r="O240" s="59">
        <v>345</v>
      </c>
      <c r="P240" s="59">
        <v>290</v>
      </c>
      <c r="Q240" s="59">
        <v>235</v>
      </c>
      <c r="R240" s="59">
        <v>340</v>
      </c>
      <c r="S240" s="53"/>
      <c r="T240" s="53"/>
      <c r="U240" s="53"/>
      <c r="V240" s="53"/>
      <c r="W240" s="53"/>
      <c r="X240" s="53"/>
      <c r="Y240" s="53"/>
      <c r="Z240" s="53"/>
      <c r="AA240" s="53"/>
      <c r="AB240" s="53"/>
    </row>
    <row r="241" spans="3:28" s="21" customFormat="1" ht="12.75">
      <c r="C241" s="108" t="s">
        <v>0</v>
      </c>
      <c r="D241" s="108" t="s">
        <v>108</v>
      </c>
      <c r="E241" s="30"/>
      <c r="F241" s="30"/>
      <c r="G241" s="30"/>
      <c r="H241" s="30"/>
      <c r="I241" s="113"/>
      <c r="J241" s="30"/>
      <c r="K241" s="30"/>
      <c r="L241" s="30"/>
      <c r="M241" s="56" t="s">
        <v>46</v>
      </c>
      <c r="N241" s="59">
        <v>2175</v>
      </c>
      <c r="O241" s="59">
        <v>2806</v>
      </c>
      <c r="P241" s="59">
        <v>2157</v>
      </c>
      <c r="Q241" s="59">
        <v>2603</v>
      </c>
      <c r="R241" s="59">
        <v>3381</v>
      </c>
      <c r="S241" s="53"/>
      <c r="T241" s="53"/>
      <c r="U241" s="53"/>
      <c r="V241" s="53"/>
      <c r="W241" s="53"/>
      <c r="X241" s="53"/>
      <c r="Y241" s="53"/>
      <c r="Z241" s="53"/>
      <c r="AA241" s="53"/>
      <c r="AB241" s="53"/>
    </row>
    <row r="242" spans="3:28" s="21" customFormat="1" ht="12.75">
      <c r="C242" s="30"/>
      <c r="D242" s="30"/>
      <c r="E242" s="30"/>
      <c r="F242" s="30"/>
      <c r="G242" s="30"/>
      <c r="H242" s="30"/>
      <c r="I242" s="113"/>
      <c r="J242" s="30"/>
      <c r="K242" s="30"/>
      <c r="L242" s="30"/>
      <c r="M242" s="56" t="s">
        <v>24</v>
      </c>
      <c r="N242" s="59">
        <v>3391</v>
      </c>
      <c r="O242" s="59">
        <v>3708</v>
      </c>
      <c r="P242" s="59">
        <v>2511</v>
      </c>
      <c r="Q242" s="59">
        <v>3095</v>
      </c>
      <c r="R242" s="59">
        <v>3206</v>
      </c>
      <c r="S242" s="53"/>
      <c r="T242" s="53"/>
      <c r="U242" s="53"/>
      <c r="V242" s="53"/>
      <c r="W242" s="53"/>
      <c r="X242" s="53"/>
      <c r="Y242" s="53"/>
      <c r="Z242" s="53"/>
      <c r="AA242" s="53"/>
      <c r="AB242" s="53"/>
    </row>
    <row r="243" spans="3:28" s="21" customFormat="1" ht="12.75">
      <c r="C243" s="108" t="s">
        <v>88</v>
      </c>
      <c r="D243" s="108" t="s">
        <v>89</v>
      </c>
      <c r="E243" s="30"/>
      <c r="F243" s="30"/>
      <c r="G243" s="30"/>
      <c r="H243" s="30"/>
      <c r="I243" s="113"/>
      <c r="J243" s="30"/>
      <c r="K243" s="30"/>
      <c r="L243" s="30"/>
      <c r="M243" s="56" t="s">
        <v>47</v>
      </c>
      <c r="N243" s="59">
        <v>6891</v>
      </c>
      <c r="O243" s="59">
        <v>8162</v>
      </c>
      <c r="P243" s="59">
        <v>7527</v>
      </c>
      <c r="Q243" s="59">
        <v>7635</v>
      </c>
      <c r="R243" s="112">
        <v>7635</v>
      </c>
      <c r="S243" s="53"/>
      <c r="T243" s="53"/>
      <c r="U243" s="53"/>
      <c r="V243" s="53"/>
      <c r="W243" s="53"/>
      <c r="X243" s="53"/>
      <c r="Y243" s="53"/>
      <c r="Z243" s="53"/>
      <c r="AA243" s="53"/>
      <c r="AB243" s="53"/>
    </row>
    <row r="244" spans="3:28" s="21" customFormat="1" ht="12.75">
      <c r="C244" s="108" t="s">
        <v>111</v>
      </c>
      <c r="D244" s="108" t="s">
        <v>34</v>
      </c>
      <c r="E244" s="30"/>
      <c r="F244" s="30"/>
      <c r="G244" s="30"/>
      <c r="H244" s="30"/>
      <c r="I244" s="113"/>
      <c r="J244" s="30"/>
      <c r="K244" s="30"/>
      <c r="L244" s="30"/>
      <c r="M244" s="56" t="s">
        <v>21</v>
      </c>
      <c r="N244" s="59">
        <v>36771</v>
      </c>
      <c r="O244" s="59">
        <v>40555</v>
      </c>
      <c r="P244" s="59">
        <v>34304</v>
      </c>
      <c r="Q244" s="59">
        <v>41945</v>
      </c>
      <c r="R244" s="59">
        <v>42266</v>
      </c>
      <c r="S244" s="53"/>
      <c r="T244" s="53"/>
      <c r="U244" s="53"/>
      <c r="V244" s="53"/>
      <c r="W244" s="53"/>
      <c r="X244" s="53"/>
      <c r="Y244" s="53"/>
      <c r="Z244" s="53"/>
      <c r="AA244" s="53"/>
      <c r="AB244" s="53"/>
    </row>
    <row r="245" spans="3:28" s="21" customFormat="1" ht="12.75">
      <c r="C245" s="30"/>
      <c r="D245" s="30"/>
      <c r="E245" s="30"/>
      <c r="F245" s="30"/>
      <c r="G245" s="30"/>
      <c r="H245" s="30"/>
      <c r="I245" s="113"/>
      <c r="J245" s="30"/>
      <c r="K245" s="30"/>
      <c r="L245" s="30"/>
      <c r="M245" s="30"/>
      <c r="N245" s="30"/>
      <c r="O245" s="30"/>
      <c r="P245" s="30"/>
      <c r="Q245" s="30"/>
      <c r="R245" s="30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</row>
    <row r="246" spans="3:28" s="21" customFormat="1" ht="12.75">
      <c r="C246" s="110" t="s">
        <v>112</v>
      </c>
      <c r="D246" s="110" t="s">
        <v>60</v>
      </c>
      <c r="E246" s="110" t="s">
        <v>61</v>
      </c>
      <c r="F246" s="110" t="s">
        <v>69</v>
      </c>
      <c r="G246" s="110" t="s">
        <v>70</v>
      </c>
      <c r="H246" s="110" t="s">
        <v>71</v>
      </c>
      <c r="I246" s="113"/>
      <c r="J246" s="30"/>
      <c r="K246" s="30"/>
      <c r="L246" s="30"/>
      <c r="M246" s="52" t="s">
        <v>107</v>
      </c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</row>
    <row r="247" spans="3:28" s="21" customFormat="1" ht="12.75">
      <c r="C247" s="110" t="s">
        <v>140</v>
      </c>
      <c r="D247" s="106">
        <v>36511</v>
      </c>
      <c r="E247" s="106">
        <v>38571</v>
      </c>
      <c r="F247" s="106">
        <v>47734</v>
      </c>
      <c r="G247" s="106">
        <v>46337</v>
      </c>
      <c r="H247" s="106">
        <v>50749</v>
      </c>
      <c r="I247" s="113">
        <f t="shared" si="48"/>
        <v>43980.4</v>
      </c>
      <c r="J247" s="30">
        <v>43980.4</v>
      </c>
      <c r="K247" s="30"/>
      <c r="L247" s="30"/>
      <c r="M247" s="52" t="s">
        <v>0</v>
      </c>
      <c r="N247" s="52" t="s">
        <v>108</v>
      </c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</row>
    <row r="248" spans="3:28" s="21" customFormat="1" ht="12.75">
      <c r="C248" s="110" t="s">
        <v>127</v>
      </c>
      <c r="D248" s="106">
        <v>15217</v>
      </c>
      <c r="E248" s="106">
        <v>17257</v>
      </c>
      <c r="F248" s="106">
        <v>22290</v>
      </c>
      <c r="G248" s="106">
        <v>21558</v>
      </c>
      <c r="H248" s="106">
        <v>27561</v>
      </c>
      <c r="I248" s="113">
        <f t="shared" si="48"/>
        <v>20776.6</v>
      </c>
      <c r="J248" s="30">
        <v>20776.6</v>
      </c>
      <c r="K248" s="30"/>
      <c r="L248" s="30"/>
      <c r="M248" s="30"/>
      <c r="N248" s="30"/>
      <c r="O248" s="30"/>
      <c r="P248" s="30"/>
      <c r="Q248" s="30"/>
      <c r="R248" s="30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</row>
    <row r="249" spans="3:28" s="21" customFormat="1" ht="12.75">
      <c r="C249" s="110" t="s">
        <v>128</v>
      </c>
      <c r="D249" s="106">
        <v>487</v>
      </c>
      <c r="E249" s="106">
        <v>617</v>
      </c>
      <c r="F249" s="106">
        <v>545</v>
      </c>
      <c r="G249" s="106">
        <v>1477</v>
      </c>
      <c r="H249" s="106">
        <v>1367</v>
      </c>
      <c r="I249" s="113"/>
      <c r="J249" s="30"/>
      <c r="K249" s="30"/>
      <c r="L249" s="30"/>
      <c r="M249" s="52" t="s">
        <v>88</v>
      </c>
      <c r="N249" s="52" t="s">
        <v>89</v>
      </c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</row>
    <row r="250" spans="3:28" s="21" customFormat="1" ht="12.75">
      <c r="C250" s="110" t="s">
        <v>129</v>
      </c>
      <c r="D250" s="106">
        <v>540</v>
      </c>
      <c r="E250" s="106">
        <v>544</v>
      </c>
      <c r="F250" s="106">
        <v>459</v>
      </c>
      <c r="G250" s="106">
        <v>422</v>
      </c>
      <c r="H250" s="106">
        <v>388</v>
      </c>
      <c r="I250" s="113"/>
      <c r="J250" s="30"/>
      <c r="K250" s="30"/>
      <c r="L250" s="30"/>
      <c r="M250" s="52" t="s">
        <v>66</v>
      </c>
      <c r="N250" s="52" t="s">
        <v>130</v>
      </c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</row>
    <row r="251" spans="3:28" s="21" customFormat="1" ht="12.75">
      <c r="C251" s="110" t="s">
        <v>130</v>
      </c>
      <c r="D251" s="106">
        <v>4724</v>
      </c>
      <c r="E251" s="106">
        <v>5195</v>
      </c>
      <c r="F251" s="106">
        <v>5681</v>
      </c>
      <c r="G251" s="106">
        <v>6264</v>
      </c>
      <c r="H251" s="106">
        <v>5983</v>
      </c>
      <c r="I251" s="113"/>
      <c r="J251" s="30"/>
      <c r="K251" s="30"/>
      <c r="L251" s="30"/>
      <c r="M251" s="30"/>
      <c r="N251" s="30"/>
      <c r="O251" s="30"/>
      <c r="P251" s="30"/>
      <c r="Q251" s="30"/>
      <c r="R251" s="30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</row>
    <row r="252" spans="3:28" s="21" customFormat="1" ht="12.75">
      <c r="C252" s="110" t="s">
        <v>131</v>
      </c>
      <c r="D252" s="106">
        <v>263</v>
      </c>
      <c r="E252" s="106">
        <v>312</v>
      </c>
      <c r="F252" s="106">
        <v>232</v>
      </c>
      <c r="G252" s="106">
        <v>265</v>
      </c>
      <c r="H252" s="106">
        <v>228</v>
      </c>
      <c r="I252" s="113"/>
      <c r="J252" s="30"/>
      <c r="K252" s="30"/>
      <c r="L252" s="30"/>
      <c r="M252" s="56" t="s">
        <v>67</v>
      </c>
      <c r="N252" s="56" t="s">
        <v>60</v>
      </c>
      <c r="O252" s="56" t="s">
        <v>61</v>
      </c>
      <c r="P252" s="56" t="s">
        <v>69</v>
      </c>
      <c r="Q252" s="56" t="s">
        <v>70</v>
      </c>
      <c r="R252" s="56" t="s">
        <v>71</v>
      </c>
      <c r="S252" s="53"/>
      <c r="T252" s="53"/>
      <c r="U252" s="53"/>
      <c r="V252" s="53"/>
      <c r="W252" s="53"/>
      <c r="X252" s="53"/>
      <c r="Y252" s="53"/>
      <c r="Z252" s="53"/>
      <c r="AA252" s="53"/>
      <c r="AB252" s="53"/>
    </row>
    <row r="253" spans="3:28" s="21" customFormat="1" ht="12.75">
      <c r="C253" s="110" t="s">
        <v>132</v>
      </c>
      <c r="D253" s="106">
        <v>4</v>
      </c>
      <c r="E253" s="106">
        <v>4</v>
      </c>
      <c r="F253" s="106">
        <v>4</v>
      </c>
      <c r="G253" s="106">
        <v>4</v>
      </c>
      <c r="H253" s="106">
        <v>4</v>
      </c>
      <c r="I253" s="113"/>
      <c r="J253" s="30"/>
      <c r="K253" s="30"/>
      <c r="L253" s="30"/>
      <c r="M253" s="56" t="s">
        <v>72</v>
      </c>
      <c r="N253" s="58">
        <f>SUM(N255:N282)</f>
        <v>944668</v>
      </c>
      <c r="O253" s="58">
        <f aca="true" t="shared" si="49" ref="O253:R253">SUM(O255:O282)</f>
        <v>957059</v>
      </c>
      <c r="P253" s="58">
        <f t="shared" si="49"/>
        <v>911333</v>
      </c>
      <c r="Q253" s="58">
        <f t="shared" si="49"/>
        <v>1044335</v>
      </c>
      <c r="R253" s="58">
        <f t="shared" si="49"/>
        <v>1156970</v>
      </c>
      <c r="S253" s="53"/>
      <c r="T253" s="53"/>
      <c r="U253" s="53"/>
      <c r="V253" s="53"/>
      <c r="W253" s="53"/>
      <c r="X253" s="53"/>
      <c r="Y253" s="53"/>
      <c r="Z253" s="53"/>
      <c r="AA253" s="53"/>
      <c r="AB253" s="53"/>
    </row>
    <row r="254" spans="3:28" s="21" customFormat="1" ht="12.75">
      <c r="C254" s="110" t="s">
        <v>133</v>
      </c>
      <c r="D254" s="107" t="s">
        <v>0</v>
      </c>
      <c r="E254" s="107" t="s">
        <v>0</v>
      </c>
      <c r="F254" s="107" t="s">
        <v>0</v>
      </c>
      <c r="G254" s="107" t="s">
        <v>0</v>
      </c>
      <c r="H254" s="107" t="s">
        <v>0</v>
      </c>
      <c r="I254" s="113"/>
      <c r="J254" s="30"/>
      <c r="K254" s="30"/>
      <c r="L254" s="30"/>
      <c r="M254" s="56" t="s">
        <v>95</v>
      </c>
      <c r="N254" s="59">
        <v>624784</v>
      </c>
      <c r="O254" s="59">
        <v>619031</v>
      </c>
      <c r="P254" s="59">
        <v>612709</v>
      </c>
      <c r="Q254" s="59">
        <v>647405</v>
      </c>
      <c r="R254" s="58">
        <f>SUM(W273+R255+R258+R259+R261+R262+R263+R264+R266+R270+R273+R274+R276+R280+R281+R282)</f>
        <v>705925</v>
      </c>
      <c r="S254" s="53"/>
      <c r="T254" s="53"/>
      <c r="U254" s="53"/>
      <c r="V254" s="53"/>
      <c r="W254" s="53"/>
      <c r="X254" s="53"/>
      <c r="Y254" s="53"/>
      <c r="Z254" s="53"/>
      <c r="AA254" s="53"/>
      <c r="AB254" s="53"/>
    </row>
    <row r="255" spans="3:28" s="21" customFormat="1" ht="12.75">
      <c r="C255" s="110" t="s">
        <v>134</v>
      </c>
      <c r="D255" s="107" t="s">
        <v>0</v>
      </c>
      <c r="E255" s="107" t="s">
        <v>0</v>
      </c>
      <c r="F255" s="107" t="s">
        <v>0</v>
      </c>
      <c r="G255" s="107" t="s">
        <v>0</v>
      </c>
      <c r="H255" s="107" t="s">
        <v>0</v>
      </c>
      <c r="I255" s="113"/>
      <c r="J255" s="30"/>
      <c r="K255" s="30"/>
      <c r="L255" s="30"/>
      <c r="M255" s="56" t="s">
        <v>31</v>
      </c>
      <c r="N255" s="59">
        <v>3768</v>
      </c>
      <c r="O255" s="59">
        <v>3541</v>
      </c>
      <c r="P255" s="59">
        <v>4166</v>
      </c>
      <c r="Q255" s="59">
        <v>4502</v>
      </c>
      <c r="R255" s="59">
        <v>4596</v>
      </c>
      <c r="S255" s="53"/>
      <c r="T255" s="53"/>
      <c r="U255" s="53"/>
      <c r="V255" s="53"/>
      <c r="W255" s="53"/>
      <c r="X255" s="53"/>
      <c r="Y255" s="53"/>
      <c r="Z255" s="53"/>
      <c r="AA255" s="53"/>
      <c r="AB255" s="53"/>
    </row>
    <row r="256" spans="3:28" s="21" customFormat="1" ht="12.75">
      <c r="C256" s="110"/>
      <c r="D256" s="111">
        <f>SUM(D249:D255)</f>
        <v>6018</v>
      </c>
      <c r="E256" s="111">
        <f aca="true" t="shared" si="50" ref="E256:H256">SUM(E249:E255)</f>
        <v>6672</v>
      </c>
      <c r="F256" s="111">
        <f t="shared" si="50"/>
        <v>6921</v>
      </c>
      <c r="G256" s="111">
        <f t="shared" si="50"/>
        <v>8432</v>
      </c>
      <c r="H256" s="111">
        <f t="shared" si="50"/>
        <v>7970</v>
      </c>
      <c r="I256" s="113">
        <f t="shared" si="48"/>
        <v>7202.6</v>
      </c>
      <c r="J256" s="30">
        <v>7202.6</v>
      </c>
      <c r="K256" s="30"/>
      <c r="L256" s="30"/>
      <c r="M256" s="56" t="s">
        <v>32</v>
      </c>
      <c r="N256" s="59">
        <v>76914</v>
      </c>
      <c r="O256" s="59">
        <v>72055</v>
      </c>
      <c r="P256" s="59">
        <v>58944</v>
      </c>
      <c r="Q256" s="59">
        <v>81088</v>
      </c>
      <c r="R256" s="59">
        <v>90783</v>
      </c>
      <c r="S256" s="53"/>
      <c r="T256" s="53"/>
      <c r="U256" s="53"/>
      <c r="V256" s="53"/>
      <c r="W256" s="53"/>
      <c r="X256" s="53"/>
      <c r="Y256" s="53"/>
      <c r="Z256" s="53"/>
      <c r="AA256" s="53"/>
      <c r="AB256" s="53"/>
    </row>
    <row r="257" spans="3:28" s="21" customFormat="1" ht="12.75">
      <c r="C257" s="110" t="s">
        <v>136</v>
      </c>
      <c r="D257" s="106">
        <v>4429</v>
      </c>
      <c r="E257" s="106">
        <v>6644</v>
      </c>
      <c r="F257" s="106">
        <v>8772</v>
      </c>
      <c r="G257" s="106">
        <v>2874</v>
      </c>
      <c r="H257" s="106">
        <v>2995</v>
      </c>
      <c r="I257" s="113">
        <f>AVERAGE(D257:H257)</f>
        <v>5142.8</v>
      </c>
      <c r="J257" s="30">
        <v>5142.8</v>
      </c>
      <c r="K257" s="30"/>
      <c r="L257" s="30"/>
      <c r="M257" s="56" t="s">
        <v>20</v>
      </c>
      <c r="N257" s="59">
        <v>39284</v>
      </c>
      <c r="O257" s="59">
        <v>40018</v>
      </c>
      <c r="P257" s="59">
        <v>41106</v>
      </c>
      <c r="Q257" s="59">
        <v>51787</v>
      </c>
      <c r="R257" s="59">
        <v>55517</v>
      </c>
      <c r="S257" s="53"/>
      <c r="T257" s="53"/>
      <c r="U257" s="53"/>
      <c r="V257" s="53"/>
      <c r="W257" s="53"/>
      <c r="X257" s="53"/>
      <c r="Y257" s="53"/>
      <c r="Z257" s="53"/>
      <c r="AA257" s="53"/>
      <c r="AB257" s="53"/>
    </row>
    <row r="258" spans="3:28" s="21" customFormat="1" ht="12.75">
      <c r="C258" s="110" t="s">
        <v>135</v>
      </c>
      <c r="D258" s="106">
        <v>10242</v>
      </c>
      <c r="E258" s="106">
        <v>7304</v>
      </c>
      <c r="F258" s="106">
        <v>8866</v>
      </c>
      <c r="G258" s="106">
        <v>12584</v>
      </c>
      <c r="H258" s="106">
        <v>11172</v>
      </c>
      <c r="I258" s="113">
        <f t="shared" si="48"/>
        <v>10033.6</v>
      </c>
      <c r="J258" s="30">
        <v>10033.6</v>
      </c>
      <c r="K258" s="30"/>
      <c r="L258" s="30"/>
      <c r="M258" s="56" t="s">
        <v>33</v>
      </c>
      <c r="N258" s="59">
        <v>16540</v>
      </c>
      <c r="O258" s="59">
        <v>14463</v>
      </c>
      <c r="P258" s="59">
        <v>13801</v>
      </c>
      <c r="Q258" s="59">
        <v>19606</v>
      </c>
      <c r="R258" s="59">
        <v>20265</v>
      </c>
      <c r="S258" s="53"/>
      <c r="T258" s="53"/>
      <c r="U258" s="53"/>
      <c r="V258" s="53"/>
      <c r="W258" s="53"/>
      <c r="X258" s="53"/>
      <c r="Y258" s="53"/>
      <c r="Z258" s="53"/>
      <c r="AA258" s="53"/>
      <c r="AB258" s="53"/>
    </row>
    <row r="259" spans="3:28" s="21" customFormat="1" ht="12.75">
      <c r="C259" s="110" t="s">
        <v>137</v>
      </c>
      <c r="D259" s="106">
        <v>606</v>
      </c>
      <c r="E259" s="106">
        <v>694</v>
      </c>
      <c r="F259" s="106">
        <v>885</v>
      </c>
      <c r="G259" s="106">
        <v>889</v>
      </c>
      <c r="H259" s="106">
        <v>1051</v>
      </c>
      <c r="I259" s="113">
        <f t="shared" si="48"/>
        <v>825</v>
      </c>
      <c r="J259" s="30">
        <v>825</v>
      </c>
      <c r="K259" s="30"/>
      <c r="L259" s="30"/>
      <c r="M259" s="56" t="s">
        <v>73</v>
      </c>
      <c r="N259" s="59">
        <v>193452</v>
      </c>
      <c r="O259" s="59">
        <v>132558</v>
      </c>
      <c r="P259" s="59">
        <v>164507</v>
      </c>
      <c r="Q259" s="59">
        <v>195939</v>
      </c>
      <c r="R259" s="112">
        <v>195939</v>
      </c>
      <c r="S259" s="53"/>
      <c r="T259" s="53"/>
      <c r="U259" s="53"/>
      <c r="V259" s="53"/>
      <c r="W259" s="53"/>
      <c r="X259" s="53"/>
      <c r="Y259" s="53"/>
      <c r="Z259" s="53"/>
      <c r="AA259" s="53"/>
      <c r="AB259" s="53"/>
    </row>
    <row r="260" spans="3:28" s="21" customFormat="1" ht="12.75">
      <c r="C260" s="30"/>
      <c r="D260" s="30"/>
      <c r="E260" s="30"/>
      <c r="F260" s="30"/>
      <c r="G260" s="30"/>
      <c r="H260" s="30"/>
      <c r="I260" s="113"/>
      <c r="J260" s="30"/>
      <c r="K260" s="30"/>
      <c r="L260" s="30"/>
      <c r="M260" s="56" t="s">
        <v>34</v>
      </c>
      <c r="N260" s="59">
        <v>4724</v>
      </c>
      <c r="O260" s="59">
        <v>5195</v>
      </c>
      <c r="P260" s="59">
        <v>5681</v>
      </c>
      <c r="Q260" s="59">
        <v>6264</v>
      </c>
      <c r="R260" s="59">
        <v>5983</v>
      </c>
      <c r="S260" s="53"/>
      <c r="T260" s="53"/>
      <c r="U260" s="53"/>
      <c r="V260" s="53"/>
      <c r="W260" s="53"/>
      <c r="X260" s="53"/>
      <c r="Y260" s="53"/>
      <c r="Z260" s="53"/>
      <c r="AA260" s="53"/>
      <c r="AB260" s="53"/>
    </row>
    <row r="261" spans="3:28" s="21" customFormat="1" ht="12.75">
      <c r="C261" s="108" t="s">
        <v>107</v>
      </c>
      <c r="D261" s="30"/>
      <c r="E261" s="30"/>
      <c r="F261" s="30"/>
      <c r="G261" s="30"/>
      <c r="H261" s="30"/>
      <c r="I261" s="113"/>
      <c r="J261" s="30"/>
      <c r="K261" s="30"/>
      <c r="L261" s="30"/>
      <c r="M261" s="56" t="s">
        <v>35</v>
      </c>
      <c r="N261" s="59">
        <v>871</v>
      </c>
      <c r="O261" s="59">
        <v>1733</v>
      </c>
      <c r="P261" s="59">
        <v>1820</v>
      </c>
      <c r="Q261" s="59">
        <v>1525</v>
      </c>
      <c r="R261" s="112">
        <v>1525</v>
      </c>
      <c r="S261" s="53"/>
      <c r="T261" s="53"/>
      <c r="U261" s="53"/>
      <c r="V261" s="53"/>
      <c r="W261" s="53"/>
      <c r="X261" s="53"/>
      <c r="Y261" s="53"/>
      <c r="Z261" s="53"/>
      <c r="AA261" s="53"/>
      <c r="AB261" s="53"/>
    </row>
    <row r="262" spans="3:28" s="21" customFormat="1" ht="12.75">
      <c r="C262" s="108" t="s">
        <v>0</v>
      </c>
      <c r="D262" s="108" t="s">
        <v>108</v>
      </c>
      <c r="E262" s="30"/>
      <c r="F262" s="30"/>
      <c r="G262" s="30"/>
      <c r="H262" s="30"/>
      <c r="I262" s="113"/>
      <c r="J262" s="30"/>
      <c r="K262" s="30"/>
      <c r="L262" s="30"/>
      <c r="M262" s="56" t="s">
        <v>36</v>
      </c>
      <c r="N262" s="59">
        <v>34903</v>
      </c>
      <c r="O262" s="59">
        <v>43313</v>
      </c>
      <c r="P262" s="59">
        <v>44911</v>
      </c>
      <c r="Q262" s="59">
        <v>54568</v>
      </c>
      <c r="R262" s="59">
        <v>45959</v>
      </c>
      <c r="S262" s="53"/>
      <c r="T262" s="53"/>
      <c r="U262" s="53"/>
      <c r="V262" s="53"/>
      <c r="W262" s="53"/>
      <c r="X262" s="53"/>
      <c r="Y262" s="53"/>
      <c r="Z262" s="53"/>
      <c r="AA262" s="53"/>
      <c r="AB262" s="53"/>
    </row>
    <row r="263" spans="3:28" s="21" customFormat="1" ht="12.75">
      <c r="C263" s="30"/>
      <c r="D263" s="30"/>
      <c r="E263" s="30"/>
      <c r="F263" s="30"/>
      <c r="G263" s="30"/>
      <c r="H263" s="30"/>
      <c r="I263" s="113"/>
      <c r="J263" s="30"/>
      <c r="K263" s="30"/>
      <c r="L263" s="30"/>
      <c r="M263" s="56" t="s">
        <v>37</v>
      </c>
      <c r="N263" s="59">
        <v>40667</v>
      </c>
      <c r="O263" s="59">
        <v>53278</v>
      </c>
      <c r="P263" s="59">
        <v>37852</v>
      </c>
      <c r="Q263" s="59">
        <v>53627</v>
      </c>
      <c r="R263" s="59">
        <v>50564</v>
      </c>
      <c r="S263" s="53"/>
      <c r="T263" s="53"/>
      <c r="U263" s="53"/>
      <c r="V263" s="53"/>
      <c r="W263" s="53"/>
      <c r="X263" s="53"/>
      <c r="Y263" s="53"/>
      <c r="Z263" s="53"/>
      <c r="AA263" s="53"/>
      <c r="AB263" s="53"/>
    </row>
    <row r="264" spans="3:28" s="21" customFormat="1" ht="12.75">
      <c r="C264" s="108" t="s">
        <v>88</v>
      </c>
      <c r="D264" s="108" t="s">
        <v>89</v>
      </c>
      <c r="E264" s="30"/>
      <c r="F264" s="30"/>
      <c r="G264" s="30"/>
      <c r="H264" s="30"/>
      <c r="I264" s="113"/>
      <c r="J264" s="30"/>
      <c r="K264" s="30"/>
      <c r="L264" s="30"/>
      <c r="M264" s="56" t="s">
        <v>22</v>
      </c>
      <c r="N264" s="59">
        <v>195462</v>
      </c>
      <c r="O264" s="59">
        <v>215896</v>
      </c>
      <c r="P264" s="59">
        <v>210892</v>
      </c>
      <c r="Q264" s="59">
        <v>179306</v>
      </c>
      <c r="R264" s="59">
        <v>220608</v>
      </c>
      <c r="S264" s="53"/>
      <c r="T264" s="53"/>
      <c r="U264" s="53"/>
      <c r="V264" s="53"/>
      <c r="W264" s="53"/>
      <c r="X264" s="53"/>
      <c r="Y264" s="53"/>
      <c r="Z264" s="53"/>
      <c r="AA264" s="53"/>
      <c r="AB264" s="53"/>
    </row>
    <row r="265" spans="3:28" s="21" customFormat="1" ht="12.75">
      <c r="C265" s="108" t="s">
        <v>111</v>
      </c>
      <c r="D265" s="108" t="s">
        <v>35</v>
      </c>
      <c r="E265" s="30"/>
      <c r="F265" s="30"/>
      <c r="G265" s="30"/>
      <c r="H265" s="30"/>
      <c r="I265" s="113"/>
      <c r="J265" s="30"/>
      <c r="K265" s="30"/>
      <c r="L265" s="30"/>
      <c r="M265" s="56" t="s">
        <v>38</v>
      </c>
      <c r="N265" s="59">
        <v>11776</v>
      </c>
      <c r="O265" s="59">
        <v>12635</v>
      </c>
      <c r="P265" s="59">
        <v>9246</v>
      </c>
      <c r="Q265" s="59">
        <v>11852</v>
      </c>
      <c r="R265" s="59">
        <v>12863</v>
      </c>
      <c r="S265" s="53"/>
      <c r="T265" s="53"/>
      <c r="U265" s="53"/>
      <c r="V265" s="53"/>
      <c r="W265" s="53"/>
      <c r="X265" s="53"/>
      <c r="Y265" s="53"/>
      <c r="Z265" s="53"/>
      <c r="AA265" s="53"/>
      <c r="AB265" s="53"/>
    </row>
    <row r="266" spans="3:28" s="21" customFormat="1" ht="12.75">
      <c r="C266" s="30"/>
      <c r="D266" s="30"/>
      <c r="E266" s="30"/>
      <c r="F266" s="30"/>
      <c r="G266" s="30"/>
      <c r="H266" s="30"/>
      <c r="I266" s="113"/>
      <c r="J266" s="30"/>
      <c r="K266" s="30"/>
      <c r="L266" s="30"/>
      <c r="M266" s="56" t="s">
        <v>39</v>
      </c>
      <c r="N266" s="59">
        <v>42807</v>
      </c>
      <c r="O266" s="59">
        <v>44758</v>
      </c>
      <c r="P266" s="59">
        <v>32786</v>
      </c>
      <c r="Q266" s="59">
        <v>47947</v>
      </c>
      <c r="R266" s="59">
        <v>65586</v>
      </c>
      <c r="S266" s="53"/>
      <c r="T266" s="53"/>
      <c r="U266" s="53"/>
      <c r="V266" s="53"/>
      <c r="W266" s="53"/>
      <c r="X266" s="53"/>
      <c r="Y266" s="53"/>
      <c r="Z266" s="53"/>
      <c r="AA266" s="53"/>
      <c r="AB266" s="53"/>
    </row>
    <row r="267" spans="3:28" s="21" customFormat="1" ht="12.75">
      <c r="C267" s="110" t="s">
        <v>112</v>
      </c>
      <c r="D267" s="110" t="s">
        <v>60</v>
      </c>
      <c r="E267" s="110" t="s">
        <v>61</v>
      </c>
      <c r="F267" s="110" t="s">
        <v>69</v>
      </c>
      <c r="G267" s="110" t="s">
        <v>70</v>
      </c>
      <c r="H267" s="110" t="s">
        <v>71</v>
      </c>
      <c r="I267" s="113"/>
      <c r="J267" s="30"/>
      <c r="K267" s="30"/>
      <c r="L267" s="30"/>
      <c r="M267" s="56" t="s">
        <v>40</v>
      </c>
      <c r="N267" s="59">
        <v>11</v>
      </c>
      <c r="O267" s="59">
        <v>11</v>
      </c>
      <c r="P267" s="59">
        <v>11</v>
      </c>
      <c r="Q267" s="59">
        <v>12</v>
      </c>
      <c r="R267" s="59">
        <v>11</v>
      </c>
      <c r="S267" s="53"/>
      <c r="T267" s="53"/>
      <c r="U267" s="53"/>
      <c r="V267" s="53"/>
      <c r="W267" s="53"/>
      <c r="X267" s="53"/>
      <c r="Y267" s="53"/>
      <c r="Z267" s="53"/>
      <c r="AA267" s="53"/>
      <c r="AB267" s="53"/>
    </row>
    <row r="268" spans="3:28" s="21" customFormat="1" ht="12.75">
      <c r="C268" s="110" t="s">
        <v>140</v>
      </c>
      <c r="D268" s="106">
        <v>712278</v>
      </c>
      <c r="E268" s="106">
        <v>716724</v>
      </c>
      <c r="F268" s="106">
        <v>703588</v>
      </c>
      <c r="G268" s="106">
        <v>700308</v>
      </c>
      <c r="H268" s="107" t="s">
        <v>0</v>
      </c>
      <c r="I268" s="113">
        <f t="shared" si="48"/>
        <v>708224.5</v>
      </c>
      <c r="J268" s="30">
        <v>708224.5</v>
      </c>
      <c r="K268" s="30"/>
      <c r="L268" s="30"/>
      <c r="M268" s="56" t="s">
        <v>41</v>
      </c>
      <c r="N268" s="59">
        <v>28</v>
      </c>
      <c r="O268" s="59">
        <v>54</v>
      </c>
      <c r="P268" s="59">
        <v>13</v>
      </c>
      <c r="Q268" s="59">
        <v>9</v>
      </c>
      <c r="R268" s="59">
        <v>22</v>
      </c>
      <c r="S268" s="53"/>
      <c r="T268" s="53"/>
      <c r="U268" s="53"/>
      <c r="V268" s="53"/>
      <c r="W268" s="53"/>
      <c r="X268" s="53"/>
      <c r="Y268" s="53"/>
      <c r="Z268" s="53"/>
      <c r="AA268" s="53"/>
      <c r="AB268" s="53"/>
    </row>
    <row r="269" spans="3:28" s="21" customFormat="1" ht="12.75">
      <c r="C269" s="110" t="s">
        <v>127</v>
      </c>
      <c r="D269" s="106">
        <v>34131</v>
      </c>
      <c r="E269" s="106">
        <v>42179</v>
      </c>
      <c r="F269" s="106">
        <v>35574</v>
      </c>
      <c r="G269" s="106">
        <v>39693</v>
      </c>
      <c r="H269" s="107" t="s">
        <v>0</v>
      </c>
      <c r="I269" s="113">
        <f t="shared" si="48"/>
        <v>37894.25</v>
      </c>
      <c r="J269" s="30">
        <v>37894.25</v>
      </c>
      <c r="K269" s="30"/>
      <c r="L269" s="30"/>
      <c r="M269" s="56" t="s">
        <v>42</v>
      </c>
      <c r="N269" s="59">
        <v>7</v>
      </c>
      <c r="O269" s="59">
        <v>15</v>
      </c>
      <c r="P269" s="59">
        <v>7</v>
      </c>
      <c r="Q269" s="59">
        <v>7</v>
      </c>
      <c r="R269" s="59">
        <v>11</v>
      </c>
      <c r="S269" s="53"/>
      <c r="T269" s="53"/>
      <c r="U269" s="53"/>
      <c r="V269" s="53"/>
      <c r="W269" s="53"/>
      <c r="X269" s="53"/>
      <c r="Y269" s="53"/>
      <c r="Z269" s="53"/>
      <c r="AA269" s="53"/>
      <c r="AB269" s="53"/>
    </row>
    <row r="270" spans="3:28" s="21" customFormat="1" ht="12.75">
      <c r="C270" s="110" t="s">
        <v>128</v>
      </c>
      <c r="D270" s="106">
        <v>875</v>
      </c>
      <c r="E270" s="106">
        <v>578</v>
      </c>
      <c r="F270" s="106">
        <v>690</v>
      </c>
      <c r="G270" s="106">
        <v>816</v>
      </c>
      <c r="H270" s="107" t="s">
        <v>0</v>
      </c>
      <c r="I270" s="113"/>
      <c r="J270" s="30"/>
      <c r="K270" s="30"/>
      <c r="L270" s="30"/>
      <c r="M270" s="56" t="s">
        <v>29</v>
      </c>
      <c r="N270" s="59">
        <v>680</v>
      </c>
      <c r="O270" s="59">
        <v>668</v>
      </c>
      <c r="P270" s="59">
        <v>660</v>
      </c>
      <c r="Q270" s="59">
        <v>658</v>
      </c>
      <c r="R270" s="59">
        <v>673</v>
      </c>
      <c r="S270" s="53"/>
      <c r="T270" s="53"/>
      <c r="U270" s="53"/>
      <c r="V270" s="53"/>
      <c r="W270" s="53"/>
      <c r="X270" s="53"/>
      <c r="Y270" s="53"/>
      <c r="Z270" s="53"/>
      <c r="AA270" s="53"/>
      <c r="AB270" s="53"/>
    </row>
    <row r="271" spans="3:28" s="21" customFormat="1" ht="12.75">
      <c r="C271" s="110" t="s">
        <v>129</v>
      </c>
      <c r="D271" s="106">
        <v>1469</v>
      </c>
      <c r="E271" s="106">
        <v>1246</v>
      </c>
      <c r="F271" s="106">
        <v>928</v>
      </c>
      <c r="G271" s="106">
        <v>1640</v>
      </c>
      <c r="H271" s="107" t="s">
        <v>0</v>
      </c>
      <c r="I271" s="113"/>
      <c r="J271" s="30"/>
      <c r="K271" s="30"/>
      <c r="L271" s="30"/>
      <c r="M271" s="56" t="s">
        <v>26</v>
      </c>
      <c r="N271" s="59">
        <v>52312</v>
      </c>
      <c r="O271" s="59">
        <v>64393</v>
      </c>
      <c r="P271" s="59">
        <v>57943</v>
      </c>
      <c r="Q271" s="59">
        <v>66477</v>
      </c>
      <c r="R271" s="59">
        <v>78117</v>
      </c>
      <c r="S271" s="53"/>
      <c r="T271" s="53"/>
      <c r="U271" s="53"/>
      <c r="V271" s="53"/>
      <c r="W271" s="53"/>
      <c r="X271" s="53"/>
      <c r="Y271" s="53"/>
      <c r="Z271" s="53"/>
      <c r="AA271" s="53"/>
      <c r="AB271" s="53"/>
    </row>
    <row r="272" spans="3:28" s="21" customFormat="1" ht="12.75">
      <c r="C272" s="110" t="s">
        <v>130</v>
      </c>
      <c r="D272" s="106">
        <v>871</v>
      </c>
      <c r="E272" s="106">
        <v>1733</v>
      </c>
      <c r="F272" s="106">
        <v>1820</v>
      </c>
      <c r="G272" s="106">
        <v>1525</v>
      </c>
      <c r="H272" s="107" t="s">
        <v>0</v>
      </c>
      <c r="I272" s="113"/>
      <c r="J272" s="30"/>
      <c r="K272" s="30"/>
      <c r="L272" s="30"/>
      <c r="M272" s="56" t="s">
        <v>43</v>
      </c>
      <c r="N272" s="57" t="s">
        <v>0</v>
      </c>
      <c r="O272" s="57" t="s">
        <v>0</v>
      </c>
      <c r="P272" s="57" t="s">
        <v>0</v>
      </c>
      <c r="Q272" s="57" t="s">
        <v>0</v>
      </c>
      <c r="R272" s="57" t="s">
        <v>0</v>
      </c>
      <c r="S272" s="53"/>
      <c r="T272" s="53"/>
      <c r="U272" s="53"/>
      <c r="V272" s="53"/>
      <c r="W272" s="53"/>
      <c r="X272" s="53"/>
      <c r="Y272" s="53"/>
      <c r="Z272" s="53"/>
      <c r="AA272" s="53"/>
      <c r="AB272" s="53"/>
    </row>
    <row r="273" spans="3:28" s="21" customFormat="1" ht="12.75">
      <c r="C273" s="110" t="s">
        <v>131</v>
      </c>
      <c r="D273" s="106">
        <v>472</v>
      </c>
      <c r="E273" s="106">
        <v>547</v>
      </c>
      <c r="F273" s="106">
        <v>440</v>
      </c>
      <c r="G273" s="106">
        <v>506</v>
      </c>
      <c r="H273" s="107" t="s">
        <v>0</v>
      </c>
      <c r="I273" s="113"/>
      <c r="J273" s="30"/>
      <c r="K273" s="30"/>
      <c r="L273" s="30"/>
      <c r="M273" s="56" t="s">
        <v>18</v>
      </c>
      <c r="N273" s="59">
        <v>870</v>
      </c>
      <c r="O273" s="59">
        <v>626</v>
      </c>
      <c r="P273" s="59">
        <v>626</v>
      </c>
      <c r="Q273" s="59">
        <v>788</v>
      </c>
      <c r="R273" s="59">
        <v>756</v>
      </c>
      <c r="S273" s="53"/>
      <c r="T273" s="53"/>
      <c r="U273" s="53"/>
      <c r="V273" s="53"/>
      <c r="W273" s="53"/>
      <c r="X273" s="53"/>
      <c r="Y273" s="53"/>
      <c r="Z273" s="53"/>
      <c r="AA273" s="53"/>
      <c r="AB273" s="53"/>
    </row>
    <row r="274" spans="3:28" s="21" customFormat="1" ht="12.75">
      <c r="C274" s="110" t="s">
        <v>132</v>
      </c>
      <c r="D274" s="106">
        <v>44</v>
      </c>
      <c r="E274" s="106">
        <v>42</v>
      </c>
      <c r="F274" s="106">
        <v>26</v>
      </c>
      <c r="G274" s="106">
        <v>32</v>
      </c>
      <c r="H274" s="107" t="s">
        <v>0</v>
      </c>
      <c r="I274" s="113"/>
      <c r="J274" s="30"/>
      <c r="K274" s="30"/>
      <c r="L274" s="30"/>
      <c r="M274" s="56" t="s">
        <v>44</v>
      </c>
      <c r="N274" s="59">
        <v>7161</v>
      </c>
      <c r="O274" s="59">
        <v>8092</v>
      </c>
      <c r="P274" s="59">
        <v>7306</v>
      </c>
      <c r="Q274" s="59">
        <v>6275</v>
      </c>
      <c r="R274" s="59">
        <v>8196</v>
      </c>
      <c r="S274" s="53"/>
      <c r="T274" s="53"/>
      <c r="U274" s="53"/>
      <c r="V274" s="53"/>
      <c r="W274" s="53"/>
      <c r="X274" s="53"/>
      <c r="Y274" s="53"/>
      <c r="Z274" s="53"/>
      <c r="AA274" s="53"/>
      <c r="AB274" s="53"/>
    </row>
    <row r="275" spans="3:28" s="21" customFormat="1" ht="12.75">
      <c r="C275" s="110" t="s">
        <v>133</v>
      </c>
      <c r="D275" s="107" t="s">
        <v>0</v>
      </c>
      <c r="E275" s="107" t="s">
        <v>0</v>
      </c>
      <c r="F275" s="107" t="s">
        <v>0</v>
      </c>
      <c r="G275" s="107" t="s">
        <v>0</v>
      </c>
      <c r="H275" s="107" t="s">
        <v>0</v>
      </c>
      <c r="I275" s="113"/>
      <c r="J275" s="30"/>
      <c r="K275" s="30"/>
      <c r="L275" s="30"/>
      <c r="M275" s="56" t="s">
        <v>25</v>
      </c>
      <c r="N275" s="59">
        <v>78212</v>
      </c>
      <c r="O275" s="59">
        <v>65231</v>
      </c>
      <c r="P275" s="59">
        <v>65518</v>
      </c>
      <c r="Q275" s="59">
        <v>92814</v>
      </c>
      <c r="R275" s="59">
        <v>113975</v>
      </c>
      <c r="S275" s="53"/>
      <c r="T275" s="53"/>
      <c r="U275" s="53"/>
      <c r="V275" s="53"/>
      <c r="W275" s="53"/>
      <c r="X275" s="53"/>
      <c r="Y275" s="53"/>
      <c r="Z275" s="53"/>
      <c r="AA275" s="53"/>
      <c r="AB275" s="53"/>
    </row>
    <row r="276" spans="3:28" s="21" customFormat="1" ht="12.75">
      <c r="C276" s="110" t="s">
        <v>134</v>
      </c>
      <c r="D276" s="107" t="s">
        <v>0</v>
      </c>
      <c r="E276" s="107" t="s">
        <v>0</v>
      </c>
      <c r="F276" s="107" t="s">
        <v>0</v>
      </c>
      <c r="G276" s="107" t="s">
        <v>0</v>
      </c>
      <c r="H276" s="107" t="s">
        <v>0</v>
      </c>
      <c r="I276" s="113"/>
      <c r="J276" s="30"/>
      <c r="K276" s="30"/>
      <c r="L276" s="30"/>
      <c r="M276" s="56" t="s">
        <v>27</v>
      </c>
      <c r="N276" s="59">
        <v>255</v>
      </c>
      <c r="O276" s="59">
        <v>343</v>
      </c>
      <c r="P276" s="59">
        <v>266</v>
      </c>
      <c r="Q276" s="59">
        <v>322</v>
      </c>
      <c r="R276" s="59">
        <v>444</v>
      </c>
      <c r="S276" s="53"/>
      <c r="T276" s="53"/>
      <c r="U276" s="53"/>
      <c r="V276" s="53"/>
      <c r="W276" s="53"/>
      <c r="X276" s="53"/>
      <c r="Y276" s="53"/>
      <c r="Z276" s="53"/>
      <c r="AA276" s="53"/>
      <c r="AB276" s="53"/>
    </row>
    <row r="277" spans="3:28" s="21" customFormat="1" ht="12.75">
      <c r="C277" s="110"/>
      <c r="D277" s="111">
        <f>SUM(D270:D276)</f>
        <v>3731</v>
      </c>
      <c r="E277" s="111">
        <f aca="true" t="shared" si="51" ref="E277:G277">SUM(E270:E276)</f>
        <v>4146</v>
      </c>
      <c r="F277" s="111">
        <f t="shared" si="51"/>
        <v>3904</v>
      </c>
      <c r="G277" s="111">
        <f t="shared" si="51"/>
        <v>4519</v>
      </c>
      <c r="H277" s="107"/>
      <c r="I277" s="113">
        <f t="shared" si="48"/>
        <v>4075</v>
      </c>
      <c r="J277" s="30">
        <v>4075</v>
      </c>
      <c r="K277" s="30"/>
      <c r="L277" s="30"/>
      <c r="M277" s="56" t="s">
        <v>45</v>
      </c>
      <c r="N277" s="59">
        <v>50295</v>
      </c>
      <c r="O277" s="59">
        <v>70042</v>
      </c>
      <c r="P277" s="59">
        <v>51693</v>
      </c>
      <c r="Q277" s="59">
        <v>78429</v>
      </c>
      <c r="R277" s="59">
        <v>82979</v>
      </c>
      <c r="S277" s="53"/>
      <c r="T277" s="53"/>
      <c r="U277" s="53"/>
      <c r="V277" s="53"/>
      <c r="W277" s="53"/>
      <c r="X277" s="53"/>
      <c r="Y277" s="53"/>
      <c r="Z277" s="53"/>
      <c r="AA277" s="53"/>
      <c r="AB277" s="53"/>
    </row>
    <row r="278" spans="3:28" s="21" customFormat="1" ht="12.75">
      <c r="C278" s="110" t="s">
        <v>136</v>
      </c>
      <c r="D278" s="107" t="s">
        <v>0</v>
      </c>
      <c r="E278" s="107" t="s">
        <v>0</v>
      </c>
      <c r="F278" s="107" t="s">
        <v>0</v>
      </c>
      <c r="G278" s="107" t="s">
        <v>0</v>
      </c>
      <c r="H278" s="107" t="s">
        <v>0</v>
      </c>
      <c r="I278" s="188" t="s">
        <v>0</v>
      </c>
      <c r="J278" s="30" t="s">
        <v>0</v>
      </c>
      <c r="K278" s="30"/>
      <c r="L278" s="30"/>
      <c r="M278" s="56" t="s">
        <v>23</v>
      </c>
      <c r="N278" s="59">
        <v>776</v>
      </c>
      <c r="O278" s="59">
        <v>750</v>
      </c>
      <c r="P278" s="59">
        <v>743</v>
      </c>
      <c r="Q278" s="59">
        <v>643</v>
      </c>
      <c r="R278" s="59">
        <v>892</v>
      </c>
      <c r="S278" s="53"/>
      <c r="T278" s="53"/>
      <c r="U278" s="53"/>
      <c r="V278" s="53"/>
      <c r="W278" s="53"/>
      <c r="X278" s="53"/>
      <c r="Y278" s="53"/>
      <c r="Z278" s="53"/>
      <c r="AA278" s="53"/>
      <c r="AB278" s="53"/>
    </row>
    <row r="279" spans="3:28" s="21" customFormat="1" ht="12.75">
      <c r="C279" s="110" t="s">
        <v>135</v>
      </c>
      <c r="D279" s="106">
        <v>674416</v>
      </c>
      <c r="E279" s="106">
        <v>670400</v>
      </c>
      <c r="F279" s="106">
        <v>664112</v>
      </c>
      <c r="G279" s="106">
        <v>656096</v>
      </c>
      <c r="H279" s="107" t="s">
        <v>0</v>
      </c>
      <c r="I279" s="113">
        <f t="shared" si="48"/>
        <v>666256</v>
      </c>
      <c r="J279" s="30">
        <v>666256</v>
      </c>
      <c r="K279" s="30"/>
      <c r="L279" s="30"/>
      <c r="M279" s="56" t="s">
        <v>46</v>
      </c>
      <c r="N279" s="59">
        <v>5545</v>
      </c>
      <c r="O279" s="59">
        <v>7629</v>
      </c>
      <c r="P279" s="59">
        <v>7719</v>
      </c>
      <c r="Q279" s="59">
        <v>7548</v>
      </c>
      <c r="R279" s="59">
        <v>9892</v>
      </c>
      <c r="S279" s="53"/>
      <c r="T279" s="53"/>
      <c r="U279" s="53"/>
      <c r="V279" s="53"/>
      <c r="W279" s="53"/>
      <c r="X279" s="53"/>
      <c r="Y279" s="53"/>
      <c r="Z279" s="53"/>
      <c r="AA279" s="53"/>
      <c r="AB279" s="53"/>
    </row>
    <row r="280" spans="3:28" s="21" customFormat="1" ht="12.75">
      <c r="C280" s="110" t="s">
        <v>137</v>
      </c>
      <c r="D280" s="107" t="s">
        <v>0</v>
      </c>
      <c r="E280" s="107" t="s">
        <v>0</v>
      </c>
      <c r="F280" s="107" t="s">
        <v>0</v>
      </c>
      <c r="G280" s="107" t="s">
        <v>0</v>
      </c>
      <c r="H280" s="107" t="s">
        <v>0</v>
      </c>
      <c r="I280" s="188" t="s">
        <v>0</v>
      </c>
      <c r="J280" s="30" t="s">
        <v>0</v>
      </c>
      <c r="K280" s="30"/>
      <c r="L280" s="30"/>
      <c r="M280" s="56" t="s">
        <v>24</v>
      </c>
      <c r="N280" s="59">
        <v>7104</v>
      </c>
      <c r="O280" s="59">
        <v>4706</v>
      </c>
      <c r="P280" s="59">
        <v>3096</v>
      </c>
      <c r="Q280" s="59">
        <v>3159</v>
      </c>
      <c r="R280" s="59">
        <v>2567</v>
      </c>
      <c r="S280" s="53"/>
      <c r="T280" s="53"/>
      <c r="U280" s="53"/>
      <c r="V280" s="53"/>
      <c r="W280" s="53"/>
      <c r="X280" s="53"/>
      <c r="Y280" s="53"/>
      <c r="Z280" s="53"/>
      <c r="AA280" s="53"/>
      <c r="AB280" s="53"/>
    </row>
    <row r="281" spans="3:28" s="21" customFormat="1" ht="12.75">
      <c r="C281" s="30"/>
      <c r="D281" s="30"/>
      <c r="E281" s="30"/>
      <c r="F281" s="30"/>
      <c r="G281" s="30"/>
      <c r="H281" s="30"/>
      <c r="I281" s="113"/>
      <c r="J281" s="30"/>
      <c r="K281" s="30"/>
      <c r="L281" s="30"/>
      <c r="M281" s="56" t="s">
        <v>47</v>
      </c>
      <c r="N281" s="59">
        <v>10614</v>
      </c>
      <c r="O281" s="59">
        <v>9606</v>
      </c>
      <c r="P281" s="59">
        <v>11725</v>
      </c>
      <c r="Q281" s="59">
        <v>12978</v>
      </c>
      <c r="R281" s="112">
        <v>12978</v>
      </c>
      <c r="S281" s="53"/>
      <c r="T281" s="53"/>
      <c r="U281" s="53"/>
      <c r="V281" s="53"/>
      <c r="W281" s="53"/>
      <c r="X281" s="53"/>
      <c r="Y281" s="53"/>
      <c r="Z281" s="53"/>
      <c r="AA281" s="53"/>
      <c r="AB281" s="53"/>
    </row>
    <row r="282" spans="3:28" s="21" customFormat="1" ht="12.75">
      <c r="C282" s="108" t="s">
        <v>107</v>
      </c>
      <c r="D282" s="30"/>
      <c r="E282" s="30"/>
      <c r="F282" s="30"/>
      <c r="G282" s="30"/>
      <c r="H282" s="30"/>
      <c r="I282" s="113"/>
      <c r="J282" s="30"/>
      <c r="K282" s="30"/>
      <c r="L282" s="30"/>
      <c r="M282" s="56" t="s">
        <v>21</v>
      </c>
      <c r="N282" s="59">
        <v>69630</v>
      </c>
      <c r="O282" s="59">
        <v>85450</v>
      </c>
      <c r="P282" s="59">
        <v>78295</v>
      </c>
      <c r="Q282" s="59">
        <v>66205</v>
      </c>
      <c r="R282" s="59">
        <v>75269</v>
      </c>
      <c r="S282" s="53"/>
      <c r="T282" s="53"/>
      <c r="U282" s="53"/>
      <c r="V282" s="53"/>
      <c r="W282" s="53"/>
      <c r="X282" s="53"/>
      <c r="Y282" s="53"/>
      <c r="Z282" s="53"/>
      <c r="AA282" s="53"/>
      <c r="AB282" s="53"/>
    </row>
    <row r="283" spans="3:28" s="21" customFormat="1" ht="12.75">
      <c r="C283" s="108" t="s">
        <v>0</v>
      </c>
      <c r="D283" s="108" t="s">
        <v>108</v>
      </c>
      <c r="E283" s="30"/>
      <c r="F283" s="30"/>
      <c r="G283" s="30"/>
      <c r="H283" s="30"/>
      <c r="I283" s="113"/>
      <c r="J283" s="30"/>
      <c r="K283" s="30"/>
      <c r="L283" s="30"/>
      <c r="M283" s="30"/>
      <c r="N283" s="187"/>
      <c r="O283" s="187"/>
      <c r="P283" s="187"/>
      <c r="Q283" s="187"/>
      <c r="R283" s="30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</row>
    <row r="284" spans="3:28" s="21" customFormat="1" ht="12.75">
      <c r="C284" s="30"/>
      <c r="D284" s="30"/>
      <c r="E284" s="30"/>
      <c r="F284" s="30"/>
      <c r="G284" s="30"/>
      <c r="H284" s="30"/>
      <c r="I284" s="113"/>
      <c r="J284" s="30"/>
      <c r="K284" s="30"/>
      <c r="L284" s="30"/>
      <c r="M284" s="52" t="s">
        <v>107</v>
      </c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</row>
    <row r="285" spans="3:28" s="21" customFormat="1" ht="12.75">
      <c r="C285" s="108" t="s">
        <v>88</v>
      </c>
      <c r="D285" s="108" t="s">
        <v>89</v>
      </c>
      <c r="E285" s="30"/>
      <c r="F285" s="30"/>
      <c r="G285" s="30"/>
      <c r="H285" s="30"/>
      <c r="I285" s="113"/>
      <c r="J285" s="30"/>
      <c r="K285" s="30"/>
      <c r="L285" s="30"/>
      <c r="M285" s="52" t="s">
        <v>0</v>
      </c>
      <c r="N285" s="52" t="s">
        <v>108</v>
      </c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</row>
    <row r="286" spans="3:28" s="21" customFormat="1" ht="12.75">
      <c r="C286" s="108" t="s">
        <v>111</v>
      </c>
      <c r="D286" s="108" t="s">
        <v>36</v>
      </c>
      <c r="E286" s="30"/>
      <c r="F286" s="30"/>
      <c r="G286" s="30"/>
      <c r="H286" s="30"/>
      <c r="I286" s="113"/>
      <c r="J286" s="30"/>
      <c r="K286" s="30"/>
      <c r="L286" s="30"/>
      <c r="M286" s="30"/>
      <c r="N286" s="30"/>
      <c r="O286" s="30"/>
      <c r="P286" s="30"/>
      <c r="Q286" s="30"/>
      <c r="R286" s="30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</row>
    <row r="287" spans="3:28" s="21" customFormat="1" ht="12.75">
      <c r="C287" s="30"/>
      <c r="D287" s="30"/>
      <c r="E287" s="30"/>
      <c r="F287" s="30"/>
      <c r="G287" s="30"/>
      <c r="H287" s="30"/>
      <c r="I287" s="113"/>
      <c r="J287" s="30"/>
      <c r="K287" s="30"/>
      <c r="L287" s="30"/>
      <c r="M287" s="52" t="s">
        <v>88</v>
      </c>
      <c r="N287" s="52" t="s">
        <v>89</v>
      </c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</row>
    <row r="288" spans="3:28" s="21" customFormat="1" ht="12.75">
      <c r="C288" s="110" t="s">
        <v>112</v>
      </c>
      <c r="D288" s="110" t="s">
        <v>60</v>
      </c>
      <c r="E288" s="110" t="s">
        <v>61</v>
      </c>
      <c r="F288" s="110" t="s">
        <v>69</v>
      </c>
      <c r="G288" s="110" t="s">
        <v>70</v>
      </c>
      <c r="H288" s="110" t="s">
        <v>71</v>
      </c>
      <c r="I288" s="113"/>
      <c r="J288" s="30"/>
      <c r="K288" s="30"/>
      <c r="L288" s="30"/>
      <c r="M288" s="52" t="s">
        <v>66</v>
      </c>
      <c r="N288" s="52" t="s">
        <v>131</v>
      </c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</row>
    <row r="289" spans="3:28" s="21" customFormat="1" ht="12.75">
      <c r="C289" s="110" t="s">
        <v>140</v>
      </c>
      <c r="D289" s="106">
        <v>207595</v>
      </c>
      <c r="E289" s="106">
        <v>234063</v>
      </c>
      <c r="F289" s="106">
        <v>233125</v>
      </c>
      <c r="G289" s="106">
        <v>220645</v>
      </c>
      <c r="H289" s="106">
        <v>219932</v>
      </c>
      <c r="I289" s="113">
        <f t="shared" si="48"/>
        <v>223072</v>
      </c>
      <c r="J289" s="30">
        <v>223072</v>
      </c>
      <c r="K289" s="30"/>
      <c r="L289" s="30"/>
      <c r="M289" s="30"/>
      <c r="N289" s="30"/>
      <c r="O289" s="30"/>
      <c r="P289" s="30"/>
      <c r="Q289" s="30"/>
      <c r="R289" s="30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</row>
    <row r="290" spans="3:28" s="21" customFormat="1" ht="12.75">
      <c r="C290" s="110" t="s">
        <v>127</v>
      </c>
      <c r="D290" s="106">
        <v>85004</v>
      </c>
      <c r="E290" s="106">
        <v>95722</v>
      </c>
      <c r="F290" s="106">
        <v>87377</v>
      </c>
      <c r="G290" s="106">
        <v>94939</v>
      </c>
      <c r="H290" s="106">
        <v>87500</v>
      </c>
      <c r="I290" s="113">
        <f t="shared" si="48"/>
        <v>90108.4</v>
      </c>
      <c r="J290" s="30">
        <v>90108.4</v>
      </c>
      <c r="K290" s="30"/>
      <c r="L290" s="30"/>
      <c r="M290" s="56" t="s">
        <v>67</v>
      </c>
      <c r="N290" s="56" t="s">
        <v>60</v>
      </c>
      <c r="O290" s="56" t="s">
        <v>61</v>
      </c>
      <c r="P290" s="56" t="s">
        <v>69</v>
      </c>
      <c r="Q290" s="56" t="s">
        <v>70</v>
      </c>
      <c r="R290" s="56" t="s">
        <v>71</v>
      </c>
      <c r="S290" s="53"/>
      <c r="T290" s="53"/>
      <c r="U290" s="53"/>
      <c r="V290" s="53"/>
      <c r="W290" s="53"/>
      <c r="X290" s="53"/>
      <c r="Y290" s="53"/>
      <c r="Z290" s="53"/>
      <c r="AA290" s="53"/>
      <c r="AB290" s="53"/>
    </row>
    <row r="291" spans="3:28" s="21" customFormat="1" ht="12.75">
      <c r="C291" s="110" t="s">
        <v>128</v>
      </c>
      <c r="D291" s="106">
        <v>1564</v>
      </c>
      <c r="E291" s="106">
        <v>1440</v>
      </c>
      <c r="F291" s="106">
        <v>1353</v>
      </c>
      <c r="G291" s="106">
        <v>1829</v>
      </c>
      <c r="H291" s="106">
        <v>1597</v>
      </c>
      <c r="I291" s="113"/>
      <c r="J291" s="30"/>
      <c r="K291" s="30"/>
      <c r="L291" s="30"/>
      <c r="M291" s="56" t="s">
        <v>72</v>
      </c>
      <c r="N291" s="59">
        <v>195604</v>
      </c>
      <c r="O291" s="59">
        <v>207174</v>
      </c>
      <c r="P291" s="59">
        <v>201621</v>
      </c>
      <c r="Q291" s="59">
        <v>204612</v>
      </c>
      <c r="R291" s="58">
        <f>SUM(R293:R320)</f>
        <v>207088</v>
      </c>
      <c r="S291" s="53"/>
      <c r="T291" s="53"/>
      <c r="U291" s="53"/>
      <c r="V291" s="53"/>
      <c r="W291" s="53"/>
      <c r="X291" s="53"/>
      <c r="Y291" s="53"/>
      <c r="Z291" s="53"/>
      <c r="AA291" s="53"/>
      <c r="AB291" s="53"/>
    </row>
    <row r="292" spans="3:28" s="21" customFormat="1" ht="12.75">
      <c r="C292" s="110" t="s">
        <v>129</v>
      </c>
      <c r="D292" s="106">
        <v>4762</v>
      </c>
      <c r="E292" s="106">
        <v>3656</v>
      </c>
      <c r="F292" s="106">
        <v>3210</v>
      </c>
      <c r="G292" s="106">
        <v>3340</v>
      </c>
      <c r="H292" s="106">
        <v>3424</v>
      </c>
      <c r="I292" s="113"/>
      <c r="J292" s="30"/>
      <c r="K292" s="30"/>
      <c r="L292" s="30"/>
      <c r="M292" s="56" t="s">
        <v>95</v>
      </c>
      <c r="N292" s="59">
        <v>165197</v>
      </c>
      <c r="O292" s="59">
        <v>169440</v>
      </c>
      <c r="P292" s="59">
        <v>167686</v>
      </c>
      <c r="Q292" s="59">
        <v>169827</v>
      </c>
      <c r="R292" s="58">
        <f>SUM(R293+R296+R297+R299+R300+R301+R302+R304+R308+R311+R312+R314+R318+R319+R320)</f>
        <v>171094</v>
      </c>
      <c r="S292" s="53"/>
      <c r="T292" s="53"/>
      <c r="U292" s="53"/>
      <c r="V292" s="53"/>
      <c r="W292" s="53"/>
      <c r="X292" s="53"/>
      <c r="Y292" s="53"/>
      <c r="Z292" s="53"/>
      <c r="AA292" s="53"/>
      <c r="AB292" s="53"/>
    </row>
    <row r="293" spans="3:28" s="21" customFormat="1" ht="12.75">
      <c r="C293" s="110" t="s">
        <v>130</v>
      </c>
      <c r="D293" s="106">
        <v>34903</v>
      </c>
      <c r="E293" s="106">
        <v>43313</v>
      </c>
      <c r="F293" s="106">
        <v>44911</v>
      </c>
      <c r="G293" s="106">
        <v>54568</v>
      </c>
      <c r="H293" s="106">
        <v>45959</v>
      </c>
      <c r="I293" s="113"/>
      <c r="J293" s="30"/>
      <c r="K293" s="30"/>
      <c r="L293" s="30"/>
      <c r="M293" s="56" t="s">
        <v>31</v>
      </c>
      <c r="N293" s="59">
        <v>5767</v>
      </c>
      <c r="O293" s="59">
        <v>5595</v>
      </c>
      <c r="P293" s="59">
        <v>5307</v>
      </c>
      <c r="Q293" s="59">
        <v>5233</v>
      </c>
      <c r="R293" s="59">
        <v>5102</v>
      </c>
      <c r="S293" s="53"/>
      <c r="T293" s="53"/>
      <c r="U293" s="53"/>
      <c r="V293" s="53"/>
      <c r="W293" s="53"/>
      <c r="X293" s="53"/>
      <c r="Y293" s="53"/>
      <c r="Z293" s="53"/>
      <c r="AA293" s="53"/>
      <c r="AB293" s="53"/>
    </row>
    <row r="294" spans="3:28" s="21" customFormat="1" ht="12.75">
      <c r="C294" s="110" t="s">
        <v>131</v>
      </c>
      <c r="D294" s="106">
        <v>11416</v>
      </c>
      <c r="E294" s="106">
        <v>11662</v>
      </c>
      <c r="F294" s="106">
        <v>11092</v>
      </c>
      <c r="G294" s="106">
        <v>11731</v>
      </c>
      <c r="H294" s="106">
        <v>9606</v>
      </c>
      <c r="I294" s="113"/>
      <c r="J294" s="30"/>
      <c r="K294" s="30"/>
      <c r="L294" s="30"/>
      <c r="M294" s="56" t="s">
        <v>32</v>
      </c>
      <c r="N294" s="59">
        <v>1442</v>
      </c>
      <c r="O294" s="59">
        <v>1278</v>
      </c>
      <c r="P294" s="59">
        <v>1012</v>
      </c>
      <c r="Q294" s="59">
        <v>1186</v>
      </c>
      <c r="R294" s="59">
        <v>1066</v>
      </c>
      <c r="S294" s="53"/>
      <c r="T294" s="53"/>
      <c r="U294" s="53"/>
      <c r="V294" s="53"/>
      <c r="W294" s="53"/>
      <c r="X294" s="53"/>
      <c r="Y294" s="53"/>
      <c r="Z294" s="53"/>
      <c r="AA294" s="53"/>
      <c r="AB294" s="53"/>
    </row>
    <row r="295" spans="3:28" s="21" customFormat="1" ht="12.75">
      <c r="C295" s="110" t="s">
        <v>132</v>
      </c>
      <c r="D295" s="106">
        <v>45986</v>
      </c>
      <c r="E295" s="106">
        <v>46760</v>
      </c>
      <c r="F295" s="106">
        <v>51470</v>
      </c>
      <c r="G295" s="106">
        <v>24489</v>
      </c>
      <c r="H295" s="106">
        <v>45867</v>
      </c>
      <c r="I295" s="113"/>
      <c r="J295" s="30"/>
      <c r="K295" s="30"/>
      <c r="L295" s="30"/>
      <c r="M295" s="56" t="s">
        <v>20</v>
      </c>
      <c r="N295" s="59">
        <v>765</v>
      </c>
      <c r="O295" s="59">
        <v>972</v>
      </c>
      <c r="P295" s="59">
        <v>593</v>
      </c>
      <c r="Q295" s="59">
        <v>619</v>
      </c>
      <c r="R295" s="59">
        <v>776</v>
      </c>
      <c r="S295" s="53"/>
      <c r="T295" s="53"/>
      <c r="U295" s="53"/>
      <c r="V295" s="53"/>
      <c r="W295" s="53"/>
      <c r="X295" s="53"/>
      <c r="Y295" s="53"/>
      <c r="Z295" s="53"/>
      <c r="AA295" s="53"/>
      <c r="AB295" s="53"/>
    </row>
    <row r="296" spans="3:28" s="21" customFormat="1" ht="12.75">
      <c r="C296" s="110" t="s">
        <v>133</v>
      </c>
      <c r="D296" s="107" t="s">
        <v>0</v>
      </c>
      <c r="E296" s="107" t="s">
        <v>0</v>
      </c>
      <c r="F296" s="107" t="s">
        <v>0</v>
      </c>
      <c r="G296" s="107" t="s">
        <v>0</v>
      </c>
      <c r="H296" s="107" t="s">
        <v>0</v>
      </c>
      <c r="I296" s="113"/>
      <c r="J296" s="30"/>
      <c r="K296" s="30"/>
      <c r="L296" s="30"/>
      <c r="M296" s="56" t="s">
        <v>33</v>
      </c>
      <c r="N296" s="59">
        <v>909</v>
      </c>
      <c r="O296" s="59">
        <v>975</v>
      </c>
      <c r="P296" s="59">
        <v>909</v>
      </c>
      <c r="Q296" s="59">
        <v>907</v>
      </c>
      <c r="R296" s="59">
        <v>912</v>
      </c>
      <c r="S296" s="53"/>
      <c r="T296" s="53"/>
      <c r="U296" s="53"/>
      <c r="V296" s="53"/>
      <c r="W296" s="53"/>
      <c r="X296" s="53"/>
      <c r="Y296" s="53"/>
      <c r="Z296" s="53"/>
      <c r="AA296" s="53"/>
      <c r="AB296" s="53"/>
    </row>
    <row r="297" spans="3:28" s="21" customFormat="1" ht="12.75">
      <c r="C297" s="110" t="s">
        <v>134</v>
      </c>
      <c r="D297" s="107" t="s">
        <v>0</v>
      </c>
      <c r="E297" s="107" t="s">
        <v>0</v>
      </c>
      <c r="F297" s="107" t="s">
        <v>0</v>
      </c>
      <c r="G297" s="107" t="s">
        <v>0</v>
      </c>
      <c r="H297" s="107" t="s">
        <v>0</v>
      </c>
      <c r="I297" s="113"/>
      <c r="J297" s="30"/>
      <c r="K297" s="30"/>
      <c r="L297" s="30"/>
      <c r="M297" s="56" t="s">
        <v>73</v>
      </c>
      <c r="N297" s="59">
        <v>8051</v>
      </c>
      <c r="O297" s="59">
        <v>8584</v>
      </c>
      <c r="P297" s="59">
        <v>9143</v>
      </c>
      <c r="Q297" s="59">
        <v>8131</v>
      </c>
      <c r="R297" s="112">
        <v>8131</v>
      </c>
      <c r="S297" s="53"/>
      <c r="T297" s="53"/>
      <c r="U297" s="53"/>
      <c r="V297" s="53"/>
      <c r="W297" s="53"/>
      <c r="X297" s="53"/>
      <c r="Y297" s="53"/>
      <c r="Z297" s="53"/>
      <c r="AA297" s="53"/>
      <c r="AB297" s="53"/>
    </row>
    <row r="298" spans="3:28" s="21" customFormat="1" ht="12.75">
      <c r="C298" s="110"/>
      <c r="D298" s="111">
        <f>SUM(D291:D297)</f>
        <v>98631</v>
      </c>
      <c r="E298" s="111">
        <f aca="true" t="shared" si="52" ref="E298:H298">SUM(E291:E297)</f>
        <v>106831</v>
      </c>
      <c r="F298" s="111">
        <f t="shared" si="52"/>
        <v>112036</v>
      </c>
      <c r="G298" s="111">
        <f t="shared" si="52"/>
        <v>95957</v>
      </c>
      <c r="H298" s="111">
        <f t="shared" si="52"/>
        <v>106453</v>
      </c>
      <c r="I298" s="113">
        <f aca="true" t="shared" si="53" ref="I298:I353">AVERAGE(D298:H298)</f>
        <v>103981.6</v>
      </c>
      <c r="J298" s="30">
        <v>103981.6</v>
      </c>
      <c r="K298" s="30"/>
      <c r="L298" s="30"/>
      <c r="M298" s="56" t="s">
        <v>34</v>
      </c>
      <c r="N298" s="59">
        <v>263</v>
      </c>
      <c r="O298" s="59">
        <v>312</v>
      </c>
      <c r="P298" s="59">
        <v>232</v>
      </c>
      <c r="Q298" s="59">
        <v>265</v>
      </c>
      <c r="R298" s="59">
        <v>228</v>
      </c>
      <c r="S298" s="53"/>
      <c r="T298" s="53"/>
      <c r="U298" s="53"/>
      <c r="V298" s="53"/>
      <c r="W298" s="53"/>
      <c r="X298" s="53"/>
      <c r="Y298" s="53"/>
      <c r="Z298" s="53"/>
      <c r="AA298" s="53"/>
      <c r="AB298" s="53"/>
    </row>
    <row r="299" spans="3:28" s="21" customFormat="1" ht="12.75">
      <c r="C299" s="110" t="s">
        <v>136</v>
      </c>
      <c r="D299" s="106">
        <v>1532</v>
      </c>
      <c r="E299" s="106">
        <v>2187</v>
      </c>
      <c r="F299" s="106">
        <v>3490</v>
      </c>
      <c r="G299" s="106">
        <v>2413</v>
      </c>
      <c r="H299" s="106">
        <v>2207</v>
      </c>
      <c r="I299" s="113">
        <f>AVERAGE(D299:H299)</f>
        <v>2365.8</v>
      </c>
      <c r="J299" s="30">
        <v>2365.8</v>
      </c>
      <c r="K299" s="30"/>
      <c r="L299" s="30"/>
      <c r="M299" s="56" t="s">
        <v>35</v>
      </c>
      <c r="N299" s="59">
        <v>472</v>
      </c>
      <c r="O299" s="59">
        <v>547</v>
      </c>
      <c r="P299" s="59">
        <v>440</v>
      </c>
      <c r="Q299" s="59">
        <v>506</v>
      </c>
      <c r="R299" s="112">
        <v>506</v>
      </c>
      <c r="S299" s="53"/>
      <c r="T299" s="53"/>
      <c r="U299" s="53"/>
      <c r="V299" s="53"/>
      <c r="W299" s="53"/>
      <c r="X299" s="53"/>
      <c r="Y299" s="53"/>
      <c r="Z299" s="53"/>
      <c r="AA299" s="53"/>
      <c r="AB299" s="53"/>
    </row>
    <row r="300" spans="3:28" s="21" customFormat="1" ht="12.75">
      <c r="C300" s="110" t="s">
        <v>135</v>
      </c>
      <c r="D300" s="106">
        <v>19634</v>
      </c>
      <c r="E300" s="106">
        <v>26024</v>
      </c>
      <c r="F300" s="106">
        <v>27220</v>
      </c>
      <c r="G300" s="106">
        <v>24094</v>
      </c>
      <c r="H300" s="106">
        <v>20902</v>
      </c>
      <c r="I300" s="113">
        <f t="shared" si="53"/>
        <v>23574.8</v>
      </c>
      <c r="J300" s="30">
        <v>23574.8</v>
      </c>
      <c r="K300" s="30"/>
      <c r="L300" s="30"/>
      <c r="M300" s="56" t="s">
        <v>36</v>
      </c>
      <c r="N300" s="59">
        <v>11416</v>
      </c>
      <c r="O300" s="59">
        <v>11662</v>
      </c>
      <c r="P300" s="59">
        <v>11092</v>
      </c>
      <c r="Q300" s="59">
        <v>11731</v>
      </c>
      <c r="R300" s="59">
        <v>9606</v>
      </c>
      <c r="S300" s="53"/>
      <c r="T300" s="53"/>
      <c r="U300" s="53"/>
      <c r="V300" s="53"/>
      <c r="W300" s="53"/>
      <c r="X300" s="53"/>
      <c r="Y300" s="53"/>
      <c r="Z300" s="53"/>
      <c r="AA300" s="53"/>
      <c r="AB300" s="53"/>
    </row>
    <row r="301" spans="3:28" s="21" customFormat="1" ht="12.75">
      <c r="C301" s="110" t="s">
        <v>137</v>
      </c>
      <c r="D301" s="106">
        <v>2794</v>
      </c>
      <c r="E301" s="106">
        <v>3298</v>
      </c>
      <c r="F301" s="106">
        <v>3002</v>
      </c>
      <c r="G301" s="106">
        <v>3241</v>
      </c>
      <c r="H301" s="106">
        <v>2870</v>
      </c>
      <c r="I301" s="113">
        <f t="shared" si="53"/>
        <v>3041</v>
      </c>
      <c r="J301" s="30">
        <v>3041</v>
      </c>
      <c r="K301" s="30"/>
      <c r="L301" s="30"/>
      <c r="M301" s="56" t="s">
        <v>37</v>
      </c>
      <c r="N301" s="59">
        <v>37635</v>
      </c>
      <c r="O301" s="59">
        <v>39204</v>
      </c>
      <c r="P301" s="59">
        <v>40898</v>
      </c>
      <c r="Q301" s="59">
        <v>42678</v>
      </c>
      <c r="R301" s="59">
        <v>44397</v>
      </c>
      <c r="S301" s="53"/>
      <c r="T301" s="53"/>
      <c r="U301" s="53"/>
      <c r="V301" s="53"/>
      <c r="W301" s="53"/>
      <c r="X301" s="53"/>
      <c r="Y301" s="53"/>
      <c r="Z301" s="53"/>
      <c r="AA301" s="53"/>
      <c r="AB301" s="53"/>
    </row>
    <row r="302" spans="3:28" s="21" customFormat="1" ht="12.75">
      <c r="C302" s="30"/>
      <c r="D302" s="30"/>
      <c r="E302" s="30"/>
      <c r="F302" s="30"/>
      <c r="G302" s="30"/>
      <c r="H302" s="30"/>
      <c r="I302" s="113"/>
      <c r="J302" s="30"/>
      <c r="K302" s="30"/>
      <c r="L302" s="30"/>
      <c r="M302" s="56" t="s">
        <v>22</v>
      </c>
      <c r="N302" s="59">
        <v>20608</v>
      </c>
      <c r="O302" s="59">
        <v>22229</v>
      </c>
      <c r="P302" s="59">
        <v>21239</v>
      </c>
      <c r="Q302" s="59">
        <v>21019</v>
      </c>
      <c r="R302" s="59">
        <v>20393</v>
      </c>
      <c r="S302" s="53"/>
      <c r="T302" s="53"/>
      <c r="U302" s="53"/>
      <c r="V302" s="53"/>
      <c r="W302" s="53"/>
      <c r="X302" s="53"/>
      <c r="Y302" s="53"/>
      <c r="Z302" s="53"/>
      <c r="AA302" s="53"/>
      <c r="AB302" s="53"/>
    </row>
    <row r="303" spans="3:28" s="21" customFormat="1" ht="12.75">
      <c r="C303" s="108" t="s">
        <v>107</v>
      </c>
      <c r="D303" s="30"/>
      <c r="E303" s="30"/>
      <c r="F303" s="30"/>
      <c r="G303" s="30"/>
      <c r="H303" s="30"/>
      <c r="I303" s="113"/>
      <c r="J303" s="30"/>
      <c r="K303" s="30"/>
      <c r="L303" s="30"/>
      <c r="M303" s="56" t="s">
        <v>38</v>
      </c>
      <c r="N303" s="59">
        <v>582</v>
      </c>
      <c r="O303" s="59">
        <v>599</v>
      </c>
      <c r="P303" s="59">
        <v>509</v>
      </c>
      <c r="Q303" s="59">
        <v>639</v>
      </c>
      <c r="R303" s="59">
        <v>572</v>
      </c>
      <c r="S303" s="53"/>
      <c r="T303" s="53"/>
      <c r="U303" s="53"/>
      <c r="V303" s="53"/>
      <c r="W303" s="53"/>
      <c r="X303" s="53"/>
      <c r="Y303" s="53"/>
      <c r="Z303" s="53"/>
      <c r="AA303" s="53"/>
      <c r="AB303" s="53"/>
    </row>
    <row r="304" spans="3:28" s="21" customFormat="1" ht="12.75">
      <c r="C304" s="108" t="s">
        <v>0</v>
      </c>
      <c r="D304" s="108" t="s">
        <v>108</v>
      </c>
      <c r="E304" s="30"/>
      <c r="F304" s="30"/>
      <c r="G304" s="30"/>
      <c r="H304" s="30"/>
      <c r="I304" s="113"/>
      <c r="J304" s="30"/>
      <c r="K304" s="30"/>
      <c r="L304" s="30"/>
      <c r="M304" s="56" t="s">
        <v>39</v>
      </c>
      <c r="N304" s="59">
        <v>50220</v>
      </c>
      <c r="O304" s="59">
        <v>49805</v>
      </c>
      <c r="P304" s="59">
        <v>49162</v>
      </c>
      <c r="Q304" s="59">
        <v>49967</v>
      </c>
      <c r="R304" s="59">
        <v>50103</v>
      </c>
      <c r="S304" s="53"/>
      <c r="T304" s="53"/>
      <c r="U304" s="53"/>
      <c r="V304" s="53"/>
      <c r="W304" s="53"/>
      <c r="X304" s="53"/>
      <c r="Y304" s="53"/>
      <c r="Z304" s="53"/>
      <c r="AA304" s="53"/>
      <c r="AB304" s="53"/>
    </row>
    <row r="305" spans="3:28" s="21" customFormat="1" ht="12.75">
      <c r="C305" s="30"/>
      <c r="D305" s="30"/>
      <c r="E305" s="30"/>
      <c r="F305" s="30"/>
      <c r="G305" s="30"/>
      <c r="H305" s="30"/>
      <c r="I305" s="113"/>
      <c r="J305" s="30"/>
      <c r="K305" s="30"/>
      <c r="L305" s="30"/>
      <c r="M305" s="56" t="s">
        <v>40</v>
      </c>
      <c r="N305" s="59">
        <v>364</v>
      </c>
      <c r="O305" s="59">
        <v>353</v>
      </c>
      <c r="P305" s="59">
        <v>341</v>
      </c>
      <c r="Q305" s="59">
        <v>324</v>
      </c>
      <c r="R305" s="59">
        <v>352</v>
      </c>
      <c r="S305" s="53"/>
      <c r="T305" s="53"/>
      <c r="U305" s="53"/>
      <c r="V305" s="53"/>
      <c r="W305" s="53"/>
      <c r="X305" s="53"/>
      <c r="Y305" s="53"/>
      <c r="Z305" s="53"/>
      <c r="AA305" s="53"/>
      <c r="AB305" s="53"/>
    </row>
    <row r="306" spans="3:28" s="21" customFormat="1" ht="12.75">
      <c r="C306" s="108" t="s">
        <v>88</v>
      </c>
      <c r="D306" s="108" t="s">
        <v>89</v>
      </c>
      <c r="E306" s="30"/>
      <c r="F306" s="30"/>
      <c r="G306" s="30"/>
      <c r="H306" s="30"/>
      <c r="I306" s="113"/>
      <c r="J306" s="30"/>
      <c r="K306" s="30"/>
      <c r="L306" s="30"/>
      <c r="M306" s="56" t="s">
        <v>41</v>
      </c>
      <c r="N306" s="59">
        <v>226</v>
      </c>
      <c r="O306" s="59">
        <v>431</v>
      </c>
      <c r="P306" s="59">
        <v>431</v>
      </c>
      <c r="Q306" s="59">
        <v>431</v>
      </c>
      <c r="R306" s="59">
        <v>431</v>
      </c>
      <c r="S306" s="53"/>
      <c r="T306" s="53"/>
      <c r="U306" s="53"/>
      <c r="V306" s="53"/>
      <c r="W306" s="53"/>
      <c r="X306" s="53"/>
      <c r="Y306" s="53"/>
      <c r="Z306" s="53"/>
      <c r="AA306" s="53"/>
      <c r="AB306" s="53"/>
    </row>
    <row r="307" spans="3:28" s="21" customFormat="1" ht="12.75">
      <c r="C307" s="108" t="s">
        <v>111</v>
      </c>
      <c r="D307" s="108" t="s">
        <v>37</v>
      </c>
      <c r="E307" s="30"/>
      <c r="F307" s="30"/>
      <c r="G307" s="30"/>
      <c r="H307" s="30"/>
      <c r="I307" s="113"/>
      <c r="J307" s="30"/>
      <c r="K307" s="30"/>
      <c r="L307" s="30"/>
      <c r="M307" s="56" t="s">
        <v>42</v>
      </c>
      <c r="N307" s="59">
        <v>564</v>
      </c>
      <c r="O307" s="59">
        <v>727</v>
      </c>
      <c r="P307" s="59">
        <v>911</v>
      </c>
      <c r="Q307" s="59">
        <v>741</v>
      </c>
      <c r="R307" s="59">
        <v>812</v>
      </c>
      <c r="S307" s="53"/>
      <c r="T307" s="53"/>
      <c r="U307" s="53"/>
      <c r="V307" s="53"/>
      <c r="W307" s="53"/>
      <c r="X307" s="53"/>
      <c r="Y307" s="53"/>
      <c r="Z307" s="53"/>
      <c r="AA307" s="53"/>
      <c r="AB307" s="53"/>
    </row>
    <row r="308" spans="3:28" s="21" customFormat="1" ht="12.75">
      <c r="C308" s="30"/>
      <c r="D308" s="30"/>
      <c r="E308" s="30"/>
      <c r="F308" s="30"/>
      <c r="G308" s="30"/>
      <c r="H308" s="30"/>
      <c r="I308" s="113"/>
      <c r="J308" s="30"/>
      <c r="K308" s="30"/>
      <c r="L308" s="30"/>
      <c r="M308" s="56" t="s">
        <v>29</v>
      </c>
      <c r="N308" s="59">
        <v>3</v>
      </c>
      <c r="O308" s="59">
        <v>4</v>
      </c>
      <c r="P308" s="59">
        <v>4</v>
      </c>
      <c r="Q308" s="59">
        <v>4</v>
      </c>
      <c r="R308" s="59">
        <v>4</v>
      </c>
      <c r="S308" s="53"/>
      <c r="T308" s="53"/>
      <c r="U308" s="53"/>
      <c r="V308" s="53"/>
      <c r="W308" s="53"/>
      <c r="X308" s="53"/>
      <c r="Y308" s="53"/>
      <c r="Z308" s="53"/>
      <c r="AA308" s="53"/>
      <c r="AB308" s="53"/>
    </row>
    <row r="309" spans="3:28" s="21" customFormat="1" ht="12.75">
      <c r="C309" s="110" t="s">
        <v>112</v>
      </c>
      <c r="D309" s="110" t="s">
        <v>60</v>
      </c>
      <c r="E309" s="110" t="s">
        <v>61</v>
      </c>
      <c r="F309" s="110" t="s">
        <v>69</v>
      </c>
      <c r="G309" s="110" t="s">
        <v>70</v>
      </c>
      <c r="H309" s="110" t="s">
        <v>71</v>
      </c>
      <c r="I309" s="113"/>
      <c r="J309" s="30"/>
      <c r="K309" s="30"/>
      <c r="L309" s="30"/>
      <c r="M309" s="56" t="s">
        <v>26</v>
      </c>
      <c r="N309" s="59">
        <v>6729</v>
      </c>
      <c r="O309" s="59">
        <v>9167</v>
      </c>
      <c r="P309" s="59">
        <v>8895</v>
      </c>
      <c r="Q309" s="59">
        <v>9203</v>
      </c>
      <c r="R309" s="59">
        <v>8527</v>
      </c>
      <c r="S309" s="53"/>
      <c r="T309" s="53"/>
      <c r="U309" s="53"/>
      <c r="V309" s="53"/>
      <c r="W309" s="53"/>
      <c r="X309" s="53"/>
      <c r="Y309" s="53"/>
      <c r="Z309" s="53"/>
      <c r="AA309" s="53"/>
      <c r="AB309" s="53"/>
    </row>
    <row r="310" spans="3:28" s="21" customFormat="1" ht="12.75">
      <c r="C310" s="110" t="s">
        <v>140</v>
      </c>
      <c r="D310" s="106">
        <v>1011297</v>
      </c>
      <c r="E310" s="106">
        <v>1118294</v>
      </c>
      <c r="F310" s="106">
        <v>971889</v>
      </c>
      <c r="G310" s="106">
        <v>1165016</v>
      </c>
      <c r="H310" s="106">
        <v>1017257</v>
      </c>
      <c r="I310" s="113">
        <f t="shared" si="53"/>
        <v>1056750.6</v>
      </c>
      <c r="J310" s="30">
        <v>1056750.6</v>
      </c>
      <c r="K310" s="30"/>
      <c r="L310" s="30"/>
      <c r="M310" s="56" t="s">
        <v>43</v>
      </c>
      <c r="N310" s="59">
        <v>230</v>
      </c>
      <c r="O310" s="59">
        <v>231</v>
      </c>
      <c r="P310" s="59">
        <v>199</v>
      </c>
      <c r="Q310" s="59">
        <v>227</v>
      </c>
      <c r="R310" s="59">
        <v>231</v>
      </c>
      <c r="S310" s="53"/>
      <c r="T310" s="53"/>
      <c r="U310" s="53"/>
      <c r="V310" s="53"/>
      <c r="W310" s="53"/>
      <c r="X310" s="53"/>
      <c r="Y310" s="53"/>
      <c r="Z310" s="53"/>
      <c r="AA310" s="53"/>
      <c r="AB310" s="53"/>
    </row>
    <row r="311" spans="3:28" s="21" customFormat="1" ht="12.75">
      <c r="C311" s="110" t="s">
        <v>127</v>
      </c>
      <c r="D311" s="106">
        <v>363439</v>
      </c>
      <c r="E311" s="106">
        <v>424056</v>
      </c>
      <c r="F311" s="106">
        <v>320581</v>
      </c>
      <c r="G311" s="106">
        <v>464998</v>
      </c>
      <c r="H311" s="106">
        <v>377637</v>
      </c>
      <c r="I311" s="113">
        <f t="shared" si="53"/>
        <v>390142.2</v>
      </c>
      <c r="J311" s="30">
        <v>390142.2</v>
      </c>
      <c r="K311" s="30"/>
      <c r="L311" s="30"/>
      <c r="M311" s="56" t="s">
        <v>18</v>
      </c>
      <c r="N311" s="59">
        <v>10872</v>
      </c>
      <c r="O311" s="59">
        <v>11645</v>
      </c>
      <c r="P311" s="59">
        <v>11089</v>
      </c>
      <c r="Q311" s="59">
        <v>11048</v>
      </c>
      <c r="R311" s="59">
        <v>11529</v>
      </c>
      <c r="S311" s="53"/>
      <c r="T311" s="53"/>
      <c r="U311" s="53"/>
      <c r="V311" s="53"/>
      <c r="W311" s="53"/>
      <c r="X311" s="53"/>
      <c r="Y311" s="53"/>
      <c r="Z311" s="53"/>
      <c r="AA311" s="53"/>
      <c r="AB311" s="53"/>
    </row>
    <row r="312" spans="3:28" s="21" customFormat="1" ht="12.75">
      <c r="C312" s="110" t="s">
        <v>128</v>
      </c>
      <c r="D312" s="106">
        <v>21315</v>
      </c>
      <c r="E312" s="106">
        <v>21852</v>
      </c>
      <c r="F312" s="106">
        <v>13496</v>
      </c>
      <c r="G312" s="106">
        <v>21129</v>
      </c>
      <c r="H312" s="106">
        <v>18923</v>
      </c>
      <c r="I312" s="113"/>
      <c r="J312" s="30"/>
      <c r="K312" s="30"/>
      <c r="L312" s="30"/>
      <c r="M312" s="56" t="s">
        <v>44</v>
      </c>
      <c r="N312" s="59">
        <v>2059</v>
      </c>
      <c r="O312" s="59">
        <v>2212</v>
      </c>
      <c r="P312" s="59">
        <v>2190</v>
      </c>
      <c r="Q312" s="59">
        <v>2135</v>
      </c>
      <c r="R312" s="59">
        <v>2463</v>
      </c>
      <c r="S312" s="53"/>
      <c r="T312" s="53"/>
      <c r="U312" s="53"/>
      <c r="V312" s="53"/>
      <c r="W312" s="53"/>
      <c r="X312" s="53"/>
      <c r="Y312" s="53"/>
      <c r="Z312" s="53"/>
      <c r="AA312" s="53"/>
      <c r="AB312" s="53"/>
    </row>
    <row r="313" spans="3:28" s="21" customFormat="1" ht="12.75">
      <c r="C313" s="110" t="s">
        <v>129</v>
      </c>
      <c r="D313" s="106">
        <v>15884</v>
      </c>
      <c r="E313" s="106">
        <v>18088</v>
      </c>
      <c r="F313" s="106">
        <v>15394</v>
      </c>
      <c r="G313" s="106">
        <v>12779</v>
      </c>
      <c r="H313" s="106">
        <v>17072</v>
      </c>
      <c r="I313" s="113"/>
      <c r="J313" s="30"/>
      <c r="K313" s="30"/>
      <c r="L313" s="30"/>
      <c r="M313" s="56" t="s">
        <v>25</v>
      </c>
      <c r="N313" s="59">
        <v>12566</v>
      </c>
      <c r="O313" s="59">
        <v>14410</v>
      </c>
      <c r="P313" s="59">
        <v>13660</v>
      </c>
      <c r="Q313" s="59">
        <v>12012</v>
      </c>
      <c r="R313" s="59">
        <v>13917</v>
      </c>
      <c r="S313" s="53"/>
      <c r="T313" s="53"/>
      <c r="U313" s="53"/>
      <c r="V313" s="53"/>
      <c r="W313" s="53"/>
      <c r="X313" s="53"/>
      <c r="Y313" s="53"/>
      <c r="Z313" s="53"/>
      <c r="AA313" s="53"/>
      <c r="AB313" s="53"/>
    </row>
    <row r="314" spans="3:28" s="21" customFormat="1" ht="12.75">
      <c r="C314" s="110" t="s">
        <v>130</v>
      </c>
      <c r="D314" s="106">
        <v>40667</v>
      </c>
      <c r="E314" s="106">
        <v>53278</v>
      </c>
      <c r="F314" s="106">
        <v>37852</v>
      </c>
      <c r="G314" s="106">
        <v>53627</v>
      </c>
      <c r="H314" s="106">
        <v>50564</v>
      </c>
      <c r="I314" s="113"/>
      <c r="J314" s="30"/>
      <c r="K314" s="30"/>
      <c r="L314" s="30"/>
      <c r="M314" s="56" t="s">
        <v>27</v>
      </c>
      <c r="N314" s="59">
        <v>7434</v>
      </c>
      <c r="O314" s="59">
        <v>6692</v>
      </c>
      <c r="P314" s="59">
        <v>7489</v>
      </c>
      <c r="Q314" s="59">
        <v>6965</v>
      </c>
      <c r="R314" s="59">
        <v>8047</v>
      </c>
      <c r="S314" s="53"/>
      <c r="T314" s="53"/>
      <c r="U314" s="53"/>
      <c r="V314" s="53"/>
      <c r="W314" s="53"/>
      <c r="X314" s="53"/>
      <c r="Y314" s="53"/>
      <c r="Z314" s="53"/>
      <c r="AA314" s="53"/>
      <c r="AB314" s="53"/>
    </row>
    <row r="315" spans="3:28" s="21" customFormat="1" ht="12.75">
      <c r="C315" s="110" t="s">
        <v>131</v>
      </c>
      <c r="D315" s="106">
        <v>37635</v>
      </c>
      <c r="E315" s="106">
        <v>39204</v>
      </c>
      <c r="F315" s="106">
        <v>40898</v>
      </c>
      <c r="G315" s="106">
        <v>42678</v>
      </c>
      <c r="H315" s="106">
        <v>44397</v>
      </c>
      <c r="I315" s="113"/>
      <c r="J315" s="30"/>
      <c r="K315" s="30"/>
      <c r="L315" s="30"/>
      <c r="M315" s="56" t="s">
        <v>45</v>
      </c>
      <c r="N315" s="59">
        <v>6477</v>
      </c>
      <c r="O315" s="59">
        <v>8996</v>
      </c>
      <c r="P315" s="59">
        <v>6937</v>
      </c>
      <c r="Q315" s="59">
        <v>8912</v>
      </c>
      <c r="R315" s="59">
        <v>8806</v>
      </c>
      <c r="S315" s="53"/>
      <c r="T315" s="53"/>
      <c r="U315" s="53"/>
      <c r="V315" s="53"/>
      <c r="W315" s="53"/>
      <c r="X315" s="53"/>
      <c r="Y315" s="53"/>
      <c r="Z315" s="53"/>
      <c r="AA315" s="53"/>
      <c r="AB315" s="53"/>
    </row>
    <row r="316" spans="3:28" s="21" customFormat="1" ht="12.75">
      <c r="C316" s="110" t="s">
        <v>132</v>
      </c>
      <c r="D316" s="106">
        <v>145341</v>
      </c>
      <c r="E316" s="106">
        <v>154339</v>
      </c>
      <c r="F316" s="106">
        <v>162596</v>
      </c>
      <c r="G316" s="106">
        <v>181308</v>
      </c>
      <c r="H316" s="106">
        <v>125147</v>
      </c>
      <c r="I316" s="113"/>
      <c r="J316" s="30"/>
      <c r="K316" s="30"/>
      <c r="L316" s="30"/>
      <c r="M316" s="56" t="s">
        <v>23</v>
      </c>
      <c r="N316" s="59">
        <v>197</v>
      </c>
      <c r="O316" s="59">
        <v>257</v>
      </c>
      <c r="P316" s="59">
        <v>214</v>
      </c>
      <c r="Q316" s="59">
        <v>221</v>
      </c>
      <c r="R316" s="59">
        <v>274</v>
      </c>
      <c r="S316" s="53"/>
      <c r="T316" s="53"/>
      <c r="U316" s="53"/>
      <c r="V316" s="53"/>
      <c r="W316" s="53"/>
      <c r="X316" s="53"/>
      <c r="Y316" s="53"/>
      <c r="Z316" s="53"/>
      <c r="AA316" s="53"/>
      <c r="AB316" s="53"/>
    </row>
    <row r="317" spans="3:28" s="21" customFormat="1" ht="12.75">
      <c r="C317" s="110" t="s">
        <v>133</v>
      </c>
      <c r="D317" s="107" t="s">
        <v>0</v>
      </c>
      <c r="E317" s="107" t="s">
        <v>0</v>
      </c>
      <c r="F317" s="107" t="s">
        <v>0</v>
      </c>
      <c r="G317" s="107" t="s">
        <v>0</v>
      </c>
      <c r="H317" s="107" t="s">
        <v>0</v>
      </c>
      <c r="I317" s="113"/>
      <c r="J317" s="30"/>
      <c r="K317" s="30"/>
      <c r="L317" s="30"/>
      <c r="M317" s="56" t="s">
        <v>46</v>
      </c>
      <c r="N317" s="59">
        <v>2</v>
      </c>
      <c r="O317" s="59">
        <v>1</v>
      </c>
      <c r="P317" s="59">
        <v>1</v>
      </c>
      <c r="Q317" s="59">
        <v>5</v>
      </c>
      <c r="R317" s="59">
        <v>2</v>
      </c>
      <c r="S317" s="53"/>
      <c r="T317" s="53"/>
      <c r="U317" s="53"/>
      <c r="V317" s="53"/>
      <c r="W317" s="53"/>
      <c r="X317" s="53"/>
      <c r="Y317" s="53"/>
      <c r="Z317" s="53"/>
      <c r="AA317" s="53"/>
      <c r="AB317" s="53"/>
    </row>
    <row r="318" spans="3:28" s="21" customFormat="1" ht="12.75">
      <c r="C318" s="110" t="s">
        <v>134</v>
      </c>
      <c r="D318" s="107" t="s">
        <v>0</v>
      </c>
      <c r="E318" s="107" t="s">
        <v>0</v>
      </c>
      <c r="F318" s="107" t="s">
        <v>0</v>
      </c>
      <c r="G318" s="107" t="s">
        <v>0</v>
      </c>
      <c r="H318" s="107" t="s">
        <v>0</v>
      </c>
      <c r="I318" s="113"/>
      <c r="J318" s="30"/>
      <c r="K318" s="30"/>
      <c r="L318" s="30"/>
      <c r="M318" s="56" t="s">
        <v>24</v>
      </c>
      <c r="N318" s="59">
        <v>834</v>
      </c>
      <c r="O318" s="59">
        <v>849</v>
      </c>
      <c r="P318" s="59">
        <v>770</v>
      </c>
      <c r="Q318" s="59">
        <v>615</v>
      </c>
      <c r="R318" s="59">
        <v>615</v>
      </c>
      <c r="S318" s="53"/>
      <c r="T318" s="53"/>
      <c r="U318" s="53"/>
      <c r="V318" s="53"/>
      <c r="W318" s="53"/>
      <c r="X318" s="53"/>
      <c r="Y318" s="53"/>
      <c r="Z318" s="53"/>
      <c r="AA318" s="53"/>
      <c r="AB318" s="53"/>
    </row>
    <row r="319" spans="3:28" s="21" customFormat="1" ht="12.75">
      <c r="C319" s="110"/>
      <c r="D319" s="111">
        <f>SUM(D312:D318)</f>
        <v>260842</v>
      </c>
      <c r="E319" s="111">
        <f aca="true" t="shared" si="54" ref="E319:H319">SUM(E312:E318)</f>
        <v>286761</v>
      </c>
      <c r="F319" s="111">
        <f t="shared" si="54"/>
        <v>270236</v>
      </c>
      <c r="G319" s="111">
        <f t="shared" si="54"/>
        <v>311521</v>
      </c>
      <c r="H319" s="111">
        <f t="shared" si="54"/>
        <v>256103</v>
      </c>
      <c r="I319" s="113">
        <f t="shared" si="53"/>
        <v>277092.6</v>
      </c>
      <c r="J319" s="30">
        <v>277092.6</v>
      </c>
      <c r="K319" s="30"/>
      <c r="L319" s="30"/>
      <c r="M319" s="56" t="s">
        <v>47</v>
      </c>
      <c r="N319" s="59">
        <v>445</v>
      </c>
      <c r="O319" s="59">
        <v>505</v>
      </c>
      <c r="P319" s="59">
        <v>505</v>
      </c>
      <c r="Q319" s="59">
        <v>505</v>
      </c>
      <c r="R319" s="112">
        <v>505</v>
      </c>
      <c r="S319" s="53"/>
      <c r="T319" s="53"/>
      <c r="U319" s="53"/>
      <c r="V319" s="53"/>
      <c r="W319" s="53"/>
      <c r="X319" s="53"/>
      <c r="Y319" s="53"/>
      <c r="Z319" s="53"/>
      <c r="AA319" s="53"/>
      <c r="AB319" s="53"/>
    </row>
    <row r="320" spans="3:28" s="21" customFormat="1" ht="12.75">
      <c r="C320" s="110" t="s">
        <v>136</v>
      </c>
      <c r="D320" s="106">
        <v>170611</v>
      </c>
      <c r="E320" s="106">
        <v>183999</v>
      </c>
      <c r="F320" s="106">
        <v>166974</v>
      </c>
      <c r="G320" s="106">
        <v>166914</v>
      </c>
      <c r="H320" s="106">
        <v>169253</v>
      </c>
      <c r="I320" s="113">
        <f>AVERAGE(D320:H320)</f>
        <v>171550.2</v>
      </c>
      <c r="J320" s="30">
        <v>171550.2</v>
      </c>
      <c r="K320" s="30"/>
      <c r="L320" s="30"/>
      <c r="M320" s="56" t="s">
        <v>21</v>
      </c>
      <c r="N320" s="59">
        <v>8472</v>
      </c>
      <c r="O320" s="59">
        <v>8932</v>
      </c>
      <c r="P320" s="59">
        <v>7449</v>
      </c>
      <c r="Q320" s="59">
        <v>8383</v>
      </c>
      <c r="R320" s="59">
        <v>8781</v>
      </c>
      <c r="S320" s="53"/>
      <c r="T320" s="53"/>
      <c r="U320" s="53"/>
      <c r="V320" s="53"/>
      <c r="W320" s="53"/>
      <c r="X320" s="53"/>
      <c r="Y320" s="53"/>
      <c r="Z320" s="53"/>
      <c r="AA320" s="53"/>
      <c r="AB320" s="53"/>
    </row>
    <row r="321" spans="3:28" s="21" customFormat="1" ht="12.75">
      <c r="C321" s="110" t="s">
        <v>135</v>
      </c>
      <c r="D321" s="106">
        <v>204950</v>
      </c>
      <c r="E321" s="106">
        <v>210245</v>
      </c>
      <c r="F321" s="106">
        <v>203670</v>
      </c>
      <c r="G321" s="106">
        <v>206882</v>
      </c>
      <c r="H321" s="106">
        <v>202292</v>
      </c>
      <c r="I321" s="113">
        <f t="shared" si="53"/>
        <v>205607.8</v>
      </c>
      <c r="J321" s="30">
        <v>205607.8</v>
      </c>
      <c r="K321" s="30"/>
      <c r="L321" s="30"/>
      <c r="M321" s="30"/>
      <c r="N321" s="30"/>
      <c r="O321" s="30"/>
      <c r="P321" s="30"/>
      <c r="Q321" s="30"/>
      <c r="R321" s="30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</row>
    <row r="322" spans="3:28" s="21" customFormat="1" ht="12.75">
      <c r="C322" s="110" t="s">
        <v>137</v>
      </c>
      <c r="D322" s="106">
        <v>11455</v>
      </c>
      <c r="E322" s="106">
        <v>13233</v>
      </c>
      <c r="F322" s="106">
        <v>10428</v>
      </c>
      <c r="G322" s="106">
        <v>14701</v>
      </c>
      <c r="H322" s="106">
        <v>11972</v>
      </c>
      <c r="I322" s="113">
        <f t="shared" si="53"/>
        <v>12357.8</v>
      </c>
      <c r="J322" s="30">
        <v>12357.8</v>
      </c>
      <c r="K322" s="30"/>
      <c r="L322" s="30"/>
      <c r="M322" s="52" t="s">
        <v>107</v>
      </c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</row>
    <row r="323" spans="3:28" s="21" customFormat="1" ht="12.75">
      <c r="C323" s="30"/>
      <c r="D323" s="30"/>
      <c r="E323" s="30"/>
      <c r="F323" s="30"/>
      <c r="G323" s="30"/>
      <c r="H323" s="30"/>
      <c r="I323" s="113"/>
      <c r="J323" s="30"/>
      <c r="K323" s="30"/>
      <c r="L323" s="30"/>
      <c r="M323" s="52" t="s">
        <v>0</v>
      </c>
      <c r="N323" s="52" t="s">
        <v>108</v>
      </c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</row>
    <row r="324" spans="3:28" s="21" customFormat="1" ht="12.75">
      <c r="C324" s="108" t="s">
        <v>107</v>
      </c>
      <c r="D324" s="30"/>
      <c r="E324" s="30"/>
      <c r="F324" s="30"/>
      <c r="G324" s="30"/>
      <c r="H324" s="30"/>
      <c r="I324" s="113"/>
      <c r="J324" s="30"/>
      <c r="K324" s="30"/>
      <c r="L324" s="30"/>
      <c r="M324" s="30"/>
      <c r="N324" s="30"/>
      <c r="O324" s="30"/>
      <c r="P324" s="30"/>
      <c r="Q324" s="30"/>
      <c r="R324" s="30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</row>
    <row r="325" spans="3:28" s="21" customFormat="1" ht="12.75">
      <c r="C325" s="108" t="s">
        <v>0</v>
      </c>
      <c r="D325" s="108" t="s">
        <v>108</v>
      </c>
      <c r="E325" s="30"/>
      <c r="F325" s="30"/>
      <c r="G325" s="30"/>
      <c r="H325" s="30"/>
      <c r="I325" s="113"/>
      <c r="J325" s="30"/>
      <c r="K325" s="30"/>
      <c r="L325" s="30"/>
      <c r="M325" s="52" t="s">
        <v>88</v>
      </c>
      <c r="N325" s="52" t="s">
        <v>89</v>
      </c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</row>
    <row r="326" spans="3:28" s="21" customFormat="1" ht="12.75">
      <c r="C326" s="30"/>
      <c r="D326" s="30"/>
      <c r="E326" s="30"/>
      <c r="F326" s="30"/>
      <c r="G326" s="30"/>
      <c r="H326" s="30"/>
      <c r="I326" s="113"/>
      <c r="J326" s="30"/>
      <c r="K326" s="30"/>
      <c r="L326" s="30"/>
      <c r="M326" s="52" t="s">
        <v>66</v>
      </c>
      <c r="N326" s="52" t="s">
        <v>132</v>
      </c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</row>
    <row r="327" spans="3:28" s="21" customFormat="1" ht="12.75">
      <c r="C327" s="108" t="s">
        <v>88</v>
      </c>
      <c r="D327" s="108" t="s">
        <v>89</v>
      </c>
      <c r="E327" s="30"/>
      <c r="F327" s="30"/>
      <c r="G327" s="30"/>
      <c r="H327" s="30"/>
      <c r="I327" s="113"/>
      <c r="J327" s="30"/>
      <c r="K327" s="30"/>
      <c r="L327" s="30"/>
      <c r="M327" s="30"/>
      <c r="N327" s="30"/>
      <c r="O327" s="30"/>
      <c r="P327" s="30"/>
      <c r="Q327" s="30"/>
      <c r="R327" s="30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</row>
    <row r="328" spans="3:28" s="21" customFormat="1" ht="12.75">
      <c r="C328" s="108" t="s">
        <v>111</v>
      </c>
      <c r="D328" s="108" t="s">
        <v>22</v>
      </c>
      <c r="E328" s="30"/>
      <c r="F328" s="30"/>
      <c r="G328" s="30"/>
      <c r="H328" s="30"/>
      <c r="I328" s="113"/>
      <c r="J328" s="30"/>
      <c r="K328" s="30"/>
      <c r="L328" s="30"/>
      <c r="M328" s="56" t="s">
        <v>67</v>
      </c>
      <c r="N328" s="56" t="s">
        <v>60</v>
      </c>
      <c r="O328" s="56" t="s">
        <v>61</v>
      </c>
      <c r="P328" s="56" t="s">
        <v>69</v>
      </c>
      <c r="Q328" s="56" t="s">
        <v>70</v>
      </c>
      <c r="R328" s="56" t="s">
        <v>71</v>
      </c>
      <c r="S328" s="53"/>
      <c r="T328" s="53"/>
      <c r="U328" s="53"/>
      <c r="V328" s="53"/>
      <c r="W328" s="53"/>
      <c r="X328" s="53"/>
      <c r="Y328" s="53"/>
      <c r="Z328" s="53"/>
      <c r="AA328" s="53"/>
      <c r="AB328" s="53"/>
    </row>
    <row r="329" spans="3:28" s="21" customFormat="1" ht="12.75">
      <c r="C329" s="30"/>
      <c r="D329" s="30"/>
      <c r="E329" s="30"/>
      <c r="F329" s="30"/>
      <c r="G329" s="30"/>
      <c r="H329" s="30"/>
      <c r="I329" s="113"/>
      <c r="J329" s="30"/>
      <c r="K329" s="30"/>
      <c r="L329" s="30"/>
      <c r="M329" s="56" t="s">
        <v>72</v>
      </c>
      <c r="N329" s="59">
        <v>506834</v>
      </c>
      <c r="O329" s="59">
        <v>520125</v>
      </c>
      <c r="P329" s="59">
        <v>511038</v>
      </c>
      <c r="Q329" s="59">
        <v>515705</v>
      </c>
      <c r="R329" s="58">
        <f>SUM(R331:R358)</f>
        <v>429590</v>
      </c>
      <c r="S329" s="53"/>
      <c r="T329" s="53"/>
      <c r="U329" s="53"/>
      <c r="V329" s="53"/>
      <c r="W329" s="53"/>
      <c r="X329" s="53"/>
      <c r="Y329" s="53"/>
      <c r="Z329" s="53"/>
      <c r="AA329" s="53"/>
      <c r="AB329" s="53"/>
    </row>
    <row r="330" spans="3:28" s="21" customFormat="1" ht="12.75">
      <c r="C330" s="110" t="s">
        <v>112</v>
      </c>
      <c r="D330" s="110" t="s">
        <v>60</v>
      </c>
      <c r="E330" s="110" t="s">
        <v>61</v>
      </c>
      <c r="F330" s="110" t="s">
        <v>69</v>
      </c>
      <c r="G330" s="110" t="s">
        <v>70</v>
      </c>
      <c r="H330" s="110" t="s">
        <v>71</v>
      </c>
      <c r="I330" s="113"/>
      <c r="J330" s="30"/>
      <c r="K330" s="30"/>
      <c r="L330" s="30"/>
      <c r="M330" s="56" t="s">
        <v>95</v>
      </c>
      <c r="N330" s="59">
        <v>484859</v>
      </c>
      <c r="O330" s="59">
        <v>495699</v>
      </c>
      <c r="P330" s="59">
        <v>487489</v>
      </c>
      <c r="Q330" s="59">
        <v>488609</v>
      </c>
      <c r="R330" s="58">
        <f>SUM(R331+R334+R335+R337+R338+R339+R340+R342+R346+R349+R350+R352+R356+R357+R358)</f>
        <v>404583</v>
      </c>
      <c r="S330" s="53"/>
      <c r="T330" s="53"/>
      <c r="U330" s="53"/>
      <c r="V330" s="53"/>
      <c r="W330" s="53"/>
      <c r="X330" s="53"/>
      <c r="Y330" s="53"/>
      <c r="Z330" s="53"/>
      <c r="AA330" s="53"/>
      <c r="AB330" s="53"/>
    </row>
    <row r="331" spans="3:28" s="21" customFormat="1" ht="12.75">
      <c r="C331" s="110" t="s">
        <v>140</v>
      </c>
      <c r="D331" s="106">
        <v>3215781</v>
      </c>
      <c r="E331" s="106">
        <v>3074405</v>
      </c>
      <c r="F331" s="106">
        <v>3135765</v>
      </c>
      <c r="G331" s="106">
        <v>3098203</v>
      </c>
      <c r="H331" s="106">
        <v>3209900</v>
      </c>
      <c r="I331" s="113">
        <f t="shared" si="53"/>
        <v>3146810.8</v>
      </c>
      <c r="J331" s="15">
        <v>3146810.8</v>
      </c>
      <c r="L331" s="30"/>
      <c r="M331" s="56" t="s">
        <v>31</v>
      </c>
      <c r="N331" s="59">
        <v>4630</v>
      </c>
      <c r="O331" s="59">
        <v>3670</v>
      </c>
      <c r="P331" s="59">
        <v>3282</v>
      </c>
      <c r="Q331" s="59">
        <v>3829</v>
      </c>
      <c r="R331" s="59">
        <v>4946</v>
      </c>
      <c r="S331" s="53"/>
      <c r="T331" s="53"/>
      <c r="U331" s="53"/>
      <c r="V331" s="53"/>
      <c r="W331" s="53"/>
      <c r="X331" s="53"/>
      <c r="Y331" s="53"/>
      <c r="Z331" s="53"/>
      <c r="AA331" s="53"/>
      <c r="AB331" s="53"/>
    </row>
    <row r="332" spans="3:28" s="21" customFormat="1" ht="12.75">
      <c r="C332" s="110" t="s">
        <v>127</v>
      </c>
      <c r="D332" s="106">
        <v>1021693</v>
      </c>
      <c r="E332" s="106">
        <v>983054</v>
      </c>
      <c r="F332" s="106">
        <v>1055958</v>
      </c>
      <c r="G332" s="106">
        <v>1044396</v>
      </c>
      <c r="H332" s="106">
        <v>1111141</v>
      </c>
      <c r="I332" s="113">
        <f t="shared" si="53"/>
        <v>1043248.4</v>
      </c>
      <c r="J332" s="15">
        <v>1043248.4</v>
      </c>
      <c r="L332" s="30"/>
      <c r="M332" s="56" t="s">
        <v>32</v>
      </c>
      <c r="N332" s="59">
        <v>1349</v>
      </c>
      <c r="O332" s="59">
        <v>1439</v>
      </c>
      <c r="P332" s="59">
        <v>1413</v>
      </c>
      <c r="Q332" s="59">
        <v>1922</v>
      </c>
      <c r="R332" s="59">
        <v>984</v>
      </c>
      <c r="S332" s="53"/>
      <c r="T332" s="53"/>
      <c r="U332" s="53"/>
      <c r="V332" s="53"/>
      <c r="W332" s="53"/>
      <c r="X332" s="53"/>
      <c r="Y332" s="53"/>
      <c r="Z332" s="53"/>
      <c r="AA332" s="53"/>
      <c r="AB332" s="53"/>
    </row>
    <row r="333" spans="3:28" s="21" customFormat="1" ht="12.75">
      <c r="C333" s="110" t="s">
        <v>128</v>
      </c>
      <c r="D333" s="106">
        <v>58149</v>
      </c>
      <c r="E333" s="106">
        <v>38445</v>
      </c>
      <c r="F333" s="106">
        <v>31986</v>
      </c>
      <c r="G333" s="106">
        <v>28669</v>
      </c>
      <c r="H333" s="106">
        <v>31687</v>
      </c>
      <c r="I333" s="113"/>
      <c r="J333" s="15"/>
      <c r="L333" s="30"/>
      <c r="M333" s="56" t="s">
        <v>20</v>
      </c>
      <c r="N333" s="59">
        <v>584</v>
      </c>
      <c r="O333" s="59">
        <v>652</v>
      </c>
      <c r="P333" s="59">
        <v>594</v>
      </c>
      <c r="Q333" s="59">
        <v>694</v>
      </c>
      <c r="R333" s="59">
        <v>642</v>
      </c>
      <c r="S333" s="53"/>
      <c r="T333" s="53"/>
      <c r="U333" s="53"/>
      <c r="V333" s="53"/>
      <c r="W333" s="53"/>
      <c r="X333" s="53"/>
      <c r="Y333" s="53"/>
      <c r="Z333" s="53"/>
      <c r="AA333" s="53"/>
      <c r="AB333" s="53"/>
    </row>
    <row r="334" spans="3:28" s="21" customFormat="1" ht="12.75">
      <c r="C334" s="110" t="s">
        <v>129</v>
      </c>
      <c r="D334" s="106">
        <v>55334</v>
      </c>
      <c r="E334" s="106">
        <v>64415</v>
      </c>
      <c r="F334" s="106">
        <v>55669</v>
      </c>
      <c r="G334" s="106">
        <v>58168</v>
      </c>
      <c r="H334" s="106">
        <v>66270</v>
      </c>
      <c r="I334" s="113"/>
      <c r="J334" s="15"/>
      <c r="L334" s="30"/>
      <c r="M334" s="56" t="s">
        <v>33</v>
      </c>
      <c r="N334" s="59">
        <v>110</v>
      </c>
      <c r="O334" s="59">
        <v>114</v>
      </c>
      <c r="P334" s="59">
        <v>98</v>
      </c>
      <c r="Q334" s="59">
        <v>128</v>
      </c>
      <c r="R334" s="59">
        <v>136</v>
      </c>
      <c r="S334" s="53"/>
      <c r="T334" s="53"/>
      <c r="U334" s="53"/>
      <c r="V334" s="53"/>
      <c r="W334" s="53"/>
      <c r="X334" s="53"/>
      <c r="Y334" s="53"/>
      <c r="Z334" s="53"/>
      <c r="AA334" s="53"/>
      <c r="AB334" s="53"/>
    </row>
    <row r="335" spans="3:28" s="21" customFormat="1" ht="12.75">
      <c r="C335" s="110" t="s">
        <v>130</v>
      </c>
      <c r="D335" s="106">
        <v>195462</v>
      </c>
      <c r="E335" s="106">
        <v>215896</v>
      </c>
      <c r="F335" s="106">
        <v>210892</v>
      </c>
      <c r="G335" s="106">
        <v>179306</v>
      </c>
      <c r="H335" s="106">
        <v>220608</v>
      </c>
      <c r="I335" s="113"/>
      <c r="J335" s="15"/>
      <c r="L335" s="30"/>
      <c r="M335" s="56" t="s">
        <v>73</v>
      </c>
      <c r="N335" s="59">
        <v>3766</v>
      </c>
      <c r="O335" s="59">
        <v>3944</v>
      </c>
      <c r="P335" s="59">
        <v>3907</v>
      </c>
      <c r="Q335" s="59">
        <v>3785</v>
      </c>
      <c r="R335" s="112">
        <v>3785</v>
      </c>
      <c r="S335" s="53"/>
      <c r="T335" s="53"/>
      <c r="U335" s="53"/>
      <c r="V335" s="53"/>
      <c r="W335" s="53"/>
      <c r="X335" s="53"/>
      <c r="Y335" s="53"/>
      <c r="Z335" s="53"/>
      <c r="AA335" s="53"/>
      <c r="AB335" s="53"/>
    </row>
    <row r="336" spans="3:28" s="21" customFormat="1" ht="12.75">
      <c r="C336" s="110" t="s">
        <v>131</v>
      </c>
      <c r="D336" s="106">
        <v>20608</v>
      </c>
      <c r="E336" s="106">
        <v>22229</v>
      </c>
      <c r="F336" s="106">
        <v>21239</v>
      </c>
      <c r="G336" s="106">
        <v>21019</v>
      </c>
      <c r="H336" s="106">
        <v>20393</v>
      </c>
      <c r="I336" s="113"/>
      <c r="J336" s="15"/>
      <c r="L336" s="30"/>
      <c r="M336" s="56" t="s">
        <v>34</v>
      </c>
      <c r="N336" s="59">
        <v>4</v>
      </c>
      <c r="O336" s="59">
        <v>4</v>
      </c>
      <c r="P336" s="59">
        <v>4</v>
      </c>
      <c r="Q336" s="59">
        <v>4</v>
      </c>
      <c r="R336" s="59">
        <v>4</v>
      </c>
      <c r="S336" s="53"/>
      <c r="T336" s="53"/>
      <c r="U336" s="53"/>
      <c r="V336" s="53"/>
      <c r="W336" s="53"/>
      <c r="X336" s="53"/>
      <c r="Y336" s="53"/>
      <c r="Z336" s="53"/>
      <c r="AA336" s="53"/>
      <c r="AB336" s="53"/>
    </row>
    <row r="337" spans="3:28" s="21" customFormat="1" ht="12.75">
      <c r="C337" s="110" t="s">
        <v>132</v>
      </c>
      <c r="D337" s="106">
        <v>26571</v>
      </c>
      <c r="E337" s="106">
        <v>27826</v>
      </c>
      <c r="F337" s="106">
        <v>22638</v>
      </c>
      <c r="G337" s="106">
        <v>24799</v>
      </c>
      <c r="H337" s="106">
        <v>25248</v>
      </c>
      <c r="I337" s="113"/>
      <c r="J337" s="15"/>
      <c r="L337" s="30"/>
      <c r="M337" s="56" t="s">
        <v>35</v>
      </c>
      <c r="N337" s="59">
        <v>44</v>
      </c>
      <c r="O337" s="59">
        <v>42</v>
      </c>
      <c r="P337" s="59">
        <v>26</v>
      </c>
      <c r="Q337" s="59">
        <v>32</v>
      </c>
      <c r="R337" s="112">
        <v>32</v>
      </c>
      <c r="S337" s="53"/>
      <c r="T337" s="53"/>
      <c r="U337" s="53"/>
      <c r="V337" s="53"/>
      <c r="W337" s="53"/>
      <c r="X337" s="53"/>
      <c r="Y337" s="53"/>
      <c r="Z337" s="53"/>
      <c r="AA337" s="53"/>
      <c r="AB337" s="53"/>
    </row>
    <row r="338" spans="3:28" s="21" customFormat="1" ht="12.75">
      <c r="C338" s="110" t="s">
        <v>133</v>
      </c>
      <c r="D338" s="106">
        <v>185</v>
      </c>
      <c r="E338" s="106">
        <v>187</v>
      </c>
      <c r="F338" s="106">
        <v>186</v>
      </c>
      <c r="G338" s="106">
        <v>186</v>
      </c>
      <c r="H338" s="106">
        <v>230</v>
      </c>
      <c r="I338" s="113"/>
      <c r="J338" s="15"/>
      <c r="L338" s="30"/>
      <c r="M338" s="56" t="s">
        <v>36</v>
      </c>
      <c r="N338" s="59">
        <v>45986</v>
      </c>
      <c r="O338" s="59">
        <v>46760</v>
      </c>
      <c r="P338" s="59">
        <v>51470</v>
      </c>
      <c r="Q338" s="59">
        <v>24489</v>
      </c>
      <c r="R338" s="59">
        <v>45867</v>
      </c>
      <c r="S338" s="53"/>
      <c r="T338" s="53"/>
      <c r="U338" s="53"/>
      <c r="V338" s="53"/>
      <c r="W338" s="53"/>
      <c r="X338" s="53"/>
      <c r="Y338" s="53"/>
      <c r="Z338" s="53"/>
      <c r="AA338" s="53"/>
      <c r="AB338" s="53"/>
    </row>
    <row r="339" spans="3:28" s="21" customFormat="1" ht="12.75">
      <c r="C339" s="110" t="s">
        <v>134</v>
      </c>
      <c r="D339" s="107" t="s">
        <v>0</v>
      </c>
      <c r="E339" s="107" t="s">
        <v>0</v>
      </c>
      <c r="F339" s="107" t="s">
        <v>0</v>
      </c>
      <c r="G339" s="107" t="s">
        <v>0</v>
      </c>
      <c r="H339" s="107" t="s">
        <v>0</v>
      </c>
      <c r="I339" s="113"/>
      <c r="J339" s="15"/>
      <c r="L339" s="30"/>
      <c r="M339" s="56" t="s">
        <v>37</v>
      </c>
      <c r="N339" s="59">
        <v>145341</v>
      </c>
      <c r="O339" s="59">
        <v>154339</v>
      </c>
      <c r="P339" s="59">
        <v>162596</v>
      </c>
      <c r="Q339" s="59">
        <v>181308</v>
      </c>
      <c r="R339" s="59">
        <v>125147</v>
      </c>
      <c r="S339" s="53"/>
      <c r="T339" s="53"/>
      <c r="U339" s="53"/>
      <c r="V339" s="53"/>
      <c r="W339" s="53"/>
      <c r="X339" s="53"/>
      <c r="Y339" s="53"/>
      <c r="Z339" s="53"/>
      <c r="AA339" s="53"/>
      <c r="AB339" s="53"/>
    </row>
    <row r="340" spans="3:28" s="21" customFormat="1" ht="12.75">
      <c r="C340" s="110"/>
      <c r="D340" s="111">
        <f>SUM(D333:D339)</f>
        <v>356309</v>
      </c>
      <c r="E340" s="111">
        <f aca="true" t="shared" si="55" ref="E340:H340">SUM(E333:E339)</f>
        <v>368998</v>
      </c>
      <c r="F340" s="111">
        <f t="shared" si="55"/>
        <v>342610</v>
      </c>
      <c r="G340" s="111">
        <f t="shared" si="55"/>
        <v>312147</v>
      </c>
      <c r="H340" s="111">
        <f t="shared" si="55"/>
        <v>364436</v>
      </c>
      <c r="I340" s="113">
        <f t="shared" si="53"/>
        <v>348900</v>
      </c>
      <c r="J340" s="15">
        <v>348900</v>
      </c>
      <c r="L340" s="30"/>
      <c r="M340" s="56" t="s">
        <v>22</v>
      </c>
      <c r="N340" s="59">
        <v>26571</v>
      </c>
      <c r="O340" s="59">
        <v>27826</v>
      </c>
      <c r="P340" s="59">
        <v>22638</v>
      </c>
      <c r="Q340" s="59">
        <v>24799</v>
      </c>
      <c r="R340" s="59">
        <v>25248</v>
      </c>
      <c r="S340" s="53"/>
      <c r="T340" s="53"/>
      <c r="U340" s="53"/>
      <c r="V340" s="53"/>
      <c r="W340" s="53"/>
      <c r="X340" s="53"/>
      <c r="Y340" s="53"/>
      <c r="Z340" s="53"/>
      <c r="AA340" s="53"/>
      <c r="AB340" s="53"/>
    </row>
    <row r="341" spans="3:28" s="21" customFormat="1" ht="12.75">
      <c r="C341" s="110" t="s">
        <v>136</v>
      </c>
      <c r="D341" s="106">
        <v>791808.03195</v>
      </c>
      <c r="E341" s="106">
        <v>772066.59625</v>
      </c>
      <c r="F341" s="106">
        <v>929383.9848</v>
      </c>
      <c r="G341" s="106">
        <v>900238.3541</v>
      </c>
      <c r="H341" s="106">
        <v>1016001.7597</v>
      </c>
      <c r="I341" s="113">
        <f>AVERAGE(D341:H341)</f>
        <v>881899.7453600001</v>
      </c>
      <c r="J341" s="15">
        <v>881899.7453600001</v>
      </c>
      <c r="L341" s="30"/>
      <c r="M341" s="56" t="s">
        <v>38</v>
      </c>
      <c r="N341" s="59">
        <v>1686</v>
      </c>
      <c r="O341" s="59">
        <v>1632</v>
      </c>
      <c r="P341" s="59">
        <v>1532</v>
      </c>
      <c r="Q341" s="59">
        <v>1593</v>
      </c>
      <c r="R341" s="59">
        <v>1084</v>
      </c>
      <c r="S341" s="53"/>
      <c r="T341" s="53"/>
      <c r="U341" s="53"/>
      <c r="V341" s="53"/>
      <c r="W341" s="53"/>
      <c r="X341" s="53"/>
      <c r="Y341" s="53"/>
      <c r="Z341" s="53"/>
      <c r="AA341" s="53"/>
      <c r="AB341" s="53"/>
    </row>
    <row r="342" spans="3:28" s="21" customFormat="1" ht="12.75">
      <c r="C342" s="110" t="s">
        <v>135</v>
      </c>
      <c r="D342" s="106">
        <v>937666.3073</v>
      </c>
      <c r="E342" s="106">
        <v>867843.4923999999</v>
      </c>
      <c r="F342" s="106">
        <v>702957.3692000001</v>
      </c>
      <c r="G342" s="106">
        <v>736858.6278</v>
      </c>
      <c r="H342" s="106">
        <v>612852.5626999999</v>
      </c>
      <c r="I342" s="113">
        <f t="shared" si="53"/>
        <v>771635.6718799999</v>
      </c>
      <c r="J342" s="15">
        <v>771635.6718799999</v>
      </c>
      <c r="L342" s="30"/>
      <c r="M342" s="56" t="s">
        <v>39</v>
      </c>
      <c r="N342" s="59">
        <v>246836</v>
      </c>
      <c r="O342" s="59">
        <v>246707</v>
      </c>
      <c r="P342" s="59">
        <v>232665</v>
      </c>
      <c r="Q342" s="59">
        <v>237079</v>
      </c>
      <c r="R342" s="59">
        <v>187374</v>
      </c>
      <c r="S342" s="53"/>
      <c r="T342" s="53"/>
      <c r="U342" s="53"/>
      <c r="V342" s="53"/>
      <c r="W342" s="53"/>
      <c r="X342" s="53"/>
      <c r="Y342" s="53"/>
      <c r="Z342" s="53"/>
      <c r="AA342" s="53"/>
      <c r="AB342" s="53"/>
    </row>
    <row r="343" spans="3:28" s="21" customFormat="1" ht="12.75">
      <c r="C343" s="110" t="s">
        <v>137</v>
      </c>
      <c r="D343" s="106">
        <v>108306</v>
      </c>
      <c r="E343" s="106">
        <v>109264</v>
      </c>
      <c r="F343" s="106">
        <v>104856</v>
      </c>
      <c r="G343" s="106">
        <v>104562</v>
      </c>
      <c r="H343" s="106">
        <v>105467</v>
      </c>
      <c r="I343" s="113">
        <f t="shared" si="53"/>
        <v>106491</v>
      </c>
      <c r="J343" s="15">
        <v>106491</v>
      </c>
      <c r="L343" s="30"/>
      <c r="M343" s="56" t="s">
        <v>40</v>
      </c>
      <c r="N343" s="59">
        <v>1062</v>
      </c>
      <c r="O343" s="59">
        <v>1022</v>
      </c>
      <c r="P343" s="59">
        <v>953</v>
      </c>
      <c r="Q343" s="59">
        <v>932</v>
      </c>
      <c r="R343" s="59">
        <v>1011</v>
      </c>
      <c r="S343" s="53"/>
      <c r="T343" s="53"/>
      <c r="U343" s="53"/>
      <c r="V343" s="53"/>
      <c r="W343" s="53"/>
      <c r="X343" s="53"/>
      <c r="Y343" s="53"/>
      <c r="Z343" s="53"/>
      <c r="AA343" s="53"/>
      <c r="AB343" s="53"/>
    </row>
    <row r="344" spans="3:28" s="21" customFormat="1" ht="12.75">
      <c r="C344" s="30"/>
      <c r="D344" s="30"/>
      <c r="E344" s="30"/>
      <c r="F344" s="30"/>
      <c r="G344" s="30"/>
      <c r="H344" s="30"/>
      <c r="I344" s="113"/>
      <c r="J344" s="30"/>
      <c r="K344" s="30"/>
      <c r="L344" s="30"/>
      <c r="M344" s="56" t="s">
        <v>41</v>
      </c>
      <c r="N344" s="59">
        <v>12</v>
      </c>
      <c r="O344" s="59">
        <v>9</v>
      </c>
      <c r="P344" s="59">
        <v>11</v>
      </c>
      <c r="Q344" s="59">
        <v>18</v>
      </c>
      <c r="R344" s="59">
        <v>12</v>
      </c>
      <c r="S344" s="53"/>
      <c r="T344" s="53"/>
      <c r="U344" s="53"/>
      <c r="V344" s="53"/>
      <c r="W344" s="53"/>
      <c r="X344" s="53"/>
      <c r="Y344" s="53"/>
      <c r="Z344" s="53"/>
      <c r="AA344" s="53"/>
      <c r="AB344" s="53"/>
    </row>
    <row r="345" spans="3:28" s="21" customFormat="1" ht="12.75">
      <c r="C345" s="108" t="s">
        <v>107</v>
      </c>
      <c r="D345" s="30"/>
      <c r="E345" s="30"/>
      <c r="F345" s="30"/>
      <c r="G345" s="30"/>
      <c r="H345" s="30"/>
      <c r="I345" s="113"/>
      <c r="J345" s="30"/>
      <c r="K345" s="30"/>
      <c r="L345" s="30"/>
      <c r="M345" s="56" t="s">
        <v>42</v>
      </c>
      <c r="N345" s="59">
        <v>91</v>
      </c>
      <c r="O345" s="59">
        <v>125</v>
      </c>
      <c r="P345" s="59">
        <v>177</v>
      </c>
      <c r="Q345" s="59">
        <v>157</v>
      </c>
      <c r="R345" s="59">
        <v>145</v>
      </c>
      <c r="S345" s="53"/>
      <c r="T345" s="53"/>
      <c r="U345" s="53"/>
      <c r="V345" s="53"/>
      <c r="W345" s="53"/>
      <c r="X345" s="53"/>
      <c r="Y345" s="53"/>
      <c r="Z345" s="53"/>
      <c r="AA345" s="53"/>
      <c r="AB345" s="53"/>
    </row>
    <row r="346" spans="3:28" s="21" customFormat="1" ht="12.75">
      <c r="C346" s="108" t="s">
        <v>0</v>
      </c>
      <c r="D346" s="108" t="s">
        <v>108</v>
      </c>
      <c r="E346" s="30"/>
      <c r="F346" s="30"/>
      <c r="G346" s="30"/>
      <c r="H346" s="30"/>
      <c r="I346" s="113"/>
      <c r="J346" s="30"/>
      <c r="K346" s="30"/>
      <c r="L346" s="30"/>
      <c r="M346" s="56" t="s">
        <v>29</v>
      </c>
      <c r="N346" s="59">
        <v>87</v>
      </c>
      <c r="O346" s="59">
        <v>85</v>
      </c>
      <c r="P346" s="59">
        <v>57</v>
      </c>
      <c r="Q346" s="59">
        <v>67</v>
      </c>
      <c r="R346" s="59">
        <v>82</v>
      </c>
      <c r="S346" s="53"/>
      <c r="T346" s="53"/>
      <c r="U346" s="53"/>
      <c r="V346" s="53"/>
      <c r="W346" s="53"/>
      <c r="X346" s="53"/>
      <c r="Y346" s="53"/>
      <c r="Z346" s="53"/>
      <c r="AA346" s="53"/>
      <c r="AB346" s="53"/>
    </row>
    <row r="347" spans="3:28" s="21" customFormat="1" ht="12.75">
      <c r="C347" s="30"/>
      <c r="D347" s="30"/>
      <c r="E347" s="30"/>
      <c r="F347" s="30"/>
      <c r="G347" s="30"/>
      <c r="H347" s="30"/>
      <c r="I347" s="113"/>
      <c r="J347" s="30"/>
      <c r="K347" s="30"/>
      <c r="L347" s="30"/>
      <c r="M347" s="56" t="s">
        <v>26</v>
      </c>
      <c r="N347" s="59">
        <v>3806</v>
      </c>
      <c r="O347" s="59">
        <v>4094</v>
      </c>
      <c r="P347" s="59">
        <v>4100</v>
      </c>
      <c r="Q347" s="59">
        <v>4837</v>
      </c>
      <c r="R347" s="59">
        <v>5006</v>
      </c>
      <c r="S347" s="53"/>
      <c r="T347" s="53"/>
      <c r="U347" s="53"/>
      <c r="V347" s="53"/>
      <c r="W347" s="53"/>
      <c r="X347" s="53"/>
      <c r="Y347" s="53"/>
      <c r="Z347" s="53"/>
      <c r="AA347" s="53"/>
      <c r="AB347" s="53"/>
    </row>
    <row r="348" spans="3:28" s="21" customFormat="1" ht="12.75">
      <c r="C348" s="108" t="s">
        <v>88</v>
      </c>
      <c r="D348" s="108" t="s">
        <v>89</v>
      </c>
      <c r="E348" s="30"/>
      <c r="F348" s="30"/>
      <c r="G348" s="30"/>
      <c r="H348" s="30"/>
      <c r="I348" s="113"/>
      <c r="J348" s="30"/>
      <c r="K348" s="30"/>
      <c r="L348" s="30"/>
      <c r="M348" s="56" t="s">
        <v>43</v>
      </c>
      <c r="N348" s="59">
        <v>74</v>
      </c>
      <c r="O348" s="59">
        <v>75</v>
      </c>
      <c r="P348" s="59">
        <v>86</v>
      </c>
      <c r="Q348" s="59">
        <v>80</v>
      </c>
      <c r="R348" s="59">
        <v>84</v>
      </c>
      <c r="S348" s="53"/>
      <c r="T348" s="53"/>
      <c r="U348" s="53"/>
      <c r="V348" s="53"/>
      <c r="W348" s="53"/>
      <c r="X348" s="53"/>
      <c r="Y348" s="53"/>
      <c r="Z348" s="53"/>
      <c r="AA348" s="53"/>
      <c r="AB348" s="53"/>
    </row>
    <row r="349" spans="3:28" s="21" customFormat="1" ht="12.75">
      <c r="C349" s="108" t="s">
        <v>111</v>
      </c>
      <c r="D349" s="108" t="s">
        <v>38</v>
      </c>
      <c r="E349" s="30"/>
      <c r="F349" s="30"/>
      <c r="G349" s="30"/>
      <c r="H349" s="30"/>
      <c r="I349" s="113"/>
      <c r="J349" s="30"/>
      <c r="K349" s="30"/>
      <c r="L349" s="30"/>
      <c r="M349" s="56" t="s">
        <v>18</v>
      </c>
      <c r="N349" s="59">
        <v>384</v>
      </c>
      <c r="O349" s="59">
        <v>472</v>
      </c>
      <c r="P349" s="59">
        <v>307</v>
      </c>
      <c r="Q349" s="59">
        <v>413</v>
      </c>
      <c r="R349" s="59">
        <v>448</v>
      </c>
      <c r="S349" s="53"/>
      <c r="T349" s="53"/>
      <c r="U349" s="53"/>
      <c r="V349" s="53"/>
      <c r="W349" s="53"/>
      <c r="X349" s="53"/>
      <c r="Y349" s="53"/>
      <c r="Z349" s="53"/>
      <c r="AA349" s="53"/>
      <c r="AB349" s="53"/>
    </row>
    <row r="350" spans="3:28" s="21" customFormat="1" ht="12.75">
      <c r="C350" s="30"/>
      <c r="D350" s="30"/>
      <c r="E350" s="30"/>
      <c r="F350" s="30"/>
      <c r="G350" s="30"/>
      <c r="H350" s="30"/>
      <c r="I350" s="113"/>
      <c r="J350" s="30"/>
      <c r="K350" s="30"/>
      <c r="L350" s="30"/>
      <c r="M350" s="56" t="s">
        <v>44</v>
      </c>
      <c r="N350" s="59">
        <v>1149</v>
      </c>
      <c r="O350" s="59">
        <v>1603</v>
      </c>
      <c r="P350" s="59">
        <v>1275</v>
      </c>
      <c r="Q350" s="59">
        <v>1314</v>
      </c>
      <c r="R350" s="59">
        <v>1340</v>
      </c>
      <c r="S350" s="53"/>
      <c r="T350" s="53"/>
      <c r="U350" s="53"/>
      <c r="V350" s="53"/>
      <c r="W350" s="53"/>
      <c r="X350" s="53"/>
      <c r="Y350" s="53"/>
      <c r="Z350" s="53"/>
      <c r="AA350" s="53"/>
      <c r="AB350" s="53"/>
    </row>
    <row r="351" spans="3:28" s="21" customFormat="1" ht="12.75">
      <c r="C351" s="110" t="s">
        <v>112</v>
      </c>
      <c r="D351" s="110" t="s">
        <v>60</v>
      </c>
      <c r="E351" s="110" t="s">
        <v>61</v>
      </c>
      <c r="F351" s="110" t="s">
        <v>69</v>
      </c>
      <c r="G351" s="110" t="s">
        <v>70</v>
      </c>
      <c r="H351" s="110" t="s">
        <v>71</v>
      </c>
      <c r="I351" s="113"/>
      <c r="J351" s="30"/>
      <c r="K351" s="30"/>
      <c r="L351" s="30"/>
      <c r="M351" s="56" t="s">
        <v>25</v>
      </c>
      <c r="N351" s="59">
        <v>5487</v>
      </c>
      <c r="O351" s="59">
        <v>6829</v>
      </c>
      <c r="P351" s="59">
        <v>7686</v>
      </c>
      <c r="Q351" s="59">
        <v>8302</v>
      </c>
      <c r="R351" s="59">
        <v>8419</v>
      </c>
      <c r="S351" s="53"/>
      <c r="T351" s="53"/>
      <c r="U351" s="53"/>
      <c r="V351" s="53"/>
      <c r="W351" s="53"/>
      <c r="X351" s="53"/>
      <c r="Y351" s="53"/>
      <c r="Z351" s="53"/>
      <c r="AA351" s="53"/>
      <c r="AB351" s="53"/>
    </row>
    <row r="352" spans="3:28" s="21" customFormat="1" ht="12.75">
      <c r="C352" s="110" t="s">
        <v>140</v>
      </c>
      <c r="D352" s="106">
        <v>93917</v>
      </c>
      <c r="E352" s="106">
        <v>89780</v>
      </c>
      <c r="F352" s="106">
        <v>79996</v>
      </c>
      <c r="G352" s="106">
        <v>96496</v>
      </c>
      <c r="H352" s="106">
        <v>89661</v>
      </c>
      <c r="I352" s="113">
        <f t="shared" si="53"/>
        <v>89970</v>
      </c>
      <c r="J352" s="30">
        <v>89970</v>
      </c>
      <c r="K352" s="30"/>
      <c r="L352" s="30"/>
      <c r="M352" s="56" t="s">
        <v>27</v>
      </c>
      <c r="N352" s="59">
        <v>9726</v>
      </c>
      <c r="O352" s="59">
        <v>9910</v>
      </c>
      <c r="P352" s="59">
        <v>8970</v>
      </c>
      <c r="Q352" s="59">
        <v>11158</v>
      </c>
      <c r="R352" s="59">
        <v>9953</v>
      </c>
      <c r="S352" s="53"/>
      <c r="T352" s="53"/>
      <c r="U352" s="53"/>
      <c r="V352" s="53"/>
      <c r="W352" s="53"/>
      <c r="X352" s="53"/>
      <c r="Y352" s="53"/>
      <c r="Z352" s="53"/>
      <c r="AA352" s="53"/>
      <c r="AB352" s="53"/>
    </row>
    <row r="353" spans="3:28" s="21" customFormat="1" ht="12.75">
      <c r="C353" s="110" t="s">
        <v>127</v>
      </c>
      <c r="D353" s="106">
        <v>44960</v>
      </c>
      <c r="E353" s="106">
        <v>43287</v>
      </c>
      <c r="F353" s="106">
        <v>42870</v>
      </c>
      <c r="G353" s="106">
        <v>49333</v>
      </c>
      <c r="H353" s="106">
        <v>44763</v>
      </c>
      <c r="I353" s="113">
        <f t="shared" si="53"/>
        <v>45042.6</v>
      </c>
      <c r="J353" s="30">
        <v>45042.6</v>
      </c>
      <c r="K353" s="30"/>
      <c r="L353" s="30"/>
      <c r="M353" s="56" t="s">
        <v>45</v>
      </c>
      <c r="N353" s="59">
        <v>7010</v>
      </c>
      <c r="O353" s="59">
        <v>7620</v>
      </c>
      <c r="P353" s="59">
        <v>6202</v>
      </c>
      <c r="Q353" s="59">
        <v>7653</v>
      </c>
      <c r="R353" s="59">
        <v>6789</v>
      </c>
      <c r="S353" s="53"/>
      <c r="T353" s="53"/>
      <c r="U353" s="53"/>
      <c r="V353" s="53"/>
      <c r="W353" s="53"/>
      <c r="X353" s="53"/>
      <c r="Y353" s="53"/>
      <c r="Z353" s="53"/>
      <c r="AA353" s="53"/>
      <c r="AB353" s="53"/>
    </row>
    <row r="354" spans="3:28" s="21" customFormat="1" ht="12.75">
      <c r="C354" s="110" t="s">
        <v>128</v>
      </c>
      <c r="D354" s="106">
        <v>116</v>
      </c>
      <c r="E354" s="106">
        <v>137</v>
      </c>
      <c r="F354" s="106">
        <v>100</v>
      </c>
      <c r="G354" s="106">
        <v>113</v>
      </c>
      <c r="H354" s="106">
        <v>122</v>
      </c>
      <c r="I354" s="113"/>
      <c r="J354" s="30"/>
      <c r="K354" s="30"/>
      <c r="L354" s="30"/>
      <c r="M354" s="56" t="s">
        <v>23</v>
      </c>
      <c r="N354" s="59">
        <v>628</v>
      </c>
      <c r="O354" s="59">
        <v>639</v>
      </c>
      <c r="P354" s="59">
        <v>459</v>
      </c>
      <c r="Q354" s="59">
        <v>560</v>
      </c>
      <c r="R354" s="59">
        <v>537</v>
      </c>
      <c r="S354" s="53"/>
      <c r="T354" s="53"/>
      <c r="U354" s="53"/>
      <c r="V354" s="53"/>
      <c r="W354" s="53"/>
      <c r="X354" s="53"/>
      <c r="Y354" s="53"/>
      <c r="Z354" s="53"/>
      <c r="AA354" s="53"/>
      <c r="AB354" s="53"/>
    </row>
    <row r="355" spans="3:28" s="21" customFormat="1" ht="12.75">
      <c r="C355" s="110" t="s">
        <v>129</v>
      </c>
      <c r="D355" s="106">
        <v>3336</v>
      </c>
      <c r="E355" s="106">
        <v>3125</v>
      </c>
      <c r="F355" s="106">
        <v>2508</v>
      </c>
      <c r="G355" s="106">
        <v>2835</v>
      </c>
      <c r="H355" s="106">
        <v>3581</v>
      </c>
      <c r="I355" s="113"/>
      <c r="J355" s="30"/>
      <c r="K355" s="30"/>
      <c r="L355" s="30"/>
      <c r="M355" s="56" t="s">
        <v>46</v>
      </c>
      <c r="N355" s="59">
        <v>182</v>
      </c>
      <c r="O355" s="59">
        <v>286</v>
      </c>
      <c r="P355" s="59">
        <v>332</v>
      </c>
      <c r="Q355" s="59">
        <v>344</v>
      </c>
      <c r="R355" s="59">
        <v>290</v>
      </c>
      <c r="S355" s="53"/>
      <c r="T355" s="53"/>
      <c r="U355" s="53"/>
      <c r="V355" s="53"/>
      <c r="W355" s="53"/>
      <c r="X355" s="53"/>
      <c r="Y355" s="53"/>
      <c r="Z355" s="53"/>
      <c r="AA355" s="53"/>
      <c r="AB355" s="53"/>
    </row>
    <row r="356" spans="3:28" s="21" customFormat="1" ht="12.75">
      <c r="C356" s="110" t="s">
        <v>130</v>
      </c>
      <c r="D356" s="106">
        <v>11776</v>
      </c>
      <c r="E356" s="106">
        <v>12635</v>
      </c>
      <c r="F356" s="106">
        <v>9246</v>
      </c>
      <c r="G356" s="106">
        <v>11852</v>
      </c>
      <c r="H356" s="106">
        <v>12863</v>
      </c>
      <c r="I356" s="113"/>
      <c r="J356" s="30"/>
      <c r="K356" s="30"/>
      <c r="L356" s="30"/>
      <c r="M356" s="56" t="s">
        <v>24</v>
      </c>
      <c r="N356" s="59">
        <v>33</v>
      </c>
      <c r="O356" s="59">
        <v>33</v>
      </c>
      <c r="P356" s="59">
        <v>33</v>
      </c>
      <c r="Q356" s="59">
        <v>33</v>
      </c>
      <c r="R356" s="59">
        <v>33</v>
      </c>
      <c r="S356" s="53"/>
      <c r="T356" s="53"/>
      <c r="U356" s="53"/>
      <c r="V356" s="53"/>
      <c r="W356" s="53"/>
      <c r="X356" s="53"/>
      <c r="Y356" s="53"/>
      <c r="Z356" s="53"/>
      <c r="AA356" s="53"/>
      <c r="AB356" s="53"/>
    </row>
    <row r="357" spans="3:28" s="21" customFormat="1" ht="12.75">
      <c r="C357" s="110" t="s">
        <v>131</v>
      </c>
      <c r="D357" s="106">
        <v>582</v>
      </c>
      <c r="E357" s="106">
        <v>599</v>
      </c>
      <c r="F357" s="106">
        <v>509</v>
      </c>
      <c r="G357" s="106">
        <v>639</v>
      </c>
      <c r="H357" s="106">
        <v>572</v>
      </c>
      <c r="I357" s="113"/>
      <c r="J357" s="30"/>
      <c r="K357" s="30"/>
      <c r="L357" s="30"/>
      <c r="M357" s="56" t="s">
        <v>47</v>
      </c>
      <c r="N357" s="59">
        <v>30</v>
      </c>
      <c r="O357" s="59">
        <v>29</v>
      </c>
      <c r="P357" s="59">
        <v>29</v>
      </c>
      <c r="Q357" s="59">
        <v>29</v>
      </c>
      <c r="R357" s="112">
        <v>29</v>
      </c>
      <c r="S357" s="53"/>
      <c r="T357" s="53"/>
      <c r="U357" s="53"/>
      <c r="V357" s="53"/>
      <c r="W357" s="53"/>
      <c r="X357" s="53"/>
      <c r="Y357" s="53"/>
      <c r="Z357" s="53"/>
      <c r="AA357" s="53"/>
      <c r="AB357" s="53"/>
    </row>
    <row r="358" spans="3:28" s="21" customFormat="1" ht="12.75">
      <c r="C358" s="110" t="s">
        <v>132</v>
      </c>
      <c r="D358" s="106">
        <v>1686</v>
      </c>
      <c r="E358" s="106">
        <v>1632</v>
      </c>
      <c r="F358" s="106">
        <v>1532</v>
      </c>
      <c r="G358" s="106">
        <v>1593</v>
      </c>
      <c r="H358" s="106">
        <v>1084</v>
      </c>
      <c r="I358" s="113"/>
      <c r="J358" s="30"/>
      <c r="K358" s="30"/>
      <c r="L358" s="30"/>
      <c r="M358" s="56" t="s">
        <v>21</v>
      </c>
      <c r="N358" s="59">
        <v>166</v>
      </c>
      <c r="O358" s="59">
        <v>165</v>
      </c>
      <c r="P358" s="59">
        <v>136</v>
      </c>
      <c r="Q358" s="59">
        <v>146</v>
      </c>
      <c r="R358" s="59">
        <v>163</v>
      </c>
      <c r="S358" s="53"/>
      <c r="T358" s="53"/>
      <c r="U358" s="53"/>
      <c r="V358" s="53"/>
      <c r="W358" s="53"/>
      <c r="X358" s="53"/>
      <c r="Y358" s="53"/>
      <c r="Z358" s="53"/>
      <c r="AA358" s="53"/>
      <c r="AB358" s="53"/>
    </row>
    <row r="359" spans="3:28" s="21" customFormat="1" ht="12.75">
      <c r="C359" s="110" t="s">
        <v>133</v>
      </c>
      <c r="D359" s="107" t="s">
        <v>0</v>
      </c>
      <c r="E359" s="107" t="s">
        <v>0</v>
      </c>
      <c r="F359" s="107" t="s">
        <v>0</v>
      </c>
      <c r="G359" s="107" t="s">
        <v>0</v>
      </c>
      <c r="H359" s="107" t="s">
        <v>0</v>
      </c>
      <c r="I359" s="113"/>
      <c r="J359" s="30"/>
      <c r="K359" s="30"/>
      <c r="L359" s="30"/>
      <c r="M359" s="30"/>
      <c r="N359" s="30"/>
      <c r="O359" s="30"/>
      <c r="P359" s="30"/>
      <c r="Q359" s="30"/>
      <c r="R359" s="30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</row>
    <row r="360" spans="3:28" s="21" customFormat="1" ht="12.75">
      <c r="C360" s="110" t="s">
        <v>134</v>
      </c>
      <c r="D360" s="107" t="s">
        <v>0</v>
      </c>
      <c r="E360" s="107" t="s">
        <v>0</v>
      </c>
      <c r="F360" s="107" t="s">
        <v>0</v>
      </c>
      <c r="G360" s="107" t="s">
        <v>0</v>
      </c>
      <c r="H360" s="107" t="s">
        <v>0</v>
      </c>
      <c r="I360" s="113"/>
      <c r="J360" s="30"/>
      <c r="K360" s="30"/>
      <c r="L360" s="30"/>
      <c r="M360" s="52" t="s">
        <v>107</v>
      </c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</row>
    <row r="361" spans="3:28" s="21" customFormat="1" ht="12.75">
      <c r="C361" s="110"/>
      <c r="D361" s="111">
        <f>SUM(D354:D360)</f>
        <v>17496</v>
      </c>
      <c r="E361" s="111">
        <f aca="true" t="shared" si="56" ref="E361:H361">SUM(E354:E360)</f>
        <v>18128</v>
      </c>
      <c r="F361" s="111">
        <f t="shared" si="56"/>
        <v>13895</v>
      </c>
      <c r="G361" s="111">
        <f t="shared" si="56"/>
        <v>17032</v>
      </c>
      <c r="H361" s="111">
        <f t="shared" si="56"/>
        <v>18222</v>
      </c>
      <c r="I361" s="113">
        <f aca="true" t="shared" si="57" ref="I361:I416">AVERAGE(D361:H361)</f>
        <v>16954.6</v>
      </c>
      <c r="J361" s="30">
        <v>16954.6</v>
      </c>
      <c r="K361" s="30"/>
      <c r="L361" s="30"/>
      <c r="M361" s="52" t="s">
        <v>0</v>
      </c>
      <c r="N361" s="52" t="s">
        <v>108</v>
      </c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</row>
    <row r="362" spans="3:28" s="21" customFormat="1" ht="12.75">
      <c r="C362" s="110" t="s">
        <v>136</v>
      </c>
      <c r="D362" s="106">
        <v>14991</v>
      </c>
      <c r="E362" s="106">
        <v>12595</v>
      </c>
      <c r="F362" s="106">
        <v>10241</v>
      </c>
      <c r="G362" s="106">
        <v>13517</v>
      </c>
      <c r="H362" s="106">
        <v>10566</v>
      </c>
      <c r="I362" s="113">
        <f>AVERAGE(D362:H362)</f>
        <v>12382</v>
      </c>
      <c r="J362" s="30">
        <v>12382</v>
      </c>
      <c r="K362" s="30"/>
      <c r="L362" s="30"/>
      <c r="M362" s="30"/>
      <c r="N362" s="30"/>
      <c r="O362" s="30"/>
      <c r="P362" s="30"/>
      <c r="Q362" s="30"/>
      <c r="R362" s="30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</row>
    <row r="363" spans="3:28" s="21" customFormat="1" ht="12.75">
      <c r="C363" s="110" t="s">
        <v>135</v>
      </c>
      <c r="D363" s="106">
        <v>12575</v>
      </c>
      <c r="E363" s="106">
        <v>12238</v>
      </c>
      <c r="F363" s="106">
        <v>9872</v>
      </c>
      <c r="G363" s="106">
        <v>12726</v>
      </c>
      <c r="H363" s="106">
        <v>12197</v>
      </c>
      <c r="I363" s="113">
        <f t="shared" si="57"/>
        <v>11921.6</v>
      </c>
      <c r="J363" s="30">
        <v>11921.6</v>
      </c>
      <c r="K363" s="30"/>
      <c r="L363" s="30"/>
      <c r="M363" s="52" t="s">
        <v>88</v>
      </c>
      <c r="N363" s="52" t="s">
        <v>89</v>
      </c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</row>
    <row r="364" spans="3:28" s="21" customFormat="1" ht="12.75">
      <c r="C364" s="110" t="s">
        <v>137</v>
      </c>
      <c r="D364" s="106">
        <v>3895</v>
      </c>
      <c r="E364" s="106">
        <v>3532</v>
      </c>
      <c r="F364" s="106">
        <v>3118</v>
      </c>
      <c r="G364" s="106">
        <v>3887</v>
      </c>
      <c r="H364" s="106">
        <v>3914</v>
      </c>
      <c r="I364" s="113">
        <f t="shared" si="57"/>
        <v>3669.2</v>
      </c>
      <c r="J364" s="30">
        <v>3669.2</v>
      </c>
      <c r="K364" s="30"/>
      <c r="L364" s="30"/>
      <c r="M364" s="52" t="s">
        <v>66</v>
      </c>
      <c r="N364" s="52" t="s">
        <v>133</v>
      </c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</row>
    <row r="365" spans="3:28" s="21" customFormat="1" ht="12.75">
      <c r="C365" s="30"/>
      <c r="D365" s="30"/>
      <c r="E365" s="30"/>
      <c r="F365" s="30"/>
      <c r="G365" s="30"/>
      <c r="H365" s="30"/>
      <c r="I365" s="113"/>
      <c r="J365" s="30"/>
      <c r="K365" s="30"/>
      <c r="L365" s="30"/>
      <c r="M365" s="30"/>
      <c r="N365" s="30"/>
      <c r="O365" s="30"/>
      <c r="P365" s="30"/>
      <c r="Q365" s="30"/>
      <c r="R365" s="30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</row>
    <row r="366" spans="3:28" s="21" customFormat="1" ht="12.75">
      <c r="C366" s="108" t="s">
        <v>107</v>
      </c>
      <c r="D366" s="30"/>
      <c r="E366" s="30"/>
      <c r="F366" s="30"/>
      <c r="G366" s="30"/>
      <c r="H366" s="30"/>
      <c r="I366" s="113"/>
      <c r="J366" s="30"/>
      <c r="K366" s="30"/>
      <c r="L366" s="30"/>
      <c r="M366" s="56" t="s">
        <v>67</v>
      </c>
      <c r="N366" s="56" t="s">
        <v>60</v>
      </c>
      <c r="O366" s="56" t="s">
        <v>61</v>
      </c>
      <c r="P366" s="56" t="s">
        <v>69</v>
      </c>
      <c r="Q366" s="56" t="s">
        <v>70</v>
      </c>
      <c r="R366" s="56" t="s">
        <v>71</v>
      </c>
      <c r="S366" s="53"/>
      <c r="T366" s="53"/>
      <c r="U366" s="53"/>
      <c r="V366" s="53"/>
      <c r="W366" s="53"/>
      <c r="X366" s="53"/>
      <c r="Y366" s="53"/>
      <c r="Z366" s="53"/>
      <c r="AA366" s="53"/>
      <c r="AB366" s="53"/>
    </row>
    <row r="367" spans="3:28" s="21" customFormat="1" ht="12.75">
      <c r="C367" s="108" t="s">
        <v>0</v>
      </c>
      <c r="D367" s="108" t="s">
        <v>108</v>
      </c>
      <c r="E367" s="30"/>
      <c r="F367" s="30"/>
      <c r="G367" s="30"/>
      <c r="H367" s="30"/>
      <c r="I367" s="113"/>
      <c r="J367" s="30"/>
      <c r="K367" s="30"/>
      <c r="L367" s="30"/>
      <c r="M367" s="56" t="s">
        <v>72</v>
      </c>
      <c r="N367" s="112">
        <f>SUM(N369:N396)</f>
        <v>4175</v>
      </c>
      <c r="O367" s="112">
        <f aca="true" t="shared" si="58" ref="O367:R367">SUM(O369:O396)</f>
        <v>4280</v>
      </c>
      <c r="P367" s="112">
        <f t="shared" si="58"/>
        <v>4177</v>
      </c>
      <c r="Q367" s="112">
        <f t="shared" si="58"/>
        <v>4162</v>
      </c>
      <c r="R367" s="112">
        <f t="shared" si="58"/>
        <v>4200</v>
      </c>
      <c r="S367" s="53"/>
      <c r="T367" s="53"/>
      <c r="U367" s="53"/>
      <c r="V367" s="53"/>
      <c r="W367" s="53"/>
      <c r="X367" s="53"/>
      <c r="Y367" s="53"/>
      <c r="Z367" s="53"/>
      <c r="AA367" s="53"/>
      <c r="AB367" s="53"/>
    </row>
    <row r="368" spans="3:28" s="21" customFormat="1" ht="12.75">
      <c r="C368" s="30"/>
      <c r="D368" s="30"/>
      <c r="E368" s="30"/>
      <c r="F368" s="30"/>
      <c r="G368" s="30"/>
      <c r="H368" s="30"/>
      <c r="I368" s="113"/>
      <c r="J368" s="30"/>
      <c r="K368" s="30"/>
      <c r="L368" s="30"/>
      <c r="M368" s="56" t="s">
        <v>95</v>
      </c>
      <c r="N368" s="57" t="s">
        <v>0</v>
      </c>
      <c r="O368" s="57" t="s">
        <v>0</v>
      </c>
      <c r="P368" s="57" t="s">
        <v>0</v>
      </c>
      <c r="Q368" s="57" t="s">
        <v>0</v>
      </c>
      <c r="R368" s="57" t="s">
        <v>0</v>
      </c>
      <c r="S368" s="53"/>
      <c r="T368" s="53"/>
      <c r="U368" s="53"/>
      <c r="V368" s="53"/>
      <c r="W368" s="53"/>
      <c r="X368" s="53"/>
      <c r="Y368" s="53"/>
      <c r="Z368" s="53"/>
      <c r="AA368" s="53"/>
      <c r="AB368" s="53"/>
    </row>
    <row r="369" spans="3:28" s="21" customFormat="1" ht="12.75">
      <c r="C369" s="108" t="s">
        <v>88</v>
      </c>
      <c r="D369" s="108" t="s">
        <v>89</v>
      </c>
      <c r="E369" s="30"/>
      <c r="F369" s="30"/>
      <c r="G369" s="30"/>
      <c r="H369" s="30"/>
      <c r="I369" s="113"/>
      <c r="J369" s="30"/>
      <c r="K369" s="30"/>
      <c r="L369" s="30"/>
      <c r="M369" s="56" t="s">
        <v>31</v>
      </c>
      <c r="N369" s="57" t="s">
        <v>0</v>
      </c>
      <c r="O369" s="57" t="s">
        <v>0</v>
      </c>
      <c r="P369" s="57" t="s">
        <v>0</v>
      </c>
      <c r="Q369" s="57" t="s">
        <v>0</v>
      </c>
      <c r="R369" s="57" t="s">
        <v>0</v>
      </c>
      <c r="S369" s="53"/>
      <c r="T369" s="53"/>
      <c r="U369" s="53"/>
      <c r="V369" s="53"/>
      <c r="W369" s="53"/>
      <c r="X369" s="53"/>
      <c r="Y369" s="53"/>
      <c r="Z369" s="53"/>
      <c r="AA369" s="53"/>
      <c r="AB369" s="53"/>
    </row>
    <row r="370" spans="3:28" s="21" customFormat="1" ht="12.75">
      <c r="C370" s="108" t="s">
        <v>111</v>
      </c>
      <c r="D370" s="108" t="s">
        <v>39</v>
      </c>
      <c r="E370" s="30"/>
      <c r="F370" s="30"/>
      <c r="G370" s="30"/>
      <c r="H370" s="30"/>
      <c r="I370" s="113"/>
      <c r="J370" s="30"/>
      <c r="K370" s="30"/>
      <c r="L370" s="30"/>
      <c r="M370" s="56" t="s">
        <v>32</v>
      </c>
      <c r="N370" s="57" t="s">
        <v>0</v>
      </c>
      <c r="O370" s="57" t="s">
        <v>0</v>
      </c>
      <c r="P370" s="57" t="s">
        <v>0</v>
      </c>
      <c r="Q370" s="57" t="s">
        <v>0</v>
      </c>
      <c r="R370" s="57" t="s">
        <v>0</v>
      </c>
      <c r="S370" s="53"/>
      <c r="T370" s="53"/>
      <c r="U370" s="53"/>
      <c r="V370" s="53"/>
      <c r="W370" s="53"/>
      <c r="X370" s="53"/>
      <c r="Y370" s="53"/>
      <c r="Z370" s="53"/>
      <c r="AA370" s="53"/>
      <c r="AB370" s="53"/>
    </row>
    <row r="371" spans="3:28" s="21" customFormat="1" ht="12.75">
      <c r="C371" s="30"/>
      <c r="D371" s="30"/>
      <c r="E371" s="30"/>
      <c r="F371" s="30"/>
      <c r="G371" s="30"/>
      <c r="H371" s="30"/>
      <c r="I371" s="113"/>
      <c r="J371" s="30"/>
      <c r="K371" s="30"/>
      <c r="L371" s="30"/>
      <c r="M371" s="56" t="s">
        <v>20</v>
      </c>
      <c r="N371" s="57" t="s">
        <v>0</v>
      </c>
      <c r="O371" s="57" t="s">
        <v>0</v>
      </c>
      <c r="P371" s="57" t="s">
        <v>0</v>
      </c>
      <c r="Q371" s="57" t="s">
        <v>0</v>
      </c>
      <c r="R371" s="57" t="s">
        <v>0</v>
      </c>
      <c r="S371" s="53"/>
      <c r="T371" s="53"/>
      <c r="U371" s="53"/>
      <c r="V371" s="53"/>
      <c r="W371" s="53"/>
      <c r="X371" s="53"/>
      <c r="Y371" s="53"/>
      <c r="Z371" s="53"/>
      <c r="AA371" s="53"/>
      <c r="AB371" s="53"/>
    </row>
    <row r="372" spans="3:28" s="21" customFormat="1" ht="12.75">
      <c r="C372" s="110" t="s">
        <v>112</v>
      </c>
      <c r="D372" s="110" t="s">
        <v>60</v>
      </c>
      <c r="E372" s="110" t="s">
        <v>61</v>
      </c>
      <c r="F372" s="110" t="s">
        <v>69</v>
      </c>
      <c r="G372" s="110" t="s">
        <v>70</v>
      </c>
      <c r="H372" s="110" t="s">
        <v>71</v>
      </c>
      <c r="I372" s="113"/>
      <c r="J372" s="30"/>
      <c r="K372" s="30"/>
      <c r="L372" s="30"/>
      <c r="M372" s="56" t="s">
        <v>33</v>
      </c>
      <c r="N372" s="57" t="s">
        <v>0</v>
      </c>
      <c r="O372" s="57" t="s">
        <v>0</v>
      </c>
      <c r="P372" s="57" t="s">
        <v>0</v>
      </c>
      <c r="Q372" s="57" t="s">
        <v>0</v>
      </c>
      <c r="R372" s="57" t="s">
        <v>0</v>
      </c>
      <c r="S372" s="53"/>
      <c r="T372" s="53"/>
      <c r="U372" s="53"/>
      <c r="V372" s="53"/>
      <c r="W372" s="53"/>
      <c r="X372" s="53"/>
      <c r="Y372" s="53"/>
      <c r="Z372" s="53"/>
      <c r="AA372" s="53"/>
      <c r="AB372" s="53"/>
    </row>
    <row r="373" spans="3:28" s="21" customFormat="1" ht="12.75">
      <c r="C373" s="110" t="s">
        <v>140</v>
      </c>
      <c r="D373" s="106">
        <v>1101708</v>
      </c>
      <c r="E373" s="106">
        <v>1146858</v>
      </c>
      <c r="F373" s="106">
        <v>1042543</v>
      </c>
      <c r="G373" s="106">
        <v>1074107</v>
      </c>
      <c r="H373" s="106">
        <v>1100636</v>
      </c>
      <c r="I373" s="113">
        <f t="shared" si="57"/>
        <v>1093170.4</v>
      </c>
      <c r="J373" s="30">
        <v>1093170.4</v>
      </c>
      <c r="K373" s="30"/>
      <c r="L373" s="30"/>
      <c r="M373" s="56" t="s">
        <v>73</v>
      </c>
      <c r="N373" s="57" t="s">
        <v>0</v>
      </c>
      <c r="O373" s="57" t="s">
        <v>0</v>
      </c>
      <c r="P373" s="57" t="s">
        <v>0</v>
      </c>
      <c r="Q373" s="57" t="s">
        <v>0</v>
      </c>
      <c r="R373" s="57" t="s">
        <v>0</v>
      </c>
      <c r="S373" s="53"/>
      <c r="T373" s="53"/>
      <c r="U373" s="53"/>
      <c r="V373" s="53"/>
      <c r="W373" s="53"/>
      <c r="X373" s="53"/>
      <c r="Y373" s="53"/>
      <c r="Z373" s="53"/>
      <c r="AA373" s="53"/>
      <c r="AB373" s="53"/>
    </row>
    <row r="374" spans="3:28" s="21" customFormat="1" ht="12.75">
      <c r="C374" s="110" t="s">
        <v>127</v>
      </c>
      <c r="D374" s="106">
        <v>311794</v>
      </c>
      <c r="E374" s="106">
        <v>322281</v>
      </c>
      <c r="F374" s="106">
        <v>315822</v>
      </c>
      <c r="G374" s="106">
        <v>308814</v>
      </c>
      <c r="H374" s="106">
        <v>326526</v>
      </c>
      <c r="I374" s="113">
        <f t="shared" si="57"/>
        <v>317047.4</v>
      </c>
      <c r="J374" s="30">
        <v>317047.4</v>
      </c>
      <c r="K374" s="30"/>
      <c r="L374" s="30"/>
      <c r="M374" s="56" t="s">
        <v>34</v>
      </c>
      <c r="N374" s="57" t="s">
        <v>0</v>
      </c>
      <c r="O374" s="57" t="s">
        <v>0</v>
      </c>
      <c r="P374" s="57" t="s">
        <v>0</v>
      </c>
      <c r="Q374" s="57" t="s">
        <v>0</v>
      </c>
      <c r="R374" s="57" t="s">
        <v>0</v>
      </c>
      <c r="S374" s="53"/>
      <c r="T374" s="53"/>
      <c r="U374" s="53"/>
      <c r="V374" s="53"/>
      <c r="W374" s="53"/>
      <c r="X374" s="53"/>
      <c r="Y374" s="53"/>
      <c r="Z374" s="53"/>
      <c r="AA374" s="53"/>
      <c r="AB374" s="53"/>
    </row>
    <row r="375" spans="3:28" s="21" customFormat="1" ht="12.75">
      <c r="C375" s="110" t="s">
        <v>128</v>
      </c>
      <c r="D375" s="106">
        <v>4745</v>
      </c>
      <c r="E375" s="106">
        <v>4165</v>
      </c>
      <c r="F375" s="106">
        <v>4640</v>
      </c>
      <c r="G375" s="106">
        <v>3558</v>
      </c>
      <c r="H375" s="106">
        <v>3482</v>
      </c>
      <c r="I375" s="113"/>
      <c r="J375" s="30"/>
      <c r="K375" s="30"/>
      <c r="L375" s="30"/>
      <c r="M375" s="56" t="s">
        <v>35</v>
      </c>
      <c r="N375" s="57" t="s">
        <v>0</v>
      </c>
      <c r="O375" s="57" t="s">
        <v>0</v>
      </c>
      <c r="P375" s="57" t="s">
        <v>0</v>
      </c>
      <c r="Q375" s="57" t="s">
        <v>0</v>
      </c>
      <c r="R375" s="57" t="s">
        <v>0</v>
      </c>
      <c r="S375" s="53"/>
      <c r="T375" s="53"/>
      <c r="U375" s="53"/>
      <c r="V375" s="53"/>
      <c r="W375" s="53"/>
      <c r="X375" s="53"/>
      <c r="Y375" s="53"/>
      <c r="Z375" s="53"/>
      <c r="AA375" s="53"/>
      <c r="AB375" s="53"/>
    </row>
    <row r="376" spans="3:28" s="21" customFormat="1" ht="12.75">
      <c r="C376" s="110" t="s">
        <v>129</v>
      </c>
      <c r="D376" s="106">
        <v>13332</v>
      </c>
      <c r="E376" s="106">
        <v>13243</v>
      </c>
      <c r="F376" s="106">
        <v>10967</v>
      </c>
      <c r="G376" s="106">
        <v>9408</v>
      </c>
      <c r="H376" s="106">
        <v>13031</v>
      </c>
      <c r="I376" s="113"/>
      <c r="J376" s="30"/>
      <c r="K376" s="30"/>
      <c r="L376" s="30"/>
      <c r="M376" s="56" t="s">
        <v>36</v>
      </c>
      <c r="N376" s="57" t="s">
        <v>0</v>
      </c>
      <c r="O376" s="57" t="s">
        <v>0</v>
      </c>
      <c r="P376" s="57" t="s">
        <v>0</v>
      </c>
      <c r="Q376" s="57" t="s">
        <v>0</v>
      </c>
      <c r="R376" s="57" t="s">
        <v>0</v>
      </c>
      <c r="S376" s="53"/>
      <c r="T376" s="53"/>
      <c r="U376" s="53"/>
      <c r="V376" s="53"/>
      <c r="W376" s="53"/>
      <c r="X376" s="53"/>
      <c r="Y376" s="53"/>
      <c r="Z376" s="53"/>
      <c r="AA376" s="53"/>
      <c r="AB376" s="53"/>
    </row>
    <row r="377" spans="3:28" s="21" customFormat="1" ht="12.75">
      <c r="C377" s="110" t="s">
        <v>130</v>
      </c>
      <c r="D377" s="106">
        <v>42807</v>
      </c>
      <c r="E377" s="106">
        <v>44758</v>
      </c>
      <c r="F377" s="106">
        <v>32786</v>
      </c>
      <c r="G377" s="106">
        <v>47947</v>
      </c>
      <c r="H377" s="106">
        <v>65586</v>
      </c>
      <c r="I377" s="113"/>
      <c r="J377" s="30"/>
      <c r="K377" s="30"/>
      <c r="L377" s="30"/>
      <c r="M377" s="56" t="s">
        <v>37</v>
      </c>
      <c r="N377" s="57" t="s">
        <v>0</v>
      </c>
      <c r="O377" s="57" t="s">
        <v>0</v>
      </c>
      <c r="P377" s="57" t="s">
        <v>0</v>
      </c>
      <c r="Q377" s="57" t="s">
        <v>0</v>
      </c>
      <c r="R377" s="57" t="s">
        <v>0</v>
      </c>
      <c r="S377" s="53"/>
      <c r="T377" s="53"/>
      <c r="U377" s="53"/>
      <c r="V377" s="53"/>
      <c r="W377" s="53"/>
      <c r="X377" s="53"/>
      <c r="Y377" s="53"/>
      <c r="Z377" s="53"/>
      <c r="AA377" s="53"/>
      <c r="AB377" s="53"/>
    </row>
    <row r="378" spans="3:28" s="21" customFormat="1" ht="12.75">
      <c r="C378" s="110" t="s">
        <v>131</v>
      </c>
      <c r="D378" s="106">
        <v>50220</v>
      </c>
      <c r="E378" s="106">
        <v>49805</v>
      </c>
      <c r="F378" s="106">
        <v>49162</v>
      </c>
      <c r="G378" s="106">
        <v>49967</v>
      </c>
      <c r="H378" s="106">
        <v>50103</v>
      </c>
      <c r="I378" s="113"/>
      <c r="J378" s="30"/>
      <c r="K378" s="30"/>
      <c r="L378" s="30"/>
      <c r="M378" s="56" t="s">
        <v>22</v>
      </c>
      <c r="N378" s="59">
        <v>185</v>
      </c>
      <c r="O378" s="59">
        <v>187</v>
      </c>
      <c r="P378" s="59">
        <v>186</v>
      </c>
      <c r="Q378" s="59">
        <v>186</v>
      </c>
      <c r="R378" s="59">
        <v>230</v>
      </c>
      <c r="S378" s="53"/>
      <c r="T378" s="53"/>
      <c r="U378" s="53"/>
      <c r="V378" s="53"/>
      <c r="W378" s="53"/>
      <c r="X378" s="53"/>
      <c r="Y378" s="53"/>
      <c r="Z378" s="53"/>
      <c r="AA378" s="53"/>
      <c r="AB378" s="53"/>
    </row>
    <row r="379" spans="3:28" s="21" customFormat="1" ht="12.75">
      <c r="C379" s="110" t="s">
        <v>132</v>
      </c>
      <c r="D379" s="106">
        <v>246836</v>
      </c>
      <c r="E379" s="106">
        <v>246707</v>
      </c>
      <c r="F379" s="106">
        <v>232665</v>
      </c>
      <c r="G379" s="106">
        <v>237079</v>
      </c>
      <c r="H379" s="106">
        <v>187374</v>
      </c>
      <c r="I379" s="113"/>
      <c r="J379" s="30"/>
      <c r="K379" s="30"/>
      <c r="L379" s="30"/>
      <c r="M379" s="56" t="s">
        <v>38</v>
      </c>
      <c r="N379" s="57" t="s">
        <v>0</v>
      </c>
      <c r="O379" s="57" t="s">
        <v>0</v>
      </c>
      <c r="P379" s="57" t="s">
        <v>0</v>
      </c>
      <c r="Q379" s="57" t="s">
        <v>0</v>
      </c>
      <c r="R379" s="57" t="s">
        <v>0</v>
      </c>
      <c r="S379" s="53"/>
      <c r="T379" s="53"/>
      <c r="U379" s="53"/>
      <c r="V379" s="53"/>
      <c r="W379" s="53"/>
      <c r="X379" s="53"/>
      <c r="Y379" s="53"/>
      <c r="Z379" s="53"/>
      <c r="AA379" s="53"/>
      <c r="AB379" s="53"/>
    </row>
    <row r="380" spans="3:28" s="21" customFormat="1" ht="12.75">
      <c r="C380" s="110" t="s">
        <v>133</v>
      </c>
      <c r="D380" s="107" t="s">
        <v>0</v>
      </c>
      <c r="E380" s="107" t="s">
        <v>0</v>
      </c>
      <c r="F380" s="107" t="s">
        <v>0</v>
      </c>
      <c r="G380" s="107" t="s">
        <v>0</v>
      </c>
      <c r="H380" s="107" t="s">
        <v>0</v>
      </c>
      <c r="I380" s="113"/>
      <c r="J380" s="30"/>
      <c r="K380" s="30"/>
      <c r="L380" s="30"/>
      <c r="M380" s="56" t="s">
        <v>39</v>
      </c>
      <c r="N380" s="57" t="s">
        <v>0</v>
      </c>
      <c r="O380" s="57" t="s">
        <v>0</v>
      </c>
      <c r="P380" s="57" t="s">
        <v>0</v>
      </c>
      <c r="Q380" s="57" t="s">
        <v>0</v>
      </c>
      <c r="R380" s="57" t="s">
        <v>0</v>
      </c>
      <c r="S380" s="53"/>
      <c r="T380" s="53"/>
      <c r="U380" s="53"/>
      <c r="V380" s="53"/>
      <c r="W380" s="53"/>
      <c r="X380" s="53"/>
      <c r="Y380" s="53"/>
      <c r="Z380" s="53"/>
      <c r="AA380" s="53"/>
      <c r="AB380" s="53"/>
    </row>
    <row r="381" spans="3:28" s="21" customFormat="1" ht="12.75">
      <c r="C381" s="110" t="s">
        <v>134</v>
      </c>
      <c r="D381" s="107" t="s">
        <v>0</v>
      </c>
      <c r="E381" s="107" t="s">
        <v>0</v>
      </c>
      <c r="F381" s="107" t="s">
        <v>0</v>
      </c>
      <c r="G381" s="107" t="s">
        <v>0</v>
      </c>
      <c r="H381" s="107" t="s">
        <v>0</v>
      </c>
      <c r="I381" s="113"/>
      <c r="J381" s="30"/>
      <c r="K381" s="30"/>
      <c r="L381" s="30"/>
      <c r="M381" s="56" t="s">
        <v>40</v>
      </c>
      <c r="N381" s="57" t="s">
        <v>0</v>
      </c>
      <c r="O381" s="57" t="s">
        <v>0</v>
      </c>
      <c r="P381" s="57" t="s">
        <v>0</v>
      </c>
      <c r="Q381" s="57" t="s">
        <v>0</v>
      </c>
      <c r="R381" s="57" t="s">
        <v>0</v>
      </c>
      <c r="S381" s="53"/>
      <c r="T381" s="53"/>
      <c r="U381" s="53"/>
      <c r="V381" s="53"/>
      <c r="W381" s="53"/>
      <c r="X381" s="53"/>
      <c r="Y381" s="53"/>
      <c r="Z381" s="53"/>
      <c r="AA381" s="53"/>
      <c r="AB381" s="53"/>
    </row>
    <row r="382" spans="3:28" s="21" customFormat="1" ht="12.75">
      <c r="C382" s="110"/>
      <c r="D382" s="111">
        <f>SUM(D375:D381)</f>
        <v>357940</v>
      </c>
      <c r="E382" s="111">
        <f aca="true" t="shared" si="59" ref="E382:H382">SUM(E375:E381)</f>
        <v>358678</v>
      </c>
      <c r="F382" s="111">
        <f t="shared" si="59"/>
        <v>330220</v>
      </c>
      <c r="G382" s="111">
        <f t="shared" si="59"/>
        <v>347959</v>
      </c>
      <c r="H382" s="111">
        <f t="shared" si="59"/>
        <v>319576</v>
      </c>
      <c r="I382" s="113">
        <f t="shared" si="57"/>
        <v>342874.6</v>
      </c>
      <c r="J382" s="30">
        <v>342874.6</v>
      </c>
      <c r="K382" s="30"/>
      <c r="L382" s="30"/>
      <c r="M382" s="56" t="s">
        <v>41</v>
      </c>
      <c r="N382" s="57" t="s">
        <v>0</v>
      </c>
      <c r="O382" s="57" t="s">
        <v>0</v>
      </c>
      <c r="P382" s="57" t="s">
        <v>0</v>
      </c>
      <c r="Q382" s="57" t="s">
        <v>0</v>
      </c>
      <c r="R382" s="57" t="s">
        <v>0</v>
      </c>
      <c r="S382" s="53"/>
      <c r="T382" s="53"/>
      <c r="U382" s="53"/>
      <c r="V382" s="53"/>
      <c r="W382" s="53"/>
      <c r="X382" s="53"/>
      <c r="Y382" s="53"/>
      <c r="Z382" s="53"/>
      <c r="AA382" s="53"/>
      <c r="AB382" s="53"/>
    </row>
    <row r="383" spans="3:28" s="21" customFormat="1" ht="12.75">
      <c r="C383" s="110" t="s">
        <v>136</v>
      </c>
      <c r="D383" s="106">
        <v>284772</v>
      </c>
      <c r="E383" s="106">
        <v>290441</v>
      </c>
      <c r="F383" s="106">
        <v>288704</v>
      </c>
      <c r="G383" s="106">
        <v>288454</v>
      </c>
      <c r="H383" s="106">
        <v>303116</v>
      </c>
      <c r="I383" s="113">
        <f>AVERAGE(D383:H383)</f>
        <v>291097.4</v>
      </c>
      <c r="J383" s="30">
        <v>291097.4</v>
      </c>
      <c r="K383" s="30"/>
      <c r="L383" s="30"/>
      <c r="M383" s="56" t="s">
        <v>42</v>
      </c>
      <c r="N383" s="57" t="s">
        <v>0</v>
      </c>
      <c r="O383" s="57" t="s">
        <v>0</v>
      </c>
      <c r="P383" s="57" t="s">
        <v>0</v>
      </c>
      <c r="Q383" s="57" t="s">
        <v>0</v>
      </c>
      <c r="R383" s="57" t="s">
        <v>0</v>
      </c>
      <c r="S383" s="53"/>
      <c r="T383" s="53"/>
      <c r="U383" s="53"/>
      <c r="V383" s="53"/>
      <c r="W383" s="53"/>
      <c r="X383" s="53"/>
      <c r="Y383" s="53"/>
      <c r="Z383" s="53"/>
      <c r="AA383" s="53"/>
      <c r="AB383" s="53"/>
    </row>
    <row r="384" spans="3:28" s="21" customFormat="1" ht="12.75">
      <c r="C384" s="110" t="s">
        <v>135</v>
      </c>
      <c r="D384" s="106">
        <v>133582</v>
      </c>
      <c r="E384" s="106">
        <v>161074</v>
      </c>
      <c r="F384" s="106">
        <v>94756</v>
      </c>
      <c r="G384" s="106">
        <v>115912</v>
      </c>
      <c r="H384" s="106">
        <v>137215</v>
      </c>
      <c r="I384" s="113">
        <f t="shared" si="57"/>
        <v>128507.8</v>
      </c>
      <c r="J384" s="30">
        <v>128507.8</v>
      </c>
      <c r="K384" s="30"/>
      <c r="L384" s="30"/>
      <c r="M384" s="56" t="s">
        <v>29</v>
      </c>
      <c r="N384" s="57" t="s">
        <v>0</v>
      </c>
      <c r="O384" s="57" t="s">
        <v>0</v>
      </c>
      <c r="P384" s="57" t="s">
        <v>0</v>
      </c>
      <c r="Q384" s="57" t="s">
        <v>0</v>
      </c>
      <c r="R384" s="57" t="s">
        <v>0</v>
      </c>
      <c r="S384" s="53"/>
      <c r="T384" s="53"/>
      <c r="U384" s="53"/>
      <c r="V384" s="53"/>
      <c r="W384" s="53"/>
      <c r="X384" s="53"/>
      <c r="Y384" s="53"/>
      <c r="Z384" s="53"/>
      <c r="AA384" s="53"/>
      <c r="AB384" s="53"/>
    </row>
    <row r="385" spans="3:28" s="21" customFormat="1" ht="12.75">
      <c r="C385" s="110" t="s">
        <v>137</v>
      </c>
      <c r="D385" s="106">
        <v>13619</v>
      </c>
      <c r="E385" s="106">
        <v>14383</v>
      </c>
      <c r="F385" s="106">
        <v>13041</v>
      </c>
      <c r="G385" s="106">
        <v>12970</v>
      </c>
      <c r="H385" s="106">
        <v>14202</v>
      </c>
      <c r="I385" s="113">
        <f t="shared" si="57"/>
        <v>13643</v>
      </c>
      <c r="J385" s="30">
        <v>13643</v>
      </c>
      <c r="K385" s="30"/>
      <c r="L385" s="30"/>
      <c r="M385" s="56" t="s">
        <v>26</v>
      </c>
      <c r="N385" s="57" t="s">
        <v>0</v>
      </c>
      <c r="O385" s="57" t="s">
        <v>0</v>
      </c>
      <c r="P385" s="57" t="s">
        <v>0</v>
      </c>
      <c r="Q385" s="57" t="s">
        <v>0</v>
      </c>
      <c r="R385" s="57" t="s">
        <v>0</v>
      </c>
      <c r="S385" s="53"/>
      <c r="T385" s="53"/>
      <c r="U385" s="53"/>
      <c r="V385" s="53"/>
      <c r="W385" s="53"/>
      <c r="X385" s="53"/>
      <c r="Y385" s="53"/>
      <c r="Z385" s="53"/>
      <c r="AA385" s="53"/>
      <c r="AB385" s="53"/>
    </row>
    <row r="386" spans="3:28" s="21" customFormat="1" ht="12.75">
      <c r="C386" s="30"/>
      <c r="D386" s="30"/>
      <c r="E386" s="30"/>
      <c r="F386" s="30"/>
      <c r="G386" s="30"/>
      <c r="H386" s="30"/>
      <c r="I386" s="113"/>
      <c r="J386" s="30"/>
      <c r="K386" s="30"/>
      <c r="L386" s="30"/>
      <c r="M386" s="56" t="s">
        <v>43</v>
      </c>
      <c r="N386" s="57" t="s">
        <v>0</v>
      </c>
      <c r="O386" s="57" t="s">
        <v>0</v>
      </c>
      <c r="P386" s="57" t="s">
        <v>0</v>
      </c>
      <c r="Q386" s="57" t="s">
        <v>0</v>
      </c>
      <c r="R386" s="57" t="s">
        <v>0</v>
      </c>
      <c r="S386" s="53"/>
      <c r="T386" s="53"/>
      <c r="U386" s="53"/>
      <c r="V386" s="53"/>
      <c r="W386" s="53"/>
      <c r="X386" s="53"/>
      <c r="Y386" s="53"/>
      <c r="Z386" s="53"/>
      <c r="AA386" s="53"/>
      <c r="AB386" s="53"/>
    </row>
    <row r="387" spans="3:28" s="21" customFormat="1" ht="12.75">
      <c r="C387" s="108" t="s">
        <v>107</v>
      </c>
      <c r="D387" s="30"/>
      <c r="E387" s="30"/>
      <c r="F387" s="30"/>
      <c r="G387" s="30"/>
      <c r="H387" s="30"/>
      <c r="I387" s="113"/>
      <c r="J387" s="30"/>
      <c r="K387" s="30"/>
      <c r="L387" s="30"/>
      <c r="M387" s="56" t="s">
        <v>18</v>
      </c>
      <c r="N387" s="59">
        <v>3990</v>
      </c>
      <c r="O387" s="59">
        <v>4093</v>
      </c>
      <c r="P387" s="59">
        <v>3991</v>
      </c>
      <c r="Q387" s="59">
        <v>3976</v>
      </c>
      <c r="R387" s="59">
        <v>3970</v>
      </c>
      <c r="S387" s="53"/>
      <c r="T387" s="53"/>
      <c r="U387" s="53"/>
      <c r="V387" s="53"/>
      <c r="W387" s="53"/>
      <c r="X387" s="53"/>
      <c r="Y387" s="53"/>
      <c r="Z387" s="53"/>
      <c r="AA387" s="53"/>
      <c r="AB387" s="53"/>
    </row>
    <row r="388" spans="3:28" s="21" customFormat="1" ht="12.75">
      <c r="C388" s="108" t="s">
        <v>0</v>
      </c>
      <c r="D388" s="108" t="s">
        <v>108</v>
      </c>
      <c r="E388" s="30"/>
      <c r="F388" s="30"/>
      <c r="G388" s="30"/>
      <c r="H388" s="30"/>
      <c r="I388" s="113"/>
      <c r="J388" s="30"/>
      <c r="K388" s="30"/>
      <c r="L388" s="30"/>
      <c r="M388" s="56" t="s">
        <v>44</v>
      </c>
      <c r="N388" s="57" t="s">
        <v>0</v>
      </c>
      <c r="O388" s="57" t="s">
        <v>0</v>
      </c>
      <c r="P388" s="57" t="s">
        <v>0</v>
      </c>
      <c r="Q388" s="57" t="s">
        <v>0</v>
      </c>
      <c r="R388" s="57" t="s">
        <v>0</v>
      </c>
      <c r="S388" s="53"/>
      <c r="T388" s="53"/>
      <c r="U388" s="53"/>
      <c r="V388" s="53"/>
      <c r="W388" s="53"/>
      <c r="X388" s="53"/>
      <c r="Y388" s="53"/>
      <c r="Z388" s="53"/>
      <c r="AA388" s="53"/>
      <c r="AB388" s="53"/>
    </row>
    <row r="389" spans="3:28" s="21" customFormat="1" ht="12.75">
      <c r="C389" s="30"/>
      <c r="D389" s="30"/>
      <c r="E389" s="30"/>
      <c r="F389" s="30"/>
      <c r="G389" s="30"/>
      <c r="H389" s="30"/>
      <c r="I389" s="113"/>
      <c r="J389" s="30"/>
      <c r="K389" s="30"/>
      <c r="L389" s="30"/>
      <c r="M389" s="56" t="s">
        <v>25</v>
      </c>
      <c r="N389" s="57" t="s">
        <v>0</v>
      </c>
      <c r="O389" s="57" t="s">
        <v>0</v>
      </c>
      <c r="P389" s="57" t="s">
        <v>0</v>
      </c>
      <c r="Q389" s="57" t="s">
        <v>0</v>
      </c>
      <c r="R389" s="57" t="s">
        <v>0</v>
      </c>
      <c r="S389" s="53"/>
      <c r="T389" s="53"/>
      <c r="U389" s="53"/>
      <c r="V389" s="53"/>
      <c r="W389" s="53"/>
      <c r="X389" s="53"/>
      <c r="Y389" s="53"/>
      <c r="Z389" s="53"/>
      <c r="AA389" s="53"/>
      <c r="AB389" s="53"/>
    </row>
    <row r="390" spans="3:28" s="21" customFormat="1" ht="12.75">
      <c r="C390" s="108" t="s">
        <v>88</v>
      </c>
      <c r="D390" s="108" t="s">
        <v>89</v>
      </c>
      <c r="E390" s="30"/>
      <c r="F390" s="30"/>
      <c r="G390" s="30"/>
      <c r="H390" s="30"/>
      <c r="I390" s="113"/>
      <c r="J390" s="30"/>
      <c r="K390" s="30"/>
      <c r="L390" s="30"/>
      <c r="M390" s="56" t="s">
        <v>27</v>
      </c>
      <c r="N390" s="57" t="s">
        <v>0</v>
      </c>
      <c r="O390" s="57" t="s">
        <v>0</v>
      </c>
      <c r="P390" s="57" t="s">
        <v>0</v>
      </c>
      <c r="Q390" s="57" t="s">
        <v>0</v>
      </c>
      <c r="R390" s="57" t="s">
        <v>0</v>
      </c>
      <c r="S390" s="53"/>
      <c r="T390" s="53"/>
      <c r="U390" s="53"/>
      <c r="V390" s="53"/>
      <c r="W390" s="53"/>
      <c r="X390" s="53"/>
      <c r="Y390" s="53"/>
      <c r="Z390" s="53"/>
      <c r="AA390" s="53"/>
      <c r="AB390" s="53"/>
    </row>
    <row r="391" spans="3:28" s="21" customFormat="1" ht="12.75">
      <c r="C391" s="108" t="s">
        <v>111</v>
      </c>
      <c r="D391" s="108" t="s">
        <v>40</v>
      </c>
      <c r="E391" s="30"/>
      <c r="F391" s="30"/>
      <c r="G391" s="30"/>
      <c r="H391" s="30"/>
      <c r="I391" s="113"/>
      <c r="J391" s="30"/>
      <c r="K391" s="30"/>
      <c r="L391" s="30"/>
      <c r="M391" s="56" t="s">
        <v>45</v>
      </c>
      <c r="N391" s="57" t="s">
        <v>0</v>
      </c>
      <c r="O391" s="57" t="s">
        <v>0</v>
      </c>
      <c r="P391" s="57" t="s">
        <v>0</v>
      </c>
      <c r="Q391" s="57" t="s">
        <v>0</v>
      </c>
      <c r="R391" s="57" t="s">
        <v>0</v>
      </c>
      <c r="S391" s="53"/>
      <c r="T391" s="53"/>
      <c r="U391" s="53"/>
      <c r="V391" s="53"/>
      <c r="W391" s="53"/>
      <c r="X391" s="53"/>
      <c r="Y391" s="53"/>
      <c r="Z391" s="53"/>
      <c r="AA391" s="53"/>
      <c r="AB391" s="53"/>
    </row>
    <row r="392" spans="3:28" s="21" customFormat="1" ht="12.75">
      <c r="C392" s="30"/>
      <c r="D392" s="30"/>
      <c r="E392" s="30"/>
      <c r="F392" s="30"/>
      <c r="G392" s="30"/>
      <c r="H392" s="30"/>
      <c r="I392" s="113"/>
      <c r="J392" s="30"/>
      <c r="K392" s="30"/>
      <c r="L392" s="30"/>
      <c r="M392" s="56" t="s">
        <v>23</v>
      </c>
      <c r="N392" s="57" t="s">
        <v>0</v>
      </c>
      <c r="O392" s="57" t="s">
        <v>0</v>
      </c>
      <c r="P392" s="57" t="s">
        <v>0</v>
      </c>
      <c r="Q392" s="57" t="s">
        <v>0</v>
      </c>
      <c r="R392" s="57" t="s">
        <v>0</v>
      </c>
      <c r="S392" s="53"/>
      <c r="T392" s="53"/>
      <c r="U392" s="53"/>
      <c r="V392" s="53"/>
      <c r="W392" s="53"/>
      <c r="X392" s="53"/>
      <c r="Y392" s="53"/>
      <c r="Z392" s="53"/>
      <c r="AA392" s="53"/>
      <c r="AB392" s="53"/>
    </row>
    <row r="393" spans="3:28" s="21" customFormat="1" ht="12.75">
      <c r="C393" s="110" t="s">
        <v>112</v>
      </c>
      <c r="D393" s="110" t="s">
        <v>60</v>
      </c>
      <c r="E393" s="110" t="s">
        <v>61</v>
      </c>
      <c r="F393" s="110" t="s">
        <v>69</v>
      </c>
      <c r="G393" s="110" t="s">
        <v>70</v>
      </c>
      <c r="H393" s="110" t="s">
        <v>71</v>
      </c>
      <c r="I393" s="113"/>
      <c r="J393" s="30"/>
      <c r="K393" s="30"/>
      <c r="L393" s="30"/>
      <c r="M393" s="56" t="s">
        <v>46</v>
      </c>
      <c r="N393" s="57" t="s">
        <v>0</v>
      </c>
      <c r="O393" s="57" t="s">
        <v>0</v>
      </c>
      <c r="P393" s="57" t="s">
        <v>0</v>
      </c>
      <c r="Q393" s="57" t="s">
        <v>0</v>
      </c>
      <c r="R393" s="57" t="s">
        <v>0</v>
      </c>
      <c r="S393" s="53"/>
      <c r="T393" s="53"/>
      <c r="U393" s="53"/>
      <c r="V393" s="53"/>
      <c r="W393" s="53"/>
      <c r="X393" s="53"/>
      <c r="Y393" s="53"/>
      <c r="Z393" s="53"/>
      <c r="AA393" s="53"/>
      <c r="AB393" s="53"/>
    </row>
    <row r="394" spans="3:28" s="21" customFormat="1" ht="12.75">
      <c r="C394" s="110" t="s">
        <v>140</v>
      </c>
      <c r="D394" s="106">
        <v>5678</v>
      </c>
      <c r="E394" s="106">
        <v>5215</v>
      </c>
      <c r="F394" s="106">
        <v>5502</v>
      </c>
      <c r="G394" s="106">
        <v>4315</v>
      </c>
      <c r="H394" s="106">
        <v>2536</v>
      </c>
      <c r="I394" s="113">
        <f t="shared" si="57"/>
        <v>4649.2</v>
      </c>
      <c r="J394" s="30">
        <v>4649.2</v>
      </c>
      <c r="K394" s="30"/>
      <c r="L394" s="30"/>
      <c r="M394" s="56" t="s">
        <v>24</v>
      </c>
      <c r="N394" s="57" t="s">
        <v>0</v>
      </c>
      <c r="O394" s="57" t="s">
        <v>0</v>
      </c>
      <c r="P394" s="57" t="s">
        <v>0</v>
      </c>
      <c r="Q394" s="57" t="s">
        <v>0</v>
      </c>
      <c r="R394" s="57" t="s">
        <v>0</v>
      </c>
      <c r="S394" s="53"/>
      <c r="T394" s="53"/>
      <c r="U394" s="53"/>
      <c r="V394" s="53"/>
      <c r="W394" s="53"/>
      <c r="X394" s="53"/>
      <c r="Y394" s="53"/>
      <c r="Z394" s="53"/>
      <c r="AA394" s="53"/>
      <c r="AB394" s="53"/>
    </row>
    <row r="395" spans="3:28" s="21" customFormat="1" ht="12.75">
      <c r="C395" s="110" t="s">
        <v>127</v>
      </c>
      <c r="D395" s="106">
        <v>1333</v>
      </c>
      <c r="E395" s="106">
        <v>1424</v>
      </c>
      <c r="F395" s="106">
        <v>1840</v>
      </c>
      <c r="G395" s="106">
        <v>1053</v>
      </c>
      <c r="H395" s="106">
        <v>149</v>
      </c>
      <c r="I395" s="113">
        <f t="shared" si="57"/>
        <v>1159.8</v>
      </c>
      <c r="J395" s="30">
        <v>1159.8</v>
      </c>
      <c r="K395" s="30"/>
      <c r="L395" s="30"/>
      <c r="M395" s="56" t="s">
        <v>47</v>
      </c>
      <c r="N395" s="57" t="s">
        <v>0</v>
      </c>
      <c r="O395" s="57" t="s">
        <v>0</v>
      </c>
      <c r="P395" s="57" t="s">
        <v>0</v>
      </c>
      <c r="Q395" s="57" t="s">
        <v>0</v>
      </c>
      <c r="R395" s="57" t="s">
        <v>0</v>
      </c>
      <c r="S395" s="53"/>
      <c r="T395" s="53"/>
      <c r="U395" s="53"/>
      <c r="V395" s="53"/>
      <c r="W395" s="53"/>
      <c r="X395" s="53"/>
      <c r="Y395" s="53"/>
      <c r="Z395" s="53"/>
      <c r="AA395" s="53"/>
      <c r="AB395" s="53"/>
    </row>
    <row r="396" spans="3:28" s="21" customFormat="1" ht="12.75">
      <c r="C396" s="110" t="s">
        <v>128</v>
      </c>
      <c r="D396" s="106">
        <v>26</v>
      </c>
      <c r="E396" s="106">
        <v>28</v>
      </c>
      <c r="F396" s="106">
        <v>29</v>
      </c>
      <c r="G396" s="106">
        <v>29</v>
      </c>
      <c r="H396" s="106">
        <v>27</v>
      </c>
      <c r="I396" s="113"/>
      <c r="J396" s="30"/>
      <c r="K396" s="30"/>
      <c r="L396" s="30"/>
      <c r="M396" s="56" t="s">
        <v>21</v>
      </c>
      <c r="N396" s="57" t="s">
        <v>0</v>
      </c>
      <c r="O396" s="57" t="s">
        <v>0</v>
      </c>
      <c r="P396" s="57" t="s">
        <v>0</v>
      </c>
      <c r="Q396" s="57" t="s">
        <v>0</v>
      </c>
      <c r="R396" s="57" t="s">
        <v>0</v>
      </c>
      <c r="S396" s="53"/>
      <c r="T396" s="53"/>
      <c r="U396" s="53"/>
      <c r="V396" s="53"/>
      <c r="W396" s="53"/>
      <c r="X396" s="53"/>
      <c r="Y396" s="53"/>
      <c r="Z396" s="53"/>
      <c r="AA396" s="53"/>
      <c r="AB396" s="53"/>
    </row>
    <row r="397" spans="3:28" s="21" customFormat="1" ht="12.75">
      <c r="C397" s="110" t="s">
        <v>129</v>
      </c>
      <c r="D397" s="106">
        <v>401</v>
      </c>
      <c r="E397" s="106">
        <v>616</v>
      </c>
      <c r="F397" s="106">
        <v>402</v>
      </c>
      <c r="G397" s="106">
        <v>516</v>
      </c>
      <c r="H397" s="106">
        <v>574</v>
      </c>
      <c r="I397" s="113"/>
      <c r="J397" s="30"/>
      <c r="K397" s="30"/>
      <c r="L397" s="30"/>
      <c r="M397" s="30"/>
      <c r="N397" s="187"/>
      <c r="O397" s="187"/>
      <c r="P397" s="187"/>
      <c r="Q397" s="187"/>
      <c r="R397" s="30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</row>
    <row r="398" spans="3:28" s="21" customFormat="1" ht="12.75">
      <c r="C398" s="110" t="s">
        <v>130</v>
      </c>
      <c r="D398" s="106">
        <v>11</v>
      </c>
      <c r="E398" s="106">
        <v>11</v>
      </c>
      <c r="F398" s="106">
        <v>11</v>
      </c>
      <c r="G398" s="106">
        <v>12</v>
      </c>
      <c r="H398" s="106">
        <v>11</v>
      </c>
      <c r="I398" s="113"/>
      <c r="J398" s="30"/>
      <c r="K398" s="30"/>
      <c r="L398" s="30"/>
      <c r="M398" s="52" t="s">
        <v>107</v>
      </c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</row>
    <row r="399" spans="3:28" s="21" customFormat="1" ht="12.75">
      <c r="C399" s="110" t="s">
        <v>131</v>
      </c>
      <c r="D399" s="106">
        <v>364</v>
      </c>
      <c r="E399" s="106">
        <v>353</v>
      </c>
      <c r="F399" s="106">
        <v>341</v>
      </c>
      <c r="G399" s="106">
        <v>324</v>
      </c>
      <c r="H399" s="106">
        <v>352</v>
      </c>
      <c r="I399" s="113"/>
      <c r="J399" s="30"/>
      <c r="K399" s="30"/>
      <c r="L399" s="30"/>
      <c r="M399" s="52" t="s">
        <v>0</v>
      </c>
      <c r="N399" s="52" t="s">
        <v>108</v>
      </c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</row>
    <row r="400" spans="3:28" s="21" customFormat="1" ht="12.75">
      <c r="C400" s="110" t="s">
        <v>132</v>
      </c>
      <c r="D400" s="106">
        <v>1062</v>
      </c>
      <c r="E400" s="106">
        <v>1022</v>
      </c>
      <c r="F400" s="106">
        <v>953</v>
      </c>
      <c r="G400" s="106">
        <v>932</v>
      </c>
      <c r="H400" s="106">
        <v>1011</v>
      </c>
      <c r="I400" s="113"/>
      <c r="J400" s="30"/>
      <c r="K400" s="30"/>
      <c r="L400" s="30"/>
      <c r="M400" s="30"/>
      <c r="N400" s="30"/>
      <c r="O400" s="30"/>
      <c r="P400" s="30"/>
      <c r="Q400" s="30"/>
      <c r="R400" s="30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</row>
    <row r="401" spans="3:28" s="21" customFormat="1" ht="12.75">
      <c r="C401" s="110" t="s">
        <v>133</v>
      </c>
      <c r="D401" s="107" t="s">
        <v>0</v>
      </c>
      <c r="E401" s="107" t="s">
        <v>0</v>
      </c>
      <c r="F401" s="107" t="s">
        <v>0</v>
      </c>
      <c r="G401" s="107" t="s">
        <v>0</v>
      </c>
      <c r="H401" s="107" t="s">
        <v>0</v>
      </c>
      <c r="I401" s="113"/>
      <c r="J401" s="30"/>
      <c r="K401" s="30"/>
      <c r="L401" s="30"/>
      <c r="M401" s="52" t="s">
        <v>88</v>
      </c>
      <c r="N401" s="52" t="s">
        <v>89</v>
      </c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</row>
    <row r="402" spans="3:28" s="21" customFormat="1" ht="12.75">
      <c r="C402" s="110" t="s">
        <v>134</v>
      </c>
      <c r="D402" s="107" t="s">
        <v>0</v>
      </c>
      <c r="E402" s="107" t="s">
        <v>0</v>
      </c>
      <c r="F402" s="107" t="s">
        <v>0</v>
      </c>
      <c r="G402" s="107" t="s">
        <v>0</v>
      </c>
      <c r="H402" s="107" t="s">
        <v>0</v>
      </c>
      <c r="I402" s="113"/>
      <c r="J402" s="30"/>
      <c r="K402" s="30"/>
      <c r="L402" s="30"/>
      <c r="M402" s="52" t="s">
        <v>66</v>
      </c>
      <c r="N402" s="52" t="s">
        <v>134</v>
      </c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</row>
    <row r="403" spans="3:28" s="21" customFormat="1" ht="12.75">
      <c r="C403" s="110"/>
      <c r="D403" s="111">
        <f>SUM(D396:D402)</f>
        <v>1864</v>
      </c>
      <c r="E403" s="111">
        <f aca="true" t="shared" si="60" ref="E403:H403">SUM(E396:E402)</f>
        <v>2030</v>
      </c>
      <c r="F403" s="111">
        <f t="shared" si="60"/>
        <v>1736</v>
      </c>
      <c r="G403" s="111">
        <f t="shared" si="60"/>
        <v>1813</v>
      </c>
      <c r="H403" s="111">
        <f t="shared" si="60"/>
        <v>1975</v>
      </c>
      <c r="I403" s="113">
        <f t="shared" si="57"/>
        <v>1883.6</v>
      </c>
      <c r="J403" s="30">
        <v>1883.6</v>
      </c>
      <c r="K403" s="30"/>
      <c r="L403" s="30"/>
      <c r="M403" s="30"/>
      <c r="N403" s="30"/>
      <c r="O403" s="30"/>
      <c r="P403" s="30"/>
      <c r="Q403" s="30"/>
      <c r="R403" s="30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</row>
    <row r="404" spans="3:28" s="21" customFormat="1" ht="12.75">
      <c r="C404" s="110" t="s">
        <v>136</v>
      </c>
      <c r="D404" s="106">
        <v>2408</v>
      </c>
      <c r="E404" s="106">
        <v>1689</v>
      </c>
      <c r="F404" s="106">
        <v>1843</v>
      </c>
      <c r="G404" s="106">
        <v>1388</v>
      </c>
      <c r="H404" s="106">
        <v>375</v>
      </c>
      <c r="I404" s="113">
        <f>AVERAGE(D404:H404)</f>
        <v>1540.6</v>
      </c>
      <c r="J404" s="30">
        <v>1540.6</v>
      </c>
      <c r="K404" s="30"/>
      <c r="L404" s="30"/>
      <c r="M404" s="56" t="s">
        <v>67</v>
      </c>
      <c r="N404" s="56" t="s">
        <v>60</v>
      </c>
      <c r="O404" s="56" t="s">
        <v>61</v>
      </c>
      <c r="P404" s="56" t="s">
        <v>69</v>
      </c>
      <c r="Q404" s="56" t="s">
        <v>70</v>
      </c>
      <c r="R404" s="56" t="s">
        <v>71</v>
      </c>
      <c r="S404" s="53"/>
      <c r="T404" s="53"/>
      <c r="U404" s="53"/>
      <c r="V404" s="53"/>
      <c r="W404" s="53"/>
      <c r="X404" s="53"/>
      <c r="Y404" s="53"/>
      <c r="Z404" s="53"/>
      <c r="AA404" s="53"/>
      <c r="AB404" s="53"/>
    </row>
    <row r="405" spans="3:28" s="21" customFormat="1" ht="12.75">
      <c r="C405" s="110" t="s">
        <v>135</v>
      </c>
      <c r="D405" s="106">
        <v>39</v>
      </c>
      <c r="E405" s="106">
        <v>35</v>
      </c>
      <c r="F405" s="106">
        <v>36</v>
      </c>
      <c r="G405" s="106">
        <v>34</v>
      </c>
      <c r="H405" s="106">
        <v>32</v>
      </c>
      <c r="I405" s="113">
        <f t="shared" si="57"/>
        <v>35.2</v>
      </c>
      <c r="J405" s="30">
        <v>35.2</v>
      </c>
      <c r="K405" s="30"/>
      <c r="L405" s="30"/>
      <c r="M405" s="56" t="s">
        <v>72</v>
      </c>
      <c r="N405" s="112">
        <f>SUM(N407:N434)</f>
        <v>5262</v>
      </c>
      <c r="O405" s="112">
        <f aca="true" t="shared" si="61" ref="O405:R405">SUM(O407:O434)</f>
        <v>5083</v>
      </c>
      <c r="P405" s="112">
        <f t="shared" si="61"/>
        <v>5222</v>
      </c>
      <c r="Q405" s="112">
        <f t="shared" si="61"/>
        <v>5383</v>
      </c>
      <c r="R405" s="112">
        <f t="shared" si="61"/>
        <v>5150</v>
      </c>
      <c r="S405" s="53"/>
      <c r="T405" s="53"/>
      <c r="U405" s="53"/>
      <c r="V405" s="53"/>
      <c r="W405" s="53"/>
      <c r="X405" s="53"/>
      <c r="Y405" s="53"/>
      <c r="Z405" s="53"/>
      <c r="AA405" s="53"/>
      <c r="AB405" s="53"/>
    </row>
    <row r="406" spans="3:28" s="21" customFormat="1" ht="12.75">
      <c r="C406" s="110" t="s">
        <v>137</v>
      </c>
      <c r="D406" s="106">
        <v>34</v>
      </c>
      <c r="E406" s="106">
        <v>36</v>
      </c>
      <c r="F406" s="106">
        <v>47</v>
      </c>
      <c r="G406" s="106">
        <v>27</v>
      </c>
      <c r="H406" s="106">
        <v>3</v>
      </c>
      <c r="I406" s="113">
        <f t="shared" si="57"/>
        <v>29.4</v>
      </c>
      <c r="J406" s="30">
        <v>29.4</v>
      </c>
      <c r="K406" s="30"/>
      <c r="L406" s="30"/>
      <c r="M406" s="56" t="s">
        <v>95</v>
      </c>
      <c r="N406" s="57" t="s">
        <v>0</v>
      </c>
      <c r="O406" s="57" t="s">
        <v>0</v>
      </c>
      <c r="P406" s="57" t="s">
        <v>0</v>
      </c>
      <c r="Q406" s="57" t="s">
        <v>0</v>
      </c>
      <c r="R406" s="57" t="s">
        <v>0</v>
      </c>
      <c r="S406" s="53"/>
      <c r="T406" s="53"/>
      <c r="U406" s="53"/>
      <c r="V406" s="53"/>
      <c r="W406" s="53"/>
      <c r="X406" s="53"/>
      <c r="Y406" s="53"/>
      <c r="Z406" s="53"/>
      <c r="AA406" s="53"/>
      <c r="AB406" s="53"/>
    </row>
    <row r="407" spans="3:28" s="21" customFormat="1" ht="12.75">
      <c r="C407" s="30"/>
      <c r="D407" s="30"/>
      <c r="E407" s="30"/>
      <c r="F407" s="30"/>
      <c r="G407" s="30"/>
      <c r="H407" s="30"/>
      <c r="I407" s="113"/>
      <c r="J407" s="30"/>
      <c r="K407" s="30"/>
      <c r="L407" s="30"/>
      <c r="M407" s="56" t="s">
        <v>31</v>
      </c>
      <c r="N407" s="57" t="s">
        <v>0</v>
      </c>
      <c r="O407" s="57" t="s">
        <v>0</v>
      </c>
      <c r="P407" s="57" t="s">
        <v>0</v>
      </c>
      <c r="Q407" s="57" t="s">
        <v>0</v>
      </c>
      <c r="R407" s="57" t="s">
        <v>0</v>
      </c>
      <c r="S407" s="53"/>
      <c r="T407" s="53"/>
      <c r="U407" s="53"/>
      <c r="V407" s="53"/>
      <c r="W407" s="53"/>
      <c r="X407" s="53"/>
      <c r="Y407" s="53"/>
      <c r="Z407" s="53"/>
      <c r="AA407" s="53"/>
      <c r="AB407" s="53"/>
    </row>
    <row r="408" spans="3:28" s="21" customFormat="1" ht="12.75">
      <c r="C408" s="108" t="s">
        <v>107</v>
      </c>
      <c r="D408" s="30"/>
      <c r="E408" s="30"/>
      <c r="F408" s="30"/>
      <c r="G408" s="30"/>
      <c r="H408" s="30"/>
      <c r="I408" s="113"/>
      <c r="J408" s="30"/>
      <c r="K408" s="30"/>
      <c r="L408" s="30"/>
      <c r="M408" s="56" t="s">
        <v>32</v>
      </c>
      <c r="N408" s="57" t="s">
        <v>0</v>
      </c>
      <c r="O408" s="57" t="s">
        <v>0</v>
      </c>
      <c r="P408" s="57" t="s">
        <v>0</v>
      </c>
      <c r="Q408" s="57" t="s">
        <v>0</v>
      </c>
      <c r="R408" s="57" t="s">
        <v>0</v>
      </c>
      <c r="S408" s="53"/>
      <c r="T408" s="53"/>
      <c r="U408" s="53"/>
      <c r="V408" s="53"/>
      <c r="W408" s="53"/>
      <c r="X408" s="53"/>
      <c r="Y408" s="53"/>
      <c r="Z408" s="53"/>
      <c r="AA408" s="53"/>
      <c r="AB408" s="53"/>
    </row>
    <row r="409" spans="3:28" s="21" customFormat="1" ht="12.75">
      <c r="C409" s="108" t="s">
        <v>0</v>
      </c>
      <c r="D409" s="108" t="s">
        <v>108</v>
      </c>
      <c r="E409" s="30"/>
      <c r="F409" s="30"/>
      <c r="G409" s="30"/>
      <c r="H409" s="30"/>
      <c r="I409" s="113"/>
      <c r="J409" s="30"/>
      <c r="K409" s="30"/>
      <c r="L409" s="30"/>
      <c r="M409" s="56" t="s">
        <v>20</v>
      </c>
      <c r="N409" s="57" t="s">
        <v>0</v>
      </c>
      <c r="O409" s="57" t="s">
        <v>0</v>
      </c>
      <c r="P409" s="57" t="s">
        <v>0</v>
      </c>
      <c r="Q409" s="57" t="s">
        <v>0</v>
      </c>
      <c r="R409" s="57" t="s">
        <v>0</v>
      </c>
      <c r="S409" s="53"/>
      <c r="T409" s="53"/>
      <c r="U409" s="53"/>
      <c r="V409" s="53"/>
      <c r="W409" s="53"/>
      <c r="X409" s="53"/>
      <c r="Y409" s="53"/>
      <c r="Z409" s="53"/>
      <c r="AA409" s="53"/>
      <c r="AB409" s="53"/>
    </row>
    <row r="410" spans="3:28" s="21" customFormat="1" ht="12.75">
      <c r="C410" s="30"/>
      <c r="D410" s="30"/>
      <c r="E410" s="30"/>
      <c r="F410" s="30"/>
      <c r="G410" s="30"/>
      <c r="H410" s="30"/>
      <c r="I410" s="113"/>
      <c r="J410" s="30"/>
      <c r="K410" s="30"/>
      <c r="L410" s="30"/>
      <c r="M410" s="56" t="s">
        <v>33</v>
      </c>
      <c r="N410" s="57" t="s">
        <v>0</v>
      </c>
      <c r="O410" s="57" t="s">
        <v>0</v>
      </c>
      <c r="P410" s="57" t="s">
        <v>0</v>
      </c>
      <c r="Q410" s="57" t="s">
        <v>0</v>
      </c>
      <c r="R410" s="57" t="s">
        <v>0</v>
      </c>
      <c r="S410" s="53"/>
      <c r="T410" s="53"/>
      <c r="U410" s="53"/>
      <c r="V410" s="53"/>
      <c r="W410" s="53"/>
      <c r="X410" s="53"/>
      <c r="Y410" s="53"/>
      <c r="Z410" s="53"/>
      <c r="AA410" s="53"/>
      <c r="AB410" s="53"/>
    </row>
    <row r="411" spans="3:28" s="21" customFormat="1" ht="12.75">
      <c r="C411" s="108" t="s">
        <v>88</v>
      </c>
      <c r="D411" s="108" t="s">
        <v>89</v>
      </c>
      <c r="E411" s="30"/>
      <c r="F411" s="30"/>
      <c r="G411" s="30"/>
      <c r="H411" s="30"/>
      <c r="I411" s="113"/>
      <c r="J411" s="30"/>
      <c r="K411" s="30"/>
      <c r="L411" s="30"/>
      <c r="M411" s="56" t="s">
        <v>73</v>
      </c>
      <c r="N411" s="57" t="s">
        <v>0</v>
      </c>
      <c r="O411" s="57" t="s">
        <v>0</v>
      </c>
      <c r="P411" s="57" t="s">
        <v>0</v>
      </c>
      <c r="Q411" s="57" t="s">
        <v>0</v>
      </c>
      <c r="R411" s="57" t="s">
        <v>0</v>
      </c>
      <c r="S411" s="53"/>
      <c r="T411" s="53"/>
      <c r="U411" s="53"/>
      <c r="V411" s="53"/>
      <c r="W411" s="53"/>
      <c r="X411" s="53"/>
      <c r="Y411" s="53"/>
      <c r="Z411" s="53"/>
      <c r="AA411" s="53"/>
      <c r="AB411" s="53"/>
    </row>
    <row r="412" spans="3:28" s="21" customFormat="1" ht="12.75">
      <c r="C412" s="108" t="s">
        <v>111</v>
      </c>
      <c r="D412" s="108" t="s">
        <v>41</v>
      </c>
      <c r="E412" s="30"/>
      <c r="F412" s="30"/>
      <c r="G412" s="30"/>
      <c r="H412" s="30"/>
      <c r="I412" s="113"/>
      <c r="J412" s="30"/>
      <c r="K412" s="30"/>
      <c r="L412" s="30"/>
      <c r="M412" s="56" t="s">
        <v>34</v>
      </c>
      <c r="N412" s="57" t="s">
        <v>0</v>
      </c>
      <c r="O412" s="57" t="s">
        <v>0</v>
      </c>
      <c r="P412" s="57" t="s">
        <v>0</v>
      </c>
      <c r="Q412" s="57" t="s">
        <v>0</v>
      </c>
      <c r="R412" s="57" t="s">
        <v>0</v>
      </c>
      <c r="S412" s="53"/>
      <c r="T412" s="53"/>
      <c r="U412" s="53"/>
      <c r="V412" s="53"/>
      <c r="W412" s="53"/>
      <c r="X412" s="53"/>
      <c r="Y412" s="53"/>
      <c r="Z412" s="53"/>
      <c r="AA412" s="53"/>
      <c r="AB412" s="53"/>
    </row>
    <row r="413" spans="3:28" s="21" customFormat="1" ht="12.75">
      <c r="C413" s="30"/>
      <c r="D413" s="30"/>
      <c r="E413" s="30"/>
      <c r="F413" s="30"/>
      <c r="G413" s="30"/>
      <c r="H413" s="30"/>
      <c r="I413" s="113"/>
      <c r="J413" s="30"/>
      <c r="K413" s="30"/>
      <c r="L413" s="30"/>
      <c r="M413" s="56" t="s">
        <v>35</v>
      </c>
      <c r="N413" s="57" t="s">
        <v>0</v>
      </c>
      <c r="O413" s="57" t="s">
        <v>0</v>
      </c>
      <c r="P413" s="57" t="s">
        <v>0</v>
      </c>
      <c r="Q413" s="57" t="s">
        <v>0</v>
      </c>
      <c r="R413" s="57" t="s">
        <v>0</v>
      </c>
      <c r="S413" s="53"/>
      <c r="T413" s="53"/>
      <c r="U413" s="53"/>
      <c r="V413" s="53"/>
      <c r="W413" s="53"/>
      <c r="X413" s="53"/>
      <c r="Y413" s="53"/>
      <c r="Z413" s="53"/>
      <c r="AA413" s="53"/>
      <c r="AB413" s="53"/>
    </row>
    <row r="414" spans="3:28" s="21" customFormat="1" ht="12.75">
      <c r="C414" s="110" t="s">
        <v>112</v>
      </c>
      <c r="D414" s="110" t="s">
        <v>60</v>
      </c>
      <c r="E414" s="110" t="s">
        <v>61</v>
      </c>
      <c r="F414" s="110" t="s">
        <v>69</v>
      </c>
      <c r="G414" s="110" t="s">
        <v>70</v>
      </c>
      <c r="H414" s="110" t="s">
        <v>71</v>
      </c>
      <c r="I414" s="113"/>
      <c r="J414" s="30"/>
      <c r="K414" s="30"/>
      <c r="L414" s="30"/>
      <c r="M414" s="56" t="s">
        <v>36</v>
      </c>
      <c r="N414" s="57" t="s">
        <v>0</v>
      </c>
      <c r="O414" s="57" t="s">
        <v>0</v>
      </c>
      <c r="P414" s="57" t="s">
        <v>0</v>
      </c>
      <c r="Q414" s="57" t="s">
        <v>0</v>
      </c>
      <c r="R414" s="57" t="s">
        <v>0</v>
      </c>
      <c r="S414" s="53"/>
      <c r="T414" s="53"/>
      <c r="U414" s="53"/>
      <c r="V414" s="53"/>
      <c r="W414" s="53"/>
      <c r="X414" s="53"/>
      <c r="Y414" s="53"/>
      <c r="Z414" s="53"/>
      <c r="AA414" s="53"/>
      <c r="AB414" s="53"/>
    </row>
    <row r="415" spans="3:28" s="21" customFormat="1" ht="12.75">
      <c r="C415" s="110" t="s">
        <v>140</v>
      </c>
      <c r="D415" s="106">
        <v>88455</v>
      </c>
      <c r="E415" s="106">
        <v>89392</v>
      </c>
      <c r="F415" s="106">
        <v>104355</v>
      </c>
      <c r="G415" s="106">
        <v>101748</v>
      </c>
      <c r="H415" s="106">
        <v>107055</v>
      </c>
      <c r="I415" s="113">
        <f t="shared" si="57"/>
        <v>98201</v>
      </c>
      <c r="J415" s="30">
        <v>98201</v>
      </c>
      <c r="K415" s="30"/>
      <c r="L415" s="30"/>
      <c r="M415" s="56" t="s">
        <v>37</v>
      </c>
      <c r="N415" s="57" t="s">
        <v>0</v>
      </c>
      <c r="O415" s="57" t="s">
        <v>0</v>
      </c>
      <c r="P415" s="57" t="s">
        <v>0</v>
      </c>
      <c r="Q415" s="57" t="s">
        <v>0</v>
      </c>
      <c r="R415" s="57" t="s">
        <v>0</v>
      </c>
      <c r="S415" s="53"/>
      <c r="T415" s="53"/>
      <c r="U415" s="53"/>
      <c r="V415" s="53"/>
      <c r="W415" s="53"/>
      <c r="X415" s="53"/>
      <c r="Y415" s="53"/>
      <c r="Z415" s="53"/>
      <c r="AA415" s="53"/>
      <c r="AB415" s="53"/>
    </row>
    <row r="416" spans="3:28" s="21" customFormat="1" ht="12.75">
      <c r="C416" s="110" t="s">
        <v>127</v>
      </c>
      <c r="D416" s="106">
        <v>27718</v>
      </c>
      <c r="E416" s="106">
        <v>26676</v>
      </c>
      <c r="F416" s="106">
        <v>40270</v>
      </c>
      <c r="G416" s="106">
        <v>37061</v>
      </c>
      <c r="H416" s="106">
        <v>41741</v>
      </c>
      <c r="I416" s="113">
        <f t="shared" si="57"/>
        <v>34693.2</v>
      </c>
      <c r="J416" s="30">
        <v>34693.2</v>
      </c>
      <c r="K416" s="30"/>
      <c r="L416" s="30"/>
      <c r="M416" s="56" t="s">
        <v>22</v>
      </c>
      <c r="N416" s="57" t="s">
        <v>0</v>
      </c>
      <c r="O416" s="57" t="s">
        <v>0</v>
      </c>
      <c r="P416" s="57" t="s">
        <v>0</v>
      </c>
      <c r="Q416" s="57" t="s">
        <v>0</v>
      </c>
      <c r="R416" s="57" t="s">
        <v>0</v>
      </c>
      <c r="S416" s="53"/>
      <c r="T416" s="53"/>
      <c r="U416" s="53"/>
      <c r="V416" s="53"/>
      <c r="W416" s="53"/>
      <c r="X416" s="53"/>
      <c r="Y416" s="53"/>
      <c r="Z416" s="53"/>
      <c r="AA416" s="53"/>
      <c r="AB416" s="53"/>
    </row>
    <row r="417" spans="3:28" s="21" customFormat="1" ht="12.75">
      <c r="C417" s="110" t="s">
        <v>128</v>
      </c>
      <c r="D417" s="106">
        <v>216</v>
      </c>
      <c r="E417" s="106">
        <v>336</v>
      </c>
      <c r="F417" s="106">
        <v>444</v>
      </c>
      <c r="G417" s="106">
        <v>672</v>
      </c>
      <c r="H417" s="106">
        <v>1308</v>
      </c>
      <c r="I417" s="113"/>
      <c r="J417" s="30"/>
      <c r="K417" s="30"/>
      <c r="L417" s="30"/>
      <c r="M417" s="56" t="s">
        <v>38</v>
      </c>
      <c r="N417" s="57" t="s">
        <v>0</v>
      </c>
      <c r="O417" s="57" t="s">
        <v>0</v>
      </c>
      <c r="P417" s="57" t="s">
        <v>0</v>
      </c>
      <c r="Q417" s="57" t="s">
        <v>0</v>
      </c>
      <c r="R417" s="57" t="s">
        <v>0</v>
      </c>
      <c r="S417" s="53"/>
      <c r="T417" s="53"/>
      <c r="U417" s="53"/>
      <c r="V417" s="53"/>
      <c r="W417" s="53"/>
      <c r="X417" s="53"/>
      <c r="Y417" s="53"/>
      <c r="Z417" s="53"/>
      <c r="AA417" s="53"/>
      <c r="AB417" s="53"/>
    </row>
    <row r="418" spans="3:28" s="21" customFormat="1" ht="12.75">
      <c r="C418" s="110" t="s">
        <v>129</v>
      </c>
      <c r="D418" s="106">
        <v>61</v>
      </c>
      <c r="E418" s="106">
        <v>44</v>
      </c>
      <c r="F418" s="106">
        <v>52</v>
      </c>
      <c r="G418" s="106">
        <v>24</v>
      </c>
      <c r="H418" s="106">
        <v>14</v>
      </c>
      <c r="I418" s="113"/>
      <c r="J418" s="30"/>
      <c r="K418" s="30"/>
      <c r="L418" s="30"/>
      <c r="M418" s="56" t="s">
        <v>39</v>
      </c>
      <c r="N418" s="57" t="s">
        <v>0</v>
      </c>
      <c r="O418" s="57" t="s">
        <v>0</v>
      </c>
      <c r="P418" s="57" t="s">
        <v>0</v>
      </c>
      <c r="Q418" s="57" t="s">
        <v>0</v>
      </c>
      <c r="R418" s="57" t="s">
        <v>0</v>
      </c>
      <c r="S418" s="53"/>
      <c r="T418" s="53"/>
      <c r="U418" s="53"/>
      <c r="V418" s="53"/>
      <c r="W418" s="53"/>
      <c r="X418" s="53"/>
      <c r="Y418" s="53"/>
      <c r="Z418" s="53"/>
      <c r="AA418" s="53"/>
      <c r="AB418" s="53"/>
    </row>
    <row r="419" spans="3:28" s="21" customFormat="1" ht="12.75">
      <c r="C419" s="110" t="s">
        <v>130</v>
      </c>
      <c r="D419" s="106">
        <v>28</v>
      </c>
      <c r="E419" s="106">
        <v>54</v>
      </c>
      <c r="F419" s="106">
        <v>13</v>
      </c>
      <c r="G419" s="106">
        <v>9</v>
      </c>
      <c r="H419" s="106">
        <v>22</v>
      </c>
      <c r="I419" s="113"/>
      <c r="J419" s="30"/>
      <c r="K419" s="30"/>
      <c r="L419" s="30"/>
      <c r="M419" s="56" t="s">
        <v>40</v>
      </c>
      <c r="N419" s="57" t="s">
        <v>0</v>
      </c>
      <c r="O419" s="57" t="s">
        <v>0</v>
      </c>
      <c r="P419" s="57" t="s">
        <v>0</v>
      </c>
      <c r="Q419" s="57" t="s">
        <v>0</v>
      </c>
      <c r="R419" s="57" t="s">
        <v>0</v>
      </c>
      <c r="S419" s="53"/>
      <c r="T419" s="53"/>
      <c r="U419" s="53"/>
      <c r="V419" s="53"/>
      <c r="W419" s="53"/>
      <c r="X419" s="53"/>
      <c r="Y419" s="53"/>
      <c r="Z419" s="53"/>
      <c r="AA419" s="53"/>
      <c r="AB419" s="53"/>
    </row>
    <row r="420" spans="3:28" s="21" customFormat="1" ht="12.75">
      <c r="C420" s="110" t="s">
        <v>131</v>
      </c>
      <c r="D420" s="106">
        <v>226</v>
      </c>
      <c r="E420" s="106">
        <v>431</v>
      </c>
      <c r="F420" s="106">
        <v>431</v>
      </c>
      <c r="G420" s="106">
        <v>431</v>
      </c>
      <c r="H420" s="106">
        <v>431</v>
      </c>
      <c r="I420" s="113"/>
      <c r="J420" s="30"/>
      <c r="K420" s="30"/>
      <c r="L420" s="30"/>
      <c r="M420" s="56" t="s">
        <v>41</v>
      </c>
      <c r="N420" s="57" t="s">
        <v>0</v>
      </c>
      <c r="O420" s="57" t="s">
        <v>0</v>
      </c>
      <c r="P420" s="57" t="s">
        <v>0</v>
      </c>
      <c r="Q420" s="57" t="s">
        <v>0</v>
      </c>
      <c r="R420" s="57" t="s">
        <v>0</v>
      </c>
      <c r="S420" s="53"/>
      <c r="T420" s="53"/>
      <c r="U420" s="53"/>
      <c r="V420" s="53"/>
      <c r="W420" s="53"/>
      <c r="X420" s="53"/>
      <c r="Y420" s="53"/>
      <c r="Z420" s="53"/>
      <c r="AA420" s="53"/>
      <c r="AB420" s="53"/>
    </row>
    <row r="421" spans="3:28" s="21" customFormat="1" ht="12.75">
      <c r="C421" s="110" t="s">
        <v>132</v>
      </c>
      <c r="D421" s="106">
        <v>12</v>
      </c>
      <c r="E421" s="106">
        <v>9</v>
      </c>
      <c r="F421" s="106">
        <v>11</v>
      </c>
      <c r="G421" s="106">
        <v>18</v>
      </c>
      <c r="H421" s="106">
        <v>12</v>
      </c>
      <c r="I421" s="113"/>
      <c r="J421" s="30"/>
      <c r="K421" s="30"/>
      <c r="L421" s="30"/>
      <c r="M421" s="56" t="s">
        <v>42</v>
      </c>
      <c r="N421" s="57" t="s">
        <v>0</v>
      </c>
      <c r="O421" s="57" t="s">
        <v>0</v>
      </c>
      <c r="P421" s="57" t="s">
        <v>0</v>
      </c>
      <c r="Q421" s="57" t="s">
        <v>0</v>
      </c>
      <c r="R421" s="57" t="s">
        <v>0</v>
      </c>
      <c r="S421" s="53"/>
      <c r="T421" s="53"/>
      <c r="U421" s="53"/>
      <c r="V421" s="53"/>
      <c r="W421" s="53"/>
      <c r="X421" s="53"/>
      <c r="Y421" s="53"/>
      <c r="Z421" s="53"/>
      <c r="AA421" s="53"/>
      <c r="AB421" s="53"/>
    </row>
    <row r="422" spans="3:28" s="21" customFormat="1" ht="12.75">
      <c r="C422" s="110" t="s">
        <v>133</v>
      </c>
      <c r="D422" s="107" t="s">
        <v>0</v>
      </c>
      <c r="E422" s="107" t="s">
        <v>0</v>
      </c>
      <c r="F422" s="107" t="s">
        <v>0</v>
      </c>
      <c r="G422" s="107" t="s">
        <v>0</v>
      </c>
      <c r="H422" s="107" t="s">
        <v>0</v>
      </c>
      <c r="I422" s="113"/>
      <c r="J422" s="30"/>
      <c r="K422" s="30"/>
      <c r="L422" s="30"/>
      <c r="M422" s="56" t="s">
        <v>29</v>
      </c>
      <c r="N422" s="57" t="s">
        <v>0</v>
      </c>
      <c r="O422" s="57" t="s">
        <v>0</v>
      </c>
      <c r="P422" s="57" t="s">
        <v>0</v>
      </c>
      <c r="Q422" s="57" t="s">
        <v>0</v>
      </c>
      <c r="R422" s="57" t="s">
        <v>0</v>
      </c>
      <c r="S422" s="53"/>
      <c r="T422" s="53"/>
      <c r="U422" s="53"/>
      <c r="V422" s="53"/>
      <c r="W422" s="53"/>
      <c r="X422" s="53"/>
      <c r="Y422" s="53"/>
      <c r="Z422" s="53"/>
      <c r="AA422" s="53"/>
      <c r="AB422" s="53"/>
    </row>
    <row r="423" spans="3:28" s="21" customFormat="1" ht="12.75">
      <c r="C423" s="110" t="s">
        <v>134</v>
      </c>
      <c r="D423" s="107" t="s">
        <v>0</v>
      </c>
      <c r="E423" s="107" t="s">
        <v>0</v>
      </c>
      <c r="F423" s="107" t="s">
        <v>0</v>
      </c>
      <c r="G423" s="107" t="s">
        <v>0</v>
      </c>
      <c r="H423" s="107" t="s">
        <v>0</v>
      </c>
      <c r="I423" s="113"/>
      <c r="J423" s="30"/>
      <c r="K423" s="30"/>
      <c r="L423" s="30"/>
      <c r="M423" s="56" t="s">
        <v>26</v>
      </c>
      <c r="N423" s="57" t="s">
        <v>0</v>
      </c>
      <c r="O423" s="57" t="s">
        <v>0</v>
      </c>
      <c r="P423" s="57" t="s">
        <v>0</v>
      </c>
      <c r="Q423" s="57" t="s">
        <v>0</v>
      </c>
      <c r="R423" s="57" t="s">
        <v>0</v>
      </c>
      <c r="S423" s="53"/>
      <c r="T423" s="53"/>
      <c r="U423" s="53"/>
      <c r="V423" s="53"/>
      <c r="W423" s="53"/>
      <c r="X423" s="53"/>
      <c r="Y423" s="53"/>
      <c r="Z423" s="53"/>
      <c r="AA423" s="53"/>
      <c r="AB423" s="53"/>
    </row>
    <row r="424" spans="3:28" s="21" customFormat="1" ht="12.75">
      <c r="C424" s="110"/>
      <c r="D424" s="111">
        <f>SUM(D417:D423)</f>
        <v>543</v>
      </c>
      <c r="E424" s="111">
        <f aca="true" t="shared" si="62" ref="E424:H424">SUM(E417:E423)</f>
        <v>874</v>
      </c>
      <c r="F424" s="111">
        <f t="shared" si="62"/>
        <v>951</v>
      </c>
      <c r="G424" s="111">
        <f t="shared" si="62"/>
        <v>1154</v>
      </c>
      <c r="H424" s="111">
        <f t="shared" si="62"/>
        <v>1787</v>
      </c>
      <c r="I424" s="113">
        <f aca="true" t="shared" si="63" ref="I424:I479">AVERAGE(D424:H424)</f>
        <v>1061.8</v>
      </c>
      <c r="J424" s="30">
        <v>1061.8</v>
      </c>
      <c r="K424" s="30"/>
      <c r="L424" s="30"/>
      <c r="M424" s="56" t="s">
        <v>43</v>
      </c>
      <c r="N424" s="57" t="s">
        <v>0</v>
      </c>
      <c r="O424" s="57" t="s">
        <v>0</v>
      </c>
      <c r="P424" s="57" t="s">
        <v>0</v>
      </c>
      <c r="Q424" s="57" t="s">
        <v>0</v>
      </c>
      <c r="R424" s="57" t="s">
        <v>0</v>
      </c>
      <c r="S424" s="53"/>
      <c r="T424" s="53"/>
      <c r="U424" s="53"/>
      <c r="V424" s="53"/>
      <c r="W424" s="53"/>
      <c r="X424" s="53"/>
      <c r="Y424" s="53"/>
      <c r="Z424" s="53"/>
      <c r="AA424" s="53"/>
      <c r="AB424" s="53"/>
    </row>
    <row r="425" spans="3:28" s="21" customFormat="1" ht="12.75">
      <c r="C425" s="110" t="s">
        <v>136</v>
      </c>
      <c r="D425" s="106">
        <v>27717</v>
      </c>
      <c r="E425" s="106">
        <v>28083</v>
      </c>
      <c r="F425" s="106">
        <v>28674</v>
      </c>
      <c r="G425" s="106">
        <v>28829</v>
      </c>
      <c r="H425" s="106">
        <v>28941</v>
      </c>
      <c r="I425" s="113">
        <f>AVERAGE(D425:H425)</f>
        <v>28448.8</v>
      </c>
      <c r="J425" s="30">
        <v>28448.8</v>
      </c>
      <c r="K425" s="30"/>
      <c r="L425" s="30"/>
      <c r="M425" s="56" t="s">
        <v>18</v>
      </c>
      <c r="N425" s="59">
        <v>3753</v>
      </c>
      <c r="O425" s="59">
        <v>3753</v>
      </c>
      <c r="P425" s="59">
        <v>3753</v>
      </c>
      <c r="Q425" s="59">
        <v>3753</v>
      </c>
      <c r="R425" s="59">
        <v>3753</v>
      </c>
      <c r="S425" s="53"/>
      <c r="T425" s="53"/>
      <c r="U425" s="53"/>
      <c r="V425" s="53"/>
      <c r="W425" s="53"/>
      <c r="X425" s="53"/>
      <c r="Y425" s="53"/>
      <c r="Z425" s="53"/>
      <c r="AA425" s="53"/>
      <c r="AB425" s="53"/>
    </row>
    <row r="426" spans="3:28" s="21" customFormat="1" ht="12.75">
      <c r="C426" s="110" t="s">
        <v>135</v>
      </c>
      <c r="D426" s="106">
        <v>31510</v>
      </c>
      <c r="E426" s="106">
        <v>32820</v>
      </c>
      <c r="F426" s="106">
        <v>33083</v>
      </c>
      <c r="G426" s="106">
        <v>33435</v>
      </c>
      <c r="H426" s="106">
        <v>33118</v>
      </c>
      <c r="I426" s="113">
        <f t="shared" si="63"/>
        <v>32793.2</v>
      </c>
      <c r="J426" s="30">
        <v>32793.2</v>
      </c>
      <c r="K426" s="30"/>
      <c r="L426" s="30"/>
      <c r="M426" s="56" t="s">
        <v>44</v>
      </c>
      <c r="N426" s="57" t="s">
        <v>0</v>
      </c>
      <c r="O426" s="57" t="s">
        <v>0</v>
      </c>
      <c r="P426" s="57" t="s">
        <v>0</v>
      </c>
      <c r="Q426" s="57" t="s">
        <v>0</v>
      </c>
      <c r="R426" s="57" t="s">
        <v>0</v>
      </c>
      <c r="S426" s="53"/>
      <c r="T426" s="53"/>
      <c r="U426" s="53"/>
      <c r="V426" s="53"/>
      <c r="W426" s="53"/>
      <c r="X426" s="53"/>
      <c r="Y426" s="53"/>
      <c r="Z426" s="53"/>
      <c r="AA426" s="53"/>
      <c r="AB426" s="53"/>
    </row>
    <row r="427" spans="3:28" s="21" customFormat="1" ht="12.75">
      <c r="C427" s="110" t="s">
        <v>137</v>
      </c>
      <c r="D427" s="106">
        <v>965</v>
      </c>
      <c r="E427" s="106">
        <v>939</v>
      </c>
      <c r="F427" s="106">
        <v>1376</v>
      </c>
      <c r="G427" s="106">
        <v>1268</v>
      </c>
      <c r="H427" s="106">
        <v>1469</v>
      </c>
      <c r="I427" s="113">
        <f t="shared" si="63"/>
        <v>1203.4</v>
      </c>
      <c r="J427" s="30">
        <v>1203.4</v>
      </c>
      <c r="K427" s="30"/>
      <c r="L427" s="30"/>
      <c r="M427" s="56" t="s">
        <v>25</v>
      </c>
      <c r="N427" s="59">
        <v>173</v>
      </c>
      <c r="O427" s="59">
        <v>239</v>
      </c>
      <c r="P427" s="59">
        <v>406</v>
      </c>
      <c r="Q427" s="59">
        <v>406</v>
      </c>
      <c r="R427" s="59">
        <v>389</v>
      </c>
      <c r="S427" s="53"/>
      <c r="T427" s="53"/>
      <c r="U427" s="53"/>
      <c r="V427" s="53"/>
      <c r="W427" s="53"/>
      <c r="X427" s="53"/>
      <c r="Y427" s="53"/>
      <c r="Z427" s="53"/>
      <c r="AA427" s="53"/>
      <c r="AB427" s="53"/>
    </row>
    <row r="428" spans="3:28" s="21" customFormat="1" ht="12.75">
      <c r="C428" s="30"/>
      <c r="D428" s="30"/>
      <c r="E428" s="30"/>
      <c r="F428" s="30"/>
      <c r="G428" s="30"/>
      <c r="H428" s="30"/>
      <c r="I428" s="113"/>
      <c r="J428" s="30"/>
      <c r="K428" s="30"/>
      <c r="L428" s="30"/>
      <c r="M428" s="56" t="s">
        <v>27</v>
      </c>
      <c r="N428" s="57" t="s">
        <v>0</v>
      </c>
      <c r="O428" s="57" t="s">
        <v>0</v>
      </c>
      <c r="P428" s="57" t="s">
        <v>0</v>
      </c>
      <c r="Q428" s="57" t="s">
        <v>0</v>
      </c>
      <c r="R428" s="57" t="s">
        <v>0</v>
      </c>
      <c r="S428" s="53"/>
      <c r="T428" s="53"/>
      <c r="U428" s="53"/>
      <c r="V428" s="53"/>
      <c r="W428" s="53"/>
      <c r="X428" s="53"/>
      <c r="Y428" s="53"/>
      <c r="Z428" s="53"/>
      <c r="AA428" s="53"/>
      <c r="AB428" s="53"/>
    </row>
    <row r="429" spans="3:28" s="21" customFormat="1" ht="12.75">
      <c r="C429" s="108" t="s">
        <v>107</v>
      </c>
      <c r="D429" s="30"/>
      <c r="E429" s="30"/>
      <c r="F429" s="30"/>
      <c r="G429" s="30"/>
      <c r="H429" s="30"/>
      <c r="I429" s="113"/>
      <c r="J429" s="30"/>
      <c r="K429" s="30"/>
      <c r="L429" s="30"/>
      <c r="M429" s="56" t="s">
        <v>45</v>
      </c>
      <c r="N429" s="57" t="s">
        <v>0</v>
      </c>
      <c r="O429" s="57" t="s">
        <v>0</v>
      </c>
      <c r="P429" s="57" t="s">
        <v>0</v>
      </c>
      <c r="Q429" s="57" t="s">
        <v>0</v>
      </c>
      <c r="R429" s="57" t="s">
        <v>0</v>
      </c>
      <c r="S429" s="53"/>
      <c r="T429" s="53"/>
      <c r="U429" s="53"/>
      <c r="V429" s="53"/>
      <c r="W429" s="53"/>
      <c r="X429" s="53"/>
      <c r="Y429" s="53"/>
      <c r="Z429" s="53"/>
      <c r="AA429" s="53"/>
      <c r="AB429" s="53"/>
    </row>
    <row r="430" spans="3:28" s="21" customFormat="1" ht="12.75">
      <c r="C430" s="108" t="s">
        <v>0</v>
      </c>
      <c r="D430" s="108" t="s">
        <v>108</v>
      </c>
      <c r="E430" s="30"/>
      <c r="F430" s="30"/>
      <c r="G430" s="30"/>
      <c r="H430" s="30"/>
      <c r="I430" s="113"/>
      <c r="J430" s="30"/>
      <c r="K430" s="30"/>
      <c r="L430" s="30"/>
      <c r="M430" s="56" t="s">
        <v>23</v>
      </c>
      <c r="N430" s="57" t="s">
        <v>0</v>
      </c>
      <c r="O430" s="57" t="s">
        <v>0</v>
      </c>
      <c r="P430" s="57" t="s">
        <v>0</v>
      </c>
      <c r="Q430" s="57" t="s">
        <v>0</v>
      </c>
      <c r="R430" s="57" t="s">
        <v>0</v>
      </c>
      <c r="S430" s="53"/>
      <c r="T430" s="53"/>
      <c r="U430" s="53"/>
      <c r="V430" s="53"/>
      <c r="W430" s="53"/>
      <c r="X430" s="53"/>
      <c r="Y430" s="53"/>
      <c r="Z430" s="53"/>
      <c r="AA430" s="53"/>
      <c r="AB430" s="53"/>
    </row>
    <row r="431" spans="3:28" s="21" customFormat="1" ht="12.75">
      <c r="C431" s="30"/>
      <c r="D431" s="30"/>
      <c r="E431" s="30"/>
      <c r="F431" s="30"/>
      <c r="G431" s="30"/>
      <c r="H431" s="30"/>
      <c r="I431" s="113"/>
      <c r="J431" s="30"/>
      <c r="K431" s="30"/>
      <c r="L431" s="30"/>
      <c r="M431" s="56" t="s">
        <v>46</v>
      </c>
      <c r="N431" s="57" t="s">
        <v>0</v>
      </c>
      <c r="O431" s="57" t="s">
        <v>0</v>
      </c>
      <c r="P431" s="57" t="s">
        <v>0</v>
      </c>
      <c r="Q431" s="57" t="s">
        <v>0</v>
      </c>
      <c r="R431" s="57" t="s">
        <v>0</v>
      </c>
      <c r="S431" s="53"/>
      <c r="T431" s="53"/>
      <c r="U431" s="53"/>
      <c r="V431" s="53"/>
      <c r="W431" s="53"/>
      <c r="X431" s="53"/>
      <c r="Y431" s="53"/>
      <c r="Z431" s="53"/>
      <c r="AA431" s="53"/>
      <c r="AB431" s="53"/>
    </row>
    <row r="432" spans="3:28" s="21" customFormat="1" ht="12.75">
      <c r="C432" s="108" t="s">
        <v>88</v>
      </c>
      <c r="D432" s="108" t="s">
        <v>89</v>
      </c>
      <c r="E432" s="30"/>
      <c r="F432" s="30"/>
      <c r="G432" s="30"/>
      <c r="H432" s="30"/>
      <c r="I432" s="113"/>
      <c r="J432" s="30"/>
      <c r="K432" s="30"/>
      <c r="L432" s="30"/>
      <c r="M432" s="56" t="s">
        <v>24</v>
      </c>
      <c r="N432" s="57" t="s">
        <v>0</v>
      </c>
      <c r="O432" s="57" t="s">
        <v>0</v>
      </c>
      <c r="P432" s="57" t="s">
        <v>0</v>
      </c>
      <c r="Q432" s="57" t="s">
        <v>0</v>
      </c>
      <c r="R432" s="57" t="s">
        <v>0</v>
      </c>
      <c r="S432" s="53"/>
      <c r="T432" s="53"/>
      <c r="U432" s="53"/>
      <c r="V432" s="53"/>
      <c r="W432" s="53"/>
      <c r="X432" s="53"/>
      <c r="Y432" s="53"/>
      <c r="Z432" s="53"/>
      <c r="AA432" s="53"/>
      <c r="AB432" s="53"/>
    </row>
    <row r="433" spans="3:28" s="21" customFormat="1" ht="12.75">
      <c r="C433" s="108" t="s">
        <v>111</v>
      </c>
      <c r="D433" s="108" t="s">
        <v>42</v>
      </c>
      <c r="E433" s="30"/>
      <c r="F433" s="30"/>
      <c r="G433" s="30"/>
      <c r="H433" s="30"/>
      <c r="I433" s="113"/>
      <c r="J433" s="30"/>
      <c r="K433" s="30"/>
      <c r="L433" s="30"/>
      <c r="M433" s="56" t="s">
        <v>47</v>
      </c>
      <c r="N433" s="57" t="s">
        <v>0</v>
      </c>
      <c r="O433" s="57" t="s">
        <v>0</v>
      </c>
      <c r="P433" s="57" t="s">
        <v>0</v>
      </c>
      <c r="Q433" s="57" t="s">
        <v>0</v>
      </c>
      <c r="R433" s="57" t="s">
        <v>0</v>
      </c>
      <c r="S433" s="53"/>
      <c r="T433" s="53"/>
      <c r="U433" s="53"/>
      <c r="V433" s="53"/>
      <c r="W433" s="53"/>
      <c r="X433" s="53"/>
      <c r="Y433" s="53"/>
      <c r="Z433" s="53"/>
      <c r="AA433" s="53"/>
      <c r="AB433" s="53"/>
    </row>
    <row r="434" spans="3:28" s="21" customFormat="1" ht="12.75">
      <c r="C434" s="30"/>
      <c r="D434" s="30"/>
      <c r="E434" s="30"/>
      <c r="F434" s="30"/>
      <c r="G434" s="30"/>
      <c r="H434" s="30"/>
      <c r="I434" s="113"/>
      <c r="J434" s="30"/>
      <c r="K434" s="30"/>
      <c r="L434" s="30"/>
      <c r="M434" s="56" t="s">
        <v>21</v>
      </c>
      <c r="N434" s="59">
        <v>1336</v>
      </c>
      <c r="O434" s="59">
        <v>1091</v>
      </c>
      <c r="P434" s="59">
        <v>1063</v>
      </c>
      <c r="Q434" s="59">
        <v>1224</v>
      </c>
      <c r="R434" s="59">
        <v>1008</v>
      </c>
      <c r="S434" s="53"/>
      <c r="T434" s="53"/>
      <c r="U434" s="53"/>
      <c r="V434" s="53"/>
      <c r="W434" s="53"/>
      <c r="X434" s="53"/>
      <c r="Y434" s="53"/>
      <c r="Z434" s="53"/>
      <c r="AA434" s="53"/>
      <c r="AB434" s="53"/>
    </row>
    <row r="435" spans="3:28" s="21" customFormat="1" ht="12.75">
      <c r="C435" s="110" t="s">
        <v>112</v>
      </c>
      <c r="D435" s="110" t="s">
        <v>60</v>
      </c>
      <c r="E435" s="110" t="s">
        <v>61</v>
      </c>
      <c r="F435" s="110" t="s">
        <v>69</v>
      </c>
      <c r="G435" s="110" t="s">
        <v>70</v>
      </c>
      <c r="H435" s="110" t="s">
        <v>71</v>
      </c>
      <c r="I435" s="113"/>
      <c r="J435" s="30"/>
      <c r="K435" s="30"/>
      <c r="L435" s="30"/>
      <c r="M435" s="30"/>
      <c r="N435" s="187"/>
      <c r="O435" s="187"/>
      <c r="P435" s="187"/>
      <c r="Q435" s="187"/>
      <c r="R435" s="30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</row>
    <row r="436" spans="3:28" s="21" customFormat="1" ht="12.75">
      <c r="C436" s="110" t="s">
        <v>140</v>
      </c>
      <c r="D436" s="106">
        <v>137288</v>
      </c>
      <c r="E436" s="106">
        <v>146807</v>
      </c>
      <c r="F436" s="106">
        <v>179370</v>
      </c>
      <c r="G436" s="106">
        <v>172827</v>
      </c>
      <c r="H436" s="106">
        <v>192611</v>
      </c>
      <c r="I436" s="113">
        <f t="shared" si="63"/>
        <v>165780.6</v>
      </c>
      <c r="J436" s="30">
        <v>165780.6</v>
      </c>
      <c r="K436" s="30"/>
      <c r="L436" s="30"/>
      <c r="M436" s="52" t="s">
        <v>107</v>
      </c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</row>
    <row r="437" spans="3:28" s="21" customFormat="1" ht="12.75">
      <c r="C437" s="110" t="s">
        <v>127</v>
      </c>
      <c r="D437" s="106">
        <v>60909</v>
      </c>
      <c r="E437" s="106">
        <v>69384</v>
      </c>
      <c r="F437" s="106">
        <v>102097</v>
      </c>
      <c r="G437" s="106">
        <v>98120</v>
      </c>
      <c r="H437" s="106">
        <v>111510</v>
      </c>
      <c r="I437" s="113">
        <f t="shared" si="63"/>
        <v>88404</v>
      </c>
      <c r="J437" s="30">
        <v>88404</v>
      </c>
      <c r="K437" s="30"/>
      <c r="L437" s="30"/>
      <c r="M437" s="52" t="s">
        <v>0</v>
      </c>
      <c r="N437" s="52" t="s">
        <v>108</v>
      </c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</row>
    <row r="438" spans="3:28" s="21" customFormat="1" ht="12.75">
      <c r="C438" s="110" t="s">
        <v>128</v>
      </c>
      <c r="D438" s="106">
        <v>3014</v>
      </c>
      <c r="E438" s="106">
        <v>3354</v>
      </c>
      <c r="F438" s="106">
        <v>3436</v>
      </c>
      <c r="G438" s="106">
        <v>3853</v>
      </c>
      <c r="H438" s="106">
        <v>8639</v>
      </c>
      <c r="I438" s="113"/>
      <c r="J438" s="30"/>
      <c r="K438" s="30"/>
      <c r="L438" s="30"/>
      <c r="M438" s="30"/>
      <c r="N438" s="30"/>
      <c r="O438" s="30"/>
      <c r="P438" s="30"/>
      <c r="Q438" s="30"/>
      <c r="R438" s="30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</row>
    <row r="439" spans="3:28" s="21" customFormat="1" ht="12.75">
      <c r="C439" s="110" t="s">
        <v>129</v>
      </c>
      <c r="D439" s="106">
        <v>2638</v>
      </c>
      <c r="E439" s="106">
        <v>3264</v>
      </c>
      <c r="F439" s="106">
        <v>3340</v>
      </c>
      <c r="G439" s="106">
        <v>2894</v>
      </c>
      <c r="H439" s="106">
        <v>3098</v>
      </c>
      <c r="I439" s="113"/>
      <c r="J439" s="30"/>
      <c r="K439" s="30"/>
      <c r="L439" s="30"/>
      <c r="M439" s="52" t="s">
        <v>88</v>
      </c>
      <c r="N439" s="52" t="s">
        <v>89</v>
      </c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</row>
    <row r="440" spans="3:28" s="21" customFormat="1" ht="12.75">
      <c r="C440" s="110" t="s">
        <v>130</v>
      </c>
      <c r="D440" s="106">
        <v>7</v>
      </c>
      <c r="E440" s="106">
        <v>15</v>
      </c>
      <c r="F440" s="106">
        <v>7</v>
      </c>
      <c r="G440" s="106">
        <v>7</v>
      </c>
      <c r="H440" s="106">
        <v>11</v>
      </c>
      <c r="I440" s="113"/>
      <c r="J440" s="30"/>
      <c r="K440" s="30"/>
      <c r="L440" s="30"/>
      <c r="M440" s="52" t="s">
        <v>66</v>
      </c>
      <c r="N440" s="52" t="s">
        <v>135</v>
      </c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</row>
    <row r="441" spans="3:28" s="21" customFormat="1" ht="12.75">
      <c r="C441" s="110" t="s">
        <v>131</v>
      </c>
      <c r="D441" s="106">
        <v>564</v>
      </c>
      <c r="E441" s="106">
        <v>727</v>
      </c>
      <c r="F441" s="106">
        <v>911</v>
      </c>
      <c r="G441" s="106">
        <v>741</v>
      </c>
      <c r="H441" s="106">
        <v>812</v>
      </c>
      <c r="I441" s="113"/>
      <c r="J441" s="30"/>
      <c r="K441" s="30"/>
      <c r="L441" s="30"/>
      <c r="M441" s="30"/>
      <c r="N441" s="30"/>
      <c r="O441" s="30"/>
      <c r="P441" s="30"/>
      <c r="Q441" s="30"/>
      <c r="R441" s="30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</row>
    <row r="442" spans="3:28" s="21" customFormat="1" ht="12.75">
      <c r="C442" s="110" t="s">
        <v>132</v>
      </c>
      <c r="D442" s="106">
        <v>91</v>
      </c>
      <c r="E442" s="106">
        <v>125</v>
      </c>
      <c r="F442" s="106">
        <v>177</v>
      </c>
      <c r="G442" s="106">
        <v>157</v>
      </c>
      <c r="H442" s="106">
        <v>145</v>
      </c>
      <c r="I442" s="113"/>
      <c r="J442" s="30"/>
      <c r="K442" s="30"/>
      <c r="L442" s="30"/>
      <c r="M442" s="56" t="s">
        <v>67</v>
      </c>
      <c r="N442" s="56" t="s">
        <v>60</v>
      </c>
      <c r="O442" s="56" t="s">
        <v>61</v>
      </c>
      <c r="P442" s="56" t="s">
        <v>69</v>
      </c>
      <c r="Q442" s="56" t="s">
        <v>70</v>
      </c>
      <c r="R442" s="56" t="s">
        <v>71</v>
      </c>
      <c r="S442" s="53"/>
      <c r="T442" s="53"/>
      <c r="U442" s="53"/>
      <c r="V442" s="53"/>
      <c r="W442" s="53"/>
      <c r="X442" s="53"/>
      <c r="Y442" s="53"/>
      <c r="Z442" s="53"/>
      <c r="AA442" s="53"/>
      <c r="AB442" s="53"/>
    </row>
    <row r="443" spans="3:28" s="21" customFormat="1" ht="12.75">
      <c r="C443" s="110" t="s">
        <v>133</v>
      </c>
      <c r="D443" s="107" t="s">
        <v>0</v>
      </c>
      <c r="E443" s="107" t="s">
        <v>0</v>
      </c>
      <c r="F443" s="107" t="s">
        <v>0</v>
      </c>
      <c r="G443" s="107" t="s">
        <v>0</v>
      </c>
      <c r="H443" s="107" t="s">
        <v>0</v>
      </c>
      <c r="I443" s="113"/>
      <c r="J443" s="30"/>
      <c r="K443" s="30"/>
      <c r="L443" s="30"/>
      <c r="M443" s="56" t="s">
        <v>72</v>
      </c>
      <c r="N443" s="58">
        <f>SUM(N445:N472)</f>
        <v>5339116</v>
      </c>
      <c r="O443" s="58">
        <f aca="true" t="shared" si="64" ref="O443:R443">SUM(O445:O472)</f>
        <v>5233451</v>
      </c>
      <c r="P443" s="58">
        <f t="shared" si="64"/>
        <v>5171877</v>
      </c>
      <c r="Q443" s="58">
        <f t="shared" si="64"/>
        <v>5173479</v>
      </c>
      <c r="R443" s="58">
        <f t="shared" si="64"/>
        <v>5188146</v>
      </c>
      <c r="S443" s="53"/>
      <c r="T443" s="53"/>
      <c r="U443" s="53"/>
      <c r="V443" s="53"/>
      <c r="W443" s="53"/>
      <c r="X443" s="53"/>
      <c r="Y443" s="53"/>
      <c r="Z443" s="53"/>
      <c r="AA443" s="53"/>
      <c r="AB443" s="53"/>
    </row>
    <row r="444" spans="3:28" s="21" customFormat="1" ht="12.75">
      <c r="C444" s="110" t="s">
        <v>134</v>
      </c>
      <c r="D444" s="107" t="s">
        <v>0</v>
      </c>
      <c r="E444" s="107" t="s">
        <v>0</v>
      </c>
      <c r="F444" s="107" t="s">
        <v>0</v>
      </c>
      <c r="G444" s="107" t="s">
        <v>0</v>
      </c>
      <c r="H444" s="107" t="s">
        <v>0</v>
      </c>
      <c r="I444" s="113"/>
      <c r="J444" s="30"/>
      <c r="K444" s="30"/>
      <c r="L444" s="30"/>
      <c r="M444" s="56" t="s">
        <v>95</v>
      </c>
      <c r="N444" s="59">
        <v>4534514</v>
      </c>
      <c r="O444" s="59">
        <v>4413761</v>
      </c>
      <c r="P444" s="59">
        <v>4367291</v>
      </c>
      <c r="Q444" s="59">
        <v>4352734</v>
      </c>
      <c r="R444" s="58">
        <f>SUM(R445+R448+R449+R451+R452+R453+R454+R456+R460+R463+R464+R466+R470+R471+R472)</f>
        <v>4361407</v>
      </c>
      <c r="S444" s="53"/>
      <c r="T444" s="53"/>
      <c r="U444" s="53"/>
      <c r="V444" s="53"/>
      <c r="W444" s="53"/>
      <c r="X444" s="53"/>
      <c r="Y444" s="53"/>
      <c r="Z444" s="53"/>
      <c r="AA444" s="53"/>
      <c r="AB444" s="53"/>
    </row>
    <row r="445" spans="3:28" s="21" customFormat="1" ht="12.75">
      <c r="C445" s="110"/>
      <c r="D445" s="111">
        <f>SUM(D438:D444)</f>
        <v>6314</v>
      </c>
      <c r="E445" s="111">
        <f aca="true" t="shared" si="65" ref="E445:H445">SUM(E438:E444)</f>
        <v>7485</v>
      </c>
      <c r="F445" s="111">
        <f t="shared" si="65"/>
        <v>7871</v>
      </c>
      <c r="G445" s="111">
        <f t="shared" si="65"/>
        <v>7652</v>
      </c>
      <c r="H445" s="111">
        <f t="shared" si="65"/>
        <v>12705</v>
      </c>
      <c r="I445" s="113">
        <f t="shared" si="63"/>
        <v>8405.4</v>
      </c>
      <c r="J445" s="30">
        <v>8405.4</v>
      </c>
      <c r="K445" s="30"/>
      <c r="L445" s="30"/>
      <c r="M445" s="56" t="s">
        <v>31</v>
      </c>
      <c r="N445" s="59">
        <v>89544</v>
      </c>
      <c r="O445" s="59">
        <v>87614</v>
      </c>
      <c r="P445" s="59">
        <v>90897</v>
      </c>
      <c r="Q445" s="59">
        <v>89276</v>
      </c>
      <c r="R445" s="59">
        <v>88174</v>
      </c>
      <c r="S445" s="53"/>
      <c r="T445" s="53"/>
      <c r="U445" s="53"/>
      <c r="V445" s="53"/>
      <c r="W445" s="53"/>
      <c r="X445" s="53"/>
      <c r="Y445" s="53"/>
      <c r="Z445" s="53"/>
      <c r="AA445" s="53"/>
      <c r="AB445" s="53"/>
    </row>
    <row r="446" spans="3:28" s="21" customFormat="1" ht="12.75">
      <c r="C446" s="110" t="s">
        <v>136</v>
      </c>
      <c r="D446" s="106">
        <v>44509</v>
      </c>
      <c r="E446" s="106">
        <v>45126</v>
      </c>
      <c r="F446" s="106">
        <v>45515</v>
      </c>
      <c r="G446" s="106">
        <v>42562</v>
      </c>
      <c r="H446" s="106">
        <v>43601</v>
      </c>
      <c r="I446" s="113">
        <f>AVERAGE(D446:H446)</f>
        <v>44262.6</v>
      </c>
      <c r="J446" s="30">
        <v>44262.6</v>
      </c>
      <c r="K446" s="30"/>
      <c r="L446" s="30"/>
      <c r="M446" s="56" t="s">
        <v>32</v>
      </c>
      <c r="N446" s="59">
        <v>33776</v>
      </c>
      <c r="O446" s="59">
        <v>33306</v>
      </c>
      <c r="P446" s="59">
        <v>32685</v>
      </c>
      <c r="Q446" s="59">
        <v>27407</v>
      </c>
      <c r="R446" s="59">
        <v>27068</v>
      </c>
      <c r="S446" s="53"/>
      <c r="T446" s="53"/>
      <c r="U446" s="53"/>
      <c r="V446" s="53"/>
      <c r="W446" s="53"/>
      <c r="X446" s="53"/>
      <c r="Y446" s="53"/>
      <c r="Z446" s="53"/>
      <c r="AA446" s="53"/>
      <c r="AB446" s="53"/>
    </row>
    <row r="447" spans="3:28" s="21" customFormat="1" ht="12.75">
      <c r="C447" s="110" t="s">
        <v>135</v>
      </c>
      <c r="D447" s="106">
        <v>24214</v>
      </c>
      <c r="E447" s="106">
        <v>23233</v>
      </c>
      <c r="F447" s="106">
        <v>21679</v>
      </c>
      <c r="G447" s="106">
        <v>22373</v>
      </c>
      <c r="H447" s="106">
        <v>22357</v>
      </c>
      <c r="I447" s="113">
        <f t="shared" si="63"/>
        <v>22771.2</v>
      </c>
      <c r="J447" s="30">
        <v>22771.2</v>
      </c>
      <c r="K447" s="30"/>
      <c r="L447" s="30"/>
      <c r="M447" s="56" t="s">
        <v>20</v>
      </c>
      <c r="N447" s="59">
        <v>46298</v>
      </c>
      <c r="O447" s="59">
        <v>50981</v>
      </c>
      <c r="P447" s="59">
        <v>48476</v>
      </c>
      <c r="Q447" s="59">
        <v>53971</v>
      </c>
      <c r="R447" s="59">
        <v>56430</v>
      </c>
      <c r="S447" s="53"/>
      <c r="T447" s="53"/>
      <c r="U447" s="53"/>
      <c r="V447" s="53"/>
      <c r="W447" s="53"/>
      <c r="X447" s="53"/>
      <c r="Y447" s="53"/>
      <c r="Z447" s="53"/>
      <c r="AA447" s="53"/>
      <c r="AB447" s="53"/>
    </row>
    <row r="448" spans="3:28" s="21" customFormat="1" ht="12.75">
      <c r="C448" s="110" t="s">
        <v>137</v>
      </c>
      <c r="D448" s="106">
        <v>1341</v>
      </c>
      <c r="E448" s="106">
        <v>1580</v>
      </c>
      <c r="F448" s="106">
        <v>2207</v>
      </c>
      <c r="G448" s="106">
        <v>2121</v>
      </c>
      <c r="H448" s="106">
        <v>2438</v>
      </c>
      <c r="I448" s="113">
        <f t="shared" si="63"/>
        <v>1937.4</v>
      </c>
      <c r="J448" s="30">
        <v>1937.4</v>
      </c>
      <c r="K448" s="30"/>
      <c r="L448" s="30"/>
      <c r="M448" s="56" t="s">
        <v>33</v>
      </c>
      <c r="N448" s="59">
        <v>20580</v>
      </c>
      <c r="O448" s="59">
        <v>19747</v>
      </c>
      <c r="P448" s="59">
        <v>20457</v>
      </c>
      <c r="Q448" s="59">
        <v>18516</v>
      </c>
      <c r="R448" s="59">
        <v>18241</v>
      </c>
      <c r="S448" s="53"/>
      <c r="T448" s="53"/>
      <c r="U448" s="53"/>
      <c r="V448" s="53"/>
      <c r="W448" s="53"/>
      <c r="X448" s="53"/>
      <c r="Y448" s="53"/>
      <c r="Z448" s="53"/>
      <c r="AA448" s="53"/>
      <c r="AB448" s="53"/>
    </row>
    <row r="449" spans="3:28" s="21" customFormat="1" ht="12.75">
      <c r="C449" s="30"/>
      <c r="D449" s="30"/>
      <c r="E449" s="30"/>
      <c r="F449" s="30"/>
      <c r="G449" s="30"/>
      <c r="H449" s="30"/>
      <c r="I449" s="113"/>
      <c r="J449" s="30"/>
      <c r="K449" s="30"/>
      <c r="L449" s="30"/>
      <c r="M449" s="56" t="s">
        <v>73</v>
      </c>
      <c r="N449" s="59">
        <v>702770</v>
      </c>
      <c r="O449" s="59">
        <v>718899</v>
      </c>
      <c r="P449" s="59">
        <v>743963</v>
      </c>
      <c r="Q449" s="59">
        <v>697831</v>
      </c>
      <c r="R449" s="112">
        <v>697831</v>
      </c>
      <c r="S449" s="53"/>
      <c r="T449" s="53"/>
      <c r="U449" s="53"/>
      <c r="V449" s="53"/>
      <c r="W449" s="53"/>
      <c r="X449" s="53"/>
      <c r="Y449" s="53"/>
      <c r="Z449" s="53"/>
      <c r="AA449" s="53"/>
      <c r="AB449" s="53"/>
    </row>
    <row r="450" spans="3:28" s="21" customFormat="1" ht="12.75">
      <c r="C450" s="108" t="s">
        <v>107</v>
      </c>
      <c r="D450" s="30"/>
      <c r="E450" s="30"/>
      <c r="F450" s="30"/>
      <c r="G450" s="30"/>
      <c r="H450" s="30"/>
      <c r="I450" s="113"/>
      <c r="J450" s="30"/>
      <c r="K450" s="30"/>
      <c r="L450" s="30"/>
      <c r="M450" s="56" t="s">
        <v>34</v>
      </c>
      <c r="N450" s="59">
        <v>10242</v>
      </c>
      <c r="O450" s="59">
        <v>7304</v>
      </c>
      <c r="P450" s="59">
        <v>8866</v>
      </c>
      <c r="Q450" s="59">
        <v>12584</v>
      </c>
      <c r="R450" s="59">
        <v>11172</v>
      </c>
      <c r="S450" s="53"/>
      <c r="T450" s="53"/>
      <c r="U450" s="53"/>
      <c r="V450" s="53"/>
      <c r="W450" s="53"/>
      <c r="X450" s="53"/>
      <c r="Y450" s="53"/>
      <c r="Z450" s="53"/>
      <c r="AA450" s="53"/>
      <c r="AB450" s="53"/>
    </row>
    <row r="451" spans="3:28" s="21" customFormat="1" ht="12.75">
      <c r="C451" s="108" t="s">
        <v>0</v>
      </c>
      <c r="D451" s="108" t="s">
        <v>108</v>
      </c>
      <c r="E451" s="30"/>
      <c r="F451" s="30"/>
      <c r="G451" s="30"/>
      <c r="H451" s="30"/>
      <c r="I451" s="113"/>
      <c r="J451" s="30"/>
      <c r="K451" s="30"/>
      <c r="L451" s="30"/>
      <c r="M451" s="56" t="s">
        <v>35</v>
      </c>
      <c r="N451" s="59">
        <v>674416</v>
      </c>
      <c r="O451" s="59">
        <v>670400</v>
      </c>
      <c r="P451" s="59">
        <v>664112</v>
      </c>
      <c r="Q451" s="59">
        <v>656096</v>
      </c>
      <c r="R451" s="112">
        <v>656096</v>
      </c>
      <c r="S451" s="53"/>
      <c r="T451" s="53"/>
      <c r="U451" s="53"/>
      <c r="V451" s="53"/>
      <c r="W451" s="53"/>
      <c r="X451" s="53"/>
      <c r="Y451" s="53"/>
      <c r="Z451" s="53"/>
      <c r="AA451" s="53"/>
      <c r="AB451" s="53"/>
    </row>
    <row r="452" spans="3:28" s="21" customFormat="1" ht="12.75">
      <c r="C452" s="30"/>
      <c r="D452" s="30"/>
      <c r="E452" s="30"/>
      <c r="F452" s="30"/>
      <c r="G452" s="30"/>
      <c r="H452" s="30"/>
      <c r="I452" s="113"/>
      <c r="J452" s="30"/>
      <c r="K452" s="30"/>
      <c r="L452" s="30"/>
      <c r="M452" s="56" t="s">
        <v>36</v>
      </c>
      <c r="N452" s="59">
        <v>19634</v>
      </c>
      <c r="O452" s="59">
        <v>26024</v>
      </c>
      <c r="P452" s="59">
        <v>27220</v>
      </c>
      <c r="Q452" s="59">
        <v>24094</v>
      </c>
      <c r="R452" s="59">
        <v>20902</v>
      </c>
      <c r="S452" s="53"/>
      <c r="T452" s="53"/>
      <c r="U452" s="53"/>
      <c r="V452" s="53"/>
      <c r="W452" s="53"/>
      <c r="X452" s="53"/>
      <c r="Y452" s="53"/>
      <c r="Z452" s="53"/>
      <c r="AA452" s="53"/>
      <c r="AB452" s="53"/>
    </row>
    <row r="453" spans="3:28" s="21" customFormat="1" ht="12.75">
      <c r="C453" s="108" t="s">
        <v>88</v>
      </c>
      <c r="D453" s="108" t="s">
        <v>89</v>
      </c>
      <c r="E453" s="30"/>
      <c r="F453" s="30"/>
      <c r="G453" s="30"/>
      <c r="H453" s="30"/>
      <c r="I453" s="113"/>
      <c r="J453" s="30"/>
      <c r="K453" s="30"/>
      <c r="L453" s="30"/>
      <c r="M453" s="56" t="s">
        <v>37</v>
      </c>
      <c r="N453" s="59">
        <v>204950</v>
      </c>
      <c r="O453" s="59">
        <v>210245</v>
      </c>
      <c r="P453" s="59">
        <v>203670</v>
      </c>
      <c r="Q453" s="59">
        <v>206882</v>
      </c>
      <c r="R453" s="59">
        <v>202292</v>
      </c>
      <c r="S453" s="53"/>
      <c r="T453" s="53"/>
      <c r="U453" s="53"/>
      <c r="V453" s="53"/>
      <c r="W453" s="53"/>
      <c r="X453" s="53"/>
      <c r="Y453" s="53"/>
      <c r="Z453" s="53"/>
      <c r="AA453" s="53"/>
      <c r="AB453" s="53"/>
    </row>
    <row r="454" spans="3:28" s="21" customFormat="1" ht="12.75">
      <c r="C454" s="108" t="s">
        <v>111</v>
      </c>
      <c r="D454" s="108" t="s">
        <v>29</v>
      </c>
      <c r="E454" s="30"/>
      <c r="F454" s="30"/>
      <c r="G454" s="30"/>
      <c r="H454" s="30"/>
      <c r="I454" s="113"/>
      <c r="J454" s="30"/>
      <c r="K454" s="30"/>
      <c r="L454" s="30"/>
      <c r="M454" s="56" t="s">
        <v>22</v>
      </c>
      <c r="N454" s="59">
        <v>1427269</v>
      </c>
      <c r="O454" s="59">
        <v>1290329</v>
      </c>
      <c r="P454" s="59">
        <v>1323997</v>
      </c>
      <c r="Q454" s="59">
        <v>1326064</v>
      </c>
      <c r="R454" s="59">
        <v>1290688</v>
      </c>
      <c r="S454" s="53"/>
      <c r="T454" s="53"/>
      <c r="U454" s="53"/>
      <c r="V454" s="53"/>
      <c r="W454" s="53"/>
      <c r="X454" s="53"/>
      <c r="Y454" s="53"/>
      <c r="Z454" s="53"/>
      <c r="AA454" s="53"/>
      <c r="AB454" s="53"/>
    </row>
    <row r="455" spans="3:28" s="21" customFormat="1" ht="12.75">
      <c r="C455" s="30"/>
      <c r="D455" s="30"/>
      <c r="E455" s="30"/>
      <c r="F455" s="30"/>
      <c r="G455" s="30"/>
      <c r="H455" s="30"/>
      <c r="I455" s="113"/>
      <c r="J455" s="30"/>
      <c r="K455" s="30"/>
      <c r="L455" s="30"/>
      <c r="M455" s="56" t="s">
        <v>38</v>
      </c>
      <c r="N455" s="59">
        <v>12575</v>
      </c>
      <c r="O455" s="59">
        <v>12238</v>
      </c>
      <c r="P455" s="59">
        <v>9872</v>
      </c>
      <c r="Q455" s="59">
        <v>12726</v>
      </c>
      <c r="R455" s="59">
        <v>12197</v>
      </c>
      <c r="S455" s="53"/>
      <c r="T455" s="53"/>
      <c r="U455" s="53"/>
      <c r="V455" s="53"/>
      <c r="W455" s="53"/>
      <c r="X455" s="53"/>
      <c r="Y455" s="53"/>
      <c r="Z455" s="53"/>
      <c r="AA455" s="53"/>
      <c r="AB455" s="53"/>
    </row>
    <row r="456" spans="3:28" s="21" customFormat="1" ht="12.75">
      <c r="C456" s="110" t="s">
        <v>112</v>
      </c>
      <c r="D456" s="110" t="s">
        <v>60</v>
      </c>
      <c r="E456" s="110" t="s">
        <v>61</v>
      </c>
      <c r="F456" s="110" t="s">
        <v>69</v>
      </c>
      <c r="G456" s="110" t="s">
        <v>70</v>
      </c>
      <c r="H456" s="110" t="s">
        <v>71</v>
      </c>
      <c r="I456" s="113"/>
      <c r="J456" s="30"/>
      <c r="K456" s="30"/>
      <c r="L456" s="30"/>
      <c r="M456" s="56" t="s">
        <v>39</v>
      </c>
      <c r="N456" s="59">
        <v>133582</v>
      </c>
      <c r="O456" s="59">
        <v>161074</v>
      </c>
      <c r="P456" s="59">
        <v>94756</v>
      </c>
      <c r="Q456" s="59">
        <v>115912</v>
      </c>
      <c r="R456" s="59">
        <v>137215</v>
      </c>
      <c r="S456" s="53"/>
      <c r="T456" s="53"/>
      <c r="U456" s="53"/>
      <c r="V456" s="53"/>
      <c r="W456" s="53"/>
      <c r="X456" s="53"/>
      <c r="Y456" s="53"/>
      <c r="Z456" s="53"/>
      <c r="AA456" s="53"/>
      <c r="AB456" s="53"/>
    </row>
    <row r="457" spans="3:28" s="21" customFormat="1" ht="12.75">
      <c r="C457" s="110" t="s">
        <v>140</v>
      </c>
      <c r="D457" s="106">
        <v>15839</v>
      </c>
      <c r="E457" s="106">
        <v>15400</v>
      </c>
      <c r="F457" s="106">
        <v>15875</v>
      </c>
      <c r="G457" s="106">
        <v>16026</v>
      </c>
      <c r="H457" s="106">
        <v>16085</v>
      </c>
      <c r="I457" s="113">
        <f t="shared" si="63"/>
        <v>15845</v>
      </c>
      <c r="J457" s="30">
        <v>15845</v>
      </c>
      <c r="K457" s="30"/>
      <c r="L457" s="30"/>
      <c r="M457" s="56" t="s">
        <v>40</v>
      </c>
      <c r="N457" s="59">
        <v>39</v>
      </c>
      <c r="O457" s="59">
        <v>35</v>
      </c>
      <c r="P457" s="59">
        <v>36</v>
      </c>
      <c r="Q457" s="59">
        <v>34</v>
      </c>
      <c r="R457" s="59">
        <v>32</v>
      </c>
      <c r="S457" s="53"/>
      <c r="T457" s="53"/>
      <c r="U457" s="53"/>
      <c r="V457" s="53"/>
      <c r="W457" s="53"/>
      <c r="X457" s="53"/>
      <c r="Y457" s="53"/>
      <c r="Z457" s="53"/>
      <c r="AA457" s="53"/>
      <c r="AB457" s="53"/>
    </row>
    <row r="458" spans="3:28" s="21" customFormat="1" ht="12.75">
      <c r="C458" s="110" t="s">
        <v>127</v>
      </c>
      <c r="D458" s="106">
        <v>2960</v>
      </c>
      <c r="E458" s="106">
        <v>2667</v>
      </c>
      <c r="F458" s="106">
        <v>2740</v>
      </c>
      <c r="G458" s="106">
        <v>3098</v>
      </c>
      <c r="H458" s="106">
        <v>3008</v>
      </c>
      <c r="I458" s="113">
        <f t="shared" si="63"/>
        <v>2894.6</v>
      </c>
      <c r="J458" s="30">
        <v>2894.6</v>
      </c>
      <c r="K458" s="30"/>
      <c r="L458" s="30"/>
      <c r="M458" s="56" t="s">
        <v>41</v>
      </c>
      <c r="N458" s="59">
        <v>31510</v>
      </c>
      <c r="O458" s="59">
        <v>32820</v>
      </c>
      <c r="P458" s="59">
        <v>33083</v>
      </c>
      <c r="Q458" s="59">
        <v>33435</v>
      </c>
      <c r="R458" s="59">
        <v>33118</v>
      </c>
      <c r="S458" s="53"/>
      <c r="T458" s="53"/>
      <c r="U458" s="53"/>
      <c r="V458" s="53"/>
      <c r="W458" s="53"/>
      <c r="X458" s="53"/>
      <c r="Y458" s="53"/>
      <c r="Z458" s="53"/>
      <c r="AA458" s="53"/>
      <c r="AB458" s="53"/>
    </row>
    <row r="459" spans="3:28" s="21" customFormat="1" ht="12.75">
      <c r="C459" s="110" t="s">
        <v>128</v>
      </c>
      <c r="D459" s="106">
        <v>30</v>
      </c>
      <c r="E459" s="106">
        <v>19</v>
      </c>
      <c r="F459" s="106">
        <v>15</v>
      </c>
      <c r="G459" s="106">
        <v>31</v>
      </c>
      <c r="H459" s="106">
        <v>34</v>
      </c>
      <c r="I459" s="113"/>
      <c r="J459" s="30"/>
      <c r="K459" s="30"/>
      <c r="L459" s="30"/>
      <c r="M459" s="56" t="s">
        <v>42</v>
      </c>
      <c r="N459" s="59">
        <v>24214</v>
      </c>
      <c r="O459" s="59">
        <v>23233</v>
      </c>
      <c r="P459" s="59">
        <v>21679</v>
      </c>
      <c r="Q459" s="59">
        <v>22373</v>
      </c>
      <c r="R459" s="59">
        <v>22357</v>
      </c>
      <c r="S459" s="53"/>
      <c r="T459" s="53"/>
      <c r="U459" s="53"/>
      <c r="V459" s="53"/>
      <c r="W459" s="53"/>
      <c r="X459" s="53"/>
      <c r="Y459" s="53"/>
      <c r="Z459" s="53"/>
      <c r="AA459" s="53"/>
      <c r="AB459" s="53"/>
    </row>
    <row r="460" spans="3:28" s="21" customFormat="1" ht="12.75">
      <c r="C460" s="110" t="s">
        <v>129</v>
      </c>
      <c r="D460" s="106">
        <v>64</v>
      </c>
      <c r="E460" s="106">
        <v>64</v>
      </c>
      <c r="F460" s="106">
        <v>67</v>
      </c>
      <c r="G460" s="106">
        <v>57</v>
      </c>
      <c r="H460" s="106">
        <v>62</v>
      </c>
      <c r="I460" s="113"/>
      <c r="J460" s="30"/>
      <c r="K460" s="30"/>
      <c r="L460" s="30"/>
      <c r="M460" s="56" t="s">
        <v>29</v>
      </c>
      <c r="N460" s="59">
        <v>10382</v>
      </c>
      <c r="O460" s="59">
        <v>10390</v>
      </c>
      <c r="P460" s="59">
        <v>10336</v>
      </c>
      <c r="Q460" s="59">
        <v>10276</v>
      </c>
      <c r="R460" s="59">
        <v>10265</v>
      </c>
      <c r="S460" s="53"/>
      <c r="T460" s="53"/>
      <c r="U460" s="53"/>
      <c r="V460" s="53"/>
      <c r="W460" s="53"/>
      <c r="X460" s="53"/>
      <c r="Y460" s="53"/>
      <c r="Z460" s="53"/>
      <c r="AA460" s="53"/>
      <c r="AB460" s="53"/>
    </row>
    <row r="461" spans="3:28" s="21" customFormat="1" ht="12.75">
      <c r="C461" s="110" t="s">
        <v>130</v>
      </c>
      <c r="D461" s="106">
        <v>680</v>
      </c>
      <c r="E461" s="106">
        <v>668</v>
      </c>
      <c r="F461" s="106">
        <v>660</v>
      </c>
      <c r="G461" s="106">
        <v>658</v>
      </c>
      <c r="H461" s="106">
        <v>673</v>
      </c>
      <c r="I461" s="113"/>
      <c r="J461" s="30"/>
      <c r="K461" s="30"/>
      <c r="L461" s="30"/>
      <c r="M461" s="56" t="s">
        <v>26</v>
      </c>
      <c r="N461" s="59">
        <v>14767</v>
      </c>
      <c r="O461" s="59">
        <v>15874</v>
      </c>
      <c r="P461" s="59">
        <v>12136</v>
      </c>
      <c r="Q461" s="59">
        <v>14425</v>
      </c>
      <c r="R461" s="59">
        <v>14891</v>
      </c>
      <c r="S461" s="53"/>
      <c r="T461" s="53"/>
      <c r="U461" s="53"/>
      <c r="V461" s="53"/>
      <c r="W461" s="53"/>
      <c r="X461" s="53"/>
      <c r="Y461" s="53"/>
      <c r="Z461" s="53"/>
      <c r="AA461" s="53"/>
      <c r="AB461" s="53"/>
    </row>
    <row r="462" spans="3:28" s="21" customFormat="1" ht="12.75">
      <c r="C462" s="110" t="s">
        <v>131</v>
      </c>
      <c r="D462" s="106">
        <v>3</v>
      </c>
      <c r="E462" s="106">
        <v>4</v>
      </c>
      <c r="F462" s="106">
        <v>4</v>
      </c>
      <c r="G462" s="106">
        <v>4</v>
      </c>
      <c r="H462" s="106">
        <v>4</v>
      </c>
      <c r="I462" s="113"/>
      <c r="J462" s="30"/>
      <c r="K462" s="30"/>
      <c r="L462" s="30"/>
      <c r="M462" s="56" t="s">
        <v>43</v>
      </c>
      <c r="N462" s="57" t="s">
        <v>0</v>
      </c>
      <c r="O462" s="57" t="s">
        <v>0</v>
      </c>
      <c r="P462" s="57" t="s">
        <v>0</v>
      </c>
      <c r="Q462" s="57" t="s">
        <v>0</v>
      </c>
      <c r="R462" s="57" t="s">
        <v>0</v>
      </c>
      <c r="S462" s="53"/>
      <c r="T462" s="53"/>
      <c r="U462" s="53"/>
      <c r="V462" s="53"/>
      <c r="W462" s="53"/>
      <c r="X462" s="53"/>
      <c r="Y462" s="53"/>
      <c r="Z462" s="53"/>
      <c r="AA462" s="53"/>
      <c r="AB462" s="53"/>
    </row>
    <row r="463" spans="3:28" s="21" customFormat="1" ht="12.75">
      <c r="C463" s="110" t="s">
        <v>132</v>
      </c>
      <c r="D463" s="106">
        <v>87</v>
      </c>
      <c r="E463" s="106">
        <v>85</v>
      </c>
      <c r="F463" s="106">
        <v>57</v>
      </c>
      <c r="G463" s="106">
        <v>67</v>
      </c>
      <c r="H463" s="106">
        <v>82</v>
      </c>
      <c r="I463" s="113"/>
      <c r="J463" s="30"/>
      <c r="K463" s="30"/>
      <c r="L463" s="30"/>
      <c r="M463" s="56" t="s">
        <v>18</v>
      </c>
      <c r="N463" s="59">
        <v>232718</v>
      </c>
      <c r="O463" s="59">
        <v>226670</v>
      </c>
      <c r="P463" s="59">
        <v>212667</v>
      </c>
      <c r="Q463" s="59">
        <v>232356</v>
      </c>
      <c r="R463" s="59">
        <v>258813</v>
      </c>
      <c r="S463" s="53"/>
      <c r="T463" s="53"/>
      <c r="U463" s="53"/>
      <c r="V463" s="53"/>
      <c r="W463" s="53"/>
      <c r="X463" s="53"/>
      <c r="Y463" s="53"/>
      <c r="Z463" s="53"/>
      <c r="AA463" s="53"/>
      <c r="AB463" s="53"/>
    </row>
    <row r="464" spans="3:28" s="21" customFormat="1" ht="12.75">
      <c r="C464" s="110" t="s">
        <v>133</v>
      </c>
      <c r="D464" s="107" t="s">
        <v>0</v>
      </c>
      <c r="E464" s="107" t="s">
        <v>0</v>
      </c>
      <c r="F464" s="107" t="s">
        <v>0</v>
      </c>
      <c r="G464" s="107" t="s">
        <v>0</v>
      </c>
      <c r="H464" s="107" t="s">
        <v>0</v>
      </c>
      <c r="I464" s="113"/>
      <c r="J464" s="30"/>
      <c r="K464" s="30"/>
      <c r="L464" s="30"/>
      <c r="M464" s="56" t="s">
        <v>44</v>
      </c>
      <c r="N464" s="59">
        <v>121189</v>
      </c>
      <c r="O464" s="59">
        <v>100841</v>
      </c>
      <c r="P464" s="59">
        <v>100841</v>
      </c>
      <c r="Q464" s="59">
        <v>100841</v>
      </c>
      <c r="R464" s="59">
        <v>90798</v>
      </c>
      <c r="S464" s="53"/>
      <c r="T464" s="53"/>
      <c r="U464" s="53"/>
      <c r="V464" s="53"/>
      <c r="W464" s="53"/>
      <c r="X464" s="53"/>
      <c r="Y464" s="53"/>
      <c r="Z464" s="53"/>
      <c r="AA464" s="53"/>
      <c r="AB464" s="53"/>
    </row>
    <row r="465" spans="3:28" s="21" customFormat="1" ht="12.75">
      <c r="C465" s="110" t="s">
        <v>134</v>
      </c>
      <c r="D465" s="107" t="s">
        <v>0</v>
      </c>
      <c r="E465" s="107" t="s">
        <v>0</v>
      </c>
      <c r="F465" s="107" t="s">
        <v>0</v>
      </c>
      <c r="G465" s="107" t="s">
        <v>0</v>
      </c>
      <c r="H465" s="107" t="s">
        <v>0</v>
      </c>
      <c r="I465" s="113"/>
      <c r="J465" s="30"/>
      <c r="K465" s="30"/>
      <c r="L465" s="30"/>
      <c r="M465" s="56" t="s">
        <v>25</v>
      </c>
      <c r="N465" s="59">
        <v>322315</v>
      </c>
      <c r="O465" s="59">
        <v>338934</v>
      </c>
      <c r="P465" s="59">
        <v>339991</v>
      </c>
      <c r="Q465" s="59">
        <v>335859</v>
      </c>
      <c r="R465" s="59">
        <v>337652</v>
      </c>
      <c r="S465" s="53"/>
      <c r="T465" s="53"/>
      <c r="U465" s="53"/>
      <c r="V465" s="53"/>
      <c r="W465" s="53"/>
      <c r="X465" s="53"/>
      <c r="Y465" s="53"/>
      <c r="Z465" s="53"/>
      <c r="AA465" s="53"/>
      <c r="AB465" s="53"/>
    </row>
    <row r="466" spans="3:28" s="21" customFormat="1" ht="12.75">
      <c r="C466" s="110"/>
      <c r="D466" s="111">
        <f>SUM(D459:D465)</f>
        <v>864</v>
      </c>
      <c r="E466" s="111">
        <f aca="true" t="shared" si="66" ref="E466:H466">SUM(E459:E465)</f>
        <v>840</v>
      </c>
      <c r="F466" s="111">
        <f t="shared" si="66"/>
        <v>803</v>
      </c>
      <c r="G466" s="111">
        <f t="shared" si="66"/>
        <v>817</v>
      </c>
      <c r="H466" s="111">
        <f t="shared" si="66"/>
        <v>855</v>
      </c>
      <c r="I466" s="113">
        <f t="shared" si="63"/>
        <v>835.8</v>
      </c>
      <c r="J466" s="30">
        <v>835.8</v>
      </c>
      <c r="K466" s="30"/>
      <c r="L466" s="30"/>
      <c r="M466" s="56" t="s">
        <v>27</v>
      </c>
      <c r="N466" s="59">
        <v>64533</v>
      </c>
      <c r="O466" s="59">
        <v>64821</v>
      </c>
      <c r="P466" s="59">
        <v>65109</v>
      </c>
      <c r="Q466" s="59">
        <v>65397</v>
      </c>
      <c r="R466" s="59">
        <v>65397</v>
      </c>
      <c r="S466" s="53"/>
      <c r="T466" s="53"/>
      <c r="U466" s="53"/>
      <c r="V466" s="53"/>
      <c r="W466" s="53"/>
      <c r="X466" s="53"/>
      <c r="Y466" s="53"/>
      <c r="Z466" s="53"/>
      <c r="AA466" s="53"/>
      <c r="AB466" s="53"/>
    </row>
    <row r="467" spans="3:28" s="21" customFormat="1" ht="12.75">
      <c r="C467" s="110" t="s">
        <v>136</v>
      </c>
      <c r="D467" s="106">
        <v>1553</v>
      </c>
      <c r="E467" s="106">
        <v>1432</v>
      </c>
      <c r="F467" s="106">
        <v>1922</v>
      </c>
      <c r="G467" s="106">
        <v>1752</v>
      </c>
      <c r="H467" s="106">
        <v>1874</v>
      </c>
      <c r="I467" s="113">
        <f>AVERAGE(D467:H467)</f>
        <v>1706.6</v>
      </c>
      <c r="J467" s="30">
        <v>1706.6</v>
      </c>
      <c r="K467" s="30"/>
      <c r="L467" s="30"/>
      <c r="M467" s="56" t="s">
        <v>45</v>
      </c>
      <c r="N467" s="59">
        <v>248794</v>
      </c>
      <c r="O467" s="59">
        <v>248580</v>
      </c>
      <c r="P467" s="59">
        <v>245629</v>
      </c>
      <c r="Q467" s="59">
        <v>258108</v>
      </c>
      <c r="R467" s="59">
        <v>253187</v>
      </c>
      <c r="S467" s="53"/>
      <c r="T467" s="53"/>
      <c r="U467" s="53"/>
      <c r="V467" s="53"/>
      <c r="W467" s="53"/>
      <c r="X467" s="53"/>
      <c r="Y467" s="53"/>
      <c r="Z467" s="53"/>
      <c r="AA467" s="53"/>
      <c r="AB467" s="53"/>
    </row>
    <row r="468" spans="3:28" s="21" customFormat="1" ht="12.75">
      <c r="C468" s="110" t="s">
        <v>135</v>
      </c>
      <c r="D468" s="106">
        <v>10382</v>
      </c>
      <c r="E468" s="106">
        <v>10390</v>
      </c>
      <c r="F468" s="106">
        <v>10336</v>
      </c>
      <c r="G468" s="106">
        <v>10276</v>
      </c>
      <c r="H468" s="106">
        <v>10265</v>
      </c>
      <c r="I468" s="113">
        <f t="shared" si="63"/>
        <v>10329.8</v>
      </c>
      <c r="J468" s="30">
        <v>10329.8</v>
      </c>
      <c r="K468" s="30"/>
      <c r="L468" s="30"/>
      <c r="M468" s="56" t="s">
        <v>23</v>
      </c>
      <c r="N468" s="59">
        <v>35652</v>
      </c>
      <c r="O468" s="59">
        <v>31719</v>
      </c>
      <c r="P468" s="59">
        <v>27622</v>
      </c>
      <c r="Q468" s="59">
        <v>25371</v>
      </c>
      <c r="R468" s="59">
        <v>34293</v>
      </c>
      <c r="S468" s="53"/>
      <c r="T468" s="53"/>
      <c r="U468" s="53"/>
      <c r="V468" s="53"/>
      <c r="W468" s="53"/>
      <c r="X468" s="53"/>
      <c r="Y468" s="53"/>
      <c r="Z468" s="53"/>
      <c r="AA468" s="53"/>
      <c r="AB468" s="53"/>
    </row>
    <row r="469" spans="3:28" s="21" customFormat="1" ht="12.75">
      <c r="C469" s="110" t="s">
        <v>137</v>
      </c>
      <c r="D469" s="106">
        <v>80</v>
      </c>
      <c r="E469" s="106">
        <v>72</v>
      </c>
      <c r="F469" s="106">
        <v>74</v>
      </c>
      <c r="G469" s="106">
        <v>83</v>
      </c>
      <c r="H469" s="106">
        <v>82</v>
      </c>
      <c r="I469" s="113">
        <f t="shared" si="63"/>
        <v>78.2</v>
      </c>
      <c r="J469" s="30">
        <v>78.2</v>
      </c>
      <c r="K469" s="30"/>
      <c r="L469" s="30"/>
      <c r="M469" s="56" t="s">
        <v>46</v>
      </c>
      <c r="N469" s="59">
        <v>24420</v>
      </c>
      <c r="O469" s="59">
        <v>24666</v>
      </c>
      <c r="P469" s="59">
        <v>24511</v>
      </c>
      <c r="Q469" s="59">
        <v>24452</v>
      </c>
      <c r="R469" s="59">
        <v>24342</v>
      </c>
      <c r="S469" s="53"/>
      <c r="T469" s="53"/>
      <c r="U469" s="53"/>
      <c r="V469" s="53"/>
      <c r="W469" s="53"/>
      <c r="X469" s="53"/>
      <c r="Y469" s="53"/>
      <c r="Z469" s="53"/>
      <c r="AA469" s="53"/>
      <c r="AB469" s="53"/>
    </row>
    <row r="470" spans="3:28" s="21" customFormat="1" ht="12.75">
      <c r="C470" s="30"/>
      <c r="D470" s="30"/>
      <c r="E470" s="30"/>
      <c r="F470" s="30"/>
      <c r="G470" s="30"/>
      <c r="H470" s="30"/>
      <c r="I470" s="113"/>
      <c r="J470" s="30"/>
      <c r="K470" s="30"/>
      <c r="L470" s="30"/>
      <c r="M470" s="56" t="s">
        <v>24</v>
      </c>
      <c r="N470" s="59">
        <v>10136</v>
      </c>
      <c r="O470" s="59">
        <v>9910</v>
      </c>
      <c r="P470" s="59">
        <v>9639</v>
      </c>
      <c r="Q470" s="59">
        <v>9473</v>
      </c>
      <c r="R470" s="59">
        <v>9323</v>
      </c>
      <c r="S470" s="53"/>
      <c r="T470" s="53"/>
      <c r="U470" s="53"/>
      <c r="V470" s="53"/>
      <c r="W470" s="53"/>
      <c r="X470" s="53"/>
      <c r="Y470" s="53"/>
      <c r="Z470" s="53"/>
      <c r="AA470" s="53"/>
      <c r="AB470" s="53"/>
    </row>
    <row r="471" spans="3:28" s="21" customFormat="1" ht="12.75">
      <c r="C471" s="108" t="s">
        <v>107</v>
      </c>
      <c r="D471" s="30"/>
      <c r="E471" s="30"/>
      <c r="F471" s="30"/>
      <c r="G471" s="30"/>
      <c r="H471" s="30"/>
      <c r="I471" s="113"/>
      <c r="J471" s="30"/>
      <c r="K471" s="30"/>
      <c r="L471" s="30"/>
      <c r="M471" s="56" t="s">
        <v>47</v>
      </c>
      <c r="N471" s="59">
        <v>117589</v>
      </c>
      <c r="O471" s="59">
        <v>107327</v>
      </c>
      <c r="P471" s="59">
        <v>109771</v>
      </c>
      <c r="Q471" s="59">
        <v>116791</v>
      </c>
      <c r="R471" s="112">
        <v>116791</v>
      </c>
      <c r="S471" s="53"/>
      <c r="T471" s="53"/>
      <c r="U471" s="53"/>
      <c r="V471" s="53"/>
      <c r="W471" s="53"/>
      <c r="X471" s="53"/>
      <c r="Y471" s="53"/>
      <c r="Z471" s="53"/>
      <c r="AA471" s="53"/>
      <c r="AB471" s="53"/>
    </row>
    <row r="472" spans="3:28" s="21" customFormat="1" ht="12.75">
      <c r="C472" s="108" t="s">
        <v>0</v>
      </c>
      <c r="D472" s="108" t="s">
        <v>108</v>
      </c>
      <c r="E472" s="30"/>
      <c r="F472" s="30"/>
      <c r="G472" s="30"/>
      <c r="H472" s="30"/>
      <c r="I472" s="113"/>
      <c r="J472" s="30"/>
      <c r="K472" s="30"/>
      <c r="L472" s="30"/>
      <c r="M472" s="56" t="s">
        <v>21</v>
      </c>
      <c r="N472" s="59">
        <v>705222</v>
      </c>
      <c r="O472" s="59">
        <v>709470</v>
      </c>
      <c r="P472" s="59">
        <v>689856</v>
      </c>
      <c r="Q472" s="59">
        <v>682929</v>
      </c>
      <c r="R472" s="59">
        <v>698581</v>
      </c>
      <c r="S472" s="53"/>
      <c r="T472" s="53"/>
      <c r="U472" s="53"/>
      <c r="V472" s="53"/>
      <c r="W472" s="53"/>
      <c r="X472" s="53"/>
      <c r="Y472" s="53"/>
      <c r="Z472" s="53"/>
      <c r="AA472" s="53"/>
      <c r="AB472" s="53"/>
    </row>
    <row r="473" spans="3:28" s="21" customFormat="1" ht="12.75">
      <c r="C473" s="30"/>
      <c r="D473" s="30"/>
      <c r="E473" s="30"/>
      <c r="F473" s="30"/>
      <c r="G473" s="30"/>
      <c r="H473" s="30"/>
      <c r="I473" s="113"/>
      <c r="J473" s="30"/>
      <c r="K473" s="30"/>
      <c r="L473" s="30"/>
      <c r="M473" s="30"/>
      <c r="N473" s="187"/>
      <c r="O473" s="187"/>
      <c r="P473" s="187"/>
      <c r="Q473" s="187"/>
      <c r="R473" s="30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</row>
    <row r="474" spans="3:28" s="21" customFormat="1" ht="12.75">
      <c r="C474" s="108" t="s">
        <v>88</v>
      </c>
      <c r="D474" s="108" t="s">
        <v>89</v>
      </c>
      <c r="E474" s="30"/>
      <c r="F474" s="30"/>
      <c r="G474" s="30"/>
      <c r="H474" s="30"/>
      <c r="I474" s="113"/>
      <c r="J474" s="30"/>
      <c r="K474" s="30"/>
      <c r="L474" s="30"/>
      <c r="M474" s="52" t="s">
        <v>107</v>
      </c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</row>
    <row r="475" spans="3:28" s="21" customFormat="1" ht="12.75">
      <c r="C475" s="108" t="s">
        <v>111</v>
      </c>
      <c r="D475" s="108" t="s">
        <v>26</v>
      </c>
      <c r="E475" s="30"/>
      <c r="F475" s="30"/>
      <c r="G475" s="30"/>
      <c r="H475" s="30"/>
      <c r="I475" s="113"/>
      <c r="J475" s="30"/>
      <c r="K475" s="30"/>
      <c r="L475" s="30"/>
      <c r="M475" s="52" t="s">
        <v>0</v>
      </c>
      <c r="N475" s="52" t="s">
        <v>108</v>
      </c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</row>
    <row r="476" spans="3:28" s="21" customFormat="1" ht="12.75">
      <c r="C476" s="30"/>
      <c r="D476" s="30"/>
      <c r="E476" s="30"/>
      <c r="F476" s="30"/>
      <c r="G476" s="30"/>
      <c r="H476" s="30"/>
      <c r="I476" s="113"/>
      <c r="J476" s="30"/>
      <c r="K476" s="30"/>
      <c r="L476" s="30"/>
      <c r="M476" s="30"/>
      <c r="N476" s="30"/>
      <c r="O476" s="30"/>
      <c r="P476" s="30"/>
      <c r="Q476" s="30"/>
      <c r="R476" s="30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</row>
    <row r="477" spans="3:31" s="21" customFormat="1" ht="12.75">
      <c r="C477" s="110" t="s">
        <v>112</v>
      </c>
      <c r="D477" s="110" t="s">
        <v>60</v>
      </c>
      <c r="E477" s="110" t="s">
        <v>61</v>
      </c>
      <c r="F477" s="110" t="s">
        <v>69</v>
      </c>
      <c r="G477" s="110" t="s">
        <v>70</v>
      </c>
      <c r="H477" s="110" t="s">
        <v>71</v>
      </c>
      <c r="I477" s="113"/>
      <c r="J477" s="30"/>
      <c r="K477" s="30"/>
      <c r="L477" s="30"/>
      <c r="M477" s="52" t="s">
        <v>88</v>
      </c>
      <c r="N477" s="52" t="s">
        <v>89</v>
      </c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</row>
    <row r="478" spans="3:31" s="21" customFormat="1" ht="12.75">
      <c r="C478" s="110" t="s">
        <v>140</v>
      </c>
      <c r="D478" s="106">
        <v>296532</v>
      </c>
      <c r="E478" s="106">
        <v>333903</v>
      </c>
      <c r="F478" s="106">
        <v>279432</v>
      </c>
      <c r="G478" s="106">
        <v>343709</v>
      </c>
      <c r="H478" s="106">
        <v>397509</v>
      </c>
      <c r="I478" s="113">
        <f t="shared" si="63"/>
        <v>330217</v>
      </c>
      <c r="J478" s="15">
        <v>330217</v>
      </c>
      <c r="L478" s="30"/>
      <c r="M478" s="52" t="s">
        <v>66</v>
      </c>
      <c r="N478" s="52" t="s">
        <v>136</v>
      </c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</row>
    <row r="479" spans="3:31" s="21" customFormat="1" ht="12.75">
      <c r="C479" s="110" t="s">
        <v>127</v>
      </c>
      <c r="D479" s="106">
        <v>183455</v>
      </c>
      <c r="E479" s="106">
        <v>203626</v>
      </c>
      <c r="F479" s="106">
        <v>162934</v>
      </c>
      <c r="G479" s="106">
        <v>209932</v>
      </c>
      <c r="H479" s="106">
        <v>249632</v>
      </c>
      <c r="I479" s="113">
        <f t="shared" si="63"/>
        <v>201915.8</v>
      </c>
      <c r="J479" s="15">
        <v>201915.8</v>
      </c>
      <c r="L479" s="30"/>
      <c r="M479" s="30"/>
      <c r="N479" s="30"/>
      <c r="O479" s="30"/>
      <c r="P479" s="30"/>
      <c r="Q479" s="30"/>
      <c r="R479" s="30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</row>
    <row r="480" spans="3:31" s="21" customFormat="1" ht="12.75">
      <c r="C480" s="110" t="s">
        <v>128</v>
      </c>
      <c r="D480" s="106">
        <v>1305</v>
      </c>
      <c r="E480" s="106">
        <v>1521</v>
      </c>
      <c r="F480" s="106">
        <v>1586</v>
      </c>
      <c r="G480" s="106">
        <v>1596</v>
      </c>
      <c r="H480" s="106">
        <v>1647</v>
      </c>
      <c r="I480" s="113"/>
      <c r="J480" s="15"/>
      <c r="L480" s="30"/>
      <c r="M480" s="56" t="s">
        <v>67</v>
      </c>
      <c r="N480" s="56" t="s">
        <v>60</v>
      </c>
      <c r="O480" s="56" t="s">
        <v>61</v>
      </c>
      <c r="P480" s="56" t="s">
        <v>69</v>
      </c>
      <c r="Q480" s="56" t="s">
        <v>70</v>
      </c>
      <c r="R480" s="56" t="s">
        <v>71</v>
      </c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</row>
    <row r="481" spans="3:31" s="21" customFormat="1" ht="12.75">
      <c r="C481" s="110" t="s">
        <v>129</v>
      </c>
      <c r="D481" s="106">
        <v>3130</v>
      </c>
      <c r="E481" s="106">
        <v>3563</v>
      </c>
      <c r="F481" s="106">
        <v>3441</v>
      </c>
      <c r="G481" s="106">
        <v>3456</v>
      </c>
      <c r="H481" s="106">
        <v>3862</v>
      </c>
      <c r="I481" s="113"/>
      <c r="J481" s="15"/>
      <c r="L481" s="30"/>
      <c r="M481" s="56" t="s">
        <v>72</v>
      </c>
      <c r="N481" s="58">
        <f>SUM(N483:N510)</f>
        <v>1911501</v>
      </c>
      <c r="O481" s="58">
        <f aca="true" t="shared" si="67" ref="O481:R481">SUM(O483:O510)</f>
        <v>1986664</v>
      </c>
      <c r="P481" s="58">
        <f t="shared" si="67"/>
        <v>1760030</v>
      </c>
      <c r="Q481" s="58">
        <f t="shared" si="67"/>
        <v>1741631</v>
      </c>
      <c r="R481" s="58">
        <f t="shared" si="67"/>
        <v>1820469</v>
      </c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</row>
    <row r="482" spans="3:31" s="21" customFormat="1" ht="12.75">
      <c r="C482" s="110" t="s">
        <v>130</v>
      </c>
      <c r="D482" s="106">
        <v>52312</v>
      </c>
      <c r="E482" s="106">
        <v>64393</v>
      </c>
      <c r="F482" s="106">
        <v>57943</v>
      </c>
      <c r="G482" s="106">
        <v>66477</v>
      </c>
      <c r="H482" s="106">
        <v>78117</v>
      </c>
      <c r="I482" s="113"/>
      <c r="J482" s="15"/>
      <c r="L482" s="30"/>
      <c r="M482" s="56" t="s">
        <v>95</v>
      </c>
      <c r="N482" s="58">
        <f>SUM(N483+N486+N487+N489+N490+N491+N492+N494+N498+N501+N502+N504+N508+N509+N510)</f>
        <v>1364920</v>
      </c>
      <c r="O482" s="58">
        <f aca="true" t="shared" si="68" ref="O482:R482">SUM(O483+O486+O487+O489+O490+O491+O492+O494+O498+O501+O502+O504+O508+O509+O510)</f>
        <v>1410803</v>
      </c>
      <c r="P482" s="58">
        <f t="shared" si="68"/>
        <v>1357447</v>
      </c>
      <c r="Q482" s="58">
        <f t="shared" si="68"/>
        <v>1354972</v>
      </c>
      <c r="R482" s="58">
        <f t="shared" si="68"/>
        <v>1404708</v>
      </c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</row>
    <row r="483" spans="3:31" s="21" customFormat="1" ht="12.75">
      <c r="C483" s="110" t="s">
        <v>131</v>
      </c>
      <c r="D483" s="106">
        <v>6729</v>
      </c>
      <c r="E483" s="106">
        <v>9167</v>
      </c>
      <c r="F483" s="106">
        <v>8895</v>
      </c>
      <c r="G483" s="106">
        <v>9203</v>
      </c>
      <c r="H483" s="106">
        <v>8527</v>
      </c>
      <c r="I483" s="113"/>
      <c r="J483" s="15"/>
      <c r="L483" s="30"/>
      <c r="M483" s="56" t="s">
        <v>31</v>
      </c>
      <c r="N483" s="59">
        <v>55654</v>
      </c>
      <c r="O483" s="59">
        <v>52776</v>
      </c>
      <c r="P483" s="59">
        <v>50111</v>
      </c>
      <c r="Q483" s="59">
        <v>52214</v>
      </c>
      <c r="R483" s="59">
        <v>54954</v>
      </c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</row>
    <row r="484" spans="3:31" s="21" customFormat="1" ht="12.75">
      <c r="C484" s="110" t="s">
        <v>132</v>
      </c>
      <c r="D484" s="106">
        <v>3806</v>
      </c>
      <c r="E484" s="106">
        <v>4094</v>
      </c>
      <c r="F484" s="106">
        <v>4100</v>
      </c>
      <c r="G484" s="106">
        <v>4837</v>
      </c>
      <c r="H484" s="106">
        <v>5006</v>
      </c>
      <c r="I484" s="113"/>
      <c r="J484" s="15"/>
      <c r="L484" s="30"/>
      <c r="M484" s="56" t="s">
        <v>32</v>
      </c>
      <c r="N484" s="59">
        <v>13594</v>
      </c>
      <c r="O484" s="59">
        <v>9627</v>
      </c>
      <c r="P484" s="59">
        <v>10212</v>
      </c>
      <c r="Q484" s="59">
        <v>10628</v>
      </c>
      <c r="R484" s="59">
        <v>12239</v>
      </c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</row>
    <row r="485" spans="3:31" s="21" customFormat="1" ht="12.75">
      <c r="C485" s="110" t="s">
        <v>133</v>
      </c>
      <c r="D485" s="107" t="s">
        <v>0</v>
      </c>
      <c r="E485" s="107" t="s">
        <v>0</v>
      </c>
      <c r="F485" s="107" t="s">
        <v>0</v>
      </c>
      <c r="G485" s="107" t="s">
        <v>0</v>
      </c>
      <c r="H485" s="107" t="s">
        <v>0</v>
      </c>
      <c r="I485" s="113"/>
      <c r="J485" s="15"/>
      <c r="L485" s="30"/>
      <c r="M485" s="56" t="s">
        <v>20</v>
      </c>
      <c r="N485" s="59">
        <v>50289</v>
      </c>
      <c r="O485" s="59">
        <v>57543</v>
      </c>
      <c r="P485" s="59">
        <v>57398</v>
      </c>
      <c r="Q485" s="59">
        <v>53368</v>
      </c>
      <c r="R485" s="59">
        <v>64880</v>
      </c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</row>
    <row r="486" spans="3:31" s="21" customFormat="1" ht="12.75">
      <c r="C486" s="110" t="s">
        <v>134</v>
      </c>
      <c r="D486" s="107" t="s">
        <v>0</v>
      </c>
      <c r="E486" s="107" t="s">
        <v>0</v>
      </c>
      <c r="F486" s="107" t="s">
        <v>0</v>
      </c>
      <c r="G486" s="107" t="s">
        <v>0</v>
      </c>
      <c r="H486" s="107" t="s">
        <v>0</v>
      </c>
      <c r="I486" s="113"/>
      <c r="J486" s="15"/>
      <c r="L486" s="30"/>
      <c r="M486" s="56" t="s">
        <v>33</v>
      </c>
      <c r="N486" s="59">
        <v>125175</v>
      </c>
      <c r="O486" s="59">
        <v>128416</v>
      </c>
      <c r="P486" s="59">
        <v>126197</v>
      </c>
      <c r="Q486" s="59">
        <v>128716</v>
      </c>
      <c r="R486" s="59">
        <v>130923</v>
      </c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</row>
    <row r="487" spans="3:31" s="21" customFormat="1" ht="12.75">
      <c r="C487" s="110"/>
      <c r="D487" s="111">
        <f>SUM(D480:D486)</f>
        <v>67282</v>
      </c>
      <c r="E487" s="111">
        <f aca="true" t="shared" si="69" ref="E487:H487">SUM(E480:E486)</f>
        <v>82738</v>
      </c>
      <c r="F487" s="111">
        <f t="shared" si="69"/>
        <v>75965</v>
      </c>
      <c r="G487" s="111">
        <f t="shared" si="69"/>
        <v>85569</v>
      </c>
      <c r="H487" s="111">
        <f t="shared" si="69"/>
        <v>97159</v>
      </c>
      <c r="I487" s="113">
        <f aca="true" t="shared" si="70" ref="I487:I542">AVERAGE(D487:H487)</f>
        <v>81742.6</v>
      </c>
      <c r="J487" s="15">
        <v>81742.6</v>
      </c>
      <c r="L487" s="30"/>
      <c r="M487" s="56" t="s">
        <v>73</v>
      </c>
      <c r="N487" s="59">
        <v>201630</v>
      </c>
      <c r="O487" s="59">
        <v>211093</v>
      </c>
      <c r="P487" s="59">
        <v>205479</v>
      </c>
      <c r="Q487" s="59">
        <v>184669</v>
      </c>
      <c r="R487" s="112">
        <v>184669</v>
      </c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</row>
    <row r="488" spans="3:31" s="21" customFormat="1" ht="12.75">
      <c r="C488" s="110" t="s">
        <v>136</v>
      </c>
      <c r="D488" s="106">
        <v>25758.817499999997</v>
      </c>
      <c r="E488" s="106">
        <v>25737.835</v>
      </c>
      <c r="F488" s="106">
        <v>22348.005</v>
      </c>
      <c r="G488" s="106">
        <v>26604.7225</v>
      </c>
      <c r="H488" s="106">
        <v>28135.95</v>
      </c>
      <c r="I488" s="113">
        <f>AVERAGE(D488:H488)</f>
        <v>25717.066</v>
      </c>
      <c r="J488" s="15">
        <v>25717.066</v>
      </c>
      <c r="L488" s="30"/>
      <c r="M488" s="56" t="s">
        <v>34</v>
      </c>
      <c r="N488" s="59">
        <v>4429</v>
      </c>
      <c r="O488" s="59">
        <v>6644</v>
      </c>
      <c r="P488" s="59">
        <v>8772</v>
      </c>
      <c r="Q488" s="59">
        <v>2874</v>
      </c>
      <c r="R488" s="59">
        <v>2995</v>
      </c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</row>
    <row r="489" spans="3:31" s="21" customFormat="1" ht="12.75">
      <c r="C489" s="110" t="s">
        <v>135</v>
      </c>
      <c r="D489" s="106">
        <v>13997.655</v>
      </c>
      <c r="E489" s="106">
        <v>15235.675</v>
      </c>
      <c r="F489" s="106">
        <v>11664.065</v>
      </c>
      <c r="G489" s="106">
        <v>13688.15</v>
      </c>
      <c r="H489" s="106">
        <v>14206.15</v>
      </c>
      <c r="I489" s="113">
        <f t="shared" si="70"/>
        <v>13758.339000000002</v>
      </c>
      <c r="J489" s="15">
        <v>13758.339000000002</v>
      </c>
      <c r="L489" s="30"/>
      <c r="M489" s="56" t="s">
        <v>35</v>
      </c>
      <c r="N489" s="57"/>
      <c r="O489" s="57"/>
      <c r="P489" s="57"/>
      <c r="Q489" s="57"/>
      <c r="R489" s="57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</row>
    <row r="490" spans="3:31" s="21" customFormat="1" ht="12.75">
      <c r="C490" s="110" t="s">
        <v>137</v>
      </c>
      <c r="D490" s="106">
        <v>6039</v>
      </c>
      <c r="E490" s="106">
        <v>6566</v>
      </c>
      <c r="F490" s="106">
        <v>6520</v>
      </c>
      <c r="G490" s="106">
        <v>7916</v>
      </c>
      <c r="H490" s="106">
        <v>8376</v>
      </c>
      <c r="I490" s="113">
        <f t="shared" si="70"/>
        <v>7083.4</v>
      </c>
      <c r="J490" s="15">
        <v>7083.4</v>
      </c>
      <c r="L490" s="30"/>
      <c r="M490" s="56" t="s">
        <v>36</v>
      </c>
      <c r="N490" s="59">
        <v>1532</v>
      </c>
      <c r="O490" s="59">
        <v>2187</v>
      </c>
      <c r="P490" s="59">
        <v>3490</v>
      </c>
      <c r="Q490" s="59">
        <v>2413</v>
      </c>
      <c r="R490" s="59">
        <v>2207</v>
      </c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</row>
    <row r="491" spans="3:31" s="21" customFormat="1" ht="12.75">
      <c r="C491" s="30"/>
      <c r="D491" s="30"/>
      <c r="E491" s="30"/>
      <c r="F491" s="30"/>
      <c r="G491" s="30"/>
      <c r="H491" s="30"/>
      <c r="I491" s="113"/>
      <c r="J491" s="30"/>
      <c r="K491" s="30"/>
      <c r="L491" s="30"/>
      <c r="M491" s="56" t="s">
        <v>37</v>
      </c>
      <c r="N491" s="59">
        <v>170611</v>
      </c>
      <c r="O491" s="59">
        <v>183999</v>
      </c>
      <c r="P491" s="59">
        <v>166974</v>
      </c>
      <c r="Q491" s="59">
        <v>166914</v>
      </c>
      <c r="R491" s="59">
        <v>169253</v>
      </c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</row>
    <row r="492" spans="3:31" s="21" customFormat="1" ht="12.75">
      <c r="C492" s="108" t="s">
        <v>107</v>
      </c>
      <c r="D492" s="30"/>
      <c r="E492" s="30"/>
      <c r="F492" s="30"/>
      <c r="G492" s="30"/>
      <c r="H492" s="30"/>
      <c r="I492" s="113"/>
      <c r="J492" s="30"/>
      <c r="K492" s="30"/>
      <c r="L492" s="30"/>
      <c r="M492" s="56" t="s">
        <v>22</v>
      </c>
      <c r="N492" s="59">
        <v>302205</v>
      </c>
      <c r="O492" s="59">
        <v>322761</v>
      </c>
      <c r="P492" s="59">
        <v>308344</v>
      </c>
      <c r="Q492" s="59">
        <v>311033</v>
      </c>
      <c r="R492" s="59">
        <v>338166</v>
      </c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</row>
    <row r="493" spans="3:31" s="21" customFormat="1" ht="12.75">
      <c r="C493" s="108" t="s">
        <v>0</v>
      </c>
      <c r="D493" s="108" t="s">
        <v>108</v>
      </c>
      <c r="E493" s="30"/>
      <c r="F493" s="30"/>
      <c r="G493" s="30"/>
      <c r="H493" s="30"/>
      <c r="I493" s="113"/>
      <c r="J493" s="30"/>
      <c r="K493" s="30"/>
      <c r="L493" s="30"/>
      <c r="M493" s="56" t="s">
        <v>38</v>
      </c>
      <c r="N493" s="59">
        <v>14991</v>
      </c>
      <c r="O493" s="59">
        <v>12595</v>
      </c>
      <c r="P493" s="59">
        <v>10241</v>
      </c>
      <c r="Q493" s="59">
        <v>13517</v>
      </c>
      <c r="R493" s="59">
        <v>10566</v>
      </c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</row>
    <row r="494" spans="3:31" s="21" customFormat="1" ht="12.75">
      <c r="C494" s="30"/>
      <c r="D494" s="30"/>
      <c r="E494" s="30"/>
      <c r="F494" s="30"/>
      <c r="G494" s="30"/>
      <c r="H494" s="30"/>
      <c r="I494" s="113"/>
      <c r="J494" s="30"/>
      <c r="K494" s="30"/>
      <c r="L494" s="30"/>
      <c r="M494" s="56" t="s">
        <v>39</v>
      </c>
      <c r="N494" s="59">
        <v>284772</v>
      </c>
      <c r="O494" s="59">
        <v>290441</v>
      </c>
      <c r="P494" s="59">
        <v>288704</v>
      </c>
      <c r="Q494" s="59">
        <v>288454</v>
      </c>
      <c r="R494" s="59">
        <v>303116</v>
      </c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</row>
    <row r="495" spans="3:31" s="21" customFormat="1" ht="12.75">
      <c r="C495" s="108" t="s">
        <v>88</v>
      </c>
      <c r="D495" s="108" t="s">
        <v>89</v>
      </c>
      <c r="E495" s="30"/>
      <c r="F495" s="30"/>
      <c r="G495" s="30"/>
      <c r="H495" s="30"/>
      <c r="I495" s="113"/>
      <c r="J495" s="30"/>
      <c r="K495" s="30"/>
      <c r="L495" s="30"/>
      <c r="M495" s="56" t="s">
        <v>40</v>
      </c>
      <c r="N495" s="59">
        <v>2408</v>
      </c>
      <c r="O495" s="59">
        <v>1689</v>
      </c>
      <c r="P495" s="59">
        <v>1843</v>
      </c>
      <c r="Q495" s="59">
        <v>1388</v>
      </c>
      <c r="R495" s="59">
        <v>375</v>
      </c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</row>
    <row r="496" spans="3:31" s="21" customFormat="1" ht="12.75">
      <c r="C496" s="108" t="s">
        <v>111</v>
      </c>
      <c r="D496" s="108" t="s">
        <v>43</v>
      </c>
      <c r="E496" s="30"/>
      <c r="F496" s="30"/>
      <c r="G496" s="30"/>
      <c r="H496" s="30"/>
      <c r="I496" s="113"/>
      <c r="J496" s="30"/>
      <c r="K496" s="30"/>
      <c r="L496" s="30"/>
      <c r="M496" s="56" t="s">
        <v>41</v>
      </c>
      <c r="N496" s="59">
        <v>27717</v>
      </c>
      <c r="O496" s="59">
        <v>28083</v>
      </c>
      <c r="P496" s="59">
        <v>28674</v>
      </c>
      <c r="Q496" s="59">
        <v>28829</v>
      </c>
      <c r="R496" s="59">
        <v>28941</v>
      </c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</row>
    <row r="497" spans="3:31" s="21" customFormat="1" ht="12.75">
      <c r="C497" s="30"/>
      <c r="D497" s="30"/>
      <c r="E497" s="30"/>
      <c r="F497" s="30"/>
      <c r="G497" s="30"/>
      <c r="H497" s="30"/>
      <c r="I497" s="113"/>
      <c r="J497" s="30"/>
      <c r="K497" s="30"/>
      <c r="L497" s="30"/>
      <c r="M497" s="56" t="s">
        <v>42</v>
      </c>
      <c r="N497" s="59">
        <v>44509</v>
      </c>
      <c r="O497" s="59">
        <v>45126</v>
      </c>
      <c r="P497" s="59">
        <v>45515</v>
      </c>
      <c r="Q497" s="59">
        <v>42562</v>
      </c>
      <c r="R497" s="59">
        <v>43601</v>
      </c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</row>
    <row r="498" spans="3:31" s="21" customFormat="1" ht="12.75">
      <c r="C498" s="110" t="s">
        <v>112</v>
      </c>
      <c r="D498" s="110" t="s">
        <v>60</v>
      </c>
      <c r="E498" s="110" t="s">
        <v>61</v>
      </c>
      <c r="F498" s="110" t="s">
        <v>69</v>
      </c>
      <c r="G498" s="110" t="s">
        <v>70</v>
      </c>
      <c r="H498" s="110" t="s">
        <v>71</v>
      </c>
      <c r="I498" s="113"/>
      <c r="J498" s="30"/>
      <c r="K498" s="30"/>
      <c r="L498" s="30"/>
      <c r="M498" s="56" t="s">
        <v>29</v>
      </c>
      <c r="N498" s="59">
        <v>1553</v>
      </c>
      <c r="O498" s="59">
        <v>1432</v>
      </c>
      <c r="P498" s="59">
        <v>1922</v>
      </c>
      <c r="Q498" s="59">
        <v>1752</v>
      </c>
      <c r="R498" s="59">
        <v>1874</v>
      </c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</row>
    <row r="499" spans="3:31" s="21" customFormat="1" ht="12.75">
      <c r="C499" s="110" t="s">
        <v>140</v>
      </c>
      <c r="D499" s="106">
        <v>1449</v>
      </c>
      <c r="E499" s="106">
        <v>1599</v>
      </c>
      <c r="F499" s="106">
        <v>1468</v>
      </c>
      <c r="G499" s="106">
        <v>1439</v>
      </c>
      <c r="H499" s="106">
        <v>1403</v>
      </c>
      <c r="I499" s="113">
        <f t="shared" si="70"/>
        <v>1471.6</v>
      </c>
      <c r="J499" s="30">
        <v>1471.6</v>
      </c>
      <c r="K499" s="30"/>
      <c r="L499" s="30"/>
      <c r="M499" s="56" t="s">
        <v>26</v>
      </c>
      <c r="N499" s="59">
        <v>24989</v>
      </c>
      <c r="O499" s="59">
        <v>25100</v>
      </c>
      <c r="P499" s="59">
        <v>21876</v>
      </c>
      <c r="Q499" s="59">
        <v>25868</v>
      </c>
      <c r="R499" s="59">
        <v>27451</v>
      </c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</row>
    <row r="500" spans="3:31" s="21" customFormat="1" ht="12.75">
      <c r="C500" s="110" t="s">
        <v>127</v>
      </c>
      <c r="D500" s="107" t="s">
        <v>0</v>
      </c>
      <c r="E500" s="107" t="s">
        <v>0</v>
      </c>
      <c r="F500" s="107" t="s">
        <v>0</v>
      </c>
      <c r="G500" s="107" t="s">
        <v>0</v>
      </c>
      <c r="H500" s="107" t="s">
        <v>0</v>
      </c>
      <c r="I500" s="188" t="s">
        <v>0</v>
      </c>
      <c r="J500" s="30" t="s">
        <v>0</v>
      </c>
      <c r="K500" s="30"/>
      <c r="L500" s="30"/>
      <c r="M500" s="56" t="s">
        <v>43</v>
      </c>
      <c r="N500" s="59">
        <v>1022</v>
      </c>
      <c r="O500" s="59">
        <v>1142</v>
      </c>
      <c r="P500" s="59">
        <v>1082</v>
      </c>
      <c r="Q500" s="59">
        <v>1031</v>
      </c>
      <c r="R500" s="59">
        <v>1002</v>
      </c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</row>
    <row r="501" spans="3:31" s="21" customFormat="1" ht="12.75">
      <c r="C501" s="110" t="s">
        <v>128</v>
      </c>
      <c r="D501" s="107" t="s">
        <v>0</v>
      </c>
      <c r="E501" s="107" t="s">
        <v>0</v>
      </c>
      <c r="F501" s="107" t="s">
        <v>0</v>
      </c>
      <c r="G501" s="107" t="s">
        <v>0</v>
      </c>
      <c r="H501" s="107" t="s">
        <v>0</v>
      </c>
      <c r="I501" s="113"/>
      <c r="J501" s="30"/>
      <c r="K501" s="30"/>
      <c r="L501" s="30"/>
      <c r="M501" s="56" t="s">
        <v>18</v>
      </c>
      <c r="N501" s="59">
        <v>42447</v>
      </c>
      <c r="O501" s="59">
        <v>42954</v>
      </c>
      <c r="P501" s="59">
        <v>38199</v>
      </c>
      <c r="Q501" s="59">
        <v>38387</v>
      </c>
      <c r="R501" s="59">
        <v>36080</v>
      </c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</row>
    <row r="502" spans="3:31" s="21" customFormat="1" ht="12.75">
      <c r="C502" s="110" t="s">
        <v>129</v>
      </c>
      <c r="D502" s="106">
        <v>123</v>
      </c>
      <c r="E502" s="106">
        <v>150</v>
      </c>
      <c r="F502" s="106">
        <v>101</v>
      </c>
      <c r="G502" s="106">
        <v>100</v>
      </c>
      <c r="H502" s="106">
        <v>86</v>
      </c>
      <c r="I502" s="113"/>
      <c r="J502" s="30"/>
      <c r="K502" s="30"/>
      <c r="L502" s="30"/>
      <c r="M502" s="56" t="s">
        <v>44</v>
      </c>
      <c r="N502" s="59">
        <v>37865</v>
      </c>
      <c r="O502" s="59">
        <v>39130</v>
      </c>
      <c r="P502" s="59">
        <v>38709</v>
      </c>
      <c r="Q502" s="59">
        <v>38231</v>
      </c>
      <c r="R502" s="59">
        <v>39128</v>
      </c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</row>
    <row r="503" spans="3:31" s="21" customFormat="1" ht="12.75">
      <c r="C503" s="110" t="s">
        <v>130</v>
      </c>
      <c r="D503" s="107" t="s">
        <v>0</v>
      </c>
      <c r="E503" s="107" t="s">
        <v>0</v>
      </c>
      <c r="F503" s="107" t="s">
        <v>0</v>
      </c>
      <c r="G503" s="107" t="s">
        <v>0</v>
      </c>
      <c r="H503" s="107" t="s">
        <v>0</v>
      </c>
      <c r="I503" s="113"/>
      <c r="J503" s="30"/>
      <c r="K503" s="30"/>
      <c r="L503" s="30"/>
      <c r="M503" s="56" t="s">
        <v>25</v>
      </c>
      <c r="N503" s="59">
        <v>89741</v>
      </c>
      <c r="O503" s="59">
        <v>97473</v>
      </c>
      <c r="P503" s="59">
        <v>116664</v>
      </c>
      <c r="Q503" s="59">
        <v>109448</v>
      </c>
      <c r="R503" s="59">
        <v>117316</v>
      </c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</row>
    <row r="504" spans="3:31" s="21" customFormat="1" ht="12.75">
      <c r="C504" s="110" t="s">
        <v>131</v>
      </c>
      <c r="D504" s="106">
        <v>230</v>
      </c>
      <c r="E504" s="106">
        <v>231</v>
      </c>
      <c r="F504" s="106">
        <v>199</v>
      </c>
      <c r="G504" s="106">
        <v>227</v>
      </c>
      <c r="H504" s="106">
        <v>231</v>
      </c>
      <c r="I504" s="113"/>
      <c r="J504" s="30"/>
      <c r="K504" s="30"/>
      <c r="L504" s="30"/>
      <c r="M504" s="56" t="s">
        <v>27</v>
      </c>
      <c r="N504" s="59">
        <v>39571</v>
      </c>
      <c r="O504" s="59">
        <v>36200</v>
      </c>
      <c r="P504" s="59">
        <v>30122</v>
      </c>
      <c r="Q504" s="59">
        <v>38862</v>
      </c>
      <c r="R504" s="59">
        <v>39255</v>
      </c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</row>
    <row r="505" spans="3:31" s="21" customFormat="1" ht="12.75">
      <c r="C505" s="110" t="s">
        <v>132</v>
      </c>
      <c r="D505" s="106">
        <v>74</v>
      </c>
      <c r="E505" s="106">
        <v>75</v>
      </c>
      <c r="F505" s="106">
        <v>86</v>
      </c>
      <c r="G505" s="106">
        <v>80</v>
      </c>
      <c r="H505" s="106">
        <v>84</v>
      </c>
      <c r="I505" s="113"/>
      <c r="J505" s="30"/>
      <c r="K505" s="30"/>
      <c r="L505" s="30"/>
      <c r="M505" s="56" t="s">
        <v>45</v>
      </c>
      <c r="N505" s="59">
        <v>244000</v>
      </c>
      <c r="O505" s="59">
        <v>260051</v>
      </c>
      <c r="P505" s="59">
        <v>61095</v>
      </c>
      <c r="Q505" s="59">
        <v>69123</v>
      </c>
      <c r="R505" s="59">
        <v>74165</v>
      </c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</row>
    <row r="506" spans="3:31" s="21" customFormat="1" ht="12.75">
      <c r="C506" s="110" t="s">
        <v>133</v>
      </c>
      <c r="D506" s="107" t="s">
        <v>0</v>
      </c>
      <c r="E506" s="107" t="s">
        <v>0</v>
      </c>
      <c r="F506" s="107" t="s">
        <v>0</v>
      </c>
      <c r="G506" s="107" t="s">
        <v>0</v>
      </c>
      <c r="H506" s="107" t="s">
        <v>0</v>
      </c>
      <c r="I506" s="113"/>
      <c r="J506" s="30"/>
      <c r="K506" s="30"/>
      <c r="L506" s="30"/>
      <c r="M506" s="56" t="s">
        <v>23</v>
      </c>
      <c r="N506" s="59">
        <v>5930</v>
      </c>
      <c r="O506" s="59">
        <v>6096</v>
      </c>
      <c r="P506" s="59">
        <v>5379</v>
      </c>
      <c r="Q506" s="59">
        <v>4634</v>
      </c>
      <c r="R506" s="59">
        <v>7038</v>
      </c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</row>
    <row r="507" spans="3:31" s="21" customFormat="1" ht="12.75">
      <c r="C507" s="110" t="s">
        <v>134</v>
      </c>
      <c r="D507" s="107" t="s">
        <v>0</v>
      </c>
      <c r="E507" s="107" t="s">
        <v>0</v>
      </c>
      <c r="F507" s="107" t="s">
        <v>0</v>
      </c>
      <c r="G507" s="107" t="s">
        <v>0</v>
      </c>
      <c r="H507" s="107" t="s">
        <v>0</v>
      </c>
      <c r="I507" s="113"/>
      <c r="J507" s="30"/>
      <c r="K507" s="30"/>
      <c r="L507" s="30"/>
      <c r="M507" s="56" t="s">
        <v>46</v>
      </c>
      <c r="N507" s="59">
        <v>22962</v>
      </c>
      <c r="O507" s="59">
        <v>24692</v>
      </c>
      <c r="P507" s="59">
        <v>33832</v>
      </c>
      <c r="Q507" s="59">
        <v>23389</v>
      </c>
      <c r="R507" s="59">
        <v>25192</v>
      </c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</row>
    <row r="508" spans="3:31" s="21" customFormat="1" ht="12.75">
      <c r="C508" s="110"/>
      <c r="D508" s="111">
        <f>SUM(D502:D507)</f>
        <v>427</v>
      </c>
      <c r="E508" s="111">
        <f aca="true" t="shared" si="71" ref="E508:H508">SUM(E502:E507)</f>
        <v>456</v>
      </c>
      <c r="F508" s="111">
        <f t="shared" si="71"/>
        <v>386</v>
      </c>
      <c r="G508" s="111">
        <f t="shared" si="71"/>
        <v>407</v>
      </c>
      <c r="H508" s="111">
        <f t="shared" si="71"/>
        <v>401</v>
      </c>
      <c r="I508" s="113">
        <f t="shared" si="70"/>
        <v>415.4</v>
      </c>
      <c r="J508" s="30">
        <v>415.4</v>
      </c>
      <c r="K508" s="30"/>
      <c r="L508" s="30"/>
      <c r="M508" s="56" t="s">
        <v>24</v>
      </c>
      <c r="N508" s="59">
        <v>70003</v>
      </c>
      <c r="O508" s="59">
        <v>64063</v>
      </c>
      <c r="P508" s="59">
        <v>63936</v>
      </c>
      <c r="Q508" s="59">
        <v>59931</v>
      </c>
      <c r="R508" s="59">
        <v>63186</v>
      </c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</row>
    <row r="509" spans="3:31" s="21" customFormat="1" ht="12.75">
      <c r="C509" s="110" t="s">
        <v>136</v>
      </c>
      <c r="D509" s="106">
        <v>1022</v>
      </c>
      <c r="E509" s="106">
        <v>1142</v>
      </c>
      <c r="F509" s="106">
        <v>1082</v>
      </c>
      <c r="G509" s="106">
        <v>1031</v>
      </c>
      <c r="H509" s="106">
        <v>1002</v>
      </c>
      <c r="I509" s="188">
        <f>AVERAGE(D509:H509)</f>
        <v>1055.8</v>
      </c>
      <c r="J509" s="30">
        <v>1055.8</v>
      </c>
      <c r="K509" s="30"/>
      <c r="L509" s="30"/>
      <c r="M509" s="56" t="s">
        <v>47</v>
      </c>
      <c r="N509" s="59">
        <v>9608</v>
      </c>
      <c r="O509" s="59">
        <v>12988</v>
      </c>
      <c r="P509" s="59">
        <v>13810</v>
      </c>
      <c r="Q509" s="59">
        <v>16947</v>
      </c>
      <c r="R509" s="112">
        <v>16947</v>
      </c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</row>
    <row r="510" spans="3:31" s="21" customFormat="1" ht="12.75">
      <c r="C510" s="110" t="s">
        <v>135</v>
      </c>
      <c r="D510" s="107" t="s">
        <v>0</v>
      </c>
      <c r="E510" s="107" t="s">
        <v>0</v>
      </c>
      <c r="F510" s="107" t="s">
        <v>0</v>
      </c>
      <c r="G510" s="107" t="s">
        <v>0</v>
      </c>
      <c r="H510" s="107" t="s">
        <v>0</v>
      </c>
      <c r="I510" s="188" t="s">
        <v>0</v>
      </c>
      <c r="J510" s="30" t="s">
        <v>0</v>
      </c>
      <c r="K510" s="30"/>
      <c r="L510" s="30"/>
      <c r="M510" s="56" t="s">
        <v>21</v>
      </c>
      <c r="N510" s="59">
        <v>22294</v>
      </c>
      <c r="O510" s="59">
        <v>22363</v>
      </c>
      <c r="P510" s="59">
        <v>21450</v>
      </c>
      <c r="Q510" s="59">
        <v>26449</v>
      </c>
      <c r="R510" s="59">
        <v>24950</v>
      </c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</row>
    <row r="511" spans="3:31" s="21" customFormat="1" ht="12.75">
      <c r="C511" s="110" t="s">
        <v>137</v>
      </c>
      <c r="D511" s="107" t="s">
        <v>0</v>
      </c>
      <c r="E511" s="107" t="s">
        <v>0</v>
      </c>
      <c r="F511" s="107" t="s">
        <v>0</v>
      </c>
      <c r="G511" s="107" t="s">
        <v>0</v>
      </c>
      <c r="H511" s="107" t="s">
        <v>0</v>
      </c>
      <c r="I511" s="188" t="s">
        <v>0</v>
      </c>
      <c r="J511" s="30" t="s">
        <v>0</v>
      </c>
      <c r="K511" s="30"/>
      <c r="L511" s="30"/>
      <c r="M511" s="30"/>
      <c r="N511" s="187"/>
      <c r="O511" s="187"/>
      <c r="P511" s="187"/>
      <c r="Q511" s="187"/>
      <c r="R511" s="30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</row>
    <row r="512" spans="3:31" s="21" customFormat="1" ht="12.75">
      <c r="C512" s="30"/>
      <c r="D512" s="30"/>
      <c r="E512" s="30"/>
      <c r="F512" s="30"/>
      <c r="G512" s="30"/>
      <c r="H512" s="30"/>
      <c r="I512" s="113"/>
      <c r="J512" s="30"/>
      <c r="K512" s="30"/>
      <c r="L512" s="30"/>
      <c r="M512" s="52" t="s">
        <v>107</v>
      </c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</row>
    <row r="513" spans="3:59" s="21" customFormat="1" ht="12.75">
      <c r="C513" s="108" t="s">
        <v>107</v>
      </c>
      <c r="D513" s="30"/>
      <c r="E513" s="30"/>
      <c r="F513" s="30"/>
      <c r="G513" s="30"/>
      <c r="H513" s="30"/>
      <c r="I513" s="113"/>
      <c r="J513" s="30"/>
      <c r="K513" s="30"/>
      <c r="L513" s="30"/>
      <c r="M513" s="52" t="s">
        <v>0</v>
      </c>
      <c r="N513" s="52" t="s">
        <v>108</v>
      </c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</row>
    <row r="514" spans="3:59" s="21" customFormat="1" ht="12.75">
      <c r="C514" s="108" t="s">
        <v>0</v>
      </c>
      <c r="D514" s="108" t="s">
        <v>108</v>
      </c>
      <c r="E514" s="30"/>
      <c r="F514" s="30"/>
      <c r="G514" s="30"/>
      <c r="H514" s="30"/>
      <c r="I514" s="113"/>
      <c r="J514" s="30"/>
      <c r="K514" s="30"/>
      <c r="L514" s="30"/>
      <c r="M514" s="30"/>
      <c r="N514" s="30"/>
      <c r="O514" s="30"/>
      <c r="P514" s="30"/>
      <c r="Q514" s="30"/>
      <c r="R514" s="30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</row>
    <row r="515" spans="3:59" s="21" customFormat="1" ht="12.75">
      <c r="C515" s="30"/>
      <c r="D515" s="30"/>
      <c r="E515" s="30"/>
      <c r="F515" s="30"/>
      <c r="G515" s="30"/>
      <c r="H515" s="30"/>
      <c r="I515" s="113"/>
      <c r="J515" s="30"/>
      <c r="K515" s="30"/>
      <c r="L515" s="30"/>
      <c r="M515" s="52" t="s">
        <v>88</v>
      </c>
      <c r="N515" s="52" t="s">
        <v>89</v>
      </c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</row>
    <row r="516" spans="3:59" s="21" customFormat="1" ht="12.75">
      <c r="C516" s="108" t="s">
        <v>88</v>
      </c>
      <c r="D516" s="108" t="s">
        <v>89</v>
      </c>
      <c r="E516" s="30"/>
      <c r="F516" s="30"/>
      <c r="G516" s="30"/>
      <c r="H516" s="30"/>
      <c r="I516" s="113"/>
      <c r="J516" s="30"/>
      <c r="K516" s="30"/>
      <c r="L516" s="30"/>
      <c r="M516" s="52" t="s">
        <v>66</v>
      </c>
      <c r="N516" s="52" t="s">
        <v>137</v>
      </c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</row>
    <row r="517" spans="3:59" s="21" customFormat="1" ht="12.75">
      <c r="C517" s="108" t="s">
        <v>111</v>
      </c>
      <c r="D517" s="108" t="s">
        <v>18</v>
      </c>
      <c r="E517" s="30"/>
      <c r="F517" s="30"/>
      <c r="G517" s="30"/>
      <c r="H517" s="30"/>
      <c r="I517" s="113"/>
      <c r="J517" s="30"/>
      <c r="K517" s="30"/>
      <c r="L517" s="30"/>
      <c r="M517" s="30"/>
      <c r="N517" s="30"/>
      <c r="O517" s="30"/>
      <c r="P517" s="30"/>
      <c r="Q517" s="30"/>
      <c r="R517" s="30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</row>
    <row r="518" spans="3:59" s="21" customFormat="1" ht="12.75">
      <c r="C518" s="30"/>
      <c r="D518" s="30"/>
      <c r="E518" s="30"/>
      <c r="F518" s="30"/>
      <c r="G518" s="30"/>
      <c r="H518" s="30"/>
      <c r="I518" s="113"/>
      <c r="J518" s="30"/>
      <c r="K518" s="30"/>
      <c r="L518" s="30"/>
      <c r="M518" s="56" t="s">
        <v>67</v>
      </c>
      <c r="N518" s="56" t="s">
        <v>60</v>
      </c>
      <c r="O518" s="56" t="s">
        <v>61</v>
      </c>
      <c r="P518" s="56" t="s">
        <v>69</v>
      </c>
      <c r="Q518" s="56" t="s">
        <v>70</v>
      </c>
      <c r="R518" s="56" t="s">
        <v>71</v>
      </c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</row>
    <row r="519" spans="3:59" s="21" customFormat="1" ht="12.75">
      <c r="C519" s="110" t="s">
        <v>112</v>
      </c>
      <c r="D519" s="110" t="s">
        <v>60</v>
      </c>
      <c r="E519" s="110" t="s">
        <v>61</v>
      </c>
      <c r="F519" s="110" t="s">
        <v>69</v>
      </c>
      <c r="G519" s="110" t="s">
        <v>70</v>
      </c>
      <c r="H519" s="110" t="s">
        <v>71</v>
      </c>
      <c r="I519" s="113"/>
      <c r="J519" s="30"/>
      <c r="K519" s="30"/>
      <c r="L519" s="30"/>
      <c r="M519" s="56" t="s">
        <v>72</v>
      </c>
      <c r="N519" s="58">
        <f>SUM(N521:N548)</f>
        <v>281180</v>
      </c>
      <c r="O519" s="58">
        <f aca="true" t="shared" si="72" ref="O519:R519">SUM(O521:O548)</f>
        <v>296915</v>
      </c>
      <c r="P519" s="58">
        <f t="shared" si="72"/>
        <v>276460</v>
      </c>
      <c r="Q519" s="58">
        <f t="shared" si="72"/>
        <v>299461</v>
      </c>
      <c r="R519" s="58">
        <f t="shared" si="72"/>
        <v>313289</v>
      </c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</row>
    <row r="520" spans="3:59" s="21" customFormat="1" ht="12.75">
      <c r="C520" s="110" t="s">
        <v>140</v>
      </c>
      <c r="D520" s="106">
        <v>360460</v>
      </c>
      <c r="E520" s="106">
        <v>354483</v>
      </c>
      <c r="F520" s="106">
        <v>335317</v>
      </c>
      <c r="G520" s="106">
        <v>355400</v>
      </c>
      <c r="H520" s="106">
        <v>382635</v>
      </c>
      <c r="I520" s="113">
        <f t="shared" si="70"/>
        <v>357659</v>
      </c>
      <c r="J520" s="30">
        <v>357659</v>
      </c>
      <c r="K520" s="30"/>
      <c r="L520" s="30"/>
      <c r="M520" s="56" t="s">
        <v>95</v>
      </c>
      <c r="N520" s="58">
        <f>SUM(N521+N524+N525+N527+N528+N529+N530+N532+N536+N539+N540+N542+N546+N547+N548)</f>
        <v>180084</v>
      </c>
      <c r="O520" s="58">
        <f aca="true" t="shared" si="73" ref="O520:R520">SUM(O521+O524+O525+O527+O528+O529+O530+O532+O536+O539+O540+O542+O546+O547+O548)</f>
        <v>185927</v>
      </c>
      <c r="P520" s="58">
        <f t="shared" si="73"/>
        <v>175694</v>
      </c>
      <c r="Q520" s="58">
        <f t="shared" si="73"/>
        <v>177909</v>
      </c>
      <c r="R520" s="58">
        <f t="shared" si="73"/>
        <v>183740</v>
      </c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</row>
    <row r="521" spans="3:59" s="21" customFormat="1" ht="12.75">
      <c r="C521" s="110" t="s">
        <v>127</v>
      </c>
      <c r="D521" s="106">
        <v>30495</v>
      </c>
      <c r="E521" s="106">
        <v>27251</v>
      </c>
      <c r="F521" s="106">
        <v>29399</v>
      </c>
      <c r="G521" s="106">
        <v>29944</v>
      </c>
      <c r="H521" s="106">
        <v>29081</v>
      </c>
      <c r="I521" s="113">
        <f t="shared" si="70"/>
        <v>29234</v>
      </c>
      <c r="J521" s="30">
        <v>29234</v>
      </c>
      <c r="K521" s="30"/>
      <c r="L521" s="30"/>
      <c r="M521" s="56" t="s">
        <v>31</v>
      </c>
      <c r="N521" s="59">
        <v>1660</v>
      </c>
      <c r="O521" s="59">
        <v>1670</v>
      </c>
      <c r="P521" s="59">
        <v>1631</v>
      </c>
      <c r="Q521" s="59">
        <v>1751</v>
      </c>
      <c r="R521" s="59">
        <v>1725</v>
      </c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</row>
    <row r="522" spans="3:59" s="21" customFormat="1" ht="12.75">
      <c r="C522" s="110" t="s">
        <v>128</v>
      </c>
      <c r="D522" s="106">
        <v>396</v>
      </c>
      <c r="E522" s="106">
        <v>324</v>
      </c>
      <c r="F522" s="106">
        <v>360</v>
      </c>
      <c r="G522" s="106">
        <v>360</v>
      </c>
      <c r="H522" s="106">
        <v>396</v>
      </c>
      <c r="I522" s="113"/>
      <c r="J522" s="30"/>
      <c r="K522" s="30"/>
      <c r="L522" s="30"/>
      <c r="M522" s="56" t="s">
        <v>32</v>
      </c>
      <c r="N522" s="59">
        <v>4077</v>
      </c>
      <c r="O522" s="59">
        <v>4280</v>
      </c>
      <c r="P522" s="59">
        <v>3810</v>
      </c>
      <c r="Q522" s="59">
        <v>5203</v>
      </c>
      <c r="R522" s="59">
        <v>5568</v>
      </c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</row>
    <row r="523" spans="3:59" s="21" customFormat="1" ht="12.75">
      <c r="C523" s="110" t="s">
        <v>129</v>
      </c>
      <c r="D523" s="106">
        <v>30876</v>
      </c>
      <c r="E523" s="106">
        <v>33426</v>
      </c>
      <c r="F523" s="106">
        <v>31399</v>
      </c>
      <c r="G523" s="106">
        <v>30783</v>
      </c>
      <c r="H523" s="106">
        <v>34318</v>
      </c>
      <c r="I523" s="113"/>
      <c r="J523" s="30"/>
      <c r="K523" s="30"/>
      <c r="L523" s="30"/>
      <c r="M523" s="56" t="s">
        <v>20</v>
      </c>
      <c r="N523" s="59">
        <v>6323</v>
      </c>
      <c r="O523" s="59">
        <v>7882</v>
      </c>
      <c r="P523" s="59">
        <v>6431</v>
      </c>
      <c r="Q523" s="59">
        <v>6839</v>
      </c>
      <c r="R523" s="59">
        <v>8027</v>
      </c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</row>
    <row r="524" spans="3:59" s="21" customFormat="1" ht="12.75">
      <c r="C524" s="110" t="s">
        <v>130</v>
      </c>
      <c r="D524" s="106">
        <v>870</v>
      </c>
      <c r="E524" s="106">
        <v>626</v>
      </c>
      <c r="F524" s="106">
        <v>626</v>
      </c>
      <c r="G524" s="106">
        <v>788</v>
      </c>
      <c r="H524" s="106">
        <v>756</v>
      </c>
      <c r="I524" s="113"/>
      <c r="J524" s="30"/>
      <c r="K524" s="30"/>
      <c r="L524" s="30"/>
      <c r="M524" s="56" t="s">
        <v>33</v>
      </c>
      <c r="N524" s="59">
        <v>4223</v>
      </c>
      <c r="O524" s="59">
        <v>4276</v>
      </c>
      <c r="P524" s="59">
        <v>4701</v>
      </c>
      <c r="Q524" s="59">
        <v>4487</v>
      </c>
      <c r="R524" s="59">
        <v>4564</v>
      </c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</row>
    <row r="525" spans="3:59" s="21" customFormat="1" ht="12.75">
      <c r="C525" s="110" t="s">
        <v>131</v>
      </c>
      <c r="D525" s="106">
        <v>10872</v>
      </c>
      <c r="E525" s="106">
        <v>11645</v>
      </c>
      <c r="F525" s="106">
        <v>11089</v>
      </c>
      <c r="G525" s="106">
        <v>11048</v>
      </c>
      <c r="H525" s="106">
        <v>11529</v>
      </c>
      <c r="I525" s="113"/>
      <c r="J525" s="30"/>
      <c r="K525" s="30"/>
      <c r="L525" s="30"/>
      <c r="M525" s="56" t="s">
        <v>73</v>
      </c>
      <c r="N525" s="59">
        <v>10268</v>
      </c>
      <c r="O525" s="59">
        <v>10856</v>
      </c>
      <c r="P525" s="59">
        <v>10136</v>
      </c>
      <c r="Q525" s="59">
        <v>9786</v>
      </c>
      <c r="R525" s="112">
        <v>9786</v>
      </c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</row>
    <row r="526" spans="3:59" s="21" customFormat="1" ht="12.75">
      <c r="C526" s="110" t="s">
        <v>132</v>
      </c>
      <c r="D526" s="106">
        <v>384</v>
      </c>
      <c r="E526" s="106">
        <v>472</v>
      </c>
      <c r="F526" s="106">
        <v>307</v>
      </c>
      <c r="G526" s="106">
        <v>413</v>
      </c>
      <c r="H526" s="106">
        <v>448</v>
      </c>
      <c r="I526" s="113"/>
      <c r="J526" s="30"/>
      <c r="K526" s="30"/>
      <c r="L526" s="30"/>
      <c r="M526" s="56" t="s">
        <v>34</v>
      </c>
      <c r="N526" s="59">
        <v>606</v>
      </c>
      <c r="O526" s="59">
        <v>694</v>
      </c>
      <c r="P526" s="59">
        <v>885</v>
      </c>
      <c r="Q526" s="59">
        <v>889</v>
      </c>
      <c r="R526" s="59">
        <v>1051</v>
      </c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</row>
    <row r="527" spans="3:59" s="21" customFormat="1" ht="12.75">
      <c r="C527" s="110" t="s">
        <v>133</v>
      </c>
      <c r="D527" s="106">
        <v>3990</v>
      </c>
      <c r="E527" s="106">
        <v>4093</v>
      </c>
      <c r="F527" s="106">
        <v>3991</v>
      </c>
      <c r="G527" s="106">
        <v>3976</v>
      </c>
      <c r="H527" s="106">
        <v>3970</v>
      </c>
      <c r="I527" s="113"/>
      <c r="J527" s="30"/>
      <c r="K527" s="30"/>
      <c r="L527" s="30"/>
      <c r="M527" s="56" t="s">
        <v>35</v>
      </c>
      <c r="N527" s="57"/>
      <c r="O527" s="57"/>
      <c r="P527" s="57"/>
      <c r="Q527" s="57"/>
      <c r="R527" s="57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</row>
    <row r="528" spans="3:59" s="21" customFormat="1" ht="12.75">
      <c r="C528" s="110" t="s">
        <v>134</v>
      </c>
      <c r="D528" s="106">
        <v>3753</v>
      </c>
      <c r="E528" s="106">
        <v>3753</v>
      </c>
      <c r="F528" s="106">
        <v>3753</v>
      </c>
      <c r="G528" s="106">
        <v>3753</v>
      </c>
      <c r="H528" s="106">
        <v>3753</v>
      </c>
      <c r="I528" s="113"/>
      <c r="J528" s="30"/>
      <c r="K528" s="30"/>
      <c r="L528" s="30"/>
      <c r="M528" s="56" t="s">
        <v>36</v>
      </c>
      <c r="N528" s="59">
        <v>2794</v>
      </c>
      <c r="O528" s="59">
        <v>3298</v>
      </c>
      <c r="P528" s="59">
        <v>3002</v>
      </c>
      <c r="Q528" s="59">
        <v>3241</v>
      </c>
      <c r="R528" s="59">
        <v>2870</v>
      </c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</row>
    <row r="529" spans="3:59" s="21" customFormat="1" ht="12.75">
      <c r="C529" s="110"/>
      <c r="D529" s="111">
        <f>SUM(D522:D528)</f>
        <v>51141</v>
      </c>
      <c r="E529" s="111">
        <f aca="true" t="shared" si="74" ref="E529:H529">SUM(E522:E528)</f>
        <v>54339</v>
      </c>
      <c r="F529" s="111">
        <f t="shared" si="74"/>
        <v>51525</v>
      </c>
      <c r="G529" s="111">
        <f t="shared" si="74"/>
        <v>51121</v>
      </c>
      <c r="H529" s="111">
        <f t="shared" si="74"/>
        <v>55170</v>
      </c>
      <c r="I529" s="113">
        <f t="shared" si="70"/>
        <v>52659.2</v>
      </c>
      <c r="J529" s="30">
        <v>52659.2</v>
      </c>
      <c r="K529" s="30"/>
      <c r="L529" s="30"/>
      <c r="M529" s="56" t="s">
        <v>37</v>
      </c>
      <c r="N529" s="59">
        <v>11455</v>
      </c>
      <c r="O529" s="59">
        <v>13233</v>
      </c>
      <c r="P529" s="59">
        <v>10428</v>
      </c>
      <c r="Q529" s="59">
        <v>14701</v>
      </c>
      <c r="R529" s="59">
        <v>11972</v>
      </c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</row>
    <row r="530" spans="3:59" s="21" customFormat="1" ht="12.75">
      <c r="C530" s="110" t="s">
        <v>136</v>
      </c>
      <c r="D530" s="106">
        <v>42447</v>
      </c>
      <c r="E530" s="106">
        <v>42954</v>
      </c>
      <c r="F530" s="106">
        <v>38199</v>
      </c>
      <c r="G530" s="106">
        <v>38387</v>
      </c>
      <c r="H530" s="106">
        <v>36080</v>
      </c>
      <c r="I530" s="113">
        <f>AVERAGE(D530:H530)</f>
        <v>39613.4</v>
      </c>
      <c r="J530" s="30">
        <v>39613.4</v>
      </c>
      <c r="K530" s="30"/>
      <c r="L530" s="30"/>
      <c r="M530" s="56" t="s">
        <v>22</v>
      </c>
      <c r="N530" s="59">
        <v>108306</v>
      </c>
      <c r="O530" s="59">
        <v>109264</v>
      </c>
      <c r="P530" s="59">
        <v>104856</v>
      </c>
      <c r="Q530" s="59">
        <v>104562</v>
      </c>
      <c r="R530" s="59">
        <v>105467</v>
      </c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</row>
    <row r="531" spans="3:59" s="21" customFormat="1" ht="12.75">
      <c r="C531" s="110" t="s">
        <v>135</v>
      </c>
      <c r="D531" s="106">
        <v>232718</v>
      </c>
      <c r="E531" s="106">
        <v>226670</v>
      </c>
      <c r="F531" s="106">
        <v>212667</v>
      </c>
      <c r="G531" s="106">
        <v>232356</v>
      </c>
      <c r="H531" s="106">
        <v>258813</v>
      </c>
      <c r="I531" s="113">
        <f t="shared" si="70"/>
        <v>232644.8</v>
      </c>
      <c r="J531" s="30">
        <v>232644.8</v>
      </c>
      <c r="K531" s="30"/>
      <c r="L531" s="30"/>
      <c r="M531" s="56" t="s">
        <v>38</v>
      </c>
      <c r="N531" s="59">
        <v>3895</v>
      </c>
      <c r="O531" s="59">
        <v>3532</v>
      </c>
      <c r="P531" s="59">
        <v>3118</v>
      </c>
      <c r="Q531" s="59">
        <v>3887</v>
      </c>
      <c r="R531" s="59">
        <v>3914</v>
      </c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</row>
    <row r="532" spans="3:59" s="21" customFormat="1" ht="12.75">
      <c r="C532" s="110" t="s">
        <v>137</v>
      </c>
      <c r="D532" s="106">
        <v>3659</v>
      </c>
      <c r="E532" s="106">
        <v>3270</v>
      </c>
      <c r="F532" s="106">
        <v>3528</v>
      </c>
      <c r="G532" s="106">
        <v>3593</v>
      </c>
      <c r="H532" s="106">
        <v>3490</v>
      </c>
      <c r="I532" s="113">
        <f t="shared" si="70"/>
        <v>3508</v>
      </c>
      <c r="J532" s="30">
        <v>3508</v>
      </c>
      <c r="K532" s="30"/>
      <c r="L532" s="30"/>
      <c r="M532" s="56" t="s">
        <v>39</v>
      </c>
      <c r="N532" s="59">
        <v>13619</v>
      </c>
      <c r="O532" s="59">
        <v>14383</v>
      </c>
      <c r="P532" s="59">
        <v>13041</v>
      </c>
      <c r="Q532" s="59">
        <v>12970</v>
      </c>
      <c r="R532" s="59">
        <v>14202</v>
      </c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</row>
    <row r="533" spans="3:59" s="21" customFormat="1" ht="12.75">
      <c r="C533" s="30"/>
      <c r="D533" s="30"/>
      <c r="E533" s="30"/>
      <c r="F533" s="30"/>
      <c r="G533" s="30"/>
      <c r="H533" s="30"/>
      <c r="I533" s="113"/>
      <c r="J533" s="30"/>
      <c r="K533" s="30"/>
      <c r="L533" s="30"/>
      <c r="M533" s="56" t="s">
        <v>40</v>
      </c>
      <c r="N533" s="59">
        <v>34</v>
      </c>
      <c r="O533" s="59">
        <v>36</v>
      </c>
      <c r="P533" s="59">
        <v>47</v>
      </c>
      <c r="Q533" s="59">
        <v>27</v>
      </c>
      <c r="R533" s="59">
        <v>3</v>
      </c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</row>
    <row r="534" spans="3:59" s="21" customFormat="1" ht="12.75">
      <c r="C534" s="108" t="s">
        <v>107</v>
      </c>
      <c r="D534" s="30"/>
      <c r="E534" s="30"/>
      <c r="F534" s="30"/>
      <c r="G534" s="30"/>
      <c r="H534" s="30"/>
      <c r="I534" s="113"/>
      <c r="J534" s="30"/>
      <c r="K534" s="30"/>
      <c r="L534" s="30"/>
      <c r="M534" s="56" t="s">
        <v>41</v>
      </c>
      <c r="N534" s="59">
        <v>965</v>
      </c>
      <c r="O534" s="59">
        <v>939</v>
      </c>
      <c r="P534" s="59">
        <v>1376</v>
      </c>
      <c r="Q534" s="59">
        <v>1268</v>
      </c>
      <c r="R534" s="59">
        <v>1469</v>
      </c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</row>
    <row r="535" spans="3:59" s="21" customFormat="1" ht="12.75">
      <c r="C535" s="108" t="s">
        <v>0</v>
      </c>
      <c r="D535" s="108" t="s">
        <v>108</v>
      </c>
      <c r="E535" s="30"/>
      <c r="F535" s="30"/>
      <c r="G535" s="30"/>
      <c r="H535" s="30"/>
      <c r="I535" s="113"/>
      <c r="J535" s="30"/>
      <c r="K535" s="30"/>
      <c r="L535" s="30"/>
      <c r="M535" s="56" t="s">
        <v>42</v>
      </c>
      <c r="N535" s="59">
        <v>1341</v>
      </c>
      <c r="O535" s="59">
        <v>1580</v>
      </c>
      <c r="P535" s="59">
        <v>2207</v>
      </c>
      <c r="Q535" s="59">
        <v>2121</v>
      </c>
      <c r="R535" s="59">
        <v>2438</v>
      </c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</row>
    <row r="536" spans="3:59" s="21" customFormat="1" ht="12.75">
      <c r="C536" s="30"/>
      <c r="D536" s="30"/>
      <c r="E536" s="30"/>
      <c r="F536" s="30"/>
      <c r="G536" s="30"/>
      <c r="H536" s="30"/>
      <c r="I536" s="113"/>
      <c r="J536" s="30"/>
      <c r="K536" s="30"/>
      <c r="L536" s="30"/>
      <c r="M536" s="56" t="s">
        <v>29</v>
      </c>
      <c r="N536" s="59">
        <v>80</v>
      </c>
      <c r="O536" s="59">
        <v>72</v>
      </c>
      <c r="P536" s="59">
        <v>74</v>
      </c>
      <c r="Q536" s="59">
        <v>83</v>
      </c>
      <c r="R536" s="59">
        <v>82</v>
      </c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</row>
    <row r="537" spans="3:59" s="21" customFormat="1" ht="12.75">
      <c r="C537" s="108" t="s">
        <v>88</v>
      </c>
      <c r="D537" s="108" t="s">
        <v>89</v>
      </c>
      <c r="E537" s="30"/>
      <c r="F537" s="30"/>
      <c r="G537" s="30"/>
      <c r="H537" s="30"/>
      <c r="I537" s="113"/>
      <c r="J537" s="30"/>
      <c r="K537" s="30"/>
      <c r="L537" s="30"/>
      <c r="M537" s="56" t="s">
        <v>26</v>
      </c>
      <c r="N537" s="59">
        <v>6039</v>
      </c>
      <c r="O537" s="59">
        <v>6566</v>
      </c>
      <c r="P537" s="59">
        <v>6520</v>
      </c>
      <c r="Q537" s="59">
        <v>7916</v>
      </c>
      <c r="R537" s="59">
        <v>8376</v>
      </c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</row>
    <row r="538" spans="3:59" s="21" customFormat="1" ht="12.75">
      <c r="C538" s="108" t="s">
        <v>111</v>
      </c>
      <c r="D538" s="108" t="s">
        <v>44</v>
      </c>
      <c r="E538" s="30"/>
      <c r="F538" s="30"/>
      <c r="G538" s="30"/>
      <c r="H538" s="30"/>
      <c r="I538" s="113"/>
      <c r="J538" s="30"/>
      <c r="K538" s="30"/>
      <c r="L538" s="30"/>
      <c r="M538" s="56" t="s">
        <v>43</v>
      </c>
      <c r="N538" s="57" t="s">
        <v>0</v>
      </c>
      <c r="O538" s="57" t="s">
        <v>0</v>
      </c>
      <c r="P538" s="57" t="s">
        <v>0</v>
      </c>
      <c r="Q538" s="57" t="s">
        <v>0</v>
      </c>
      <c r="R538" s="57" t="s">
        <v>0</v>
      </c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</row>
    <row r="539" spans="3:59" s="21" customFormat="1" ht="12.75">
      <c r="C539" s="30"/>
      <c r="D539" s="30"/>
      <c r="E539" s="30"/>
      <c r="F539" s="30"/>
      <c r="G539" s="30"/>
      <c r="H539" s="30"/>
      <c r="I539" s="113"/>
      <c r="J539" s="30"/>
      <c r="K539" s="30"/>
      <c r="L539" s="30"/>
      <c r="M539" s="56" t="s">
        <v>18</v>
      </c>
      <c r="N539" s="59">
        <v>3659</v>
      </c>
      <c r="O539" s="59">
        <v>3270</v>
      </c>
      <c r="P539" s="59">
        <v>3528</v>
      </c>
      <c r="Q539" s="59">
        <v>3593</v>
      </c>
      <c r="R539" s="59">
        <v>3490</v>
      </c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</row>
    <row r="540" spans="3:59" s="21" customFormat="1" ht="12.75">
      <c r="C540" s="110" t="s">
        <v>112</v>
      </c>
      <c r="D540" s="110" t="s">
        <v>60</v>
      </c>
      <c r="E540" s="110" t="s">
        <v>61</v>
      </c>
      <c r="F540" s="110" t="s">
        <v>69</v>
      </c>
      <c r="G540" s="110" t="s">
        <v>70</v>
      </c>
      <c r="H540" s="110" t="s">
        <v>71</v>
      </c>
      <c r="I540" s="113"/>
      <c r="J540" s="30"/>
      <c r="K540" s="30"/>
      <c r="L540" s="30"/>
      <c r="M540" s="56" t="s">
        <v>44</v>
      </c>
      <c r="N540" s="59">
        <v>3095</v>
      </c>
      <c r="O540" s="59">
        <v>3743</v>
      </c>
      <c r="P540" s="59">
        <v>3314</v>
      </c>
      <c r="Q540" s="59">
        <v>2816</v>
      </c>
      <c r="R540" s="59">
        <v>3606</v>
      </c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</row>
    <row r="541" spans="3:59" s="21" customFormat="1" ht="12.75">
      <c r="C541" s="110" t="s">
        <v>140</v>
      </c>
      <c r="D541" s="106">
        <v>265092</v>
      </c>
      <c r="E541" s="106">
        <v>264304</v>
      </c>
      <c r="F541" s="106">
        <v>244722</v>
      </c>
      <c r="G541" s="106">
        <v>240074</v>
      </c>
      <c r="H541" s="106">
        <v>254460</v>
      </c>
      <c r="I541" s="113">
        <f t="shared" si="70"/>
        <v>253730.4</v>
      </c>
      <c r="J541" s="30">
        <v>253730.4</v>
      </c>
      <c r="K541" s="30"/>
      <c r="L541" s="30"/>
      <c r="M541" s="56" t="s">
        <v>25</v>
      </c>
      <c r="N541" s="59">
        <v>56601</v>
      </c>
      <c r="O541" s="59">
        <v>58425</v>
      </c>
      <c r="P541" s="59">
        <v>60206</v>
      </c>
      <c r="Q541" s="59">
        <v>67084</v>
      </c>
      <c r="R541" s="59">
        <v>70075</v>
      </c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</row>
    <row r="542" spans="3:59" s="21" customFormat="1" ht="12.75">
      <c r="C542" s="110" t="s">
        <v>127</v>
      </c>
      <c r="D542" s="106">
        <v>82352</v>
      </c>
      <c r="E542" s="106">
        <v>97053</v>
      </c>
      <c r="F542" s="106">
        <v>81544</v>
      </c>
      <c r="G542" s="106">
        <v>78501</v>
      </c>
      <c r="H542" s="106">
        <v>96679</v>
      </c>
      <c r="I542" s="113">
        <f t="shared" si="70"/>
        <v>87225.8</v>
      </c>
      <c r="J542" s="30">
        <v>87225.8</v>
      </c>
      <c r="K542" s="30"/>
      <c r="L542" s="30"/>
      <c r="M542" s="56" t="s">
        <v>27</v>
      </c>
      <c r="N542" s="59">
        <v>5837</v>
      </c>
      <c r="O542" s="59">
        <v>6555</v>
      </c>
      <c r="P542" s="59">
        <v>6685</v>
      </c>
      <c r="Q542" s="59">
        <v>7702</v>
      </c>
      <c r="R542" s="59">
        <v>7527</v>
      </c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</row>
    <row r="543" spans="3:59" s="21" customFormat="1" ht="12.75">
      <c r="C543" s="110" t="s">
        <v>128</v>
      </c>
      <c r="D543" s="106">
        <v>2210</v>
      </c>
      <c r="E543" s="106">
        <v>2528</v>
      </c>
      <c r="F543" s="106">
        <v>1588</v>
      </c>
      <c r="G543" s="106">
        <v>1593</v>
      </c>
      <c r="H543" s="106">
        <v>1960</v>
      </c>
      <c r="I543" s="113"/>
      <c r="J543" s="30"/>
      <c r="K543" s="30"/>
      <c r="L543" s="30"/>
      <c r="M543" s="56" t="s">
        <v>45</v>
      </c>
      <c r="N543" s="59">
        <v>19638</v>
      </c>
      <c r="O543" s="59">
        <v>24715</v>
      </c>
      <c r="P543" s="59">
        <v>14246</v>
      </c>
      <c r="Q543" s="59">
        <v>24297</v>
      </c>
      <c r="R543" s="59">
        <v>25684</v>
      </c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</row>
    <row r="544" spans="3:59" s="21" customFormat="1" ht="12.75">
      <c r="C544" s="110" t="s">
        <v>129</v>
      </c>
      <c r="D544" s="106">
        <v>8012</v>
      </c>
      <c r="E544" s="106">
        <v>9102</v>
      </c>
      <c r="F544" s="106">
        <v>7956</v>
      </c>
      <c r="G544" s="106">
        <v>8369</v>
      </c>
      <c r="H544" s="106">
        <v>10290</v>
      </c>
      <c r="I544" s="113"/>
      <c r="J544" s="30"/>
      <c r="K544" s="30"/>
      <c r="L544" s="30"/>
      <c r="M544" s="56" t="s">
        <v>23</v>
      </c>
      <c r="N544" s="57" t="s">
        <v>0</v>
      </c>
      <c r="O544" s="57" t="s">
        <v>0</v>
      </c>
      <c r="P544" s="57" t="s">
        <v>0</v>
      </c>
      <c r="Q544" s="57" t="s">
        <v>0</v>
      </c>
      <c r="R544" s="57" t="s">
        <v>0</v>
      </c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</row>
    <row r="545" spans="3:59" s="21" customFormat="1" ht="12.75">
      <c r="C545" s="110" t="s">
        <v>130</v>
      </c>
      <c r="D545" s="106">
        <v>7161</v>
      </c>
      <c r="E545" s="106">
        <v>8092</v>
      </c>
      <c r="F545" s="106">
        <v>7306</v>
      </c>
      <c r="G545" s="106">
        <v>6275</v>
      </c>
      <c r="H545" s="106">
        <v>8196</v>
      </c>
      <c r="I545" s="113"/>
      <c r="J545" s="30"/>
      <c r="K545" s="30"/>
      <c r="L545" s="30"/>
      <c r="M545" s="56" t="s">
        <v>46</v>
      </c>
      <c r="N545" s="59">
        <v>1577</v>
      </c>
      <c r="O545" s="59">
        <v>2339</v>
      </c>
      <c r="P545" s="59">
        <v>1920</v>
      </c>
      <c r="Q545" s="59">
        <v>2021</v>
      </c>
      <c r="R545" s="59">
        <v>2944</v>
      </c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</row>
    <row r="546" spans="3:59" s="21" customFormat="1" ht="12.75">
      <c r="C546" s="110" t="s">
        <v>131</v>
      </c>
      <c r="D546" s="106">
        <v>2059</v>
      </c>
      <c r="E546" s="106">
        <v>2212</v>
      </c>
      <c r="F546" s="106">
        <v>2190</v>
      </c>
      <c r="G546" s="106">
        <v>2135</v>
      </c>
      <c r="H546" s="106">
        <v>2463</v>
      </c>
      <c r="I546" s="113"/>
      <c r="J546" s="30"/>
      <c r="K546" s="30"/>
      <c r="L546" s="30"/>
      <c r="M546" s="56" t="s">
        <v>24</v>
      </c>
      <c r="N546" s="59">
        <v>200</v>
      </c>
      <c r="O546" s="59">
        <v>246</v>
      </c>
      <c r="P546" s="59">
        <v>581</v>
      </c>
      <c r="Q546" s="59">
        <v>639</v>
      </c>
      <c r="R546" s="59">
        <v>623</v>
      </c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</row>
    <row r="547" spans="3:59" s="21" customFormat="1" ht="12.75">
      <c r="C547" s="110" t="s">
        <v>132</v>
      </c>
      <c r="D547" s="106">
        <v>1149</v>
      </c>
      <c r="E547" s="106">
        <v>1603</v>
      </c>
      <c r="F547" s="106">
        <v>1275</v>
      </c>
      <c r="G547" s="106">
        <v>1314</v>
      </c>
      <c r="H547" s="106">
        <v>1340</v>
      </c>
      <c r="I547" s="113"/>
      <c r="J547" s="30"/>
      <c r="K547" s="30"/>
      <c r="L547" s="30"/>
      <c r="M547" s="56" t="s">
        <v>47</v>
      </c>
      <c r="N547" s="59">
        <v>4015</v>
      </c>
      <c r="O547" s="59">
        <v>4015</v>
      </c>
      <c r="P547" s="59">
        <v>2545</v>
      </c>
      <c r="Q547" s="59">
        <v>2522</v>
      </c>
      <c r="R547" s="112">
        <v>2522</v>
      </c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</row>
    <row r="548" spans="3:59" s="21" customFormat="1" ht="12.75">
      <c r="C548" s="110" t="s">
        <v>133</v>
      </c>
      <c r="D548" s="107" t="s">
        <v>0</v>
      </c>
      <c r="E548" s="107" t="s">
        <v>0</v>
      </c>
      <c r="F548" s="107" t="s">
        <v>0</v>
      </c>
      <c r="G548" s="107" t="s">
        <v>0</v>
      </c>
      <c r="H548" s="107" t="s">
        <v>0</v>
      </c>
      <c r="I548" s="113"/>
      <c r="J548" s="30"/>
      <c r="K548" s="30"/>
      <c r="L548" s="30"/>
      <c r="M548" s="56" t="s">
        <v>21</v>
      </c>
      <c r="N548" s="59">
        <v>10873</v>
      </c>
      <c r="O548" s="59">
        <v>11046</v>
      </c>
      <c r="P548" s="59">
        <v>11172</v>
      </c>
      <c r="Q548" s="59">
        <v>9056</v>
      </c>
      <c r="R548" s="59">
        <v>15304</v>
      </c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</row>
    <row r="549" spans="3:59" s="21" customFormat="1" ht="12.75">
      <c r="C549" s="110" t="s">
        <v>134</v>
      </c>
      <c r="D549" s="107" t="s">
        <v>0</v>
      </c>
      <c r="E549" s="107" t="s">
        <v>0</v>
      </c>
      <c r="F549" s="107" t="s">
        <v>0</v>
      </c>
      <c r="G549" s="107" t="s">
        <v>0</v>
      </c>
      <c r="H549" s="107" t="s">
        <v>0</v>
      </c>
      <c r="I549" s="113"/>
      <c r="J549" s="30"/>
      <c r="K549" s="30"/>
      <c r="L549" s="30"/>
      <c r="M549" s="30"/>
      <c r="N549" s="187"/>
      <c r="O549" s="187"/>
      <c r="P549" s="187"/>
      <c r="Q549" s="187"/>
      <c r="R549" s="30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</row>
    <row r="550" spans="3:59" s="21" customFormat="1" ht="12.75">
      <c r="C550" s="110"/>
      <c r="D550" s="111">
        <f>SUM(D543:D549)</f>
        <v>20591</v>
      </c>
      <c r="E550" s="111">
        <f aca="true" t="shared" si="75" ref="E550:H550">SUM(E543:E549)</f>
        <v>23537</v>
      </c>
      <c r="F550" s="111">
        <f t="shared" si="75"/>
        <v>20315</v>
      </c>
      <c r="G550" s="111">
        <f t="shared" si="75"/>
        <v>19686</v>
      </c>
      <c r="H550" s="111">
        <f t="shared" si="75"/>
        <v>24249</v>
      </c>
      <c r="I550" s="113">
        <f aca="true" t="shared" si="76" ref="I550:I595">AVERAGE(D550:H550)</f>
        <v>21675.6</v>
      </c>
      <c r="J550" s="30">
        <v>21675.6</v>
      </c>
      <c r="K550" s="30"/>
      <c r="L550" s="30"/>
      <c r="M550" s="52" t="s">
        <v>107</v>
      </c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</row>
    <row r="551" spans="3:59" s="21" customFormat="1" ht="12.75">
      <c r="C551" s="110" t="s">
        <v>136</v>
      </c>
      <c r="D551" s="106">
        <v>37865</v>
      </c>
      <c r="E551" s="106">
        <v>39130</v>
      </c>
      <c r="F551" s="106">
        <v>38709</v>
      </c>
      <c r="G551" s="106">
        <v>38231</v>
      </c>
      <c r="H551" s="106">
        <v>39128</v>
      </c>
      <c r="I551" s="113">
        <f>AVERAGE(D551:H551)</f>
        <v>38612.6</v>
      </c>
      <c r="J551" s="30">
        <v>38612.6</v>
      </c>
      <c r="K551" s="30"/>
      <c r="L551" s="30"/>
      <c r="M551" s="52" t="s">
        <v>0</v>
      </c>
      <c r="N551" s="52" t="s">
        <v>108</v>
      </c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</row>
    <row r="552" spans="3:59" s="21" customFormat="1" ht="12.75">
      <c r="C552" s="110" t="s">
        <v>135</v>
      </c>
      <c r="D552" s="106">
        <v>121189</v>
      </c>
      <c r="E552" s="106">
        <v>100841</v>
      </c>
      <c r="F552" s="106">
        <v>100841</v>
      </c>
      <c r="G552" s="106">
        <v>100841</v>
      </c>
      <c r="H552" s="106">
        <v>90798</v>
      </c>
      <c r="I552" s="113">
        <f t="shared" si="76"/>
        <v>102902</v>
      </c>
      <c r="J552" s="30">
        <v>102902</v>
      </c>
      <c r="K552" s="30"/>
      <c r="L552" s="30"/>
      <c r="M552" s="30"/>
      <c r="N552" s="30"/>
      <c r="O552" s="30"/>
      <c r="P552" s="30"/>
      <c r="Q552" s="30"/>
      <c r="R552" s="30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</row>
    <row r="553" spans="3:22" s="21" customFormat="1" ht="12.75">
      <c r="C553" s="110" t="s">
        <v>137</v>
      </c>
      <c r="D553" s="106">
        <v>3095</v>
      </c>
      <c r="E553" s="106">
        <v>3743</v>
      </c>
      <c r="F553" s="106">
        <v>3314</v>
      </c>
      <c r="G553" s="106">
        <v>2816</v>
      </c>
      <c r="H553" s="106">
        <v>3606</v>
      </c>
      <c r="I553" s="113">
        <f t="shared" si="76"/>
        <v>3314.8</v>
      </c>
      <c r="J553" s="30">
        <v>3314.8</v>
      </c>
      <c r="K553" s="30"/>
      <c r="L553" s="30"/>
      <c r="M553" s="30"/>
      <c r="N553" s="30"/>
      <c r="O553" s="30"/>
      <c r="P553" s="30"/>
      <c r="Q553" s="30"/>
      <c r="R553" s="30"/>
      <c r="S553" s="53"/>
      <c r="T553" s="53"/>
      <c r="U553" s="53"/>
      <c r="V553" s="53"/>
    </row>
    <row r="554" spans="3:22" s="21" customFormat="1" ht="12.75">
      <c r="C554" s="30"/>
      <c r="D554" s="30"/>
      <c r="E554" s="30"/>
      <c r="F554" s="30"/>
      <c r="G554" s="30"/>
      <c r="H554" s="30"/>
      <c r="I554" s="113"/>
      <c r="J554" s="30"/>
      <c r="K554" s="30"/>
      <c r="L554" s="30"/>
      <c r="M554" s="30"/>
      <c r="N554" s="30"/>
      <c r="O554" s="30"/>
      <c r="P554" s="30"/>
      <c r="Q554" s="30"/>
      <c r="R554" s="30"/>
      <c r="S554" s="53"/>
      <c r="T554" s="53"/>
      <c r="U554" s="53"/>
      <c r="V554" s="53"/>
    </row>
    <row r="555" spans="3:22" s="21" customFormat="1" ht="12.75">
      <c r="C555" s="108" t="s">
        <v>107</v>
      </c>
      <c r="D555" s="30"/>
      <c r="E555" s="30"/>
      <c r="F555" s="30"/>
      <c r="G555" s="30"/>
      <c r="H555" s="30"/>
      <c r="I555" s="113"/>
      <c r="J555" s="30"/>
      <c r="K555" s="30"/>
      <c r="L555" s="30"/>
      <c r="M555" s="30"/>
      <c r="N555" s="30"/>
      <c r="O555" s="30"/>
      <c r="P555" s="30"/>
      <c r="Q555" s="30"/>
      <c r="R555" s="30"/>
      <c r="S555" s="53"/>
      <c r="T555" s="53"/>
      <c r="U555" s="53"/>
      <c r="V555" s="53"/>
    </row>
    <row r="556" spans="3:22" s="21" customFormat="1" ht="12.75">
      <c r="C556" s="108" t="s">
        <v>0</v>
      </c>
      <c r="D556" s="108" t="s">
        <v>108</v>
      </c>
      <c r="E556" s="30"/>
      <c r="F556" s="30"/>
      <c r="G556" s="30"/>
      <c r="H556" s="30"/>
      <c r="I556" s="113"/>
      <c r="J556" s="30"/>
      <c r="R556" s="30"/>
      <c r="S556" s="53"/>
      <c r="T556" s="53"/>
      <c r="U556" s="53"/>
      <c r="V556" s="53"/>
    </row>
    <row r="557" spans="3:22" s="21" customFormat="1" ht="12.75">
      <c r="C557" s="30"/>
      <c r="D557" s="30"/>
      <c r="E557" s="30"/>
      <c r="F557" s="30"/>
      <c r="G557" s="30"/>
      <c r="H557" s="30"/>
      <c r="I557" s="113"/>
      <c r="J557" s="30"/>
      <c r="R557" s="30"/>
      <c r="S557" s="53"/>
      <c r="T557" s="53"/>
      <c r="U557" s="53"/>
      <c r="V557" s="53"/>
    </row>
    <row r="558" spans="3:22" s="21" customFormat="1" ht="12.75">
      <c r="C558" s="108" t="s">
        <v>88</v>
      </c>
      <c r="D558" s="108" t="s">
        <v>89</v>
      </c>
      <c r="E558" s="30"/>
      <c r="F558" s="30"/>
      <c r="G558" s="30"/>
      <c r="H558" s="30"/>
      <c r="I558" s="113"/>
      <c r="J558" s="30"/>
      <c r="R558" s="30"/>
      <c r="S558" s="53"/>
      <c r="T558" s="53"/>
      <c r="U558" s="53"/>
      <c r="V558" s="53"/>
    </row>
    <row r="559" spans="3:22" s="21" customFormat="1" ht="12.75">
      <c r="C559" s="108" t="s">
        <v>111</v>
      </c>
      <c r="D559" s="108" t="s">
        <v>25</v>
      </c>
      <c r="E559" s="30"/>
      <c r="F559" s="30"/>
      <c r="G559" s="30"/>
      <c r="H559" s="30"/>
      <c r="I559" s="113"/>
      <c r="J559" s="30"/>
      <c r="R559" s="30"/>
      <c r="S559" s="53"/>
      <c r="T559" s="53"/>
      <c r="U559" s="53"/>
      <c r="V559" s="53"/>
    </row>
    <row r="560" spans="3:22" s="21" customFormat="1" ht="12.75">
      <c r="C560" s="30"/>
      <c r="D560" s="30"/>
      <c r="E560" s="30"/>
      <c r="F560" s="30"/>
      <c r="G560" s="30"/>
      <c r="H560" s="30"/>
      <c r="I560" s="113"/>
      <c r="J560" s="30"/>
      <c r="R560" s="30"/>
      <c r="S560" s="53"/>
      <c r="T560" s="53"/>
      <c r="U560" s="53"/>
      <c r="V560" s="53"/>
    </row>
    <row r="561" spans="3:22" s="21" customFormat="1" ht="12.75">
      <c r="C561" s="110" t="s">
        <v>112</v>
      </c>
      <c r="D561" s="110" t="s">
        <v>60</v>
      </c>
      <c r="E561" s="110" t="s">
        <v>61</v>
      </c>
      <c r="F561" s="110" t="s">
        <v>69</v>
      </c>
      <c r="G561" s="110" t="s">
        <v>70</v>
      </c>
      <c r="H561" s="110" t="s">
        <v>71</v>
      </c>
      <c r="I561" s="113"/>
      <c r="J561" s="30"/>
      <c r="R561" s="30"/>
      <c r="S561" s="53"/>
      <c r="T561" s="53"/>
      <c r="U561" s="53"/>
      <c r="V561" s="53"/>
    </row>
    <row r="562" spans="3:22" s="21" customFormat="1" ht="12.75">
      <c r="C562" s="110" t="s">
        <v>140</v>
      </c>
      <c r="D562" s="106">
        <v>1100546</v>
      </c>
      <c r="E562" s="106">
        <v>1114326</v>
      </c>
      <c r="F562" s="106">
        <v>1169195</v>
      </c>
      <c r="G562" s="106">
        <v>1177615</v>
      </c>
      <c r="H562" s="106">
        <v>1287667</v>
      </c>
      <c r="I562" s="113">
        <f t="shared" si="76"/>
        <v>1169869.8</v>
      </c>
      <c r="J562" s="22">
        <v>1169869.8</v>
      </c>
      <c r="R562" s="30"/>
      <c r="S562" s="53"/>
      <c r="T562" s="53"/>
      <c r="U562" s="53"/>
      <c r="V562" s="53"/>
    </row>
    <row r="563" spans="3:22" s="21" customFormat="1" ht="12.75">
      <c r="C563" s="110" t="s">
        <v>127</v>
      </c>
      <c r="D563" s="106">
        <v>476712</v>
      </c>
      <c r="E563" s="106">
        <v>468276</v>
      </c>
      <c r="F563" s="106">
        <v>495003</v>
      </c>
      <c r="G563" s="106">
        <v>493717</v>
      </c>
      <c r="H563" s="106">
        <v>558263</v>
      </c>
      <c r="I563" s="113">
        <f t="shared" si="76"/>
        <v>498394.2</v>
      </c>
      <c r="J563" s="22">
        <v>498394.2</v>
      </c>
      <c r="R563" s="30"/>
      <c r="S563" s="53"/>
      <c r="T563" s="53"/>
      <c r="U563" s="53"/>
      <c r="V563" s="53"/>
    </row>
    <row r="564" spans="3:22" s="21" customFormat="1" ht="12.75">
      <c r="C564" s="110" t="s">
        <v>128</v>
      </c>
      <c r="D564" s="106">
        <v>14386</v>
      </c>
      <c r="E564" s="106">
        <v>13731</v>
      </c>
      <c r="F564" s="106">
        <v>19592</v>
      </c>
      <c r="G564" s="106">
        <v>15366</v>
      </c>
      <c r="H564" s="106">
        <v>19921</v>
      </c>
      <c r="I564" s="113"/>
      <c r="J564" s="22"/>
      <c r="R564" s="30"/>
      <c r="S564" s="53"/>
      <c r="T564" s="53"/>
      <c r="U564" s="53"/>
      <c r="V564" s="53"/>
    </row>
    <row r="565" spans="3:22" s="21" customFormat="1" ht="12.75">
      <c r="C565" s="110" t="s">
        <v>129</v>
      </c>
      <c r="D565" s="106">
        <v>44352</v>
      </c>
      <c r="E565" s="106">
        <v>50776</v>
      </c>
      <c r="F565" s="106">
        <v>50469</v>
      </c>
      <c r="G565" s="106">
        <v>42608</v>
      </c>
      <c r="H565" s="106">
        <v>47741</v>
      </c>
      <c r="I565" s="113"/>
      <c r="J565" s="22"/>
      <c r="R565" s="30"/>
      <c r="S565" s="53"/>
      <c r="T565" s="53"/>
      <c r="U565" s="53"/>
      <c r="V565" s="53"/>
    </row>
    <row r="566" spans="3:22" s="21" customFormat="1" ht="12.75">
      <c r="C566" s="110" t="s">
        <v>130</v>
      </c>
      <c r="D566" s="106">
        <v>78212</v>
      </c>
      <c r="E566" s="106">
        <v>65231</v>
      </c>
      <c r="F566" s="106">
        <v>65518</v>
      </c>
      <c r="G566" s="106">
        <v>92814</v>
      </c>
      <c r="H566" s="106">
        <v>113975</v>
      </c>
      <c r="I566" s="113"/>
      <c r="J566" s="22"/>
      <c r="R566" s="30"/>
      <c r="S566" s="53"/>
      <c r="T566" s="53"/>
      <c r="U566" s="53"/>
      <c r="V566" s="53"/>
    </row>
    <row r="567" spans="3:22" s="21" customFormat="1" ht="12.75">
      <c r="C567" s="110" t="s">
        <v>131</v>
      </c>
      <c r="D567" s="106">
        <v>12566</v>
      </c>
      <c r="E567" s="106">
        <v>14410</v>
      </c>
      <c r="F567" s="106">
        <v>13660</v>
      </c>
      <c r="G567" s="106">
        <v>12012</v>
      </c>
      <c r="H567" s="106">
        <v>13917</v>
      </c>
      <c r="I567" s="113"/>
      <c r="J567" s="22"/>
      <c r="R567" s="30"/>
      <c r="S567" s="53"/>
      <c r="T567" s="53"/>
      <c r="U567" s="53"/>
      <c r="V567" s="53"/>
    </row>
    <row r="568" spans="3:22" s="21" customFormat="1" ht="12.75">
      <c r="C568" s="110" t="s">
        <v>132</v>
      </c>
      <c r="D568" s="106">
        <v>5487</v>
      </c>
      <c r="E568" s="106">
        <v>6829</v>
      </c>
      <c r="F568" s="106">
        <v>7686</v>
      </c>
      <c r="G568" s="106">
        <v>8302</v>
      </c>
      <c r="H568" s="106">
        <v>8419</v>
      </c>
      <c r="I568" s="113"/>
      <c r="J568" s="22"/>
      <c r="R568" s="30"/>
      <c r="S568" s="53"/>
      <c r="T568" s="53"/>
      <c r="U568" s="53"/>
      <c r="V568" s="53"/>
    </row>
    <row r="569" spans="3:22" s="21" customFormat="1" ht="12.75">
      <c r="C569" s="110" t="s">
        <v>133</v>
      </c>
      <c r="D569" s="107" t="s">
        <v>0</v>
      </c>
      <c r="E569" s="107" t="s">
        <v>0</v>
      </c>
      <c r="F569" s="107" t="s">
        <v>0</v>
      </c>
      <c r="G569" s="107" t="s">
        <v>0</v>
      </c>
      <c r="H569" s="107" t="s">
        <v>0</v>
      </c>
      <c r="I569" s="113"/>
      <c r="J569" s="22"/>
      <c r="R569" s="30"/>
      <c r="S569" s="53"/>
      <c r="T569" s="53"/>
      <c r="U569" s="53"/>
      <c r="V569" s="53"/>
    </row>
    <row r="570" spans="3:22" s="21" customFormat="1" ht="12.75">
      <c r="C570" s="110" t="s">
        <v>134</v>
      </c>
      <c r="D570" s="106">
        <v>173</v>
      </c>
      <c r="E570" s="106">
        <v>239</v>
      </c>
      <c r="F570" s="106">
        <v>406</v>
      </c>
      <c r="G570" s="106">
        <v>406</v>
      </c>
      <c r="H570" s="106">
        <v>389</v>
      </c>
      <c r="I570" s="113"/>
      <c r="J570" s="22"/>
      <c r="R570" s="30"/>
      <c r="S570" s="53"/>
      <c r="T570" s="53"/>
      <c r="U570" s="53"/>
      <c r="V570" s="53"/>
    </row>
    <row r="571" spans="3:22" s="21" customFormat="1" ht="12.75">
      <c r="C571" s="110"/>
      <c r="D571" s="111">
        <f>SUM(D564:D570)</f>
        <v>155176</v>
      </c>
      <c r="E571" s="111">
        <f aca="true" t="shared" si="77" ref="E571:H571">SUM(E564:E570)</f>
        <v>151216</v>
      </c>
      <c r="F571" s="111">
        <f t="shared" si="77"/>
        <v>157331</v>
      </c>
      <c r="G571" s="111">
        <f t="shared" si="77"/>
        <v>171508</v>
      </c>
      <c r="H571" s="111">
        <f t="shared" si="77"/>
        <v>204362</v>
      </c>
      <c r="I571" s="113">
        <f t="shared" si="76"/>
        <v>167918.6</v>
      </c>
      <c r="J571" s="22">
        <v>167918.6</v>
      </c>
      <c r="R571" s="30"/>
      <c r="S571" s="53"/>
      <c r="T571" s="53"/>
      <c r="U571" s="53"/>
      <c r="V571" s="53"/>
    </row>
    <row r="572" spans="3:22" s="21" customFormat="1" ht="12.75">
      <c r="C572" s="110" t="s">
        <v>136</v>
      </c>
      <c r="D572" s="106">
        <v>101695.09796</v>
      </c>
      <c r="E572" s="106">
        <v>117230.1315</v>
      </c>
      <c r="F572" s="106">
        <v>137462.45987</v>
      </c>
      <c r="G572" s="106">
        <v>131384.68760999996</v>
      </c>
      <c r="H572" s="106">
        <v>139066.09119</v>
      </c>
      <c r="I572" s="113">
        <f>AVERAGE(D572:H572)</f>
        <v>125367.693626</v>
      </c>
      <c r="J572" s="22">
        <v>125367.693626</v>
      </c>
      <c r="R572" s="30"/>
      <c r="S572" s="53"/>
      <c r="T572" s="53"/>
      <c r="U572" s="53"/>
      <c r="V572" s="53"/>
    </row>
    <row r="573" spans="3:22" s="21" customFormat="1" ht="12.75">
      <c r="C573" s="110" t="s">
        <v>135</v>
      </c>
      <c r="D573" s="106">
        <v>310360.65403000003</v>
      </c>
      <c r="E573" s="106">
        <v>319177.45548999996</v>
      </c>
      <c r="F573" s="106">
        <v>319192.23837000004</v>
      </c>
      <c r="G573" s="106">
        <v>313922.85985999997</v>
      </c>
      <c r="H573" s="106">
        <v>315901.83742</v>
      </c>
      <c r="I573" s="113">
        <f t="shared" si="76"/>
        <v>315711.009034</v>
      </c>
      <c r="J573" s="310">
        <v>315711.009034</v>
      </c>
      <c r="L573" s="30"/>
      <c r="M573" s="30"/>
      <c r="N573" s="30"/>
      <c r="O573" s="30"/>
      <c r="P573" s="30"/>
      <c r="Q573" s="30"/>
      <c r="R573" s="30"/>
      <c r="S573" s="53"/>
      <c r="T573" s="53"/>
      <c r="U573" s="53"/>
      <c r="V573" s="53"/>
    </row>
    <row r="574" spans="3:22" s="21" customFormat="1" ht="12.75">
      <c r="C574" s="110" t="s">
        <v>137</v>
      </c>
      <c r="D574" s="106">
        <v>56601</v>
      </c>
      <c r="E574" s="106">
        <v>58425</v>
      </c>
      <c r="F574" s="106">
        <v>60206</v>
      </c>
      <c r="G574" s="106">
        <v>67084</v>
      </c>
      <c r="H574" s="106">
        <v>70075</v>
      </c>
      <c r="I574" s="113">
        <f t="shared" si="76"/>
        <v>62478.2</v>
      </c>
      <c r="J574" s="310">
        <v>62478.2</v>
      </c>
      <c r="L574" s="108"/>
      <c r="M574" s="30"/>
      <c r="N574" s="30"/>
      <c r="O574" s="30"/>
      <c r="P574" s="30"/>
      <c r="Q574" s="30"/>
      <c r="R574" s="30"/>
      <c r="S574" s="53"/>
      <c r="T574" s="53"/>
      <c r="U574" s="53"/>
      <c r="V574" s="53"/>
    </row>
    <row r="575" spans="3:22" s="21" customFormat="1" ht="12.75">
      <c r="C575" s="30"/>
      <c r="D575" s="30"/>
      <c r="E575" s="30"/>
      <c r="F575" s="30"/>
      <c r="G575" s="30"/>
      <c r="H575" s="30"/>
      <c r="I575" s="113"/>
      <c r="J575" s="30"/>
      <c r="K575" s="108"/>
      <c r="L575" s="108"/>
      <c r="M575" s="30"/>
      <c r="N575" s="30"/>
      <c r="O575" s="30"/>
      <c r="P575" s="30"/>
      <c r="Q575" s="30"/>
      <c r="R575" s="30"/>
      <c r="S575" s="53"/>
      <c r="T575" s="53"/>
      <c r="U575" s="53"/>
      <c r="V575" s="53"/>
    </row>
    <row r="576" spans="3:22" s="21" customFormat="1" ht="12.75">
      <c r="C576" s="108" t="s">
        <v>107</v>
      </c>
      <c r="D576" s="30"/>
      <c r="E576" s="30"/>
      <c r="F576" s="30"/>
      <c r="G576" s="30"/>
      <c r="H576" s="30"/>
      <c r="I576" s="113"/>
      <c r="J576" s="30"/>
      <c r="K576" s="108"/>
      <c r="L576" s="108"/>
      <c r="M576" s="30"/>
      <c r="N576" s="30"/>
      <c r="O576" s="30"/>
      <c r="P576" s="30"/>
      <c r="Q576" s="30"/>
      <c r="R576" s="30"/>
      <c r="S576" s="53"/>
      <c r="T576" s="53"/>
      <c r="U576" s="53"/>
      <c r="V576" s="53"/>
    </row>
    <row r="577" spans="3:22" s="21" customFormat="1" ht="12.75">
      <c r="C577" s="108" t="s">
        <v>0</v>
      </c>
      <c r="D577" s="108" t="s">
        <v>108</v>
      </c>
      <c r="E577" s="30"/>
      <c r="F577" s="30"/>
      <c r="G577" s="30"/>
      <c r="H577" s="30"/>
      <c r="I577" s="113"/>
      <c r="J577" s="30"/>
      <c r="K577" s="108"/>
      <c r="L577" s="108"/>
      <c r="M577" s="30"/>
      <c r="N577" s="30"/>
      <c r="O577" s="30"/>
      <c r="P577" s="30"/>
      <c r="Q577" s="30"/>
      <c r="R577" s="30"/>
      <c r="S577" s="53"/>
      <c r="T577" s="53"/>
      <c r="U577" s="53"/>
      <c r="V577" s="53"/>
    </row>
    <row r="578" spans="3:22" s="21" customFormat="1" ht="12.75">
      <c r="C578" s="30"/>
      <c r="D578" s="30"/>
      <c r="E578" s="30"/>
      <c r="F578" s="30"/>
      <c r="G578" s="30"/>
      <c r="H578" s="30"/>
      <c r="I578" s="113"/>
      <c r="J578" s="30"/>
      <c r="K578" s="108"/>
      <c r="L578" s="108"/>
      <c r="M578" s="30"/>
      <c r="N578" s="30"/>
      <c r="O578" s="30"/>
      <c r="P578" s="30"/>
      <c r="Q578" s="30"/>
      <c r="R578" s="30"/>
      <c r="S578" s="53"/>
      <c r="T578" s="53"/>
      <c r="U578" s="53"/>
      <c r="V578" s="53"/>
    </row>
    <row r="579" spans="3:22" s="21" customFormat="1" ht="12.75">
      <c r="C579" s="108" t="s">
        <v>88</v>
      </c>
      <c r="D579" s="108" t="s">
        <v>89</v>
      </c>
      <c r="E579" s="30"/>
      <c r="F579" s="30"/>
      <c r="G579" s="30"/>
      <c r="H579" s="30"/>
      <c r="I579" s="113"/>
      <c r="J579" s="30"/>
      <c r="K579" s="108"/>
      <c r="L579" s="108"/>
      <c r="M579" s="30"/>
      <c r="N579" s="30"/>
      <c r="O579" s="30"/>
      <c r="P579" s="30"/>
      <c r="Q579" s="30"/>
      <c r="R579" s="30"/>
      <c r="S579" s="53"/>
      <c r="T579" s="53"/>
      <c r="U579" s="53"/>
      <c r="V579" s="53"/>
    </row>
    <row r="580" spans="3:22" s="21" customFormat="1" ht="12.75">
      <c r="C580" s="108" t="s">
        <v>111</v>
      </c>
      <c r="D580" s="108" t="s">
        <v>27</v>
      </c>
      <c r="E580" s="30"/>
      <c r="F580" s="30"/>
      <c r="G580" s="30"/>
      <c r="H580" s="30"/>
      <c r="I580" s="113"/>
      <c r="J580" s="30"/>
      <c r="K580" s="108"/>
      <c r="L580" s="108"/>
      <c r="M580" s="30"/>
      <c r="N580" s="30"/>
      <c r="O580" s="30"/>
      <c r="P580" s="30"/>
      <c r="Q580" s="30"/>
      <c r="R580" s="30"/>
      <c r="S580" s="53"/>
      <c r="T580" s="53"/>
      <c r="U580" s="53"/>
      <c r="V580" s="53"/>
    </row>
    <row r="581" spans="3:22" s="21" customFormat="1" ht="12.75">
      <c r="C581" s="30"/>
      <c r="D581" s="30"/>
      <c r="E581" s="30"/>
      <c r="F581" s="30"/>
      <c r="G581" s="30"/>
      <c r="H581" s="30"/>
      <c r="I581" s="113"/>
      <c r="J581" s="30"/>
      <c r="K581" s="108"/>
      <c r="L581" s="108"/>
      <c r="M581" s="30"/>
      <c r="N581" s="30"/>
      <c r="O581" s="30"/>
      <c r="P581" s="30"/>
      <c r="Q581" s="30"/>
      <c r="R581" s="30"/>
      <c r="S581" s="53"/>
      <c r="T581" s="53"/>
      <c r="U581" s="53"/>
      <c r="V581" s="53"/>
    </row>
    <row r="582" spans="3:22" s="21" customFormat="1" ht="12.75">
      <c r="C582" s="110" t="s">
        <v>112</v>
      </c>
      <c r="D582" s="110" t="s">
        <v>60</v>
      </c>
      <c r="E582" s="110" t="s">
        <v>61</v>
      </c>
      <c r="F582" s="110" t="s">
        <v>69</v>
      </c>
      <c r="G582" s="110" t="s">
        <v>70</v>
      </c>
      <c r="H582" s="110" t="s">
        <v>71</v>
      </c>
      <c r="I582" s="113"/>
      <c r="J582" s="30"/>
      <c r="K582" s="108"/>
      <c r="L582" s="108"/>
      <c r="M582" s="30"/>
      <c r="N582" s="30"/>
      <c r="O582" s="30"/>
      <c r="P582" s="30"/>
      <c r="Q582" s="30"/>
      <c r="R582" s="30"/>
      <c r="S582" s="53"/>
      <c r="T582" s="53"/>
      <c r="U582" s="53"/>
      <c r="V582" s="53"/>
    </row>
    <row r="583" spans="3:22" s="21" customFormat="1" ht="12.75">
      <c r="C583" s="110" t="s">
        <v>140</v>
      </c>
      <c r="D583" s="106">
        <v>156027</v>
      </c>
      <c r="E583" s="106">
        <v>156266</v>
      </c>
      <c r="F583" s="106">
        <v>151130</v>
      </c>
      <c r="G583" s="106">
        <v>167119</v>
      </c>
      <c r="H583" s="106">
        <v>166944</v>
      </c>
      <c r="I583" s="113">
        <f t="shared" si="76"/>
        <v>159497.2</v>
      </c>
      <c r="J583" s="30">
        <v>159497.2</v>
      </c>
      <c r="K583" s="108"/>
      <c r="L583" s="108"/>
      <c r="M583" s="30"/>
      <c r="N583" s="30"/>
      <c r="O583" s="30"/>
      <c r="P583" s="30"/>
      <c r="Q583" s="30"/>
      <c r="R583" s="30"/>
      <c r="S583" s="53"/>
      <c r="T583" s="53"/>
      <c r="U583" s="53"/>
      <c r="V583" s="53"/>
    </row>
    <row r="584" spans="3:22" s="21" customFormat="1" ht="12.75">
      <c r="C584" s="110" t="s">
        <v>127</v>
      </c>
      <c r="D584" s="106">
        <v>22803</v>
      </c>
      <c r="E584" s="106">
        <v>25787</v>
      </c>
      <c r="F584" s="106">
        <v>26215</v>
      </c>
      <c r="G584" s="106">
        <v>30243</v>
      </c>
      <c r="H584" s="106">
        <v>29621</v>
      </c>
      <c r="I584" s="113">
        <f t="shared" si="76"/>
        <v>26933.8</v>
      </c>
      <c r="J584" s="30">
        <v>26933.8</v>
      </c>
      <c r="K584" s="108"/>
      <c r="L584" s="108"/>
      <c r="M584" s="30"/>
      <c r="N584" s="30"/>
      <c r="O584" s="30"/>
      <c r="P584" s="30"/>
      <c r="Q584" s="30"/>
      <c r="R584" s="30"/>
      <c r="S584" s="53"/>
      <c r="T584" s="53"/>
      <c r="U584" s="53"/>
      <c r="V584" s="53"/>
    </row>
    <row r="585" spans="3:22" s="21" customFormat="1" ht="12.75">
      <c r="C585" s="110" t="s">
        <v>128</v>
      </c>
      <c r="D585" s="106">
        <v>79</v>
      </c>
      <c r="E585" s="106">
        <v>82</v>
      </c>
      <c r="F585" s="106">
        <v>77</v>
      </c>
      <c r="G585" s="106">
        <v>71</v>
      </c>
      <c r="H585" s="106">
        <v>70</v>
      </c>
      <c r="I585" s="113"/>
      <c r="J585" s="30"/>
      <c r="K585" s="108"/>
      <c r="L585" s="108"/>
      <c r="M585" s="30"/>
      <c r="N585" s="30"/>
      <c r="O585" s="30"/>
      <c r="P585" s="30"/>
      <c r="Q585" s="30"/>
      <c r="R585" s="30"/>
      <c r="S585" s="53"/>
      <c r="T585" s="53"/>
      <c r="U585" s="53"/>
      <c r="V585" s="53"/>
    </row>
    <row r="586" spans="3:22" s="21" customFormat="1" ht="12.75">
      <c r="C586" s="110" t="s">
        <v>129</v>
      </c>
      <c r="D586" s="106">
        <v>1927</v>
      </c>
      <c r="E586" s="106">
        <v>1965</v>
      </c>
      <c r="F586" s="106">
        <v>2266</v>
      </c>
      <c r="G586" s="106">
        <v>2458</v>
      </c>
      <c r="H586" s="106">
        <v>2726</v>
      </c>
      <c r="I586" s="113"/>
      <c r="J586" s="30"/>
      <c r="K586" s="108"/>
      <c r="L586" s="108"/>
      <c r="M586" s="30"/>
      <c r="N586" s="30"/>
      <c r="O586" s="30"/>
      <c r="P586" s="30"/>
      <c r="Q586" s="30"/>
      <c r="R586" s="30"/>
      <c r="S586" s="53"/>
      <c r="T586" s="53"/>
      <c r="U586" s="53"/>
      <c r="V586" s="53"/>
    </row>
    <row r="587" spans="3:22" s="21" customFormat="1" ht="12.75">
      <c r="C587" s="110" t="s">
        <v>130</v>
      </c>
      <c r="D587" s="106">
        <v>255</v>
      </c>
      <c r="E587" s="106">
        <v>343</v>
      </c>
      <c r="F587" s="106">
        <v>266</v>
      </c>
      <c r="G587" s="106">
        <v>322</v>
      </c>
      <c r="H587" s="106">
        <v>444</v>
      </c>
      <c r="I587" s="113"/>
      <c r="J587" s="30"/>
      <c r="K587" s="108"/>
      <c r="L587" s="108"/>
      <c r="M587" s="30"/>
      <c r="N587" s="30"/>
      <c r="O587" s="30"/>
      <c r="P587" s="30"/>
      <c r="Q587" s="30"/>
      <c r="R587" s="30"/>
      <c r="S587" s="53"/>
      <c r="T587" s="53"/>
      <c r="U587" s="53"/>
      <c r="V587" s="53"/>
    </row>
    <row r="588" spans="3:22" s="21" customFormat="1" ht="12.75">
      <c r="C588" s="110" t="s">
        <v>131</v>
      </c>
      <c r="D588" s="106">
        <v>7434</v>
      </c>
      <c r="E588" s="106">
        <v>6692</v>
      </c>
      <c r="F588" s="106">
        <v>7489</v>
      </c>
      <c r="G588" s="106">
        <v>6965</v>
      </c>
      <c r="H588" s="106">
        <v>8047</v>
      </c>
      <c r="I588" s="113"/>
      <c r="J588" s="30"/>
      <c r="K588" s="108"/>
      <c r="L588" s="108"/>
      <c r="M588" s="30"/>
      <c r="N588" s="30"/>
      <c r="O588" s="30"/>
      <c r="P588" s="30"/>
      <c r="Q588" s="30"/>
      <c r="R588" s="30"/>
      <c r="S588" s="53"/>
      <c r="T588" s="53"/>
      <c r="U588" s="53"/>
      <c r="V588" s="53"/>
    </row>
    <row r="589" spans="3:22" s="21" customFormat="1" ht="12.75">
      <c r="C589" s="110" t="s">
        <v>132</v>
      </c>
      <c r="D589" s="106">
        <v>9726</v>
      </c>
      <c r="E589" s="106">
        <v>9910</v>
      </c>
      <c r="F589" s="106">
        <v>8970</v>
      </c>
      <c r="G589" s="106">
        <v>11158</v>
      </c>
      <c r="H589" s="106">
        <v>9953</v>
      </c>
      <c r="I589" s="113"/>
      <c r="J589" s="30"/>
      <c r="K589" s="108"/>
      <c r="L589" s="108"/>
      <c r="M589" s="30"/>
      <c r="N589" s="30"/>
      <c r="O589" s="30"/>
      <c r="P589" s="30"/>
      <c r="Q589" s="30"/>
      <c r="R589" s="30"/>
      <c r="S589" s="53"/>
      <c r="T589" s="53"/>
      <c r="U589" s="53"/>
      <c r="V589" s="53"/>
    </row>
    <row r="590" spans="3:22" s="21" customFormat="1" ht="12.75">
      <c r="C590" s="110" t="s">
        <v>133</v>
      </c>
      <c r="D590" s="107" t="s">
        <v>0</v>
      </c>
      <c r="E590" s="107" t="s">
        <v>0</v>
      </c>
      <c r="F590" s="107" t="s">
        <v>0</v>
      </c>
      <c r="G590" s="107" t="s">
        <v>0</v>
      </c>
      <c r="H590" s="107" t="s">
        <v>0</v>
      </c>
      <c r="I590" s="113"/>
      <c r="J590" s="30"/>
      <c r="K590" s="108"/>
      <c r="L590" s="108"/>
      <c r="M590" s="30"/>
      <c r="N590" s="30"/>
      <c r="O590" s="30"/>
      <c r="P590" s="30"/>
      <c r="Q590" s="30"/>
      <c r="R590" s="30"/>
      <c r="S590" s="53"/>
      <c r="T590" s="53"/>
      <c r="U590" s="53"/>
      <c r="V590" s="53"/>
    </row>
    <row r="591" spans="3:22" s="21" customFormat="1" ht="12.75">
      <c r="C591" s="110" t="s">
        <v>134</v>
      </c>
      <c r="D591" s="107" t="s">
        <v>0</v>
      </c>
      <c r="E591" s="107" t="s">
        <v>0</v>
      </c>
      <c r="F591" s="107" t="s">
        <v>0</v>
      </c>
      <c r="G591" s="107" t="s">
        <v>0</v>
      </c>
      <c r="H591" s="107" t="s">
        <v>0</v>
      </c>
      <c r="I591" s="113"/>
      <c r="J591" s="30"/>
      <c r="K591" s="108"/>
      <c r="L591" s="108"/>
      <c r="M591" s="30"/>
      <c r="N591" s="30"/>
      <c r="O591" s="30"/>
      <c r="P591" s="30"/>
      <c r="Q591" s="30"/>
      <c r="R591" s="30"/>
      <c r="S591" s="53"/>
      <c r="T591" s="53"/>
      <c r="U591" s="53"/>
      <c r="V591" s="53"/>
    </row>
    <row r="592" spans="3:22" s="21" customFormat="1" ht="12.75">
      <c r="C592" s="110"/>
      <c r="D592" s="111">
        <f>SUM(D585:D591)</f>
        <v>19421</v>
      </c>
      <c r="E592" s="111">
        <f aca="true" t="shared" si="78" ref="E592:H592">SUM(E585:E591)</f>
        <v>18992</v>
      </c>
      <c r="F592" s="111">
        <f t="shared" si="78"/>
        <v>19068</v>
      </c>
      <c r="G592" s="111">
        <f t="shared" si="78"/>
        <v>20974</v>
      </c>
      <c r="H592" s="111">
        <f t="shared" si="78"/>
        <v>21240</v>
      </c>
      <c r="I592" s="113">
        <f t="shared" si="76"/>
        <v>19939</v>
      </c>
      <c r="J592" s="30">
        <v>19939</v>
      </c>
      <c r="K592" s="108"/>
      <c r="L592" s="108"/>
      <c r="M592" s="30"/>
      <c r="N592" s="30"/>
      <c r="O592" s="30"/>
      <c r="P592" s="30"/>
      <c r="Q592" s="30"/>
      <c r="R592" s="30"/>
      <c r="S592" s="53"/>
      <c r="T592" s="53"/>
      <c r="U592" s="53"/>
      <c r="V592" s="53"/>
    </row>
    <row r="593" spans="3:22" s="21" customFormat="1" ht="12.75">
      <c r="C593" s="110" t="s">
        <v>136</v>
      </c>
      <c r="D593" s="106">
        <v>39571</v>
      </c>
      <c r="E593" s="106">
        <v>36200</v>
      </c>
      <c r="F593" s="106">
        <v>30122</v>
      </c>
      <c r="G593" s="106">
        <v>38862</v>
      </c>
      <c r="H593" s="106">
        <v>39255</v>
      </c>
      <c r="I593" s="113">
        <f>AVERAGE(D593:H593)</f>
        <v>36802</v>
      </c>
      <c r="J593" s="30">
        <v>36802</v>
      </c>
      <c r="K593" s="108"/>
      <c r="L593" s="108"/>
      <c r="M593" s="30"/>
      <c r="N593" s="30"/>
      <c r="O593" s="30"/>
      <c r="P593" s="30"/>
      <c r="Q593" s="30"/>
      <c r="R593" s="30"/>
      <c r="S593" s="53"/>
      <c r="T593" s="53"/>
      <c r="U593" s="53"/>
      <c r="V593" s="53"/>
    </row>
    <row r="594" spans="3:22" s="21" customFormat="1" ht="12.75">
      <c r="C594" s="110" t="s">
        <v>135</v>
      </c>
      <c r="D594" s="106">
        <v>64533</v>
      </c>
      <c r="E594" s="106">
        <v>64821</v>
      </c>
      <c r="F594" s="106">
        <v>65109</v>
      </c>
      <c r="G594" s="106">
        <v>65397</v>
      </c>
      <c r="H594" s="106">
        <v>65397</v>
      </c>
      <c r="I594" s="113">
        <f t="shared" si="76"/>
        <v>65051.4</v>
      </c>
      <c r="J594" s="30">
        <v>65051.4</v>
      </c>
      <c r="K594" s="108"/>
      <c r="L594" s="108"/>
      <c r="M594" s="30"/>
      <c r="N594" s="30"/>
      <c r="O594" s="30"/>
      <c r="P594" s="30"/>
      <c r="Q594" s="30"/>
      <c r="R594" s="30"/>
      <c r="S594" s="53"/>
      <c r="T594" s="53"/>
      <c r="U594" s="53"/>
      <c r="V594" s="53"/>
    </row>
    <row r="595" spans="3:22" s="21" customFormat="1" ht="12.75">
      <c r="C595" s="110" t="s">
        <v>137</v>
      </c>
      <c r="D595" s="106">
        <v>5837</v>
      </c>
      <c r="E595" s="106">
        <v>6555</v>
      </c>
      <c r="F595" s="106">
        <v>6685</v>
      </c>
      <c r="G595" s="106">
        <v>7702</v>
      </c>
      <c r="H595" s="106">
        <v>7527</v>
      </c>
      <c r="I595" s="113">
        <f t="shared" si="76"/>
        <v>6861.2</v>
      </c>
      <c r="J595" s="30">
        <v>6861.2</v>
      </c>
      <c r="K595" s="108"/>
      <c r="L595" s="108"/>
      <c r="M595" s="30"/>
      <c r="N595" s="30"/>
      <c r="O595" s="30"/>
      <c r="P595" s="30"/>
      <c r="Q595" s="30"/>
      <c r="R595" s="30"/>
      <c r="S595" s="53"/>
      <c r="T595" s="53"/>
      <c r="U595" s="53"/>
      <c r="V595" s="53"/>
    </row>
    <row r="596" spans="3:22" s="21" customFormat="1" ht="12.75">
      <c r="C596" s="30"/>
      <c r="D596" s="30"/>
      <c r="E596" s="30"/>
      <c r="F596" s="30"/>
      <c r="G596" s="30"/>
      <c r="H596" s="30"/>
      <c r="I596" s="113"/>
      <c r="J596" s="30"/>
      <c r="K596" s="108"/>
      <c r="L596" s="108"/>
      <c r="M596" s="30"/>
      <c r="N596" s="30"/>
      <c r="O596" s="30"/>
      <c r="P596" s="30"/>
      <c r="Q596" s="30"/>
      <c r="R596" s="30"/>
      <c r="S596" s="53"/>
      <c r="T596" s="53"/>
      <c r="U596" s="53"/>
      <c r="V596" s="53"/>
    </row>
    <row r="597" spans="3:22" s="21" customFormat="1" ht="12.75">
      <c r="C597" s="108" t="s">
        <v>107</v>
      </c>
      <c r="D597" s="30"/>
      <c r="E597" s="30"/>
      <c r="F597" s="30"/>
      <c r="G597" s="30"/>
      <c r="H597" s="30"/>
      <c r="I597" s="113"/>
      <c r="J597" s="30"/>
      <c r="K597" s="108"/>
      <c r="L597" s="108"/>
      <c r="M597" s="30"/>
      <c r="N597" s="30"/>
      <c r="O597" s="30"/>
      <c r="P597" s="30"/>
      <c r="Q597" s="30"/>
      <c r="R597" s="30"/>
      <c r="S597" s="53"/>
      <c r="T597" s="53"/>
      <c r="U597" s="53"/>
      <c r="V597" s="53"/>
    </row>
    <row r="598" spans="3:22" s="21" customFormat="1" ht="12.75">
      <c r="C598" s="108" t="s">
        <v>0</v>
      </c>
      <c r="D598" s="108" t="s">
        <v>108</v>
      </c>
      <c r="E598" s="30"/>
      <c r="F598" s="30"/>
      <c r="G598" s="30"/>
      <c r="H598" s="30"/>
      <c r="I598" s="113"/>
      <c r="J598" s="30"/>
      <c r="K598" s="108"/>
      <c r="L598" s="108"/>
      <c r="M598" s="30"/>
      <c r="N598" s="30"/>
      <c r="O598" s="30"/>
      <c r="P598" s="30"/>
      <c r="Q598" s="30"/>
      <c r="R598" s="30"/>
      <c r="S598" s="53"/>
      <c r="T598" s="53"/>
      <c r="U598" s="53"/>
      <c r="V598" s="53"/>
    </row>
    <row r="599" spans="3:22" s="21" customFormat="1" ht="12.75">
      <c r="C599" s="30"/>
      <c r="D599" s="30"/>
      <c r="E599" s="30"/>
      <c r="F599" s="30"/>
      <c r="G599" s="30"/>
      <c r="H599" s="30"/>
      <c r="I599" s="113"/>
      <c r="J599" s="30"/>
      <c r="K599" s="108"/>
      <c r="L599" s="108"/>
      <c r="M599" s="30"/>
      <c r="N599" s="30"/>
      <c r="O599" s="30"/>
      <c r="P599" s="30"/>
      <c r="Q599" s="30"/>
      <c r="R599" s="30"/>
      <c r="S599" s="53"/>
      <c r="T599" s="53"/>
      <c r="U599" s="53"/>
      <c r="V599" s="53"/>
    </row>
    <row r="600" spans="3:22" s="21" customFormat="1" ht="12.75">
      <c r="C600" s="108" t="s">
        <v>88</v>
      </c>
      <c r="D600" s="108" t="s">
        <v>89</v>
      </c>
      <c r="E600" s="30"/>
      <c r="F600" s="30"/>
      <c r="G600" s="30"/>
      <c r="H600" s="30"/>
      <c r="I600" s="113"/>
      <c r="J600" s="30"/>
      <c r="K600" s="108"/>
      <c r="L600" s="108"/>
      <c r="M600" s="30"/>
      <c r="N600" s="30"/>
      <c r="O600" s="30"/>
      <c r="P600" s="30"/>
      <c r="Q600" s="30"/>
      <c r="R600" s="30"/>
      <c r="S600" s="53"/>
      <c r="T600" s="53"/>
      <c r="U600" s="53"/>
      <c r="V600" s="53"/>
    </row>
    <row r="601" spans="3:22" s="21" customFormat="1" ht="12.75">
      <c r="C601" s="108" t="s">
        <v>111</v>
      </c>
      <c r="D601" s="108" t="s">
        <v>45</v>
      </c>
      <c r="E601" s="30"/>
      <c r="F601" s="30"/>
      <c r="G601" s="30"/>
      <c r="H601" s="30"/>
      <c r="I601" s="113"/>
      <c r="J601" s="30"/>
      <c r="K601" s="108"/>
      <c r="L601" s="108"/>
      <c r="M601" s="30"/>
      <c r="N601" s="30"/>
      <c r="O601" s="30"/>
      <c r="P601" s="30"/>
      <c r="Q601" s="30"/>
      <c r="R601" s="30"/>
      <c r="S601" s="53"/>
      <c r="T601" s="53"/>
      <c r="U601" s="53"/>
      <c r="V601" s="53"/>
    </row>
    <row r="602" spans="3:22" s="21" customFormat="1" ht="12.75">
      <c r="C602" s="30"/>
      <c r="D602" s="30"/>
      <c r="E602" s="30"/>
      <c r="F602" s="30"/>
      <c r="G602" s="30"/>
      <c r="H602" s="30"/>
      <c r="I602" s="113"/>
      <c r="J602" s="30"/>
      <c r="K602" s="108"/>
      <c r="L602" s="108"/>
      <c r="M602" s="30"/>
      <c r="N602" s="30"/>
      <c r="O602" s="30"/>
      <c r="P602" s="30"/>
      <c r="Q602" s="30"/>
      <c r="R602" s="30"/>
      <c r="S602" s="53"/>
      <c r="T602" s="53"/>
      <c r="U602" s="53"/>
      <c r="V602" s="53"/>
    </row>
    <row r="603" spans="3:22" s="21" customFormat="1" ht="12.75">
      <c r="C603" s="110" t="s">
        <v>112</v>
      </c>
      <c r="D603" s="110" t="s">
        <v>60</v>
      </c>
      <c r="E603" s="110" t="s">
        <v>61</v>
      </c>
      <c r="F603" s="110" t="s">
        <v>69</v>
      </c>
      <c r="G603" s="110" t="s">
        <v>70</v>
      </c>
      <c r="H603" s="110" t="s">
        <v>71</v>
      </c>
      <c r="I603" s="113"/>
      <c r="J603" s="30"/>
      <c r="K603" s="108"/>
      <c r="L603" s="108"/>
      <c r="M603" s="30"/>
      <c r="N603" s="30"/>
      <c r="O603" s="30"/>
      <c r="P603" s="30"/>
      <c r="Q603" s="30"/>
      <c r="R603" s="30"/>
      <c r="S603" s="53"/>
      <c r="T603" s="53"/>
      <c r="U603" s="53"/>
      <c r="V603" s="53"/>
    </row>
    <row r="604" spans="3:22" s="21" customFormat="1" ht="12.75">
      <c r="C604" s="110" t="s">
        <v>140</v>
      </c>
      <c r="D604" s="106">
        <v>929024</v>
      </c>
      <c r="E604" s="106">
        <v>1062922</v>
      </c>
      <c r="F604" s="106">
        <v>661062</v>
      </c>
      <c r="G604" s="106">
        <v>883949</v>
      </c>
      <c r="H604" s="106">
        <v>913211</v>
      </c>
      <c r="I604" s="113">
        <f aca="true" t="shared" si="79" ref="I604:I605">AVERAGE(D604:H604)</f>
        <v>890033.6</v>
      </c>
      <c r="J604" s="30">
        <v>890033.6</v>
      </c>
      <c r="K604" s="108"/>
      <c r="L604" s="108"/>
      <c r="M604" s="30"/>
      <c r="N604" s="30"/>
      <c r="O604" s="30"/>
      <c r="P604" s="30"/>
      <c r="Q604" s="30"/>
      <c r="R604" s="30"/>
      <c r="S604" s="53"/>
      <c r="T604" s="53"/>
      <c r="U604" s="53"/>
      <c r="V604" s="53"/>
    </row>
    <row r="605" spans="3:22" s="21" customFormat="1" ht="12.75">
      <c r="C605" s="110" t="s">
        <v>127</v>
      </c>
      <c r="D605" s="106">
        <v>336554</v>
      </c>
      <c r="E605" s="106">
        <v>422178</v>
      </c>
      <c r="F605" s="106">
        <v>261220</v>
      </c>
      <c r="G605" s="106">
        <v>418961</v>
      </c>
      <c r="H605" s="106">
        <v>441424</v>
      </c>
      <c r="I605" s="113">
        <f t="shared" si="79"/>
        <v>376067.4</v>
      </c>
      <c r="J605" s="30">
        <v>376067.4</v>
      </c>
      <c r="K605" s="108"/>
      <c r="L605" s="108"/>
      <c r="M605" s="30"/>
      <c r="N605" s="30"/>
      <c r="O605" s="30"/>
      <c r="P605" s="30"/>
      <c r="Q605" s="30"/>
      <c r="R605" s="30"/>
      <c r="S605" s="53"/>
      <c r="T605" s="53"/>
      <c r="U605" s="53"/>
      <c r="V605" s="53"/>
    </row>
    <row r="606" spans="3:22" s="21" customFormat="1" ht="12.75">
      <c r="C606" s="110" t="s">
        <v>128</v>
      </c>
      <c r="D606" s="106">
        <v>1660</v>
      </c>
      <c r="E606" s="106">
        <v>3421</v>
      </c>
      <c r="F606" s="106">
        <v>2804</v>
      </c>
      <c r="G606" s="106">
        <v>3295</v>
      </c>
      <c r="H606" s="106">
        <v>3177</v>
      </c>
      <c r="I606" s="113"/>
      <c r="J606" s="30"/>
      <c r="K606" s="108"/>
      <c r="L606" s="108"/>
      <c r="M606" s="30"/>
      <c r="N606" s="30"/>
      <c r="O606" s="30"/>
      <c r="P606" s="30"/>
      <c r="Q606" s="30"/>
      <c r="R606" s="30"/>
      <c r="S606" s="53"/>
      <c r="T606" s="53"/>
      <c r="U606" s="53"/>
      <c r="V606" s="53"/>
    </row>
    <row r="607" spans="3:22" s="21" customFormat="1" ht="12.75">
      <c r="C607" s="110" t="s">
        <v>129</v>
      </c>
      <c r="D607" s="106">
        <v>14596</v>
      </c>
      <c r="E607" s="106">
        <v>17318</v>
      </c>
      <c r="F607" s="106">
        <v>11235</v>
      </c>
      <c r="G607" s="106">
        <v>15171</v>
      </c>
      <c r="H607" s="106">
        <v>17001</v>
      </c>
      <c r="I607" s="113"/>
      <c r="J607" s="30"/>
      <c r="K607" s="108"/>
      <c r="L607" s="108"/>
      <c r="M607" s="30"/>
      <c r="N607" s="30"/>
      <c r="O607" s="30"/>
      <c r="P607" s="30"/>
      <c r="Q607" s="30"/>
      <c r="R607" s="30"/>
      <c r="S607" s="53"/>
      <c r="T607" s="53"/>
      <c r="U607" s="53"/>
      <c r="V607" s="53"/>
    </row>
    <row r="608" spans="3:22" s="21" customFormat="1" ht="12.75">
      <c r="C608" s="110" t="s">
        <v>130</v>
      </c>
      <c r="D608" s="106">
        <v>50295</v>
      </c>
      <c r="E608" s="106">
        <v>70042</v>
      </c>
      <c r="F608" s="106">
        <v>51693</v>
      </c>
      <c r="G608" s="106">
        <v>78429</v>
      </c>
      <c r="H608" s="106">
        <v>82979</v>
      </c>
      <c r="I608" s="113"/>
      <c r="J608" s="30"/>
      <c r="K608" s="108"/>
      <c r="L608" s="108"/>
      <c r="M608" s="30"/>
      <c r="N608" s="30"/>
      <c r="O608" s="30"/>
      <c r="P608" s="30"/>
      <c r="Q608" s="30"/>
      <c r="R608" s="30"/>
      <c r="S608" s="53"/>
      <c r="T608" s="53"/>
      <c r="U608" s="53"/>
      <c r="V608" s="53"/>
    </row>
    <row r="609" spans="3:22" s="21" customFormat="1" ht="12.75">
      <c r="C609" s="110" t="s">
        <v>131</v>
      </c>
      <c r="D609" s="106">
        <v>6477</v>
      </c>
      <c r="E609" s="106">
        <v>8996</v>
      </c>
      <c r="F609" s="106">
        <v>6937</v>
      </c>
      <c r="G609" s="106">
        <v>8912</v>
      </c>
      <c r="H609" s="106">
        <v>8806</v>
      </c>
      <c r="I609" s="113"/>
      <c r="J609" s="30"/>
      <c r="K609" s="108"/>
      <c r="L609" s="108"/>
      <c r="M609" s="30"/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3:22" s="21" customFormat="1" ht="12.75">
      <c r="C610" s="110" t="s">
        <v>132</v>
      </c>
      <c r="D610" s="106">
        <v>7010</v>
      </c>
      <c r="E610" s="106">
        <v>7620</v>
      </c>
      <c r="F610" s="106">
        <v>6202</v>
      </c>
      <c r="G610" s="106">
        <v>7653</v>
      </c>
      <c r="H610" s="106">
        <v>6789</v>
      </c>
      <c r="I610" s="113"/>
      <c r="J610" s="30"/>
      <c r="K610" s="108"/>
      <c r="L610" s="108"/>
      <c r="M610" s="30"/>
      <c r="N610" s="30"/>
      <c r="O610" s="30"/>
      <c r="P610" s="30"/>
      <c r="Q610" s="30"/>
      <c r="R610" s="30"/>
      <c r="S610" s="30"/>
      <c r="T610" s="30"/>
      <c r="U610" s="30"/>
      <c r="V610" s="30"/>
    </row>
    <row r="611" spans="3:22" s="21" customFormat="1" ht="12.75">
      <c r="C611" s="110" t="s">
        <v>133</v>
      </c>
      <c r="D611" s="107" t="s">
        <v>0</v>
      </c>
      <c r="E611" s="107" t="s">
        <v>0</v>
      </c>
      <c r="F611" s="107" t="s">
        <v>0</v>
      </c>
      <c r="G611" s="107" t="s">
        <v>0</v>
      </c>
      <c r="H611" s="107" t="s">
        <v>0</v>
      </c>
      <c r="I611" s="113"/>
      <c r="J611" s="30"/>
      <c r="K611" s="108"/>
      <c r="L611" s="108"/>
      <c r="M611" s="30"/>
      <c r="N611" s="30"/>
      <c r="O611" s="30"/>
      <c r="P611" s="30"/>
      <c r="Q611" s="30"/>
      <c r="R611" s="30"/>
      <c r="S611" s="30"/>
      <c r="T611" s="30"/>
      <c r="U611" s="30"/>
      <c r="V611" s="30"/>
    </row>
    <row r="612" spans="3:22" s="21" customFormat="1" ht="12.75">
      <c r="C612" s="110" t="s">
        <v>134</v>
      </c>
      <c r="D612" s="107" t="s">
        <v>0</v>
      </c>
      <c r="E612" s="107" t="s">
        <v>0</v>
      </c>
      <c r="F612" s="107" t="s">
        <v>0</v>
      </c>
      <c r="G612" s="107" t="s">
        <v>0</v>
      </c>
      <c r="H612" s="107" t="s">
        <v>0</v>
      </c>
      <c r="I612" s="113"/>
      <c r="J612" s="30"/>
      <c r="K612" s="108"/>
      <c r="L612" s="108"/>
      <c r="M612" s="30"/>
      <c r="N612" s="30"/>
      <c r="O612" s="30"/>
      <c r="P612" s="30"/>
      <c r="Q612" s="30"/>
      <c r="R612" s="30"/>
      <c r="S612" s="30"/>
      <c r="T612" s="30"/>
      <c r="U612" s="30"/>
      <c r="V612" s="30"/>
    </row>
    <row r="613" spans="3:22" s="21" customFormat="1" ht="12.75">
      <c r="C613" s="110"/>
      <c r="D613" s="111">
        <f>SUM(D606:D612)</f>
        <v>80038</v>
      </c>
      <c r="E613" s="111">
        <f aca="true" t="shared" si="80" ref="E613:H613">SUM(E606:E612)</f>
        <v>107397</v>
      </c>
      <c r="F613" s="111">
        <f t="shared" si="80"/>
        <v>78871</v>
      </c>
      <c r="G613" s="111">
        <f t="shared" si="80"/>
        <v>113460</v>
      </c>
      <c r="H613" s="111">
        <f t="shared" si="80"/>
        <v>118752</v>
      </c>
      <c r="I613" s="113">
        <f aca="true" t="shared" si="81" ref="I613:I616">AVERAGE(D613:H613)</f>
        <v>99703.6</v>
      </c>
      <c r="J613" s="30">
        <v>99703.6</v>
      </c>
      <c r="K613" s="108"/>
      <c r="L613" s="108"/>
      <c r="M613" s="30"/>
      <c r="N613" s="30"/>
      <c r="O613" s="30"/>
      <c r="P613" s="30"/>
      <c r="Q613" s="30"/>
      <c r="R613" s="30"/>
      <c r="S613" s="30"/>
      <c r="T613" s="30"/>
      <c r="U613" s="30"/>
      <c r="V613" s="30"/>
    </row>
    <row r="614" spans="3:22" s="21" customFormat="1" ht="12.75">
      <c r="C614" s="110" t="s">
        <v>136</v>
      </c>
      <c r="D614" s="106">
        <v>244000</v>
      </c>
      <c r="E614" s="106">
        <v>260051</v>
      </c>
      <c r="F614" s="106">
        <v>61095</v>
      </c>
      <c r="G614" s="106">
        <v>69123</v>
      </c>
      <c r="H614" s="106">
        <v>74165</v>
      </c>
      <c r="I614" s="113">
        <f>AVERAGE(D614:H614)</f>
        <v>141686.8</v>
      </c>
      <c r="J614" s="30">
        <v>141686.8</v>
      </c>
      <c r="K614" s="108"/>
      <c r="L614" s="108"/>
      <c r="M614" s="30"/>
      <c r="N614" s="30"/>
      <c r="O614" s="30"/>
      <c r="P614" s="30"/>
      <c r="Q614" s="30"/>
      <c r="R614" s="30"/>
      <c r="S614" s="30"/>
      <c r="T614" s="30"/>
      <c r="U614" s="30"/>
      <c r="V614" s="30"/>
    </row>
    <row r="615" spans="3:22" s="21" customFormat="1" ht="12.75">
      <c r="C615" s="110" t="s">
        <v>135</v>
      </c>
      <c r="D615" s="106">
        <v>248794</v>
      </c>
      <c r="E615" s="106">
        <v>248580</v>
      </c>
      <c r="F615" s="106">
        <v>245629</v>
      </c>
      <c r="G615" s="106">
        <v>258108</v>
      </c>
      <c r="H615" s="106">
        <v>253187</v>
      </c>
      <c r="I615" s="113">
        <f t="shared" si="81"/>
        <v>250859.6</v>
      </c>
      <c r="J615" s="30">
        <v>250859.6</v>
      </c>
      <c r="K615" s="108"/>
      <c r="L615" s="108"/>
      <c r="M615" s="30"/>
      <c r="N615" s="30"/>
      <c r="O615" s="30"/>
      <c r="P615" s="30"/>
      <c r="Q615" s="30"/>
      <c r="R615" s="30"/>
      <c r="S615" s="30"/>
      <c r="T615" s="30"/>
      <c r="U615" s="30"/>
      <c r="V615" s="30"/>
    </row>
    <row r="616" spans="3:22" s="21" customFormat="1" ht="12.75">
      <c r="C616" s="110" t="s">
        <v>137</v>
      </c>
      <c r="D616" s="106">
        <v>19638</v>
      </c>
      <c r="E616" s="106">
        <v>24715</v>
      </c>
      <c r="F616" s="106">
        <v>14246</v>
      </c>
      <c r="G616" s="106">
        <v>24297</v>
      </c>
      <c r="H616" s="106">
        <v>25684</v>
      </c>
      <c r="I616" s="113">
        <f t="shared" si="81"/>
        <v>21716</v>
      </c>
      <c r="J616" s="30">
        <v>21716</v>
      </c>
      <c r="K616" s="108"/>
      <c r="L616" s="108"/>
      <c r="M616" s="30"/>
      <c r="N616" s="30"/>
      <c r="O616" s="30"/>
      <c r="P616" s="30"/>
      <c r="Q616" s="30"/>
      <c r="R616" s="30"/>
      <c r="S616" s="30"/>
      <c r="T616" s="30"/>
      <c r="U616" s="30"/>
      <c r="V616" s="30"/>
    </row>
    <row r="617" spans="3:22" s="21" customFormat="1" ht="12.75">
      <c r="C617" s="30"/>
      <c r="D617" s="30"/>
      <c r="E617" s="30"/>
      <c r="F617" s="30"/>
      <c r="G617" s="30"/>
      <c r="H617" s="30"/>
      <c r="I617" s="113"/>
      <c r="J617" s="30"/>
      <c r="K617" s="108"/>
      <c r="L617" s="108"/>
      <c r="M617" s="30"/>
      <c r="N617" s="30"/>
      <c r="O617" s="30"/>
      <c r="P617" s="30"/>
      <c r="Q617" s="30"/>
      <c r="R617" s="30"/>
      <c r="S617" s="30"/>
      <c r="T617" s="30"/>
      <c r="U617" s="30"/>
      <c r="V617" s="30"/>
    </row>
    <row r="618" spans="3:22" s="21" customFormat="1" ht="12.75">
      <c r="C618" s="108" t="s">
        <v>107</v>
      </c>
      <c r="D618" s="30"/>
      <c r="E618" s="30"/>
      <c r="F618" s="30"/>
      <c r="G618" s="30"/>
      <c r="H618" s="30"/>
      <c r="I618" s="113"/>
      <c r="J618" s="30"/>
      <c r="K618" s="108"/>
      <c r="L618" s="108"/>
      <c r="M618" s="30"/>
      <c r="N618" s="30"/>
      <c r="O618" s="30"/>
      <c r="P618" s="30"/>
      <c r="Q618" s="30"/>
      <c r="R618" s="30"/>
      <c r="S618" s="30"/>
      <c r="T618" s="30"/>
      <c r="U618" s="30"/>
      <c r="V618" s="30"/>
    </row>
    <row r="619" spans="3:22" s="21" customFormat="1" ht="12.75">
      <c r="C619" s="108" t="s">
        <v>0</v>
      </c>
      <c r="D619" s="108" t="s">
        <v>108</v>
      </c>
      <c r="E619" s="30"/>
      <c r="F619" s="30"/>
      <c r="G619" s="30"/>
      <c r="H619" s="30"/>
      <c r="I619" s="113"/>
      <c r="J619" s="30"/>
      <c r="K619" s="108"/>
      <c r="L619" s="108"/>
      <c r="M619" s="30"/>
      <c r="N619" s="30"/>
      <c r="O619" s="30"/>
      <c r="P619" s="30"/>
      <c r="Q619" s="30"/>
      <c r="R619" s="30"/>
      <c r="S619" s="30"/>
      <c r="T619" s="30"/>
      <c r="U619" s="30"/>
      <c r="V619" s="30"/>
    </row>
    <row r="620" spans="3:22" s="21" customFormat="1" ht="12.75">
      <c r="C620" s="30"/>
      <c r="D620" s="30"/>
      <c r="E620" s="30"/>
      <c r="F620" s="30"/>
      <c r="G620" s="30"/>
      <c r="H620" s="30"/>
      <c r="I620" s="113"/>
      <c r="J620" s="30"/>
      <c r="K620" s="108"/>
      <c r="L620" s="108"/>
      <c r="M620" s="30"/>
      <c r="N620" s="30"/>
      <c r="O620" s="30"/>
      <c r="P620" s="30"/>
      <c r="Q620" s="30"/>
      <c r="R620" s="30"/>
      <c r="S620" s="30"/>
      <c r="T620" s="30"/>
      <c r="U620" s="30"/>
      <c r="V620" s="30"/>
    </row>
    <row r="621" spans="3:22" s="21" customFormat="1" ht="12.75">
      <c r="C621" s="108" t="s">
        <v>88</v>
      </c>
      <c r="D621" s="108" t="s">
        <v>89</v>
      </c>
      <c r="E621" s="30"/>
      <c r="F621" s="30"/>
      <c r="G621" s="30"/>
      <c r="H621" s="30"/>
      <c r="I621" s="113"/>
      <c r="J621" s="30"/>
      <c r="K621" s="108"/>
      <c r="L621" s="108"/>
      <c r="M621" s="30"/>
      <c r="N621" s="30"/>
      <c r="O621" s="30"/>
      <c r="P621" s="30"/>
      <c r="Q621" s="30"/>
      <c r="R621" s="30"/>
      <c r="S621" s="30"/>
      <c r="T621" s="30"/>
      <c r="U621" s="30"/>
      <c r="V621" s="30"/>
    </row>
    <row r="622" spans="3:22" s="21" customFormat="1" ht="12.75">
      <c r="C622" s="108" t="s">
        <v>111</v>
      </c>
      <c r="D622" s="108" t="s">
        <v>23</v>
      </c>
      <c r="E622" s="30"/>
      <c r="F622" s="30"/>
      <c r="G622" s="30"/>
      <c r="H622" s="30"/>
      <c r="I622" s="113"/>
      <c r="J622" s="30"/>
      <c r="K622" s="108"/>
      <c r="L622" s="108"/>
      <c r="M622" s="30"/>
      <c r="N622" s="30"/>
      <c r="O622" s="30"/>
      <c r="P622" s="30"/>
      <c r="Q622" s="30"/>
      <c r="R622" s="30"/>
      <c r="S622" s="30"/>
      <c r="T622" s="30"/>
      <c r="U622" s="30"/>
      <c r="V622" s="30"/>
    </row>
    <row r="623" spans="3:22" s="21" customFormat="1" ht="12.75">
      <c r="C623" s="30"/>
      <c r="D623" s="30"/>
      <c r="E623" s="30"/>
      <c r="F623" s="30"/>
      <c r="G623" s="30"/>
      <c r="H623" s="30"/>
      <c r="I623" s="113"/>
      <c r="J623" s="30"/>
      <c r="K623" s="108"/>
      <c r="L623" s="108"/>
      <c r="M623" s="30"/>
      <c r="N623" s="30"/>
      <c r="O623" s="30"/>
      <c r="P623" s="30"/>
      <c r="Q623" s="30"/>
      <c r="R623" s="30"/>
      <c r="S623" s="30"/>
      <c r="T623" s="30"/>
      <c r="U623" s="30"/>
      <c r="V623" s="30"/>
    </row>
    <row r="624" spans="3:22" s="21" customFormat="1" ht="12.75">
      <c r="C624" s="110" t="s">
        <v>112</v>
      </c>
      <c r="D624" s="110" t="s">
        <v>60</v>
      </c>
      <c r="E624" s="110" t="s">
        <v>61</v>
      </c>
      <c r="F624" s="110" t="s">
        <v>69</v>
      </c>
      <c r="G624" s="110" t="s">
        <v>70</v>
      </c>
      <c r="H624" s="110" t="s">
        <v>71</v>
      </c>
      <c r="I624" s="113"/>
      <c r="J624" s="30"/>
      <c r="K624" s="108"/>
      <c r="T624" s="30"/>
      <c r="U624" s="30"/>
      <c r="V624" s="30"/>
    </row>
    <row r="625" spans="3:22" s="21" customFormat="1" ht="12.75">
      <c r="C625" s="110" t="s">
        <v>140</v>
      </c>
      <c r="D625" s="106">
        <v>52784</v>
      </c>
      <c r="E625" s="106">
        <v>49670</v>
      </c>
      <c r="F625" s="106">
        <v>44210</v>
      </c>
      <c r="G625" s="106">
        <v>39151</v>
      </c>
      <c r="H625" s="106">
        <v>53893</v>
      </c>
      <c r="I625" s="113">
        <f aca="true" t="shared" si="82" ref="I625:I636">AVERAGE(D625:H625)</f>
        <v>47941.6</v>
      </c>
      <c r="J625" s="30">
        <v>47941.6</v>
      </c>
      <c r="T625" s="30"/>
      <c r="U625" s="30"/>
      <c r="V625" s="30"/>
    </row>
    <row r="626" spans="3:22" s="21" customFormat="1" ht="12.75">
      <c r="C626" s="110" t="s">
        <v>127</v>
      </c>
      <c r="D626" s="106">
        <v>9161</v>
      </c>
      <c r="E626" s="106">
        <v>9727</v>
      </c>
      <c r="F626" s="106">
        <v>9441</v>
      </c>
      <c r="G626" s="106">
        <v>7449</v>
      </c>
      <c r="H626" s="106">
        <v>10457</v>
      </c>
      <c r="I626" s="113">
        <f t="shared" si="82"/>
        <v>9247</v>
      </c>
      <c r="J626" s="30">
        <v>9247</v>
      </c>
      <c r="T626" s="30"/>
      <c r="U626" s="30"/>
      <c r="V626" s="30"/>
    </row>
    <row r="627" spans="3:22" s="21" customFormat="1" ht="12.75">
      <c r="C627" s="110" t="s">
        <v>128</v>
      </c>
      <c r="D627" s="106">
        <v>74</v>
      </c>
      <c r="E627" s="106">
        <v>137</v>
      </c>
      <c r="F627" s="106">
        <v>61</v>
      </c>
      <c r="G627" s="106">
        <v>37</v>
      </c>
      <c r="H627" s="106">
        <v>62</v>
      </c>
      <c r="I627" s="113"/>
      <c r="J627" s="30"/>
      <c r="T627" s="30"/>
      <c r="U627" s="30"/>
      <c r="V627" s="30"/>
    </row>
    <row r="628" spans="3:22" s="21" customFormat="1" ht="12.75">
      <c r="C628" s="110" t="s">
        <v>129</v>
      </c>
      <c r="D628" s="106">
        <v>367</v>
      </c>
      <c r="E628" s="106">
        <v>345</v>
      </c>
      <c r="F628" s="106">
        <v>290</v>
      </c>
      <c r="G628" s="106">
        <v>235</v>
      </c>
      <c r="H628" s="106">
        <v>340</v>
      </c>
      <c r="I628" s="113"/>
      <c r="J628" s="30"/>
      <c r="T628" s="30"/>
      <c r="U628" s="30"/>
      <c r="V628" s="30"/>
    </row>
    <row r="629" spans="3:22" s="21" customFormat="1" ht="12.75">
      <c r="C629" s="110" t="s">
        <v>130</v>
      </c>
      <c r="D629" s="106">
        <v>776</v>
      </c>
      <c r="E629" s="106">
        <v>750</v>
      </c>
      <c r="F629" s="106">
        <v>743</v>
      </c>
      <c r="G629" s="106">
        <v>643</v>
      </c>
      <c r="H629" s="106">
        <v>892</v>
      </c>
      <c r="I629" s="113"/>
      <c r="J629" s="30"/>
      <c r="T629" s="30"/>
      <c r="U629" s="30"/>
      <c r="V629" s="30"/>
    </row>
    <row r="630" spans="3:22" s="21" customFormat="1" ht="12.75">
      <c r="C630" s="110" t="s">
        <v>131</v>
      </c>
      <c r="D630" s="106">
        <v>197</v>
      </c>
      <c r="E630" s="106">
        <v>257</v>
      </c>
      <c r="F630" s="106">
        <v>214</v>
      </c>
      <c r="G630" s="106">
        <v>221</v>
      </c>
      <c r="H630" s="106">
        <v>274</v>
      </c>
      <c r="I630" s="113"/>
      <c r="J630" s="30"/>
      <c r="T630" s="30"/>
      <c r="U630" s="30"/>
      <c r="V630" s="30"/>
    </row>
    <row r="631" spans="3:22" s="21" customFormat="1" ht="12.75">
      <c r="C631" s="110" t="s">
        <v>132</v>
      </c>
      <c r="D631" s="106">
        <v>628</v>
      </c>
      <c r="E631" s="106">
        <v>639</v>
      </c>
      <c r="F631" s="106">
        <v>459</v>
      </c>
      <c r="G631" s="106">
        <v>560</v>
      </c>
      <c r="H631" s="106">
        <v>537</v>
      </c>
      <c r="I631" s="113"/>
      <c r="J631" s="30"/>
      <c r="T631" s="30"/>
      <c r="U631" s="30"/>
      <c r="V631" s="30"/>
    </row>
    <row r="632" spans="3:22" s="21" customFormat="1" ht="12.75">
      <c r="C632" s="110" t="s">
        <v>133</v>
      </c>
      <c r="D632" s="107" t="s">
        <v>0</v>
      </c>
      <c r="E632" s="107" t="s">
        <v>0</v>
      </c>
      <c r="F632" s="107" t="s">
        <v>0</v>
      </c>
      <c r="G632" s="107" t="s">
        <v>0</v>
      </c>
      <c r="H632" s="107" t="s">
        <v>0</v>
      </c>
      <c r="I632" s="113"/>
      <c r="J632" s="30"/>
      <c r="T632" s="30"/>
      <c r="U632" s="30"/>
      <c r="V632" s="30"/>
    </row>
    <row r="633" spans="3:22" s="21" customFormat="1" ht="12.75">
      <c r="C633" s="110" t="s">
        <v>134</v>
      </c>
      <c r="D633" s="107" t="s">
        <v>0</v>
      </c>
      <c r="E633" s="107" t="s">
        <v>0</v>
      </c>
      <c r="F633" s="107" t="s">
        <v>0</v>
      </c>
      <c r="G633" s="107" t="s">
        <v>0</v>
      </c>
      <c r="H633" s="107" t="s">
        <v>0</v>
      </c>
      <c r="I633" s="113"/>
      <c r="J633" s="30"/>
      <c r="T633" s="30"/>
      <c r="U633" s="30"/>
      <c r="V633" s="30"/>
    </row>
    <row r="634" spans="3:22" s="21" customFormat="1" ht="12.75">
      <c r="C634" s="110"/>
      <c r="D634" s="111">
        <f>SUM(D627:D633)</f>
        <v>2042</v>
      </c>
      <c r="E634" s="111">
        <f aca="true" t="shared" si="83" ref="E634:H634">SUM(E627:E633)</f>
        <v>2128</v>
      </c>
      <c r="F634" s="111">
        <f t="shared" si="83"/>
        <v>1767</v>
      </c>
      <c r="G634" s="111">
        <f t="shared" si="83"/>
        <v>1696</v>
      </c>
      <c r="H634" s="111">
        <f t="shared" si="83"/>
        <v>2105</v>
      </c>
      <c r="I634" s="113">
        <f t="shared" si="82"/>
        <v>1947.6</v>
      </c>
      <c r="J634" s="30">
        <v>1947.6</v>
      </c>
      <c r="T634" s="30"/>
      <c r="U634" s="30"/>
      <c r="V634" s="30"/>
    </row>
    <row r="635" spans="3:22" s="21" customFormat="1" ht="12.75">
      <c r="C635" s="110" t="s">
        <v>136</v>
      </c>
      <c r="D635" s="106">
        <v>10116.18622048</v>
      </c>
      <c r="E635" s="106">
        <v>9937.676023679998</v>
      </c>
      <c r="F635" s="106">
        <v>8364.513634879999</v>
      </c>
      <c r="G635" s="106">
        <v>7455.9803209599995</v>
      </c>
      <c r="H635" s="106">
        <v>10819.8791616</v>
      </c>
      <c r="I635" s="113">
        <f>AVERAGE(D635:H635)</f>
        <v>9338.847072319999</v>
      </c>
      <c r="J635" s="30">
        <v>9338.847072319999</v>
      </c>
      <c r="T635" s="30"/>
      <c r="U635" s="30"/>
      <c r="V635" s="30"/>
    </row>
    <row r="636" spans="3:22" s="21" customFormat="1" ht="12.75">
      <c r="C636" s="110" t="s">
        <v>135</v>
      </c>
      <c r="D636" s="106">
        <v>31465.3248</v>
      </c>
      <c r="E636" s="106">
        <v>27877.094399999998</v>
      </c>
      <c r="F636" s="106">
        <v>24636.6912</v>
      </c>
      <c r="G636" s="106">
        <v>22549.363199999996</v>
      </c>
      <c r="H636" s="106">
        <v>30510.7776</v>
      </c>
      <c r="I636" s="113">
        <f t="shared" si="82"/>
        <v>27407.85024</v>
      </c>
      <c r="J636" s="30">
        <v>27407.85024</v>
      </c>
      <c r="T636" s="30"/>
      <c r="U636" s="30"/>
      <c r="V636" s="30"/>
    </row>
    <row r="637" spans="3:22" s="21" customFormat="1" ht="12.75">
      <c r="C637" s="110" t="s">
        <v>137</v>
      </c>
      <c r="D637" s="107" t="s">
        <v>0</v>
      </c>
      <c r="E637" s="107" t="s">
        <v>0</v>
      </c>
      <c r="F637" s="107" t="s">
        <v>0</v>
      </c>
      <c r="G637" s="107" t="s">
        <v>0</v>
      </c>
      <c r="H637" s="107" t="s">
        <v>0</v>
      </c>
      <c r="I637" s="188" t="s">
        <v>0</v>
      </c>
      <c r="J637" s="30" t="s">
        <v>0</v>
      </c>
      <c r="K637" s="108"/>
      <c r="T637" s="30"/>
      <c r="U637" s="30"/>
      <c r="V637" s="30"/>
    </row>
    <row r="638" spans="3:22" s="21" customFormat="1" ht="12.75">
      <c r="C638" s="30"/>
      <c r="D638" s="30"/>
      <c r="E638" s="30"/>
      <c r="F638" s="30"/>
      <c r="G638" s="30"/>
      <c r="H638" s="30"/>
      <c r="I638" s="113"/>
      <c r="J638" s="30"/>
      <c r="K638" s="108"/>
      <c r="L638" s="108"/>
      <c r="M638" s="30"/>
      <c r="N638" s="30"/>
      <c r="O638" s="30"/>
      <c r="P638" s="30"/>
      <c r="Q638" s="30"/>
      <c r="R638" s="30"/>
      <c r="S638" s="30"/>
      <c r="T638" s="30"/>
      <c r="U638" s="30"/>
      <c r="V638" s="30"/>
    </row>
    <row r="639" spans="3:22" s="21" customFormat="1" ht="12.75">
      <c r="C639" s="108" t="s">
        <v>107</v>
      </c>
      <c r="D639" s="30"/>
      <c r="E639" s="30"/>
      <c r="F639" s="30"/>
      <c r="G639" s="30"/>
      <c r="H639" s="30"/>
      <c r="I639" s="113"/>
      <c r="J639" s="30"/>
      <c r="K639" s="108"/>
      <c r="L639" s="108"/>
      <c r="M639" s="30"/>
      <c r="N639" s="30"/>
      <c r="O639" s="30"/>
      <c r="P639" s="30"/>
      <c r="Q639" s="30"/>
      <c r="R639" s="30"/>
      <c r="S639" s="30"/>
      <c r="T639" s="30"/>
      <c r="U639" s="30"/>
      <c r="V639" s="30"/>
    </row>
    <row r="640" spans="3:22" s="21" customFormat="1" ht="12.75">
      <c r="C640" s="108" t="s">
        <v>0</v>
      </c>
      <c r="D640" s="108" t="s">
        <v>108</v>
      </c>
      <c r="E640" s="30"/>
      <c r="F640" s="30"/>
      <c r="G640" s="30"/>
      <c r="H640" s="30"/>
      <c r="I640" s="113"/>
      <c r="J640" s="30"/>
      <c r="K640" s="108"/>
      <c r="L640" s="108"/>
      <c r="M640" s="30"/>
      <c r="N640" s="30"/>
      <c r="O640" s="30"/>
      <c r="P640" s="30"/>
      <c r="Q640" s="30"/>
      <c r="R640" s="30"/>
      <c r="S640" s="30"/>
      <c r="T640" s="30"/>
      <c r="U640" s="30"/>
      <c r="V640" s="30"/>
    </row>
    <row r="641" spans="3:22" s="21" customFormat="1" ht="12.75">
      <c r="C641" s="30"/>
      <c r="D641" s="30"/>
      <c r="E641" s="30"/>
      <c r="F641" s="30"/>
      <c r="G641" s="30"/>
      <c r="H641" s="30"/>
      <c r="I641" s="113"/>
      <c r="J641" s="30"/>
      <c r="K641" s="108"/>
      <c r="L641" s="108"/>
      <c r="M641" s="30"/>
      <c r="N641" s="30"/>
      <c r="O641" s="30"/>
      <c r="P641" s="30"/>
      <c r="Q641" s="30"/>
      <c r="R641" s="30"/>
      <c r="S641" s="30"/>
      <c r="T641" s="30"/>
      <c r="U641" s="30"/>
      <c r="V641" s="30"/>
    </row>
    <row r="642" spans="3:22" s="21" customFormat="1" ht="12.75">
      <c r="C642" s="108" t="s">
        <v>88</v>
      </c>
      <c r="D642" s="108" t="s">
        <v>89</v>
      </c>
      <c r="E642" s="30"/>
      <c r="F642" s="30"/>
      <c r="G642" s="30"/>
      <c r="H642" s="30"/>
      <c r="I642" s="113"/>
      <c r="J642" s="30"/>
      <c r="K642" s="108"/>
      <c r="L642" s="108"/>
      <c r="M642" s="30"/>
      <c r="N642" s="30"/>
      <c r="O642" s="30"/>
      <c r="P642" s="30"/>
      <c r="Q642" s="30"/>
      <c r="R642" s="30"/>
      <c r="S642" s="30"/>
      <c r="T642" s="30"/>
      <c r="U642" s="30"/>
      <c r="V642" s="30"/>
    </row>
    <row r="643" spans="3:22" s="21" customFormat="1" ht="12.75">
      <c r="C643" s="108" t="s">
        <v>111</v>
      </c>
      <c r="D643" s="108" t="s">
        <v>46</v>
      </c>
      <c r="E643" s="30"/>
      <c r="F643" s="30"/>
      <c r="G643" s="30"/>
      <c r="H643" s="30"/>
      <c r="I643" s="113"/>
      <c r="J643" s="30"/>
      <c r="K643" s="108"/>
      <c r="L643" s="108"/>
      <c r="M643" s="30"/>
      <c r="N643" s="30"/>
      <c r="O643" s="30"/>
      <c r="P643" s="30"/>
      <c r="Q643" s="30"/>
      <c r="R643" s="30"/>
      <c r="S643" s="30"/>
      <c r="T643" s="30"/>
      <c r="U643" s="30"/>
      <c r="V643" s="30"/>
    </row>
    <row r="644" spans="3:22" s="21" customFormat="1" ht="12.75">
      <c r="C644" s="30"/>
      <c r="D644" s="30"/>
      <c r="E644" s="30"/>
      <c r="F644" s="30"/>
      <c r="G644" s="30"/>
      <c r="H644" s="30"/>
      <c r="I644" s="113"/>
      <c r="J644" s="30"/>
      <c r="K644" s="108"/>
      <c r="L644" s="108"/>
      <c r="M644" s="30"/>
      <c r="N644" s="30"/>
      <c r="O644" s="30"/>
      <c r="P644" s="30"/>
      <c r="Q644" s="30"/>
      <c r="R644" s="30"/>
      <c r="S644" s="30"/>
      <c r="T644" s="30"/>
      <c r="U644" s="30"/>
      <c r="V644" s="30"/>
    </row>
    <row r="645" spans="3:22" s="21" customFormat="1" ht="12.75">
      <c r="C645" s="110" t="s">
        <v>112</v>
      </c>
      <c r="D645" s="110" t="s">
        <v>60</v>
      </c>
      <c r="E645" s="110" t="s">
        <v>61</v>
      </c>
      <c r="F645" s="110" t="s">
        <v>69</v>
      </c>
      <c r="G645" s="110" t="s">
        <v>70</v>
      </c>
      <c r="H645" s="110" t="s">
        <v>71</v>
      </c>
      <c r="I645" s="113"/>
      <c r="J645" s="30"/>
      <c r="K645" s="108"/>
      <c r="T645" s="30"/>
      <c r="U645" s="30"/>
      <c r="V645" s="30"/>
    </row>
    <row r="646" spans="3:22" s="21" customFormat="1" ht="12.75">
      <c r="C646" s="110" t="s">
        <v>140</v>
      </c>
      <c r="D646" s="106">
        <v>103890</v>
      </c>
      <c r="E646" s="106">
        <v>130272</v>
      </c>
      <c r="F646" s="106">
        <v>125534</v>
      </c>
      <c r="G646" s="106">
        <v>122140</v>
      </c>
      <c r="H646" s="106">
        <v>151570</v>
      </c>
      <c r="I646" s="113">
        <f aca="true" t="shared" si="84" ref="I646:I658">AVERAGE(D646:H646)</f>
        <v>126681.2</v>
      </c>
      <c r="J646" s="30">
        <v>126681.2</v>
      </c>
      <c r="K646" s="108"/>
      <c r="T646" s="30"/>
      <c r="U646" s="30"/>
      <c r="V646" s="30"/>
    </row>
    <row r="647" spans="3:22" s="21" customFormat="1" ht="12.75">
      <c r="C647" s="110" t="s">
        <v>127</v>
      </c>
      <c r="D647" s="106">
        <v>46417</v>
      </c>
      <c r="E647" s="106">
        <v>67209</v>
      </c>
      <c r="F647" s="106">
        <v>54700</v>
      </c>
      <c r="G647" s="106">
        <v>61458</v>
      </c>
      <c r="H647" s="106">
        <v>85010</v>
      </c>
      <c r="I647" s="113">
        <f t="shared" si="84"/>
        <v>62958.8</v>
      </c>
      <c r="J647" s="30">
        <v>62958.8</v>
      </c>
      <c r="K647" s="108"/>
      <c r="T647" s="30"/>
      <c r="U647" s="30"/>
      <c r="V647" s="30"/>
    </row>
    <row r="648" spans="3:22" s="21" customFormat="1" ht="12.75">
      <c r="C648" s="110" t="s">
        <v>128</v>
      </c>
      <c r="D648" s="106">
        <v>612</v>
      </c>
      <c r="E648" s="106">
        <v>644</v>
      </c>
      <c r="F648" s="106">
        <v>363</v>
      </c>
      <c r="G648" s="106">
        <v>324</v>
      </c>
      <c r="H648" s="106">
        <v>521</v>
      </c>
      <c r="I648" s="113"/>
      <c r="J648" s="30"/>
      <c r="K648" s="108"/>
      <c r="T648" s="30"/>
      <c r="U648" s="30"/>
      <c r="V648" s="30"/>
    </row>
    <row r="649" spans="3:22" s="21" customFormat="1" ht="12.75">
      <c r="C649" s="110" t="s">
        <v>129</v>
      </c>
      <c r="D649" s="106">
        <v>2175</v>
      </c>
      <c r="E649" s="106">
        <v>2806</v>
      </c>
      <c r="F649" s="106">
        <v>2157</v>
      </c>
      <c r="G649" s="106">
        <v>2603</v>
      </c>
      <c r="H649" s="106">
        <v>3381</v>
      </c>
      <c r="I649" s="113"/>
      <c r="J649" s="30"/>
      <c r="K649" s="108"/>
      <c r="T649" s="30"/>
      <c r="U649" s="30"/>
      <c r="V649" s="30"/>
    </row>
    <row r="650" spans="3:22" s="21" customFormat="1" ht="12.75">
      <c r="C650" s="110" t="s">
        <v>130</v>
      </c>
      <c r="D650" s="106">
        <v>5545</v>
      </c>
      <c r="E650" s="106">
        <v>7629</v>
      </c>
      <c r="F650" s="106">
        <v>7719</v>
      </c>
      <c r="G650" s="106">
        <v>7548</v>
      </c>
      <c r="H650" s="106">
        <v>9892</v>
      </c>
      <c r="I650" s="113"/>
      <c r="J650" s="30"/>
      <c r="K650" s="108"/>
      <c r="T650" s="30"/>
      <c r="U650" s="30"/>
      <c r="V650" s="30"/>
    </row>
    <row r="651" spans="3:22" s="21" customFormat="1" ht="12.75">
      <c r="C651" s="110" t="s">
        <v>131</v>
      </c>
      <c r="D651" s="106">
        <v>2</v>
      </c>
      <c r="E651" s="106">
        <v>1</v>
      </c>
      <c r="F651" s="106">
        <v>1</v>
      </c>
      <c r="G651" s="106">
        <v>5</v>
      </c>
      <c r="H651" s="106">
        <v>2</v>
      </c>
      <c r="I651" s="113"/>
      <c r="J651" s="30"/>
      <c r="K651" s="108"/>
      <c r="T651" s="30"/>
      <c r="U651" s="30"/>
      <c r="V651" s="30"/>
    </row>
    <row r="652" spans="3:22" s="21" customFormat="1" ht="12.75">
      <c r="C652" s="110" t="s">
        <v>132</v>
      </c>
      <c r="D652" s="106">
        <v>182</v>
      </c>
      <c r="E652" s="106">
        <v>286</v>
      </c>
      <c r="F652" s="106">
        <v>332</v>
      </c>
      <c r="G652" s="106">
        <v>344</v>
      </c>
      <c r="H652" s="106">
        <v>290</v>
      </c>
      <c r="I652" s="113"/>
      <c r="J652" s="30"/>
      <c r="K652" s="108"/>
      <c r="T652" s="30"/>
      <c r="U652" s="30"/>
      <c r="V652" s="30"/>
    </row>
    <row r="653" spans="3:22" s="21" customFormat="1" ht="12.75">
      <c r="C653" s="110" t="s">
        <v>133</v>
      </c>
      <c r="D653" s="107" t="s">
        <v>0</v>
      </c>
      <c r="E653" s="107" t="s">
        <v>0</v>
      </c>
      <c r="F653" s="107" t="s">
        <v>0</v>
      </c>
      <c r="G653" s="107" t="s">
        <v>0</v>
      </c>
      <c r="H653" s="107" t="s">
        <v>0</v>
      </c>
      <c r="I653" s="113"/>
      <c r="J653" s="30"/>
      <c r="K653" s="108"/>
      <c r="T653" s="30"/>
      <c r="U653" s="30"/>
      <c r="V653" s="30"/>
    </row>
    <row r="654" spans="3:22" s="21" customFormat="1" ht="12.75">
      <c r="C654" s="110" t="s">
        <v>134</v>
      </c>
      <c r="D654" s="107" t="s">
        <v>0</v>
      </c>
      <c r="E654" s="107" t="s">
        <v>0</v>
      </c>
      <c r="F654" s="107" t="s">
        <v>0</v>
      </c>
      <c r="G654" s="107" t="s">
        <v>0</v>
      </c>
      <c r="H654" s="107" t="s">
        <v>0</v>
      </c>
      <c r="I654" s="113"/>
      <c r="J654" s="30"/>
      <c r="K654" s="108"/>
      <c r="T654" s="30"/>
      <c r="U654" s="30"/>
      <c r="V654" s="30"/>
    </row>
    <row r="655" spans="3:22" s="21" customFormat="1" ht="12.75">
      <c r="C655" s="110"/>
      <c r="D655" s="111">
        <f>SUM(D648:D654)</f>
        <v>8516</v>
      </c>
      <c r="E655" s="111">
        <f aca="true" t="shared" si="85" ref="E655:H655">SUM(E648:E654)</f>
        <v>11366</v>
      </c>
      <c r="F655" s="111">
        <f t="shared" si="85"/>
        <v>10572</v>
      </c>
      <c r="G655" s="111">
        <f t="shared" si="85"/>
        <v>10824</v>
      </c>
      <c r="H655" s="111">
        <f t="shared" si="85"/>
        <v>14086</v>
      </c>
      <c r="I655" s="113">
        <f t="shared" si="84"/>
        <v>11072.8</v>
      </c>
      <c r="J655" s="30">
        <v>11072.8</v>
      </c>
      <c r="K655" s="108"/>
      <c r="T655" s="30"/>
      <c r="U655" s="30"/>
      <c r="V655" s="30"/>
    </row>
    <row r="656" spans="3:22" s="21" customFormat="1" ht="12.75">
      <c r="C656" s="110" t="s">
        <v>136</v>
      </c>
      <c r="D656" s="106">
        <v>22962</v>
      </c>
      <c r="E656" s="106">
        <v>24692</v>
      </c>
      <c r="F656" s="106">
        <v>33832</v>
      </c>
      <c r="G656" s="106">
        <v>23389</v>
      </c>
      <c r="H656" s="106">
        <v>25192</v>
      </c>
      <c r="I656" s="113">
        <f>AVERAGE(D656:H656)</f>
        <v>26013.4</v>
      </c>
      <c r="J656" s="30">
        <v>26013.4</v>
      </c>
      <c r="K656" s="108"/>
      <c r="T656" s="30"/>
      <c r="U656" s="30"/>
      <c r="V656" s="30"/>
    </row>
    <row r="657" spans="3:22" s="21" customFormat="1" ht="12.75">
      <c r="C657" s="110" t="s">
        <v>135</v>
      </c>
      <c r="D657" s="106">
        <v>24420</v>
      </c>
      <c r="E657" s="106">
        <v>24666</v>
      </c>
      <c r="F657" s="106">
        <v>24511</v>
      </c>
      <c r="G657" s="106">
        <v>24452</v>
      </c>
      <c r="H657" s="106">
        <v>24342</v>
      </c>
      <c r="I657" s="113">
        <f t="shared" si="84"/>
        <v>24478.2</v>
      </c>
      <c r="J657" s="30">
        <v>24478.2</v>
      </c>
      <c r="K657" s="108"/>
      <c r="T657" s="30"/>
      <c r="U657" s="30"/>
      <c r="V657" s="30"/>
    </row>
    <row r="658" spans="3:22" s="21" customFormat="1" ht="12.75">
      <c r="C658" s="110" t="s">
        <v>137</v>
      </c>
      <c r="D658" s="106">
        <v>1577</v>
      </c>
      <c r="E658" s="106">
        <v>2339</v>
      </c>
      <c r="F658" s="106">
        <v>1920</v>
      </c>
      <c r="G658" s="106">
        <v>2021</v>
      </c>
      <c r="H658" s="106">
        <v>2944</v>
      </c>
      <c r="I658" s="113">
        <f t="shared" si="84"/>
        <v>2160.2</v>
      </c>
      <c r="J658" s="30">
        <v>2160.2</v>
      </c>
      <c r="K658" s="108"/>
      <c r="T658" s="30"/>
      <c r="U658" s="30"/>
      <c r="V658" s="30"/>
    </row>
    <row r="659" spans="3:22" s="21" customFormat="1" ht="12.75">
      <c r="C659" s="30"/>
      <c r="D659" s="30"/>
      <c r="E659" s="30"/>
      <c r="F659" s="30"/>
      <c r="G659" s="30"/>
      <c r="H659" s="30"/>
      <c r="I659" s="113"/>
      <c r="J659" s="30"/>
      <c r="K659" s="108"/>
      <c r="L659" s="108"/>
      <c r="M659" s="30"/>
      <c r="N659" s="30"/>
      <c r="O659" s="30"/>
      <c r="P659" s="30"/>
      <c r="Q659" s="30"/>
      <c r="R659" s="30"/>
      <c r="S659" s="30"/>
      <c r="T659" s="30"/>
      <c r="U659" s="30"/>
      <c r="V659" s="30"/>
    </row>
    <row r="660" spans="3:22" s="21" customFormat="1" ht="12.75">
      <c r="C660" s="108" t="s">
        <v>107</v>
      </c>
      <c r="D660" s="30"/>
      <c r="E660" s="30"/>
      <c r="F660" s="30"/>
      <c r="G660" s="30"/>
      <c r="H660" s="30"/>
      <c r="I660" s="113"/>
      <c r="J660" s="30"/>
      <c r="K660" s="108"/>
      <c r="L660" s="108"/>
      <c r="M660" s="30"/>
      <c r="N660" s="30"/>
      <c r="O660" s="30"/>
      <c r="P660" s="30"/>
      <c r="Q660" s="30"/>
      <c r="R660" s="30"/>
      <c r="S660" s="30"/>
      <c r="T660" s="30"/>
      <c r="U660" s="30"/>
      <c r="V660" s="30"/>
    </row>
    <row r="661" spans="3:22" s="21" customFormat="1" ht="12.75">
      <c r="C661" s="108" t="s">
        <v>0</v>
      </c>
      <c r="D661" s="108" t="s">
        <v>108</v>
      </c>
      <c r="E661" s="30"/>
      <c r="F661" s="30"/>
      <c r="G661" s="30"/>
      <c r="H661" s="30"/>
      <c r="I661" s="113"/>
      <c r="J661" s="30"/>
      <c r="K661" s="108"/>
      <c r="L661" s="108"/>
      <c r="M661" s="30"/>
      <c r="N661" s="30"/>
      <c r="O661" s="30"/>
      <c r="P661" s="30"/>
      <c r="Q661" s="30"/>
      <c r="R661" s="30"/>
      <c r="S661" s="30"/>
      <c r="T661" s="30"/>
      <c r="U661" s="30"/>
      <c r="V661" s="30"/>
    </row>
    <row r="662" spans="3:22" s="21" customFormat="1" ht="12.75">
      <c r="C662" s="30"/>
      <c r="D662" s="30"/>
      <c r="E662" s="30"/>
      <c r="F662" s="30"/>
      <c r="G662" s="30"/>
      <c r="H662" s="30"/>
      <c r="I662" s="113"/>
      <c r="J662" s="30"/>
      <c r="K662" s="108"/>
      <c r="L662" s="108"/>
      <c r="M662" s="30"/>
      <c r="N662" s="30"/>
      <c r="O662" s="30"/>
      <c r="P662" s="30"/>
      <c r="Q662" s="30"/>
      <c r="R662" s="30"/>
      <c r="S662" s="30"/>
      <c r="T662" s="30"/>
      <c r="U662" s="30"/>
      <c r="V662" s="30"/>
    </row>
    <row r="663" spans="3:22" s="21" customFormat="1" ht="12.75">
      <c r="C663" s="108" t="s">
        <v>88</v>
      </c>
      <c r="D663" s="108" t="s">
        <v>89</v>
      </c>
      <c r="E663" s="30"/>
      <c r="F663" s="30"/>
      <c r="G663" s="30"/>
      <c r="H663" s="30"/>
      <c r="I663" s="113"/>
      <c r="J663" s="30"/>
      <c r="K663" s="108"/>
      <c r="L663" s="108"/>
      <c r="M663" s="30"/>
      <c r="N663" s="30"/>
      <c r="O663" s="30"/>
      <c r="P663" s="30"/>
      <c r="Q663" s="30"/>
      <c r="R663" s="30"/>
      <c r="S663" s="30"/>
      <c r="T663" s="30"/>
      <c r="U663" s="30"/>
      <c r="V663" s="30"/>
    </row>
    <row r="664" spans="3:22" s="21" customFormat="1" ht="12.75">
      <c r="C664" s="108" t="s">
        <v>111</v>
      </c>
      <c r="D664" s="108" t="s">
        <v>24</v>
      </c>
      <c r="E664" s="30"/>
      <c r="F664" s="30"/>
      <c r="G664" s="30"/>
      <c r="H664" s="30"/>
      <c r="I664" s="113"/>
      <c r="J664" s="30"/>
      <c r="K664" s="108"/>
      <c r="L664" s="108"/>
      <c r="M664" s="30"/>
      <c r="N664" s="30"/>
      <c r="O664" s="30"/>
      <c r="P664" s="30"/>
      <c r="Q664" s="30"/>
      <c r="R664" s="30"/>
      <c r="S664" s="30"/>
      <c r="T664" s="30"/>
      <c r="U664" s="30"/>
      <c r="V664" s="30"/>
    </row>
    <row r="665" spans="3:22" s="21" customFormat="1" ht="12.75">
      <c r="C665" s="30"/>
      <c r="D665" s="30"/>
      <c r="E665" s="30"/>
      <c r="F665" s="30"/>
      <c r="G665" s="30"/>
      <c r="H665" s="30"/>
      <c r="I665" s="113"/>
      <c r="J665" s="30"/>
      <c r="K665" s="108"/>
      <c r="L665" s="108"/>
      <c r="M665" s="30"/>
      <c r="N665" s="30"/>
      <c r="O665" s="30"/>
      <c r="P665" s="30"/>
      <c r="Q665" s="30"/>
      <c r="R665" s="30"/>
      <c r="S665" s="30"/>
      <c r="T665" s="30"/>
      <c r="U665" s="30"/>
      <c r="V665" s="30"/>
    </row>
    <row r="666" spans="3:22" s="21" customFormat="1" ht="12.75">
      <c r="C666" s="110" t="s">
        <v>112</v>
      </c>
      <c r="D666" s="110" t="s">
        <v>60</v>
      </c>
      <c r="E666" s="110" t="s">
        <v>61</v>
      </c>
      <c r="F666" s="110" t="s">
        <v>69</v>
      </c>
      <c r="G666" s="110" t="s">
        <v>70</v>
      </c>
      <c r="H666" s="110" t="s">
        <v>71</v>
      </c>
      <c r="I666" s="113"/>
      <c r="J666" s="30"/>
      <c r="K666" s="108"/>
      <c r="T666" s="30"/>
      <c r="U666" s="30"/>
      <c r="V666" s="30"/>
    </row>
    <row r="667" spans="3:22" s="21" customFormat="1" ht="12.75">
      <c r="C667" s="110" t="s">
        <v>140</v>
      </c>
      <c r="D667" s="106">
        <v>146493</v>
      </c>
      <c r="E667" s="106">
        <v>151093</v>
      </c>
      <c r="F667" s="106">
        <v>148328</v>
      </c>
      <c r="G667" s="106">
        <v>150637</v>
      </c>
      <c r="H667" s="106">
        <v>155165</v>
      </c>
      <c r="I667" s="113">
        <f aca="true" t="shared" si="86" ref="I667:I668">AVERAGE(D667:H667)</f>
        <v>150343.2</v>
      </c>
      <c r="J667" s="30">
        <v>150343.2</v>
      </c>
      <c r="K667" s="108"/>
      <c r="T667" s="30"/>
      <c r="U667" s="30"/>
      <c r="V667" s="30"/>
    </row>
    <row r="668" spans="3:22" s="21" customFormat="1" ht="12.75">
      <c r="C668" s="110" t="s">
        <v>127</v>
      </c>
      <c r="D668" s="106">
        <v>53692</v>
      </c>
      <c r="E668" s="106">
        <v>66351</v>
      </c>
      <c r="F668" s="106">
        <v>66577</v>
      </c>
      <c r="G668" s="106">
        <v>72589</v>
      </c>
      <c r="H668" s="106">
        <v>74259</v>
      </c>
      <c r="I668" s="113">
        <f t="shared" si="86"/>
        <v>66693.6</v>
      </c>
      <c r="J668" s="30">
        <v>66693.6</v>
      </c>
      <c r="K668" s="108"/>
      <c r="T668" s="30"/>
      <c r="U668" s="30"/>
      <c r="V668" s="30"/>
    </row>
    <row r="669" spans="3:22" s="21" customFormat="1" ht="12.75">
      <c r="C669" s="110" t="s">
        <v>128</v>
      </c>
      <c r="D669" s="106">
        <v>1010</v>
      </c>
      <c r="E669" s="106">
        <v>1122</v>
      </c>
      <c r="F669" s="106">
        <v>1085</v>
      </c>
      <c r="G669" s="106">
        <v>962</v>
      </c>
      <c r="H669" s="106">
        <v>1210</v>
      </c>
      <c r="I669" s="113"/>
      <c r="J669" s="30"/>
      <c r="K669" s="108"/>
      <c r="T669" s="30"/>
      <c r="U669" s="30"/>
      <c r="V669" s="30"/>
    </row>
    <row r="670" spans="3:22" s="21" customFormat="1" ht="12.75">
      <c r="C670" s="110" t="s">
        <v>129</v>
      </c>
      <c r="D670" s="106">
        <v>3391</v>
      </c>
      <c r="E670" s="106">
        <v>3708</v>
      </c>
      <c r="F670" s="106">
        <v>2511</v>
      </c>
      <c r="G670" s="106">
        <v>3095</v>
      </c>
      <c r="H670" s="106">
        <v>3206</v>
      </c>
      <c r="I670" s="113"/>
      <c r="J670" s="30"/>
      <c r="K670" s="108"/>
      <c r="T670" s="30"/>
      <c r="U670" s="30"/>
      <c r="V670" s="30"/>
    </row>
    <row r="671" spans="3:22" s="21" customFormat="1" ht="12.75">
      <c r="C671" s="110" t="s">
        <v>130</v>
      </c>
      <c r="D671" s="106">
        <v>7104</v>
      </c>
      <c r="E671" s="106">
        <v>4706</v>
      </c>
      <c r="F671" s="106">
        <v>3096</v>
      </c>
      <c r="G671" s="106">
        <v>3159</v>
      </c>
      <c r="H671" s="106">
        <v>2567</v>
      </c>
      <c r="I671" s="113"/>
      <c r="J671" s="30"/>
      <c r="K671" s="108"/>
      <c r="T671" s="30"/>
      <c r="U671" s="30"/>
      <c r="V671" s="30"/>
    </row>
    <row r="672" spans="3:22" s="21" customFormat="1" ht="12.75">
      <c r="C672" s="110" t="s">
        <v>131</v>
      </c>
      <c r="D672" s="106">
        <v>834</v>
      </c>
      <c r="E672" s="106">
        <v>849</v>
      </c>
      <c r="F672" s="106">
        <v>770</v>
      </c>
      <c r="G672" s="106">
        <v>615</v>
      </c>
      <c r="H672" s="106">
        <v>615</v>
      </c>
      <c r="I672" s="113"/>
      <c r="J672" s="30"/>
      <c r="K672" s="108"/>
      <c r="T672" s="30"/>
      <c r="U672" s="30"/>
      <c r="V672" s="30"/>
    </row>
    <row r="673" spans="3:22" s="21" customFormat="1" ht="12.75">
      <c r="C673" s="110" t="s">
        <v>132</v>
      </c>
      <c r="D673" s="106">
        <v>33</v>
      </c>
      <c r="E673" s="106">
        <v>33</v>
      </c>
      <c r="F673" s="106">
        <v>33</v>
      </c>
      <c r="G673" s="106">
        <v>33</v>
      </c>
      <c r="H673" s="106">
        <v>33</v>
      </c>
      <c r="I673" s="113"/>
      <c r="J673" s="30"/>
      <c r="K673" s="108"/>
      <c r="T673" s="30"/>
      <c r="U673" s="30"/>
      <c r="V673" s="30"/>
    </row>
    <row r="674" spans="3:22" s="21" customFormat="1" ht="12.75">
      <c r="C674" s="110" t="s">
        <v>133</v>
      </c>
      <c r="D674" s="107" t="s">
        <v>0</v>
      </c>
      <c r="E674" s="107" t="s">
        <v>0</v>
      </c>
      <c r="F674" s="107" t="s">
        <v>0</v>
      </c>
      <c r="G674" s="107" t="s">
        <v>0</v>
      </c>
      <c r="H674" s="107" t="s">
        <v>0</v>
      </c>
      <c r="I674" s="113"/>
      <c r="J674" s="30"/>
      <c r="K674" s="108"/>
      <c r="T674" s="30"/>
      <c r="U674" s="30"/>
      <c r="V674" s="30"/>
    </row>
    <row r="675" spans="3:22" s="21" customFormat="1" ht="12.75">
      <c r="C675" s="110" t="s">
        <v>134</v>
      </c>
      <c r="D675" s="107" t="s">
        <v>0</v>
      </c>
      <c r="E675" s="107" t="s">
        <v>0</v>
      </c>
      <c r="F675" s="107" t="s">
        <v>0</v>
      </c>
      <c r="G675" s="107" t="s">
        <v>0</v>
      </c>
      <c r="H675" s="107" t="s">
        <v>0</v>
      </c>
      <c r="I675" s="113"/>
      <c r="J675" s="30"/>
      <c r="K675" s="108"/>
      <c r="T675" s="30"/>
      <c r="U675" s="30"/>
      <c r="V675" s="30"/>
    </row>
    <row r="676" spans="3:22" s="21" customFormat="1" ht="12.75">
      <c r="C676" s="110"/>
      <c r="D676" s="111">
        <f>SUM(D669:D675)</f>
        <v>12372</v>
      </c>
      <c r="E676" s="111">
        <f aca="true" t="shared" si="87" ref="E676:H676">SUM(E669:E675)</f>
        <v>10418</v>
      </c>
      <c r="F676" s="111">
        <f t="shared" si="87"/>
        <v>7495</v>
      </c>
      <c r="G676" s="111">
        <f t="shared" si="87"/>
        <v>7864</v>
      </c>
      <c r="H676" s="111">
        <f t="shared" si="87"/>
        <v>7631</v>
      </c>
      <c r="I676" s="113">
        <f aca="true" t="shared" si="88" ref="I676:I679">AVERAGE(D676:H676)</f>
        <v>9156</v>
      </c>
      <c r="J676" s="30">
        <v>9156</v>
      </c>
      <c r="K676" s="108"/>
      <c r="T676" s="30"/>
      <c r="U676" s="30"/>
      <c r="V676" s="30"/>
    </row>
    <row r="677" spans="3:22" s="21" customFormat="1" ht="12.75">
      <c r="C677" s="110" t="s">
        <v>136</v>
      </c>
      <c r="D677" s="106">
        <v>70003</v>
      </c>
      <c r="E677" s="106">
        <v>64063</v>
      </c>
      <c r="F677" s="106">
        <v>63936</v>
      </c>
      <c r="G677" s="106">
        <v>59931</v>
      </c>
      <c r="H677" s="106">
        <v>63186</v>
      </c>
      <c r="I677" s="113">
        <f>AVERAGE(D677:H677)</f>
        <v>64223.8</v>
      </c>
      <c r="J677" s="30">
        <v>64223.8</v>
      </c>
      <c r="K677" s="108"/>
      <c r="T677" s="30"/>
      <c r="U677" s="30"/>
      <c r="V677" s="30"/>
    </row>
    <row r="678" spans="3:22" s="21" customFormat="1" ht="12.75">
      <c r="C678" s="110" t="s">
        <v>135</v>
      </c>
      <c r="D678" s="106">
        <v>10136</v>
      </c>
      <c r="E678" s="106">
        <v>9910</v>
      </c>
      <c r="F678" s="106">
        <v>9639</v>
      </c>
      <c r="G678" s="106">
        <v>9473</v>
      </c>
      <c r="H678" s="106">
        <v>9323</v>
      </c>
      <c r="I678" s="113">
        <f t="shared" si="88"/>
        <v>9696.2</v>
      </c>
      <c r="J678" s="30">
        <v>9696.2</v>
      </c>
      <c r="K678" s="108"/>
      <c r="T678" s="30"/>
      <c r="U678" s="30"/>
      <c r="V678" s="30"/>
    </row>
    <row r="679" spans="3:22" s="21" customFormat="1" ht="12.75">
      <c r="C679" s="110" t="s">
        <v>137</v>
      </c>
      <c r="D679" s="106">
        <v>200</v>
      </c>
      <c r="E679" s="106">
        <v>246</v>
      </c>
      <c r="F679" s="106">
        <v>581</v>
      </c>
      <c r="G679" s="106">
        <v>639</v>
      </c>
      <c r="H679" s="106">
        <v>623</v>
      </c>
      <c r="I679" s="113">
        <f t="shared" si="88"/>
        <v>457.8</v>
      </c>
      <c r="J679" s="30">
        <v>457.8</v>
      </c>
      <c r="K679" s="108"/>
      <c r="T679" s="30"/>
      <c r="U679" s="30"/>
      <c r="V679" s="30"/>
    </row>
    <row r="680" spans="3:22" s="21" customFormat="1" ht="12.75">
      <c r="C680" s="30"/>
      <c r="D680" s="30"/>
      <c r="E680" s="30"/>
      <c r="F680" s="30"/>
      <c r="G680" s="30"/>
      <c r="H680" s="30"/>
      <c r="I680" s="113"/>
      <c r="J680" s="30"/>
      <c r="K680" s="108"/>
      <c r="L680" s="108"/>
      <c r="M680" s="30"/>
      <c r="N680" s="30"/>
      <c r="O680" s="30"/>
      <c r="P680" s="30"/>
      <c r="Q680" s="30"/>
      <c r="R680" s="30"/>
      <c r="S680" s="30"/>
      <c r="T680" s="30"/>
      <c r="U680" s="30"/>
      <c r="V680" s="30"/>
    </row>
    <row r="681" spans="3:22" s="21" customFormat="1" ht="12.75">
      <c r="C681" s="108" t="s">
        <v>107</v>
      </c>
      <c r="D681" s="30"/>
      <c r="E681" s="30"/>
      <c r="F681" s="30"/>
      <c r="G681" s="30"/>
      <c r="H681" s="30"/>
      <c r="I681" s="113"/>
      <c r="J681" s="30"/>
      <c r="K681" s="108"/>
      <c r="L681" s="108"/>
      <c r="M681" s="30"/>
      <c r="N681" s="30"/>
      <c r="O681" s="30"/>
      <c r="P681" s="30"/>
      <c r="Q681" s="30"/>
      <c r="R681" s="30"/>
      <c r="S681" s="30"/>
      <c r="T681" s="30"/>
      <c r="U681" s="30"/>
      <c r="V681" s="30"/>
    </row>
    <row r="682" spans="3:22" s="21" customFormat="1" ht="12.75">
      <c r="C682" s="108" t="s">
        <v>0</v>
      </c>
      <c r="D682" s="108" t="s">
        <v>108</v>
      </c>
      <c r="E682" s="30"/>
      <c r="F682" s="30"/>
      <c r="G682" s="30"/>
      <c r="H682" s="30"/>
      <c r="I682" s="113"/>
      <c r="J682" s="30"/>
      <c r="K682" s="108"/>
      <c r="L682" s="108"/>
      <c r="M682" s="30"/>
      <c r="N682" s="30"/>
      <c r="O682" s="30"/>
      <c r="P682" s="30"/>
      <c r="Q682" s="30"/>
      <c r="R682" s="30"/>
      <c r="S682" s="30"/>
      <c r="T682" s="30"/>
      <c r="U682" s="30"/>
      <c r="V682" s="30"/>
    </row>
    <row r="683" spans="3:22" s="21" customFormat="1" ht="12.75">
      <c r="C683" s="30"/>
      <c r="D683" s="30"/>
      <c r="E683" s="30"/>
      <c r="F683" s="30"/>
      <c r="G683" s="30"/>
      <c r="H683" s="30"/>
      <c r="I683" s="113"/>
      <c r="J683" s="30"/>
      <c r="K683" s="108"/>
      <c r="L683" s="108"/>
      <c r="M683" s="30"/>
      <c r="N683" s="30"/>
      <c r="O683" s="30"/>
      <c r="P683" s="30"/>
      <c r="Q683" s="30"/>
      <c r="R683" s="30"/>
      <c r="S683" s="30"/>
      <c r="T683" s="30"/>
      <c r="U683" s="30"/>
      <c r="V683" s="30"/>
    </row>
    <row r="684" spans="3:22" s="21" customFormat="1" ht="12.75">
      <c r="C684" s="108" t="s">
        <v>88</v>
      </c>
      <c r="D684" s="108" t="s">
        <v>89</v>
      </c>
      <c r="E684" s="30"/>
      <c r="F684" s="30"/>
      <c r="G684" s="30"/>
      <c r="H684" s="30"/>
      <c r="I684" s="113"/>
      <c r="J684" s="30"/>
      <c r="K684" s="108"/>
      <c r="L684" s="108"/>
      <c r="M684" s="30"/>
      <c r="N684" s="30"/>
      <c r="O684" s="30"/>
      <c r="P684" s="30"/>
      <c r="Q684" s="30"/>
      <c r="R684" s="30"/>
      <c r="S684" s="30"/>
      <c r="T684" s="30"/>
      <c r="U684" s="30"/>
      <c r="V684" s="30"/>
    </row>
    <row r="685" spans="3:22" s="21" customFormat="1" ht="12.75">
      <c r="C685" s="108" t="s">
        <v>111</v>
      </c>
      <c r="D685" s="108" t="s">
        <v>47</v>
      </c>
      <c r="E685" s="30"/>
      <c r="F685" s="30"/>
      <c r="G685" s="30"/>
      <c r="H685" s="30"/>
      <c r="I685" s="113"/>
      <c r="J685" s="30"/>
      <c r="K685" s="108"/>
      <c r="L685" s="108"/>
      <c r="M685" s="30"/>
      <c r="N685" s="30"/>
      <c r="O685" s="30"/>
      <c r="P685" s="30"/>
      <c r="Q685" s="30"/>
      <c r="R685" s="30"/>
      <c r="S685" s="30"/>
      <c r="T685" s="30"/>
      <c r="U685" s="30"/>
      <c r="V685" s="30"/>
    </row>
    <row r="686" spans="3:22" s="21" customFormat="1" ht="12.75">
      <c r="C686" s="30"/>
      <c r="D686" s="30"/>
      <c r="E686" s="30"/>
      <c r="F686" s="30"/>
      <c r="G686" s="30"/>
      <c r="H686" s="30"/>
      <c r="I686" s="113"/>
      <c r="J686" s="30"/>
      <c r="K686" s="108"/>
      <c r="L686" s="108"/>
      <c r="M686" s="30"/>
      <c r="N686" s="30"/>
      <c r="O686" s="30"/>
      <c r="P686" s="30"/>
      <c r="Q686" s="30"/>
      <c r="R686" s="30"/>
      <c r="S686" s="30"/>
      <c r="T686" s="30"/>
      <c r="U686" s="30"/>
      <c r="V686" s="30"/>
    </row>
    <row r="687" spans="3:22" s="21" customFormat="1" ht="12.75">
      <c r="C687" s="110" t="s">
        <v>112</v>
      </c>
      <c r="D687" s="110" t="s">
        <v>60</v>
      </c>
      <c r="E687" s="110" t="s">
        <v>61</v>
      </c>
      <c r="F687" s="110" t="s">
        <v>69</v>
      </c>
      <c r="G687" s="110" t="s">
        <v>70</v>
      </c>
      <c r="H687" s="110" t="s">
        <v>71</v>
      </c>
      <c r="I687" s="113"/>
      <c r="J687" s="30"/>
      <c r="K687" s="108"/>
      <c r="L687" s="108"/>
      <c r="M687" s="30"/>
      <c r="N687" s="30"/>
      <c r="O687" s="30"/>
      <c r="P687" s="30"/>
      <c r="Q687" s="30"/>
      <c r="R687" s="30"/>
      <c r="S687" s="30"/>
      <c r="T687" s="30"/>
      <c r="U687" s="30"/>
      <c r="V687" s="30"/>
    </row>
    <row r="688" spans="3:22" s="21" customFormat="1" ht="12.75">
      <c r="C688" s="110" t="s">
        <v>140</v>
      </c>
      <c r="D688" s="106">
        <v>226840</v>
      </c>
      <c r="E688" s="106">
        <v>226956</v>
      </c>
      <c r="F688" s="106">
        <v>237150</v>
      </c>
      <c r="G688" s="106">
        <v>249371</v>
      </c>
      <c r="H688" s="107" t="s">
        <v>0</v>
      </c>
      <c r="I688" s="113">
        <f aca="true" t="shared" si="89" ref="I688:I700">AVERAGE(D688:H688)</f>
        <v>235079.25</v>
      </c>
      <c r="J688" s="310">
        <v>235079.25</v>
      </c>
      <c r="L688" s="108"/>
      <c r="M688" s="30"/>
      <c r="N688" s="30"/>
      <c r="O688" s="30"/>
      <c r="P688" s="30"/>
      <c r="Q688" s="30"/>
      <c r="R688" s="30"/>
      <c r="S688" s="30"/>
      <c r="T688" s="30"/>
      <c r="U688" s="30"/>
      <c r="V688" s="30"/>
    </row>
    <row r="689" spans="3:22" s="21" customFormat="1" ht="12.75">
      <c r="C689" s="110" t="s">
        <v>127</v>
      </c>
      <c r="D689" s="106">
        <v>74533</v>
      </c>
      <c r="E689" s="106">
        <v>80818</v>
      </c>
      <c r="F689" s="106">
        <v>87821</v>
      </c>
      <c r="G689" s="106">
        <v>88390</v>
      </c>
      <c r="H689" s="107" t="s">
        <v>0</v>
      </c>
      <c r="I689" s="113">
        <f t="shared" si="89"/>
        <v>82890.5</v>
      </c>
      <c r="J689" s="310">
        <v>82890.5</v>
      </c>
      <c r="L689" s="108"/>
      <c r="M689" s="30"/>
      <c r="N689" s="30"/>
      <c r="O689" s="30"/>
      <c r="P689" s="30"/>
      <c r="Q689" s="30"/>
      <c r="R689" s="30"/>
      <c r="S689" s="30"/>
      <c r="T689" s="30"/>
      <c r="U689" s="30"/>
      <c r="V689" s="30"/>
    </row>
    <row r="690" spans="3:22" s="21" customFormat="1" ht="12.75">
      <c r="C690" s="110" t="s">
        <v>128</v>
      </c>
      <c r="D690" s="106">
        <v>3115</v>
      </c>
      <c r="E690" s="106">
        <v>3506</v>
      </c>
      <c r="F690" s="106">
        <v>3415</v>
      </c>
      <c r="G690" s="106">
        <v>3574</v>
      </c>
      <c r="H690" s="107" t="s">
        <v>0</v>
      </c>
      <c r="I690" s="113"/>
      <c r="J690" s="310"/>
      <c r="L690" s="108"/>
      <c r="M690" s="30"/>
      <c r="N690" s="30"/>
      <c r="O690" s="30"/>
      <c r="P690" s="30"/>
      <c r="Q690" s="30"/>
      <c r="R690" s="30"/>
      <c r="S690" s="30"/>
      <c r="T690" s="30"/>
      <c r="U690" s="30"/>
      <c r="V690" s="30"/>
    </row>
    <row r="691" spans="3:22" s="21" customFormat="1" ht="12.75">
      <c r="C691" s="110" t="s">
        <v>129</v>
      </c>
      <c r="D691" s="106">
        <v>6891</v>
      </c>
      <c r="E691" s="106">
        <v>8162</v>
      </c>
      <c r="F691" s="106">
        <v>7527</v>
      </c>
      <c r="G691" s="106">
        <v>7635</v>
      </c>
      <c r="H691" s="107" t="s">
        <v>0</v>
      </c>
      <c r="I691" s="113"/>
      <c r="J691" s="310"/>
      <c r="L691" s="108"/>
      <c r="M691" s="30"/>
      <c r="N691" s="30"/>
      <c r="O691" s="30"/>
      <c r="P691" s="30"/>
      <c r="Q691" s="30"/>
      <c r="R691" s="30"/>
      <c r="S691" s="30"/>
      <c r="T691" s="30"/>
      <c r="U691" s="30"/>
      <c r="V691" s="30"/>
    </row>
    <row r="692" spans="3:22" s="21" customFormat="1" ht="12.75">
      <c r="C692" s="110" t="s">
        <v>130</v>
      </c>
      <c r="D692" s="106">
        <v>10614</v>
      </c>
      <c r="E692" s="106">
        <v>9606</v>
      </c>
      <c r="F692" s="106">
        <v>11725</v>
      </c>
      <c r="G692" s="106">
        <v>12978</v>
      </c>
      <c r="H692" s="107" t="s">
        <v>0</v>
      </c>
      <c r="I692" s="113"/>
      <c r="J692" s="310"/>
      <c r="L692" s="108"/>
      <c r="M692" s="30"/>
      <c r="N692" s="30"/>
      <c r="O692" s="30"/>
      <c r="P692" s="30"/>
      <c r="Q692" s="30"/>
      <c r="R692" s="30"/>
      <c r="S692" s="30"/>
      <c r="T692" s="30"/>
      <c r="U692" s="30"/>
      <c r="V692" s="30"/>
    </row>
    <row r="693" spans="3:22" s="21" customFormat="1" ht="12.75">
      <c r="C693" s="110" t="s">
        <v>131</v>
      </c>
      <c r="D693" s="106">
        <v>445</v>
      </c>
      <c r="E693" s="106">
        <v>505</v>
      </c>
      <c r="F693" s="106">
        <v>505</v>
      </c>
      <c r="G693" s="106">
        <v>505</v>
      </c>
      <c r="H693" s="107" t="s">
        <v>0</v>
      </c>
      <c r="I693" s="113"/>
      <c r="J693" s="310"/>
      <c r="L693" s="108"/>
      <c r="M693" s="30"/>
      <c r="N693" s="30"/>
      <c r="O693" s="30"/>
      <c r="P693" s="30"/>
      <c r="Q693" s="30"/>
      <c r="R693" s="30"/>
      <c r="S693" s="30"/>
      <c r="T693" s="30"/>
      <c r="U693" s="30"/>
      <c r="V693" s="30"/>
    </row>
    <row r="694" spans="3:22" s="21" customFormat="1" ht="12.75">
      <c r="C694" s="110" t="s">
        <v>132</v>
      </c>
      <c r="D694" s="106">
        <v>30</v>
      </c>
      <c r="E694" s="106">
        <v>29</v>
      </c>
      <c r="F694" s="106">
        <v>29</v>
      </c>
      <c r="G694" s="106">
        <v>29</v>
      </c>
      <c r="H694" s="107" t="s">
        <v>0</v>
      </c>
      <c r="I694" s="113"/>
      <c r="J694" s="310"/>
      <c r="L694" s="108"/>
      <c r="M694" s="30"/>
      <c r="N694" s="30"/>
      <c r="O694" s="30"/>
      <c r="P694" s="30"/>
      <c r="Q694" s="30"/>
      <c r="R694" s="30"/>
      <c r="S694" s="30"/>
      <c r="T694" s="30"/>
      <c r="U694" s="30"/>
      <c r="V694" s="30"/>
    </row>
    <row r="695" spans="3:22" s="21" customFormat="1" ht="12.75">
      <c r="C695" s="110" t="s">
        <v>133</v>
      </c>
      <c r="D695" s="107" t="s">
        <v>0</v>
      </c>
      <c r="E695" s="107" t="s">
        <v>0</v>
      </c>
      <c r="F695" s="107" t="s">
        <v>0</v>
      </c>
      <c r="G695" s="107" t="s">
        <v>0</v>
      </c>
      <c r="H695" s="107" t="s">
        <v>0</v>
      </c>
      <c r="I695" s="113"/>
      <c r="J695" s="310"/>
      <c r="L695" s="108"/>
      <c r="M695" s="30"/>
      <c r="N695" s="30"/>
      <c r="O695" s="30"/>
      <c r="P695" s="30"/>
      <c r="Q695" s="30"/>
      <c r="R695" s="30"/>
      <c r="S695" s="30"/>
      <c r="T695" s="30"/>
      <c r="U695" s="30"/>
      <c r="V695" s="30"/>
    </row>
    <row r="696" spans="3:22" s="21" customFormat="1" ht="12.75">
      <c r="C696" s="110" t="s">
        <v>134</v>
      </c>
      <c r="D696" s="107" t="s">
        <v>0</v>
      </c>
      <c r="E696" s="107" t="s">
        <v>0</v>
      </c>
      <c r="F696" s="107" t="s">
        <v>0</v>
      </c>
      <c r="G696" s="107" t="s">
        <v>0</v>
      </c>
      <c r="H696" s="107" t="s">
        <v>0</v>
      </c>
      <c r="I696" s="113"/>
      <c r="J696" s="310"/>
      <c r="L696" s="108"/>
      <c r="M696" s="30"/>
      <c r="N696" s="30"/>
      <c r="O696" s="30"/>
      <c r="P696" s="30"/>
      <c r="Q696" s="30"/>
      <c r="R696" s="30"/>
      <c r="S696" s="30"/>
      <c r="T696" s="30"/>
      <c r="U696" s="30"/>
      <c r="V696" s="30"/>
    </row>
    <row r="697" spans="3:22" s="21" customFormat="1" ht="12.75">
      <c r="C697" s="110"/>
      <c r="D697" s="111">
        <f>SUM(D690:D696)</f>
        <v>21095</v>
      </c>
      <c r="E697" s="111">
        <f aca="true" t="shared" si="90" ref="E697:G697">SUM(E690:E696)</f>
        <v>21808</v>
      </c>
      <c r="F697" s="111">
        <f t="shared" si="90"/>
        <v>23201</v>
      </c>
      <c r="G697" s="111">
        <f t="shared" si="90"/>
        <v>24721</v>
      </c>
      <c r="H697" s="107"/>
      <c r="I697" s="113">
        <f t="shared" si="89"/>
        <v>22706.25</v>
      </c>
      <c r="J697" s="310">
        <v>22706.25</v>
      </c>
      <c r="L697" s="108"/>
      <c r="M697" s="30"/>
      <c r="N697" s="30"/>
      <c r="O697" s="30"/>
      <c r="P697" s="30"/>
      <c r="Q697" s="30"/>
      <c r="R697" s="30"/>
      <c r="S697" s="30"/>
      <c r="T697" s="30"/>
      <c r="U697" s="30"/>
      <c r="V697" s="30"/>
    </row>
    <row r="698" spans="3:22" s="21" customFormat="1" ht="12.75">
      <c r="C698" s="110" t="s">
        <v>136</v>
      </c>
      <c r="D698" s="106">
        <v>114188.49538980001</v>
      </c>
      <c r="E698" s="106">
        <v>107450.19546799999</v>
      </c>
      <c r="F698" s="106">
        <v>110893.15472600001</v>
      </c>
      <c r="G698" s="106">
        <v>120982.18349999998</v>
      </c>
      <c r="H698" s="107" t="s">
        <v>0</v>
      </c>
      <c r="I698" s="113">
        <f t="shared" si="89"/>
        <v>113378.50727095</v>
      </c>
      <c r="J698" s="310">
        <v>113378.50727095</v>
      </c>
      <c r="L698" s="108"/>
      <c r="M698" s="30"/>
      <c r="N698" s="30"/>
      <c r="O698" s="30"/>
      <c r="P698" s="30"/>
      <c r="Q698" s="30"/>
      <c r="R698" s="30"/>
      <c r="S698" s="30"/>
      <c r="T698" s="30"/>
      <c r="U698" s="30"/>
      <c r="V698" s="30"/>
    </row>
    <row r="699" spans="3:22" s="21" customFormat="1" ht="12.75">
      <c r="C699" s="110" t="s">
        <v>135</v>
      </c>
      <c r="D699" s="106">
        <v>13008</v>
      </c>
      <c r="E699" s="106">
        <v>12864</v>
      </c>
      <c r="F699" s="106">
        <v>12688.531200000001</v>
      </c>
      <c r="G699" s="106">
        <v>12755.4048</v>
      </c>
      <c r="H699" s="107" t="s">
        <v>0</v>
      </c>
      <c r="I699" s="113">
        <f t="shared" si="89"/>
        <v>12828.984</v>
      </c>
      <c r="J699" s="310">
        <v>12828.984</v>
      </c>
      <c r="L699" s="108"/>
      <c r="M699" s="30"/>
      <c r="N699" s="30"/>
      <c r="O699" s="30"/>
      <c r="P699" s="30"/>
      <c r="Q699" s="30"/>
      <c r="R699" s="30"/>
      <c r="S699" s="30"/>
      <c r="T699" s="30"/>
      <c r="U699" s="30"/>
      <c r="V699" s="30"/>
    </row>
    <row r="700" spans="3:22" s="21" customFormat="1" ht="12.75">
      <c r="C700" s="110" t="s">
        <v>137</v>
      </c>
      <c r="D700" s="106">
        <v>4015</v>
      </c>
      <c r="E700" s="106">
        <v>4015</v>
      </c>
      <c r="F700" s="106">
        <v>2545</v>
      </c>
      <c r="G700" s="106">
        <v>2522</v>
      </c>
      <c r="H700" s="107" t="s">
        <v>0</v>
      </c>
      <c r="I700" s="113">
        <f t="shared" si="89"/>
        <v>3274.25</v>
      </c>
      <c r="J700" s="310">
        <v>3274.25</v>
      </c>
      <c r="L700" s="108"/>
      <c r="M700" s="30"/>
      <c r="N700" s="30"/>
      <c r="O700" s="30"/>
      <c r="P700" s="30"/>
      <c r="Q700" s="30"/>
      <c r="R700" s="30"/>
      <c r="S700" s="30"/>
      <c r="T700" s="30"/>
      <c r="U700" s="30"/>
      <c r="V700" s="30"/>
    </row>
    <row r="701" spans="3:22" s="21" customFormat="1" ht="12.75">
      <c r="C701" s="30"/>
      <c r="D701" s="30"/>
      <c r="E701" s="30"/>
      <c r="F701" s="30"/>
      <c r="G701" s="30"/>
      <c r="H701" s="30"/>
      <c r="I701" s="113"/>
      <c r="J701" s="30"/>
      <c r="K701" s="108"/>
      <c r="L701" s="108"/>
      <c r="M701" s="30"/>
      <c r="N701" s="30"/>
      <c r="O701" s="30"/>
      <c r="P701" s="30"/>
      <c r="Q701" s="30"/>
      <c r="R701" s="30"/>
      <c r="S701" s="30"/>
      <c r="T701" s="30"/>
      <c r="U701" s="30"/>
      <c r="V701" s="30"/>
    </row>
    <row r="702" spans="3:22" s="21" customFormat="1" ht="12.75">
      <c r="C702" s="108" t="s">
        <v>107</v>
      </c>
      <c r="D702" s="30"/>
      <c r="E702" s="30"/>
      <c r="F702" s="30"/>
      <c r="G702" s="30"/>
      <c r="H702" s="30"/>
      <c r="I702" s="113"/>
      <c r="J702" s="30"/>
      <c r="K702" s="108"/>
      <c r="L702" s="108"/>
      <c r="M702" s="30"/>
      <c r="N702" s="30"/>
      <c r="O702" s="30"/>
      <c r="P702" s="30"/>
      <c r="Q702" s="30"/>
      <c r="R702" s="30"/>
      <c r="S702" s="30"/>
      <c r="T702" s="30"/>
      <c r="U702" s="30"/>
      <c r="V702" s="30"/>
    </row>
    <row r="703" spans="3:22" s="21" customFormat="1" ht="12.75">
      <c r="C703" s="108" t="s">
        <v>0</v>
      </c>
      <c r="D703" s="108" t="s">
        <v>108</v>
      </c>
      <c r="E703" s="30"/>
      <c r="F703" s="30"/>
      <c r="G703" s="30"/>
      <c r="H703" s="30"/>
      <c r="I703" s="113"/>
      <c r="J703" s="30"/>
      <c r="K703" s="108"/>
      <c r="L703" s="108"/>
      <c r="M703" s="30"/>
      <c r="N703" s="30"/>
      <c r="O703" s="30"/>
      <c r="P703" s="30"/>
      <c r="Q703" s="30"/>
      <c r="R703" s="30"/>
      <c r="S703" s="30"/>
      <c r="T703" s="30"/>
      <c r="U703" s="30"/>
      <c r="V703" s="30"/>
    </row>
    <row r="704" spans="3:22" s="21" customFormat="1" ht="12.75">
      <c r="C704" s="30"/>
      <c r="D704" s="30"/>
      <c r="E704" s="30"/>
      <c r="F704" s="30"/>
      <c r="G704" s="30"/>
      <c r="H704" s="30"/>
      <c r="I704" s="113"/>
      <c r="J704" s="30"/>
      <c r="K704" s="108"/>
      <c r="L704" s="108"/>
      <c r="M704" s="30"/>
      <c r="N704" s="30"/>
      <c r="O704" s="30"/>
      <c r="P704" s="30"/>
      <c r="Q704" s="30"/>
      <c r="R704" s="30"/>
      <c r="S704" s="30"/>
      <c r="T704" s="30"/>
      <c r="U704" s="30"/>
      <c r="V704" s="30"/>
    </row>
    <row r="705" spans="3:22" s="21" customFormat="1" ht="12.75">
      <c r="C705" s="108" t="s">
        <v>88</v>
      </c>
      <c r="D705" s="108" t="s">
        <v>89</v>
      </c>
      <c r="E705" s="30"/>
      <c r="F705" s="30"/>
      <c r="G705" s="30"/>
      <c r="H705" s="30"/>
      <c r="I705" s="113"/>
      <c r="J705" s="30"/>
      <c r="K705" s="108"/>
      <c r="L705" s="108"/>
      <c r="M705" s="30"/>
      <c r="N705" s="30"/>
      <c r="O705" s="30"/>
      <c r="P705" s="30"/>
      <c r="Q705" s="30"/>
      <c r="R705" s="30"/>
      <c r="S705" s="30"/>
      <c r="T705" s="30"/>
      <c r="U705" s="30"/>
      <c r="V705" s="30"/>
    </row>
    <row r="706" spans="3:22" s="21" customFormat="1" ht="12.75">
      <c r="C706" s="108" t="s">
        <v>111</v>
      </c>
      <c r="D706" s="108" t="s">
        <v>21</v>
      </c>
      <c r="E706" s="30"/>
      <c r="F706" s="30"/>
      <c r="G706" s="30"/>
      <c r="H706" s="30"/>
      <c r="I706" s="113"/>
      <c r="J706" s="30"/>
      <c r="K706" s="108"/>
      <c r="L706" s="108"/>
      <c r="M706" s="30"/>
      <c r="N706" s="30"/>
      <c r="O706" s="30"/>
      <c r="P706" s="30"/>
      <c r="Q706" s="30"/>
      <c r="R706" s="30"/>
      <c r="S706" s="30"/>
      <c r="T706" s="30"/>
      <c r="U706" s="30"/>
      <c r="V706" s="30"/>
    </row>
    <row r="707" spans="3:22" s="21" customFormat="1" ht="12.75">
      <c r="C707" s="30"/>
      <c r="D707" s="30"/>
      <c r="E707" s="30"/>
      <c r="F707" s="30"/>
      <c r="G707" s="30"/>
      <c r="H707" s="30"/>
      <c r="I707" s="113"/>
      <c r="J707" s="30"/>
      <c r="K707" s="108"/>
      <c r="L707" s="108"/>
      <c r="M707" s="30"/>
      <c r="N707" s="30"/>
      <c r="O707" s="30"/>
      <c r="P707" s="30"/>
      <c r="Q707" s="30"/>
      <c r="R707" s="30"/>
      <c r="S707" s="30"/>
      <c r="T707" s="30"/>
      <c r="U707" s="30"/>
      <c r="V707" s="30"/>
    </row>
    <row r="708" spans="3:22" s="21" customFormat="1" ht="12.75">
      <c r="C708" s="110" t="s">
        <v>112</v>
      </c>
      <c r="D708" s="110" t="s">
        <v>60</v>
      </c>
      <c r="E708" s="110" t="s">
        <v>61</v>
      </c>
      <c r="F708" s="110" t="s">
        <v>69</v>
      </c>
      <c r="G708" s="110" t="s">
        <v>70</v>
      </c>
      <c r="H708" s="110" t="s">
        <v>71</v>
      </c>
      <c r="I708" s="113"/>
      <c r="J708" s="30"/>
      <c r="K708" s="108"/>
      <c r="T708" s="30"/>
      <c r="U708" s="30"/>
      <c r="V708" s="30"/>
    </row>
    <row r="709" spans="3:22" s="21" customFormat="1" ht="12.75">
      <c r="C709" s="110" t="s">
        <v>140</v>
      </c>
      <c r="D709" s="106">
        <v>1277564</v>
      </c>
      <c r="E709" s="106">
        <v>1309908</v>
      </c>
      <c r="F709" s="106">
        <v>1234434</v>
      </c>
      <c r="G709" s="106">
        <v>1226665</v>
      </c>
      <c r="H709" s="106">
        <v>1320213</v>
      </c>
      <c r="I709" s="113">
        <f aca="true" t="shared" si="91" ref="I709:I721">AVERAGE(D709:H709)</f>
        <v>1273756.8</v>
      </c>
      <c r="J709" s="30">
        <v>1273756.8</v>
      </c>
      <c r="K709" s="108"/>
      <c r="T709" s="30"/>
      <c r="U709" s="30"/>
      <c r="V709" s="30"/>
    </row>
    <row r="710" spans="3:22" s="21" customFormat="1" ht="12.75">
      <c r="C710" s="110" t="s">
        <v>127</v>
      </c>
      <c r="D710" s="106">
        <v>395627</v>
      </c>
      <c r="E710" s="106">
        <v>411527</v>
      </c>
      <c r="F710" s="106">
        <v>376493</v>
      </c>
      <c r="G710" s="106">
        <v>372778</v>
      </c>
      <c r="H710" s="106">
        <v>433045</v>
      </c>
      <c r="I710" s="113">
        <f t="shared" si="91"/>
        <v>397894</v>
      </c>
      <c r="J710" s="30">
        <v>397894</v>
      </c>
      <c r="K710" s="108"/>
      <c r="T710" s="30"/>
      <c r="U710" s="30"/>
      <c r="V710" s="30"/>
    </row>
    <row r="711" spans="3:22" s="21" customFormat="1" ht="12.75">
      <c r="C711" s="110" t="s">
        <v>128</v>
      </c>
      <c r="D711" s="106">
        <v>27173</v>
      </c>
      <c r="E711" s="106">
        <v>19310</v>
      </c>
      <c r="F711" s="106">
        <v>14216</v>
      </c>
      <c r="G711" s="106">
        <v>17549</v>
      </c>
      <c r="H711" s="106">
        <v>20846</v>
      </c>
      <c r="I711" s="113"/>
      <c r="J711" s="30"/>
      <c r="K711" s="108"/>
      <c r="T711" s="30"/>
      <c r="U711" s="30"/>
      <c r="V711" s="30"/>
    </row>
    <row r="712" spans="3:22" s="21" customFormat="1" ht="12.75">
      <c r="C712" s="110" t="s">
        <v>129</v>
      </c>
      <c r="D712" s="106">
        <v>36771</v>
      </c>
      <c r="E712" s="106">
        <v>40555</v>
      </c>
      <c r="F712" s="106">
        <v>34304</v>
      </c>
      <c r="G712" s="106">
        <v>41945</v>
      </c>
      <c r="H712" s="106">
        <v>42266</v>
      </c>
      <c r="I712" s="113"/>
      <c r="J712" s="30"/>
      <c r="K712" s="108"/>
      <c r="T712" s="30"/>
      <c r="U712" s="30"/>
      <c r="V712" s="30"/>
    </row>
    <row r="713" spans="3:22" s="21" customFormat="1" ht="12.75">
      <c r="C713" s="110" t="s">
        <v>130</v>
      </c>
      <c r="D713" s="106">
        <v>69630</v>
      </c>
      <c r="E713" s="106">
        <v>85450</v>
      </c>
      <c r="F713" s="106">
        <v>78295</v>
      </c>
      <c r="G713" s="106">
        <v>66205</v>
      </c>
      <c r="H713" s="106">
        <v>75269</v>
      </c>
      <c r="I713" s="113"/>
      <c r="J713" s="30"/>
      <c r="K713" s="108"/>
      <c r="T713" s="30"/>
      <c r="U713" s="30"/>
      <c r="V713" s="30"/>
    </row>
    <row r="714" spans="3:28" s="21" customFormat="1" ht="12.75">
      <c r="C714" s="110" t="s">
        <v>131</v>
      </c>
      <c r="D714" s="106">
        <v>8472</v>
      </c>
      <c r="E714" s="106">
        <v>8932</v>
      </c>
      <c r="F714" s="106">
        <v>7449</v>
      </c>
      <c r="G714" s="106">
        <v>8383</v>
      </c>
      <c r="H714" s="106">
        <v>8781</v>
      </c>
      <c r="I714" s="113"/>
      <c r="J714" s="30"/>
      <c r="K714" s="108"/>
      <c r="T714" s="30"/>
      <c r="U714" s="30"/>
      <c r="V714" s="30"/>
      <c r="W714" s="30"/>
      <c r="X714" s="30"/>
      <c r="Y714" s="30"/>
      <c r="Z714" s="30"/>
      <c r="AA714" s="30"/>
      <c r="AB714" s="30"/>
    </row>
    <row r="715" spans="3:28" s="21" customFormat="1" ht="12.75">
      <c r="C715" s="110" t="s">
        <v>132</v>
      </c>
      <c r="D715" s="106">
        <v>166</v>
      </c>
      <c r="E715" s="106">
        <v>165</v>
      </c>
      <c r="F715" s="106">
        <v>136</v>
      </c>
      <c r="G715" s="106">
        <v>146</v>
      </c>
      <c r="H715" s="106">
        <v>163</v>
      </c>
      <c r="I715" s="113"/>
      <c r="J715" s="30"/>
      <c r="K715" s="108"/>
      <c r="T715" s="30"/>
      <c r="U715" s="30"/>
      <c r="V715" s="30"/>
      <c r="W715" s="30"/>
      <c r="X715" s="30"/>
      <c r="Y715" s="30"/>
      <c r="Z715" s="30"/>
      <c r="AA715" s="30"/>
      <c r="AB715" s="30"/>
    </row>
    <row r="716" spans="3:28" s="21" customFormat="1" ht="12.75">
      <c r="C716" s="110" t="s">
        <v>133</v>
      </c>
      <c r="D716" s="107" t="s">
        <v>0</v>
      </c>
      <c r="E716" s="107" t="s">
        <v>0</v>
      </c>
      <c r="F716" s="107" t="s">
        <v>0</v>
      </c>
      <c r="G716" s="107" t="s">
        <v>0</v>
      </c>
      <c r="H716" s="107" t="s">
        <v>0</v>
      </c>
      <c r="I716" s="113"/>
      <c r="J716" s="30"/>
      <c r="K716" s="108"/>
      <c r="T716" s="30"/>
      <c r="U716" s="30"/>
      <c r="V716" s="30"/>
      <c r="W716" s="30"/>
      <c r="X716" s="30"/>
      <c r="Y716" s="30"/>
      <c r="Z716" s="30"/>
      <c r="AA716" s="30"/>
      <c r="AB716" s="30"/>
    </row>
    <row r="717" spans="3:28" s="21" customFormat="1" ht="12.75">
      <c r="C717" s="110" t="s">
        <v>134</v>
      </c>
      <c r="D717" s="106">
        <v>1336</v>
      </c>
      <c r="E717" s="106">
        <v>1091</v>
      </c>
      <c r="F717" s="106">
        <v>1063</v>
      </c>
      <c r="G717" s="106">
        <v>1224</v>
      </c>
      <c r="H717" s="106">
        <v>1008</v>
      </c>
      <c r="I717" s="113"/>
      <c r="J717" s="30"/>
      <c r="K717" s="108"/>
      <c r="T717" s="30"/>
      <c r="U717" s="30"/>
      <c r="V717" s="30"/>
      <c r="W717" s="30"/>
      <c r="X717" s="30"/>
      <c r="Y717" s="30"/>
      <c r="Z717" s="30"/>
      <c r="AA717" s="30"/>
      <c r="AB717" s="30"/>
    </row>
    <row r="718" spans="3:28" s="21" customFormat="1" ht="12.75">
      <c r="C718" s="110"/>
      <c r="D718" s="111">
        <f>SUM(D711:D717)</f>
        <v>143548</v>
      </c>
      <c r="E718" s="111">
        <f aca="true" t="shared" si="92" ref="E718:H718">SUM(E711:E717)</f>
        <v>155503</v>
      </c>
      <c r="F718" s="111">
        <f t="shared" si="92"/>
        <v>135463</v>
      </c>
      <c r="G718" s="111">
        <f t="shared" si="92"/>
        <v>135452</v>
      </c>
      <c r="H718" s="111">
        <f t="shared" si="92"/>
        <v>148333</v>
      </c>
      <c r="I718" s="113">
        <f t="shared" si="91"/>
        <v>143659.8</v>
      </c>
      <c r="J718" s="30">
        <v>143659.8</v>
      </c>
      <c r="K718" s="108"/>
      <c r="T718" s="30"/>
      <c r="U718" s="30"/>
      <c r="V718" s="30"/>
      <c r="W718" s="30"/>
      <c r="X718" s="30"/>
      <c r="Y718" s="30"/>
      <c r="Z718" s="30"/>
      <c r="AA718" s="30"/>
      <c r="AB718" s="30"/>
    </row>
    <row r="719" spans="3:28" s="21" customFormat="1" ht="12.75">
      <c r="C719" s="110" t="s">
        <v>136</v>
      </c>
      <c r="D719" s="106">
        <v>22294</v>
      </c>
      <c r="E719" s="106">
        <v>22363</v>
      </c>
      <c r="F719" s="106">
        <v>21450</v>
      </c>
      <c r="G719" s="106">
        <v>26449</v>
      </c>
      <c r="H719" s="106">
        <v>24950</v>
      </c>
      <c r="I719" s="113">
        <f>AVERAGE(D719:H719)</f>
        <v>23501.2</v>
      </c>
      <c r="J719" s="30">
        <v>23501.2</v>
      </c>
      <c r="K719" s="108"/>
      <c r="T719" s="30"/>
      <c r="U719" s="30"/>
      <c r="V719" s="30"/>
      <c r="W719" s="30"/>
      <c r="X719" s="30"/>
      <c r="Y719" s="30"/>
      <c r="Z719" s="30"/>
      <c r="AA719" s="30"/>
      <c r="AB719" s="30"/>
    </row>
    <row r="720" spans="3:28" s="21" customFormat="1" ht="12.75">
      <c r="C720" s="110" t="s">
        <v>135</v>
      </c>
      <c r="D720" s="106">
        <v>705222</v>
      </c>
      <c r="E720" s="106">
        <v>709470</v>
      </c>
      <c r="F720" s="106">
        <v>689856</v>
      </c>
      <c r="G720" s="106">
        <v>682929</v>
      </c>
      <c r="H720" s="106">
        <v>698581</v>
      </c>
      <c r="I720" s="113">
        <f t="shared" si="91"/>
        <v>697211.6</v>
      </c>
      <c r="J720" s="30">
        <v>697211.6</v>
      </c>
      <c r="K720" s="108"/>
      <c r="T720" s="30"/>
      <c r="U720" s="30"/>
      <c r="V720" s="30"/>
      <c r="W720" s="30"/>
      <c r="X720" s="30"/>
      <c r="Y720" s="30"/>
      <c r="Z720" s="30"/>
      <c r="AA720" s="30"/>
      <c r="AB720" s="30"/>
    </row>
    <row r="721" spans="3:28" s="21" customFormat="1" ht="12.75">
      <c r="C721" s="110" t="s">
        <v>137</v>
      </c>
      <c r="D721" s="106">
        <v>10873</v>
      </c>
      <c r="E721" s="106">
        <v>11046</v>
      </c>
      <c r="F721" s="106">
        <v>11172</v>
      </c>
      <c r="G721" s="106">
        <v>9056</v>
      </c>
      <c r="H721" s="106">
        <v>15304</v>
      </c>
      <c r="I721" s="113">
        <f t="shared" si="91"/>
        <v>11490.2</v>
      </c>
      <c r="J721" s="30">
        <v>11490.2</v>
      </c>
      <c r="K721" s="108"/>
      <c r="T721" s="30"/>
      <c r="U721" s="30"/>
      <c r="V721" s="30"/>
      <c r="W721" s="30"/>
      <c r="X721" s="30"/>
      <c r="Y721" s="30"/>
      <c r="Z721" s="30"/>
      <c r="AA721" s="30"/>
      <c r="AB721" s="30"/>
    </row>
    <row r="722" spans="3:28" s="21" customFormat="1" ht="12.75">
      <c r="C722" s="30"/>
      <c r="D722" s="30"/>
      <c r="E722" s="30"/>
      <c r="F722" s="30"/>
      <c r="G722" s="30"/>
      <c r="H722" s="30"/>
      <c r="I722" s="113"/>
      <c r="J722" s="30"/>
      <c r="K722" s="108"/>
      <c r="L722" s="108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</row>
    <row r="723" spans="3:28" s="21" customFormat="1" ht="12.75">
      <c r="C723" s="108" t="s">
        <v>107</v>
      </c>
      <c r="D723" s="30"/>
      <c r="E723" s="30"/>
      <c r="F723" s="30"/>
      <c r="G723" s="30"/>
      <c r="H723" s="30"/>
      <c r="I723" s="113"/>
      <c r="J723" s="30"/>
      <c r="K723" s="108"/>
      <c r="L723" s="108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</row>
    <row r="724" spans="3:28" s="21" customFormat="1" ht="12.75">
      <c r="C724" s="108" t="s">
        <v>0</v>
      </c>
      <c r="D724" s="108" t="s">
        <v>108</v>
      </c>
      <c r="E724" s="30"/>
      <c r="F724" s="30"/>
      <c r="G724" s="30"/>
      <c r="H724" s="30"/>
      <c r="I724" s="113"/>
      <c r="J724" s="30"/>
      <c r="K724" s="108"/>
      <c r="L724" s="108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</row>
    <row r="725" spans="3:28" s="21" customFormat="1" ht="12.75">
      <c r="C725" s="30"/>
      <c r="D725" s="30"/>
      <c r="E725" s="30"/>
      <c r="F725" s="30"/>
      <c r="G725" s="30"/>
      <c r="H725" s="30"/>
      <c r="I725" s="113"/>
      <c r="J725" s="30"/>
      <c r="K725" s="108"/>
      <c r="L725" s="108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</row>
    <row r="726" spans="3:28" s="21" customFormat="1" ht="12.75">
      <c r="C726" s="108" t="s">
        <v>88</v>
      </c>
      <c r="D726" s="108" t="s">
        <v>89</v>
      </c>
      <c r="E726" s="30"/>
      <c r="F726" s="30"/>
      <c r="G726" s="30"/>
      <c r="H726" s="30"/>
      <c r="I726" s="113"/>
      <c r="J726" s="30"/>
      <c r="K726" s="108"/>
      <c r="L726" s="108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</row>
    <row r="727" spans="3:28" s="21" customFormat="1" ht="12.75">
      <c r="C727" s="108" t="s">
        <v>111</v>
      </c>
      <c r="D727" s="108" t="s">
        <v>28</v>
      </c>
      <c r="E727" s="30"/>
      <c r="F727" s="30"/>
      <c r="G727" s="30"/>
      <c r="H727" s="30"/>
      <c r="I727" s="113"/>
      <c r="J727" s="30"/>
      <c r="K727" s="108"/>
      <c r="L727" s="108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</row>
    <row r="728" spans="3:28" s="21" customFormat="1" ht="12.75">
      <c r="C728" s="30"/>
      <c r="D728" s="30"/>
      <c r="E728" s="30"/>
      <c r="F728" s="30"/>
      <c r="G728" s="30"/>
      <c r="H728" s="30"/>
      <c r="I728" s="113"/>
      <c r="J728" s="30"/>
      <c r="K728" s="108"/>
      <c r="L728" s="108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</row>
    <row r="729" spans="3:28" s="21" customFormat="1" ht="12.75">
      <c r="C729" s="110" t="s">
        <v>112</v>
      </c>
      <c r="D729" s="110" t="s">
        <v>60</v>
      </c>
      <c r="E729" s="110" t="s">
        <v>61</v>
      </c>
      <c r="F729" s="110" t="s">
        <v>69</v>
      </c>
      <c r="G729" s="110" t="s">
        <v>70</v>
      </c>
      <c r="H729" s="110" t="s">
        <v>71</v>
      </c>
      <c r="I729" s="113"/>
      <c r="J729" s="30"/>
      <c r="K729" s="108"/>
      <c r="T729" s="30"/>
      <c r="U729" s="30"/>
      <c r="V729" s="30"/>
      <c r="W729" s="30"/>
      <c r="X729" s="30"/>
      <c r="Y729" s="30"/>
      <c r="Z729" s="30"/>
      <c r="AA729" s="30"/>
      <c r="AB729" s="30"/>
    </row>
    <row r="730" spans="3:28" s="21" customFormat="1" ht="12.75">
      <c r="C730" s="110" t="s">
        <v>140</v>
      </c>
      <c r="D730" s="106">
        <v>110132</v>
      </c>
      <c r="E730" s="106">
        <v>106995</v>
      </c>
      <c r="F730" s="106">
        <v>113011</v>
      </c>
      <c r="G730" s="106">
        <v>103235</v>
      </c>
      <c r="H730" s="106">
        <v>117314</v>
      </c>
      <c r="I730" s="113">
        <f aca="true" t="shared" si="93" ref="I730:I739">AVERAGE(D730:H730)</f>
        <v>110137.4</v>
      </c>
      <c r="J730" s="30">
        <v>110137.4</v>
      </c>
      <c r="K730" s="108"/>
      <c r="T730" s="30"/>
      <c r="U730" s="30"/>
      <c r="V730" s="30"/>
      <c r="W730" s="30"/>
      <c r="X730" s="30"/>
      <c r="Y730" s="30"/>
      <c r="Z730" s="30"/>
      <c r="AA730" s="30"/>
      <c r="AB730" s="30"/>
    </row>
    <row r="731" spans="3:28" s="21" customFormat="1" ht="12.75">
      <c r="C731" s="110" t="s">
        <v>127</v>
      </c>
      <c r="D731" s="106">
        <v>22367</v>
      </c>
      <c r="E731" s="106">
        <v>19050</v>
      </c>
      <c r="F731" s="106">
        <v>20073</v>
      </c>
      <c r="G731" s="106">
        <v>17800</v>
      </c>
      <c r="H731" s="106">
        <v>21774</v>
      </c>
      <c r="I731" s="113">
        <f t="shared" si="93"/>
        <v>20212.8</v>
      </c>
      <c r="J731" s="30">
        <v>20212.8</v>
      </c>
      <c r="K731" s="108"/>
      <c r="T731" s="30"/>
      <c r="U731" s="30"/>
      <c r="V731" s="30"/>
      <c r="W731" s="30"/>
      <c r="X731" s="30"/>
      <c r="Y731" s="30"/>
      <c r="Z731" s="30"/>
      <c r="AA731" s="30"/>
      <c r="AB731" s="30"/>
    </row>
    <row r="732" spans="3:28" s="21" customFormat="1" ht="12.75">
      <c r="C732" s="110" t="s">
        <v>128</v>
      </c>
      <c r="D732" s="106">
        <v>241</v>
      </c>
      <c r="E732" s="106">
        <v>85</v>
      </c>
      <c r="F732" s="106">
        <v>70</v>
      </c>
      <c r="G732" s="106">
        <v>37</v>
      </c>
      <c r="H732" s="106">
        <v>78</v>
      </c>
      <c r="I732" s="113"/>
      <c r="J732" s="30"/>
      <c r="K732" s="108"/>
      <c r="T732" s="30"/>
      <c r="U732" s="30"/>
      <c r="V732" s="30"/>
      <c r="W732" s="30"/>
      <c r="X732" s="30"/>
      <c r="Y732" s="30"/>
      <c r="Z732" s="30"/>
      <c r="AA732" s="30"/>
      <c r="AB732" s="30"/>
    </row>
    <row r="733" spans="3:28" s="21" customFormat="1" ht="12.75">
      <c r="C733" s="110" t="s">
        <v>129</v>
      </c>
      <c r="D733" s="106">
        <v>1174</v>
      </c>
      <c r="E733" s="106">
        <v>1043</v>
      </c>
      <c r="F733" s="106">
        <v>1078</v>
      </c>
      <c r="G733" s="106">
        <v>1124</v>
      </c>
      <c r="H733" s="106">
        <v>1261</v>
      </c>
      <c r="I733" s="113"/>
      <c r="J733" s="30"/>
      <c r="K733" s="108"/>
      <c r="T733" s="30"/>
      <c r="U733" s="30"/>
      <c r="V733" s="30"/>
      <c r="W733" s="30"/>
      <c r="X733" s="30"/>
      <c r="Y733" s="30"/>
      <c r="Z733" s="30"/>
      <c r="AA733" s="30"/>
      <c r="AB733" s="30"/>
    </row>
    <row r="734" spans="3:28" s="21" customFormat="1" ht="12.75">
      <c r="C734" s="110" t="s">
        <v>130</v>
      </c>
      <c r="D734" s="106">
        <v>357</v>
      </c>
      <c r="E734" s="106">
        <v>301</v>
      </c>
      <c r="F734" s="106">
        <v>397</v>
      </c>
      <c r="G734" s="106">
        <v>210</v>
      </c>
      <c r="H734" s="106">
        <v>315</v>
      </c>
      <c r="I734" s="113"/>
      <c r="J734" s="30"/>
      <c r="K734" s="108"/>
      <c r="T734" s="30"/>
      <c r="U734" s="30"/>
      <c r="V734" s="30"/>
      <c r="W734" s="30"/>
      <c r="X734" s="30"/>
      <c r="Y734" s="30"/>
      <c r="Z734" s="30"/>
      <c r="AA734" s="30"/>
      <c r="AB734" s="30"/>
    </row>
    <row r="735" spans="3:28" s="21" customFormat="1" ht="12.75">
      <c r="C735" s="110" t="s">
        <v>131</v>
      </c>
      <c r="D735" s="106">
        <v>1166</v>
      </c>
      <c r="E735" s="106">
        <v>1133</v>
      </c>
      <c r="F735" s="106">
        <v>1159</v>
      </c>
      <c r="G735" s="106">
        <v>1210</v>
      </c>
      <c r="H735" s="106">
        <v>1326</v>
      </c>
      <c r="I735" s="113"/>
      <c r="J735" s="30"/>
      <c r="K735" s="108"/>
      <c r="T735" s="30"/>
      <c r="U735" s="30"/>
      <c r="V735" s="30"/>
      <c r="W735" s="30"/>
      <c r="X735" s="30"/>
      <c r="Y735" s="30"/>
      <c r="Z735" s="30"/>
      <c r="AA735" s="30"/>
      <c r="AB735" s="30"/>
    </row>
    <row r="736" spans="3:28" s="21" customFormat="1" ht="12.75">
      <c r="C736" s="110" t="s">
        <v>132</v>
      </c>
      <c r="D736" s="106">
        <v>51</v>
      </c>
      <c r="E736" s="106">
        <v>41</v>
      </c>
      <c r="F736" s="106">
        <v>50</v>
      </c>
      <c r="G736" s="106">
        <v>42</v>
      </c>
      <c r="H736" s="106">
        <v>55</v>
      </c>
      <c r="I736" s="113"/>
      <c r="J736" s="30"/>
      <c r="K736" s="108"/>
      <c r="T736" s="30"/>
      <c r="U736" s="30"/>
      <c r="V736" s="30"/>
      <c r="W736" s="30"/>
      <c r="X736" s="30"/>
      <c r="Y736" s="30"/>
      <c r="Z736" s="30"/>
      <c r="AA736" s="30"/>
      <c r="AB736" s="30"/>
    </row>
    <row r="737" spans="3:28" s="21" customFormat="1" ht="12.75">
      <c r="C737" s="110" t="s">
        <v>133</v>
      </c>
      <c r="D737" s="107" t="s">
        <v>0</v>
      </c>
      <c r="E737" s="107" t="s">
        <v>0</v>
      </c>
      <c r="F737" s="107" t="s">
        <v>0</v>
      </c>
      <c r="G737" s="107" t="s">
        <v>0</v>
      </c>
      <c r="H737" s="107" t="s">
        <v>0</v>
      </c>
      <c r="I737" s="113"/>
      <c r="J737" s="30"/>
      <c r="K737" s="108"/>
      <c r="T737" s="30"/>
      <c r="U737" s="30"/>
      <c r="V737" s="30"/>
      <c r="W737" s="30"/>
      <c r="X737" s="30"/>
      <c r="Y737" s="30"/>
      <c r="Z737" s="30"/>
      <c r="AA737" s="30"/>
      <c r="AB737" s="30"/>
    </row>
    <row r="738" spans="3:28" s="21" customFormat="1" ht="12.75">
      <c r="C738" s="110" t="s">
        <v>134</v>
      </c>
      <c r="D738" s="107" t="s">
        <v>0</v>
      </c>
      <c r="E738" s="107" t="s">
        <v>0</v>
      </c>
      <c r="F738" s="107" t="s">
        <v>0</v>
      </c>
      <c r="G738" s="107" t="s">
        <v>0</v>
      </c>
      <c r="H738" s="107" t="s">
        <v>0</v>
      </c>
      <c r="I738" s="113"/>
      <c r="J738" s="30"/>
      <c r="K738" s="108"/>
      <c r="T738" s="30"/>
      <c r="U738" s="30"/>
      <c r="V738" s="30"/>
      <c r="W738" s="30"/>
      <c r="X738" s="30"/>
      <c r="Y738" s="30"/>
      <c r="Z738" s="30"/>
      <c r="AA738" s="30"/>
      <c r="AB738" s="30"/>
    </row>
    <row r="739" spans="3:28" s="21" customFormat="1" ht="12.75">
      <c r="C739" s="110"/>
      <c r="D739" s="111">
        <f>SUM(D732:D738)</f>
        <v>2989</v>
      </c>
      <c r="E739" s="111">
        <f aca="true" t="shared" si="94" ref="E739:H739">SUM(E732:E738)</f>
        <v>2603</v>
      </c>
      <c r="F739" s="111">
        <f t="shared" si="94"/>
        <v>2754</v>
      </c>
      <c r="G739" s="111">
        <f t="shared" si="94"/>
        <v>2623</v>
      </c>
      <c r="H739" s="111">
        <f t="shared" si="94"/>
        <v>3035</v>
      </c>
      <c r="I739" s="113">
        <f t="shared" si="93"/>
        <v>2800.8</v>
      </c>
      <c r="J739" s="30">
        <v>2800.8</v>
      </c>
      <c r="K739" s="30"/>
      <c r="T739" s="30"/>
      <c r="U739" s="30"/>
      <c r="V739" s="30"/>
      <c r="W739" s="30"/>
      <c r="X739" s="30"/>
      <c r="Y739" s="30"/>
      <c r="Z739" s="30"/>
      <c r="AA739" s="30"/>
      <c r="AB739" s="30"/>
    </row>
    <row r="740" spans="3:28" s="21" customFormat="1" ht="12.75">
      <c r="C740" s="110" t="s">
        <v>136</v>
      </c>
      <c r="D740" s="106">
        <v>62992</v>
      </c>
      <c r="E740" s="106">
        <v>63692</v>
      </c>
      <c r="F740" s="106">
        <v>68503</v>
      </c>
      <c r="G740" s="106">
        <v>61190</v>
      </c>
      <c r="H740" s="106">
        <v>70763</v>
      </c>
      <c r="I740" s="113">
        <f>AVERAGE(D740:H740)</f>
        <v>65428</v>
      </c>
      <c r="J740" s="30">
        <v>65428</v>
      </c>
      <c r="K740" s="30"/>
      <c r="T740" s="30"/>
      <c r="U740" s="30"/>
      <c r="V740" s="30"/>
      <c r="W740" s="30"/>
      <c r="X740" s="30"/>
      <c r="Y740" s="30"/>
      <c r="Z740" s="30"/>
      <c r="AA740" s="30"/>
      <c r="AB740" s="30"/>
    </row>
    <row r="741" spans="3:28" s="21" customFormat="1" ht="12.75">
      <c r="C741" s="110" t="s">
        <v>135</v>
      </c>
      <c r="D741" s="106">
        <v>21000</v>
      </c>
      <c r="E741" s="106">
        <v>21000</v>
      </c>
      <c r="F741" s="106">
        <v>21000</v>
      </c>
      <c r="G741" s="106">
        <v>21000</v>
      </c>
      <c r="H741" s="106">
        <v>21000</v>
      </c>
      <c r="I741" s="113">
        <f aca="true" t="shared" si="95" ref="I741:I742">AVERAGE(D741:H741)</f>
        <v>21000</v>
      </c>
      <c r="J741" s="30">
        <v>21000</v>
      </c>
      <c r="K741" s="30"/>
      <c r="T741" s="30"/>
      <c r="U741" s="30"/>
      <c r="V741" s="30"/>
      <c r="W741" s="30"/>
      <c r="X741" s="30"/>
      <c r="Y741" s="30"/>
      <c r="Z741" s="30"/>
      <c r="AA741" s="30"/>
      <c r="AB741" s="30"/>
    </row>
    <row r="742" spans="3:28" s="21" customFormat="1" ht="12.75">
      <c r="C742" s="110" t="s">
        <v>137</v>
      </c>
      <c r="D742" s="106">
        <v>783</v>
      </c>
      <c r="E742" s="106">
        <v>650</v>
      </c>
      <c r="F742" s="106">
        <v>681</v>
      </c>
      <c r="G742" s="106">
        <v>623</v>
      </c>
      <c r="H742" s="106">
        <v>743</v>
      </c>
      <c r="I742" s="113">
        <f t="shared" si="95"/>
        <v>696</v>
      </c>
      <c r="J742" s="30">
        <v>696</v>
      </c>
      <c r="K742" s="30"/>
      <c r="T742" s="30"/>
      <c r="U742" s="30"/>
      <c r="V742" s="30"/>
      <c r="W742" s="30"/>
      <c r="X742" s="30"/>
      <c r="Y742" s="30"/>
      <c r="Z742" s="30"/>
      <c r="AA742" s="30"/>
      <c r="AB742" s="30"/>
    </row>
    <row r="743" spans="3:28" s="21" customFormat="1" ht="12.75">
      <c r="C743" s="30"/>
      <c r="D743" s="30"/>
      <c r="E743" s="30"/>
      <c r="F743" s="30"/>
      <c r="G743" s="30"/>
      <c r="H743" s="30"/>
      <c r="I743" s="113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</row>
    <row r="744" spans="3:28" s="21" customFormat="1" ht="12.75">
      <c r="C744" s="108" t="s">
        <v>107</v>
      </c>
      <c r="D744" s="30"/>
      <c r="E744" s="30"/>
      <c r="F744" s="30"/>
      <c r="G744" s="30"/>
      <c r="H744" s="30"/>
      <c r="I744" s="113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</row>
    <row r="745" spans="3:28" s="21" customFormat="1" ht="12.75">
      <c r="C745" s="108" t="s">
        <v>0</v>
      </c>
      <c r="D745" s="108" t="s">
        <v>108</v>
      </c>
      <c r="E745" s="30"/>
      <c r="F745" s="30"/>
      <c r="G745" s="30"/>
      <c r="H745" s="30"/>
      <c r="I745" s="113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</row>
    <row r="746" spans="3:28" s="21" customFormat="1" ht="12.75">
      <c r="C746" s="30"/>
      <c r="D746" s="30"/>
      <c r="E746" s="30"/>
      <c r="F746" s="30"/>
      <c r="G746" s="30"/>
      <c r="H746" s="30"/>
      <c r="I746" s="113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</row>
    <row r="747" spans="3:28" s="21" customFormat="1" ht="12.75">
      <c r="C747" s="108" t="s">
        <v>88</v>
      </c>
      <c r="D747" s="108" t="s">
        <v>89</v>
      </c>
      <c r="E747" s="30"/>
      <c r="F747" s="30"/>
      <c r="G747" s="30"/>
      <c r="H747" s="30"/>
      <c r="I747" s="113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</row>
    <row r="748" spans="3:28" s="21" customFormat="1" ht="12.75">
      <c r="C748" s="108" t="s">
        <v>111</v>
      </c>
      <c r="D748" s="108" t="s">
        <v>48</v>
      </c>
      <c r="E748" s="30"/>
      <c r="F748" s="30"/>
      <c r="G748" s="30"/>
      <c r="H748" s="30"/>
      <c r="I748" s="113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</row>
    <row r="749" spans="3:28" s="21" customFormat="1" ht="12.75">
      <c r="C749" s="30"/>
      <c r="D749" s="30"/>
      <c r="E749" s="30"/>
      <c r="F749" s="30"/>
      <c r="G749" s="30"/>
      <c r="H749" s="30"/>
      <c r="I749" s="113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</row>
    <row r="750" spans="3:28" s="21" customFormat="1" ht="12.75">
      <c r="C750" s="110" t="s">
        <v>112</v>
      </c>
      <c r="D750" s="110" t="s">
        <v>60</v>
      </c>
      <c r="E750" s="110" t="s">
        <v>61</v>
      </c>
      <c r="F750" s="110" t="s">
        <v>69</v>
      </c>
      <c r="G750" s="110" t="s">
        <v>70</v>
      </c>
      <c r="H750" s="110" t="s">
        <v>71</v>
      </c>
      <c r="I750" s="113"/>
      <c r="J750" s="30"/>
      <c r="K750" s="30"/>
      <c r="T750" s="30"/>
      <c r="U750" s="30"/>
      <c r="V750" s="30"/>
      <c r="W750" s="30"/>
      <c r="X750" s="30"/>
      <c r="Y750" s="30"/>
      <c r="Z750" s="30"/>
      <c r="AA750" s="30"/>
      <c r="AB750" s="30"/>
    </row>
    <row r="751" spans="3:28" s="21" customFormat="1" ht="12.75">
      <c r="C751" s="110" t="s">
        <v>140</v>
      </c>
      <c r="D751" s="106">
        <v>155298</v>
      </c>
      <c r="E751" s="106">
        <v>155559</v>
      </c>
      <c r="F751" s="106">
        <v>157410</v>
      </c>
      <c r="G751" s="106">
        <v>149998</v>
      </c>
      <c r="H751" s="107" t="s">
        <v>0</v>
      </c>
      <c r="I751" s="113">
        <f aca="true" t="shared" si="96" ref="I751:I763">AVERAGE(D751:H751)</f>
        <v>154566.25</v>
      </c>
      <c r="J751" s="15">
        <v>154566.25</v>
      </c>
      <c r="K751" s="30"/>
      <c r="T751" s="30"/>
      <c r="U751" s="30"/>
      <c r="V751" s="30"/>
      <c r="W751" s="30"/>
      <c r="X751" s="30"/>
      <c r="Y751" s="30"/>
      <c r="Z751" s="30"/>
      <c r="AA751" s="30"/>
      <c r="AB751" s="30"/>
    </row>
    <row r="752" spans="3:28" s="21" customFormat="1" ht="12.75">
      <c r="C752" s="110" t="s">
        <v>127</v>
      </c>
      <c r="D752" s="106">
        <v>16060</v>
      </c>
      <c r="E752" s="106">
        <v>16886</v>
      </c>
      <c r="F752" s="106">
        <v>15995</v>
      </c>
      <c r="G752" s="106">
        <v>14612</v>
      </c>
      <c r="H752" s="107" t="s">
        <v>0</v>
      </c>
      <c r="I752" s="113">
        <f t="shared" si="96"/>
        <v>15888.25</v>
      </c>
      <c r="J752" s="15">
        <v>15888.25</v>
      </c>
      <c r="K752" s="30"/>
      <c r="T752" s="30"/>
      <c r="U752" s="30"/>
      <c r="V752" s="30"/>
      <c r="W752" s="30"/>
      <c r="X752" s="30"/>
      <c r="Y752" s="30"/>
      <c r="Z752" s="30"/>
      <c r="AA752" s="30"/>
      <c r="AB752" s="30"/>
    </row>
    <row r="753" spans="3:28" s="21" customFormat="1" ht="12.75">
      <c r="C753" s="110" t="s">
        <v>128</v>
      </c>
      <c r="D753" s="106">
        <v>562</v>
      </c>
      <c r="E753" s="106">
        <v>561</v>
      </c>
      <c r="F753" s="106">
        <v>521</v>
      </c>
      <c r="G753" s="106">
        <v>500</v>
      </c>
      <c r="H753" s="107" t="s">
        <v>0</v>
      </c>
      <c r="I753" s="113"/>
      <c r="J753" s="15"/>
      <c r="K753" s="30"/>
      <c r="T753" s="30"/>
      <c r="U753" s="30"/>
      <c r="V753" s="30"/>
      <c r="W753" s="30"/>
      <c r="X753" s="30"/>
      <c r="Y753" s="30"/>
      <c r="Z753" s="30"/>
      <c r="AA753" s="30"/>
      <c r="AB753" s="30"/>
    </row>
    <row r="754" spans="3:28" s="21" customFormat="1" ht="12.75">
      <c r="C754" s="110" t="s">
        <v>129</v>
      </c>
      <c r="D754" s="106">
        <v>2959</v>
      </c>
      <c r="E754" s="106">
        <v>3867</v>
      </c>
      <c r="F754" s="106">
        <v>3438</v>
      </c>
      <c r="G754" s="106">
        <v>2810</v>
      </c>
      <c r="H754" s="107" t="s">
        <v>0</v>
      </c>
      <c r="I754" s="113"/>
      <c r="J754" s="15"/>
      <c r="K754" s="30"/>
      <c r="T754" s="30"/>
      <c r="U754" s="30"/>
      <c r="V754" s="30"/>
      <c r="W754" s="30"/>
      <c r="X754" s="30"/>
      <c r="Y754" s="30"/>
      <c r="Z754" s="30"/>
      <c r="AA754" s="30"/>
      <c r="AB754" s="30"/>
    </row>
    <row r="755" spans="3:28" s="21" customFormat="1" ht="12.75">
      <c r="C755" s="110" t="s">
        <v>130</v>
      </c>
      <c r="D755" s="106">
        <v>2353</v>
      </c>
      <c r="E755" s="106">
        <v>2506</v>
      </c>
      <c r="F755" s="106">
        <v>2338</v>
      </c>
      <c r="G755" s="106">
        <v>2442</v>
      </c>
      <c r="H755" s="107" t="s">
        <v>0</v>
      </c>
      <c r="I755" s="113"/>
      <c r="J755" s="15"/>
      <c r="K755" s="30"/>
      <c r="T755" s="30"/>
      <c r="U755" s="30"/>
      <c r="V755" s="30"/>
      <c r="W755" s="30"/>
      <c r="X755" s="30"/>
      <c r="Y755" s="30"/>
      <c r="Z755" s="30"/>
      <c r="AA755" s="30"/>
      <c r="AB755" s="30"/>
    </row>
    <row r="756" spans="3:28" s="21" customFormat="1" ht="12.75">
      <c r="C756" s="110" t="s">
        <v>131</v>
      </c>
      <c r="D756" s="106">
        <v>959</v>
      </c>
      <c r="E756" s="106">
        <v>1093</v>
      </c>
      <c r="F756" s="106">
        <v>1018</v>
      </c>
      <c r="G756" s="106">
        <v>980</v>
      </c>
      <c r="H756" s="107" t="s">
        <v>0</v>
      </c>
      <c r="I756" s="113"/>
      <c r="J756" s="15"/>
      <c r="K756" s="30"/>
      <c r="T756" s="30"/>
      <c r="U756" s="30"/>
      <c r="V756" s="30"/>
      <c r="W756" s="30"/>
      <c r="X756" s="30"/>
      <c r="Y756" s="30"/>
      <c r="Z756" s="30"/>
      <c r="AA756" s="30"/>
      <c r="AB756" s="30"/>
    </row>
    <row r="757" spans="3:28" s="21" customFormat="1" ht="12.75">
      <c r="C757" s="110" t="s">
        <v>132</v>
      </c>
      <c r="D757" s="106">
        <v>458</v>
      </c>
      <c r="E757" s="106">
        <v>577</v>
      </c>
      <c r="F757" s="106">
        <v>470</v>
      </c>
      <c r="G757" s="106">
        <v>418</v>
      </c>
      <c r="H757" s="107" t="s">
        <v>0</v>
      </c>
      <c r="I757" s="113"/>
      <c r="J757" s="15"/>
      <c r="K757" s="30"/>
      <c r="T757" s="30"/>
      <c r="U757" s="30"/>
      <c r="V757" s="30"/>
      <c r="W757" s="30"/>
      <c r="X757" s="30"/>
      <c r="Y757" s="30"/>
      <c r="Z757" s="30"/>
      <c r="AA757" s="30"/>
      <c r="AB757" s="30"/>
    </row>
    <row r="758" spans="3:28" s="21" customFormat="1" ht="12.75">
      <c r="C758" s="110" t="s">
        <v>133</v>
      </c>
      <c r="D758" s="106">
        <v>17</v>
      </c>
      <c r="E758" s="106">
        <v>21</v>
      </c>
      <c r="F758" s="106">
        <v>21</v>
      </c>
      <c r="G758" s="106">
        <v>22</v>
      </c>
      <c r="H758" s="107" t="s">
        <v>0</v>
      </c>
      <c r="I758" s="113"/>
      <c r="J758" s="15"/>
      <c r="K758" s="30"/>
      <c r="T758" s="30"/>
      <c r="U758" s="30"/>
      <c r="V758" s="30"/>
      <c r="W758" s="30"/>
      <c r="X758" s="30"/>
      <c r="Y758" s="30"/>
      <c r="Z758" s="30"/>
      <c r="AA758" s="30"/>
      <c r="AB758" s="30"/>
    </row>
    <row r="759" spans="3:28" s="21" customFormat="1" ht="12.75">
      <c r="C759" s="110" t="s">
        <v>134</v>
      </c>
      <c r="D759" s="107" t="s">
        <v>0</v>
      </c>
      <c r="E759" s="107" t="s">
        <v>0</v>
      </c>
      <c r="F759" s="107" t="s">
        <v>0</v>
      </c>
      <c r="G759" s="107" t="s">
        <v>0</v>
      </c>
      <c r="H759" s="107" t="s">
        <v>0</v>
      </c>
      <c r="I759" s="113"/>
      <c r="J759" s="15"/>
      <c r="K759" s="30"/>
      <c r="T759" s="30"/>
      <c r="U759" s="30"/>
      <c r="V759" s="30"/>
      <c r="W759" s="30"/>
      <c r="X759" s="30"/>
      <c r="Y759" s="30"/>
      <c r="Z759" s="30"/>
      <c r="AA759" s="30"/>
      <c r="AB759" s="30"/>
    </row>
    <row r="760" spans="3:28" s="21" customFormat="1" ht="12.75">
      <c r="C760" s="110"/>
      <c r="D760" s="111">
        <f>SUM(D753:D759)</f>
        <v>7308</v>
      </c>
      <c r="E760" s="111">
        <f aca="true" t="shared" si="97" ref="E760:G760">SUM(E753:E759)</f>
        <v>8625</v>
      </c>
      <c r="F760" s="111">
        <f t="shared" si="97"/>
        <v>7806</v>
      </c>
      <c r="G760" s="111">
        <f t="shared" si="97"/>
        <v>7172</v>
      </c>
      <c r="H760" s="107"/>
      <c r="I760" s="113">
        <f t="shared" si="96"/>
        <v>7727.75</v>
      </c>
      <c r="J760" s="15">
        <v>7727.75</v>
      </c>
      <c r="K760" s="30"/>
      <c r="T760" s="30"/>
      <c r="U760" s="30"/>
      <c r="V760" s="30"/>
      <c r="W760" s="30"/>
      <c r="X760" s="30"/>
      <c r="Y760" s="30"/>
      <c r="Z760" s="30"/>
      <c r="AA760" s="30"/>
      <c r="AB760" s="30"/>
    </row>
    <row r="761" spans="3:28" s="21" customFormat="1" ht="12.75">
      <c r="C761" s="110" t="s">
        <v>136</v>
      </c>
      <c r="D761" s="106">
        <v>7119</v>
      </c>
      <c r="E761" s="106">
        <v>8147</v>
      </c>
      <c r="F761" s="106">
        <v>7661</v>
      </c>
      <c r="G761" s="106">
        <v>7188</v>
      </c>
      <c r="H761" s="107" t="s">
        <v>0</v>
      </c>
      <c r="I761" s="113">
        <f>AVERAGE(D761:H761)</f>
        <v>7528.75</v>
      </c>
      <c r="J761" s="15">
        <v>7528.75</v>
      </c>
      <c r="K761" s="30"/>
      <c r="T761" s="30"/>
      <c r="U761" s="30"/>
      <c r="V761" s="30"/>
      <c r="W761" s="30"/>
      <c r="X761" s="30"/>
      <c r="Y761" s="30"/>
      <c r="Z761" s="30"/>
      <c r="AA761" s="30"/>
      <c r="AB761" s="30"/>
    </row>
    <row r="762" spans="3:28" s="21" customFormat="1" ht="12.75">
      <c r="C762" s="110" t="s">
        <v>135</v>
      </c>
      <c r="D762" s="106">
        <v>124579</v>
      </c>
      <c r="E762" s="106">
        <v>121666</v>
      </c>
      <c r="F762" s="106">
        <v>125698</v>
      </c>
      <c r="G762" s="106">
        <v>120776</v>
      </c>
      <c r="H762" s="107" t="s">
        <v>0</v>
      </c>
      <c r="I762" s="113">
        <f t="shared" si="96"/>
        <v>123179.75</v>
      </c>
      <c r="J762" s="15">
        <v>123179.75</v>
      </c>
      <c r="K762" s="30"/>
      <c r="T762" s="30"/>
      <c r="U762" s="30"/>
      <c r="V762" s="30"/>
      <c r="W762" s="30"/>
      <c r="X762" s="30"/>
      <c r="Y762" s="30"/>
      <c r="Z762" s="30"/>
      <c r="AA762" s="30"/>
      <c r="AB762" s="30"/>
    </row>
    <row r="763" spans="3:28" s="21" customFormat="1" ht="12.75">
      <c r="C763" s="110" t="s">
        <v>137</v>
      </c>
      <c r="D763" s="106">
        <v>232</v>
      </c>
      <c r="E763" s="106">
        <v>235</v>
      </c>
      <c r="F763" s="106">
        <v>250</v>
      </c>
      <c r="G763" s="106">
        <v>250</v>
      </c>
      <c r="H763" s="107" t="s">
        <v>0</v>
      </c>
      <c r="I763" s="113">
        <f t="shared" si="96"/>
        <v>241.75</v>
      </c>
      <c r="J763" s="15">
        <v>241.75</v>
      </c>
      <c r="K763" s="30"/>
      <c r="T763" s="30"/>
      <c r="U763" s="30"/>
      <c r="V763" s="30"/>
      <c r="W763" s="30"/>
      <c r="X763" s="30"/>
      <c r="Y763" s="30"/>
      <c r="Z763" s="30"/>
      <c r="AA763" s="30"/>
      <c r="AB763" s="30"/>
    </row>
    <row r="764" spans="3:28" s="21" customFormat="1" ht="12.75"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</row>
    <row r="765" spans="3:28" s="21" customFormat="1" ht="12.75">
      <c r="C765" s="108" t="s">
        <v>107</v>
      </c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</row>
    <row r="766" spans="3:28" s="21" customFormat="1" ht="12.75">
      <c r="C766" s="108" t="s">
        <v>0</v>
      </c>
      <c r="D766" s="108" t="s">
        <v>108</v>
      </c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</row>
    <row r="767" spans="3:28" s="21" customFormat="1" ht="12.75"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</row>
    <row r="768" spans="3:28" s="21" customFormat="1" ht="12.75"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</row>
    <row r="769" spans="3:28" s="21" customFormat="1" ht="12.75"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</row>
    <row r="770" spans="3:28" s="21" customFormat="1" ht="12.75"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</row>
    <row r="771" spans="3:28" s="21" customFormat="1" ht="12.75"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</row>
    <row r="772" spans="3:28" s="21" customFormat="1" ht="12.75"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</row>
    <row r="773" spans="3:28" s="21" customFormat="1" ht="12.75"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</row>
    <row r="774" spans="3:28" s="21" customFormat="1" ht="12.75"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</row>
    <row r="775" spans="3:28" s="21" customFormat="1" ht="12.75"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</row>
    <row r="776" spans="3:28" s="21" customFormat="1" ht="12.75"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</row>
    <row r="777" spans="3:28" s="21" customFormat="1" ht="12.75"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</row>
    <row r="778" spans="3:28" s="21" customFormat="1" ht="12.75"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</row>
    <row r="779" spans="3:28" s="21" customFormat="1" ht="12.75"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</row>
    <row r="780" spans="3:28" s="21" customFormat="1" ht="12.75"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</row>
    <row r="781" spans="3:28" s="21" customFormat="1" ht="12.75"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</row>
    <row r="782" spans="3:28" s="21" customFormat="1" ht="12.75"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</row>
    <row r="783" spans="3:28" s="21" customFormat="1" ht="12.75"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</row>
    <row r="784" spans="3:28" s="21" customFormat="1" ht="12.75"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</row>
    <row r="785" spans="3:28" s="21" customFormat="1" ht="12.75"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</row>
    <row r="786" spans="3:28" s="21" customFormat="1" ht="12.75"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</row>
    <row r="787" spans="3:28" s="21" customFormat="1" ht="12.75"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</row>
    <row r="788" spans="3:28" s="21" customFormat="1" ht="12.75"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</row>
    <row r="789" spans="3:28" s="21" customFormat="1" ht="12.75"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</row>
    <row r="790" spans="3:28" s="21" customFormat="1" ht="12.75"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</row>
    <row r="791" spans="3:28" s="21" customFormat="1" ht="12.75"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</row>
    <row r="792" spans="3:28" s="21" customFormat="1" ht="12.75"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</row>
    <row r="793" spans="3:28" s="21" customFormat="1" ht="12.75"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</row>
    <row r="794" spans="3:28" s="21" customFormat="1" ht="12.75"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</row>
    <row r="795" spans="3:28" s="21" customFormat="1" ht="12.75"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</row>
    <row r="796" spans="3:28" s="21" customFormat="1" ht="12.75"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</row>
    <row r="797" spans="3:28" s="21" customFormat="1" ht="12.75"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</row>
    <row r="798" spans="3:28" s="21" customFormat="1" ht="12.75"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</row>
    <row r="799" spans="3:28" s="21" customFormat="1" ht="12.75"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</row>
    <row r="800" spans="3:28" s="21" customFormat="1" ht="12.75"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</row>
    <row r="801" spans="3:28" s="21" customFormat="1" ht="12.75"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</row>
    <row r="802" spans="3:28" s="21" customFormat="1" ht="12.75"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</row>
    <row r="803" spans="3:28" s="21" customFormat="1" ht="12.75"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</row>
    <row r="804" spans="3:28" s="21" customFormat="1" ht="12.75"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</row>
    <row r="805" spans="3:28" s="21" customFormat="1" ht="12.75"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</row>
    <row r="806" spans="3:28" s="21" customFormat="1" ht="12.75"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</row>
    <row r="807" spans="3:28" s="21" customFormat="1" ht="12.75"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</row>
    <row r="808" spans="3:28" s="21" customFormat="1" ht="12.75"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</row>
    <row r="809" spans="3:28" s="21" customFormat="1" ht="12.75"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</row>
    <row r="810" spans="3:28" s="21" customFormat="1" ht="12.75"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</row>
    <row r="811" spans="3:28" s="21" customFormat="1" ht="12.75"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</row>
    <row r="812" spans="3:28" s="21" customFormat="1" ht="12.75"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</row>
    <row r="813" spans="3:28" s="21" customFormat="1" ht="12.75"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</row>
    <row r="814" spans="3:28" s="21" customFormat="1" ht="12.75"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</row>
    <row r="815" spans="3:28" s="21" customFormat="1" ht="12.75"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</row>
    <row r="816" spans="3:28" s="21" customFormat="1" ht="12.75"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</row>
    <row r="817" spans="3:28" s="21" customFormat="1" ht="12.75"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</row>
    <row r="818" spans="3:28" s="21" customFormat="1" ht="12.75"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</row>
    <row r="819" spans="3:28" s="21" customFormat="1" ht="12.75"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</row>
    <row r="820" spans="3:28" s="21" customFormat="1" ht="12.75"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</row>
    <row r="821" spans="3:28" s="21" customFormat="1" ht="12.75"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</row>
    <row r="822" spans="3:28" s="21" customFormat="1" ht="12.75"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</row>
    <row r="823" spans="3:28" s="21" customFormat="1" ht="12.75"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</row>
    <row r="824" spans="3:28" s="21" customFormat="1" ht="12.75"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</row>
    <row r="825" spans="3:28" s="21" customFormat="1" ht="12.75"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</row>
    <row r="826" spans="3:28" s="21" customFormat="1" ht="12.75"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</row>
    <row r="827" spans="3:28" s="21" customFormat="1" ht="12.75"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</row>
    <row r="828" spans="3:28" s="21" customFormat="1" ht="12.75"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</row>
    <row r="829" spans="3:28" s="21" customFormat="1" ht="12.75"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</row>
    <row r="830" spans="3:28" s="21" customFormat="1" ht="12.75"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</row>
    <row r="831" spans="3:28" s="21" customFormat="1" ht="12.75"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</row>
    <row r="832" spans="3:28" s="21" customFormat="1" ht="12.75"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</row>
    <row r="833" spans="3:28" s="21" customFormat="1" ht="12.75"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</row>
    <row r="834" spans="3:28" s="21" customFormat="1" ht="12.75"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</row>
    <row r="835" spans="3:28" s="21" customFormat="1" ht="12.75"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</row>
    <row r="836" spans="3:28" s="21" customFormat="1" ht="12.75"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</row>
    <row r="837" spans="3:28" s="21" customFormat="1" ht="12.75"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</row>
    <row r="838" spans="3:28" s="21" customFormat="1" ht="12.75"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</row>
    <row r="839" spans="3:28" s="21" customFormat="1" ht="12.75"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</row>
    <row r="840" spans="3:28" s="21" customFormat="1" ht="12.75"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</row>
    <row r="841" spans="3:28" s="21" customFormat="1" ht="12.75"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</row>
    <row r="842" spans="3:28" s="21" customFormat="1" ht="12.75"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</row>
    <row r="843" spans="3:28" s="21" customFormat="1" ht="12.75"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</row>
    <row r="844" spans="3:28" s="21" customFormat="1" ht="12.75"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</row>
    <row r="845" spans="3:28" s="21" customFormat="1" ht="12.75"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</row>
    <row r="846" spans="3:28" s="21" customFormat="1" ht="12.75"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</row>
    <row r="847" spans="3:28" s="21" customFormat="1" ht="12.75"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</row>
    <row r="848" spans="3:28" s="21" customFormat="1" ht="12.75"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</row>
    <row r="849" spans="3:28" s="21" customFormat="1" ht="12.75"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</row>
    <row r="850" spans="3:28" s="21" customFormat="1" ht="12.75"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</row>
    <row r="851" spans="3:28" s="21" customFormat="1" ht="12.75"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</row>
    <row r="852" spans="3:28" s="21" customFormat="1" ht="12.75"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</row>
    <row r="853" spans="3:28" s="21" customFormat="1" ht="12.75"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</row>
    <row r="854" spans="3:28" s="21" customFormat="1" ht="12.75"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</row>
    <row r="855" spans="3:28" s="21" customFormat="1" ht="12.75"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</row>
    <row r="856" spans="3:28" s="21" customFormat="1" ht="12.75"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</row>
    <row r="857" spans="3:28" s="21" customFormat="1" ht="12.75"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</row>
    <row r="858" spans="3:28" s="21" customFormat="1" ht="12.75"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</row>
    <row r="859" spans="3:28" s="21" customFormat="1" ht="12.75"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</row>
    <row r="860" spans="3:28" s="21" customFormat="1" ht="12.75"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</row>
    <row r="861" spans="3:28" s="21" customFormat="1" ht="12.75"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</row>
    <row r="862" spans="3:28" s="21" customFormat="1" ht="12.75"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</row>
    <row r="863" spans="3:28" s="21" customFormat="1" ht="12.75"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</row>
    <row r="864" spans="3:28" s="21" customFormat="1" ht="12.75"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</row>
    <row r="865" spans="3:28" s="21" customFormat="1" ht="12.75"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</row>
    <row r="866" spans="3:28" s="21" customFormat="1" ht="12.75"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</row>
    <row r="867" spans="3:28" s="21" customFormat="1" ht="12.75"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</row>
    <row r="868" spans="3:28" s="21" customFormat="1" ht="12.75"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</row>
    <row r="869" spans="3:28" s="21" customFormat="1" ht="12.75"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</row>
    <row r="870" spans="3:28" s="21" customFormat="1" ht="12.75"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</row>
    <row r="871" spans="3:28" s="21" customFormat="1" ht="12.75"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</row>
    <row r="872" spans="3:28" s="21" customFormat="1" ht="12.75"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</row>
    <row r="873" spans="3:28" s="21" customFormat="1" ht="12.75"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</row>
    <row r="874" spans="3:28" s="21" customFormat="1" ht="12.75"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</row>
    <row r="875" spans="3:28" s="21" customFormat="1" ht="12.75"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</row>
    <row r="876" spans="3:28" s="21" customFormat="1" ht="12.75"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</row>
    <row r="877" spans="3:28" s="21" customFormat="1" ht="12.75"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</row>
    <row r="878" spans="3:28" s="21" customFormat="1" ht="12.75"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</row>
    <row r="879" spans="3:28" s="21" customFormat="1" ht="12.75"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</row>
    <row r="880" spans="3:28" s="21" customFormat="1" ht="12.75"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</row>
    <row r="881" spans="3:28" s="21" customFormat="1" ht="12.75"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</row>
    <row r="882" spans="3:28" s="21" customFormat="1" ht="12.75"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</row>
    <row r="883" spans="3:28" s="21" customFormat="1" ht="12.75"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</row>
    <row r="884" spans="3:28" s="21" customFormat="1" ht="12.75"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</row>
    <row r="885" spans="3:28" s="21" customFormat="1" ht="12.75"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</row>
    <row r="886" spans="3:28" s="21" customFormat="1" ht="12.75"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</row>
    <row r="887" spans="3:28" s="21" customFormat="1" ht="12.75"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</row>
    <row r="888" spans="3:28" s="21" customFormat="1" ht="12.75"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</row>
    <row r="889" spans="3:28" s="21" customFormat="1" ht="12.75"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</row>
    <row r="890" spans="3:28" s="21" customFormat="1" ht="12.75"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</row>
    <row r="891" spans="3:28" s="21" customFormat="1" ht="12.75"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</row>
    <row r="892" spans="3:28" s="21" customFormat="1" ht="12.75"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</row>
    <row r="893" spans="3:28" s="21" customFormat="1" ht="12.75"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</row>
    <row r="894" spans="3:28" s="21" customFormat="1" ht="12.75"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</row>
  </sheetData>
  <mergeCells count="17">
    <mergeCell ref="W8:AB8"/>
    <mergeCell ref="C43:N43"/>
    <mergeCell ref="C50:G50"/>
    <mergeCell ref="H50:L50"/>
    <mergeCell ref="AL50:AP50"/>
    <mergeCell ref="AG50:AK50"/>
    <mergeCell ref="AB50:AF50"/>
    <mergeCell ref="AB51:AF51"/>
    <mergeCell ref="M50:Q50"/>
    <mergeCell ref="R50:V50"/>
    <mergeCell ref="W50:AA50"/>
    <mergeCell ref="C51:AA51"/>
    <mergeCell ref="AQ50:AU50"/>
    <mergeCell ref="AV50:AZ50"/>
    <mergeCell ref="BA50:BE50"/>
    <mergeCell ref="AG51:BE51"/>
    <mergeCell ref="BF51:BK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B3:AE965"/>
  <sheetViews>
    <sheetView showGridLines="0" workbookViewId="0" topLeftCell="A1">
      <selection activeCell="P63" sqref="P63"/>
    </sheetView>
  </sheetViews>
  <sheetFormatPr defaultColWidth="9.140625" defaultRowHeight="12.75"/>
  <cols>
    <col min="1" max="1" width="4.8515625" style="21" customWidth="1"/>
    <col min="2" max="2" width="9.140625" style="21" customWidth="1"/>
    <col min="3" max="3" width="48.7109375" style="21" customWidth="1"/>
    <col min="4" max="4" width="11.57421875" style="21" bestFit="1" customWidth="1"/>
    <col min="5" max="5" width="11.140625" style="21" customWidth="1"/>
    <col min="6" max="6" width="11.57421875" style="21" bestFit="1" customWidth="1"/>
    <col min="7" max="7" width="11.421875" style="21" customWidth="1"/>
    <col min="8" max="8" width="10.57421875" style="21" bestFit="1" customWidth="1"/>
    <col min="9" max="9" width="10.7109375" style="21" customWidth="1"/>
    <col min="10" max="10" width="9.28125" style="21" bestFit="1" customWidth="1"/>
    <col min="11" max="11" width="7.00390625" style="21" customWidth="1"/>
    <col min="12" max="12" width="10.00390625" style="21" bestFit="1" customWidth="1"/>
    <col min="13" max="13" width="10.140625" style="21" customWidth="1"/>
    <col min="14" max="15" width="10.00390625" style="21" bestFit="1" customWidth="1"/>
    <col min="16" max="18" width="9.8515625" style="21" bestFit="1" customWidth="1"/>
    <col min="19" max="21" width="9.28125" style="21" bestFit="1" customWidth="1"/>
    <col min="22" max="22" width="10.140625" style="21" customWidth="1"/>
    <col min="23" max="26" width="9.28125" style="21" bestFit="1" customWidth="1"/>
    <col min="27" max="27" width="10.7109375" style="21" customWidth="1"/>
    <col min="28" max="28" width="9.28125" style="21" bestFit="1" customWidth="1"/>
    <col min="29" max="177" width="9.140625" style="21" customWidth="1"/>
    <col min="178" max="16384" width="9.140625" style="21" customWidth="1"/>
  </cols>
  <sheetData>
    <row r="3" spans="2:14" ht="12.75">
      <c r="B3" s="7"/>
      <c r="C3" s="11" t="s">
        <v>179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2.75">
      <c r="C4" s="21" t="s">
        <v>16</v>
      </c>
    </row>
    <row r="33" ht="12.75">
      <c r="C33" s="23"/>
    </row>
    <row r="34" ht="12.75">
      <c r="C34" s="23"/>
    </row>
    <row r="35" ht="12.75">
      <c r="C35" s="23"/>
    </row>
    <row r="36" ht="12.75">
      <c r="C36" s="30"/>
    </row>
    <row r="37" ht="12.75">
      <c r="C37" s="30"/>
    </row>
    <row r="38" ht="12.75">
      <c r="C38" s="30"/>
    </row>
    <row r="39" ht="12.75">
      <c r="C39" s="30"/>
    </row>
    <row r="40" ht="12.75">
      <c r="C40" s="30"/>
    </row>
    <row r="41" ht="12.75">
      <c r="C41" s="30"/>
    </row>
    <row r="42" ht="12.75">
      <c r="C42" s="30"/>
    </row>
    <row r="46" spans="3:12" ht="21.75" customHeight="1">
      <c r="C46" s="459" t="s">
        <v>173</v>
      </c>
      <c r="D46" s="459"/>
      <c r="E46" s="459"/>
      <c r="F46" s="459"/>
      <c r="G46" s="459"/>
      <c r="H46" s="459"/>
      <c r="I46" s="459"/>
      <c r="J46" s="459"/>
      <c r="K46" s="459"/>
      <c r="L46" s="459"/>
    </row>
    <row r="47" spans="3:12" ht="12" customHeight="1">
      <c r="C47" s="332"/>
      <c r="D47" s="332"/>
      <c r="E47" s="332"/>
      <c r="F47" s="332"/>
      <c r="G47" s="332"/>
      <c r="H47" s="332"/>
      <c r="I47" s="332"/>
      <c r="J47" s="332"/>
      <c r="K47" s="332"/>
      <c r="L47" s="332"/>
    </row>
    <row r="48" spans="3:12" ht="11.25" customHeight="1">
      <c r="C48" s="332"/>
      <c r="D48" s="332"/>
      <c r="E48" s="332"/>
      <c r="F48" s="332"/>
      <c r="G48" s="332"/>
      <c r="H48" s="332"/>
      <c r="I48" s="332"/>
      <c r="J48" s="332"/>
      <c r="K48" s="332"/>
      <c r="L48" s="332"/>
    </row>
    <row r="49" spans="3:12" ht="12.75">
      <c r="C49" s="21" t="s">
        <v>79</v>
      </c>
      <c r="L49" s="21" t="s">
        <v>17</v>
      </c>
    </row>
    <row r="52" spans="15:24" ht="12.75"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5:24" ht="12.75"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5:26" ht="12.75">
      <c r="O54" s="5"/>
      <c r="P54" s="5"/>
      <c r="Q54" s="5"/>
      <c r="R54" s="30"/>
      <c r="S54" s="30"/>
      <c r="T54" s="30"/>
      <c r="U54" s="30"/>
      <c r="V54" s="30"/>
      <c r="W54" s="30"/>
      <c r="X54" s="30"/>
      <c r="Y54" s="30"/>
      <c r="Z54" s="30"/>
    </row>
    <row r="55" spans="4:24" ht="12.75">
      <c r="D55" s="15"/>
      <c r="E55" s="15"/>
      <c r="F55" s="15"/>
      <c r="G55" s="15"/>
      <c r="H55" s="15"/>
      <c r="I55" s="15"/>
      <c r="J55" s="30"/>
      <c r="K55" s="30"/>
      <c r="L55" s="30"/>
      <c r="Q55" s="5"/>
      <c r="R55" s="5"/>
      <c r="S55" s="5"/>
      <c r="T55" s="5"/>
      <c r="U55" s="5"/>
      <c r="V55" s="5"/>
      <c r="W55" s="5"/>
      <c r="X55" s="5"/>
    </row>
    <row r="56" spans="3:26" ht="12.75">
      <c r="C56" s="15"/>
      <c r="E56" s="30"/>
      <c r="F56" s="30"/>
      <c r="G56" s="30"/>
      <c r="H56" s="30"/>
      <c r="I56" s="30"/>
      <c r="J56" s="30"/>
      <c r="K56" s="30"/>
      <c r="L56" s="30"/>
      <c r="Q56" s="37"/>
      <c r="R56" s="30"/>
      <c r="S56" s="30"/>
      <c r="T56" s="30"/>
      <c r="U56" s="30"/>
      <c r="V56" s="30"/>
      <c r="W56" s="30"/>
      <c r="X56" s="30"/>
      <c r="Y56" s="30"/>
      <c r="Z56" s="30"/>
    </row>
    <row r="57" spans="3:24" ht="12.75">
      <c r="C57" s="15"/>
      <c r="D57" s="15"/>
      <c r="E57" s="15"/>
      <c r="F57" s="15"/>
      <c r="G57" s="15"/>
      <c r="H57" s="15"/>
      <c r="I57" s="30"/>
      <c r="J57" s="30"/>
      <c r="K57" s="30"/>
      <c r="L57" s="30"/>
      <c r="M57" s="30"/>
      <c r="N57" s="30"/>
      <c r="O57" s="30"/>
      <c r="R57" s="5"/>
      <c r="S57" s="5"/>
      <c r="T57" s="5"/>
      <c r="U57" s="5"/>
      <c r="V57" s="5"/>
      <c r="W57" s="5"/>
      <c r="X57" s="5"/>
    </row>
    <row r="58" spans="3:28" ht="60">
      <c r="C58" s="26"/>
      <c r="D58" s="97" t="s">
        <v>141</v>
      </c>
      <c r="E58" s="97" t="s">
        <v>11</v>
      </c>
      <c r="F58" s="97" t="s">
        <v>12</v>
      </c>
      <c r="G58" s="97" t="s">
        <v>138</v>
      </c>
      <c r="H58" s="97" t="s">
        <v>139</v>
      </c>
      <c r="I58" s="97" t="s">
        <v>13</v>
      </c>
      <c r="J58" s="97" t="s">
        <v>11</v>
      </c>
      <c r="K58" s="97" t="s">
        <v>12</v>
      </c>
      <c r="L58" s="97" t="s">
        <v>138</v>
      </c>
      <c r="M58" s="97" t="s">
        <v>139</v>
      </c>
      <c r="N58" s="97" t="s">
        <v>13</v>
      </c>
      <c r="P58" s="38"/>
      <c r="Q58" s="26"/>
      <c r="R58" s="97" t="s">
        <v>141</v>
      </c>
      <c r="S58" s="97" t="s">
        <v>11</v>
      </c>
      <c r="T58" s="97" t="s">
        <v>12</v>
      </c>
      <c r="U58" s="97" t="s">
        <v>138</v>
      </c>
      <c r="V58" s="97" t="s">
        <v>139</v>
      </c>
      <c r="W58" s="97" t="s">
        <v>13</v>
      </c>
      <c r="X58" s="97" t="s">
        <v>11</v>
      </c>
      <c r="Y58" s="97" t="s">
        <v>12</v>
      </c>
      <c r="Z58" s="97" t="s">
        <v>138</v>
      </c>
      <c r="AA58" s="97" t="s">
        <v>139</v>
      </c>
      <c r="AB58" s="97" t="s">
        <v>13</v>
      </c>
    </row>
    <row r="59" spans="3:29" ht="12.75">
      <c r="C59" s="80" t="s">
        <v>80</v>
      </c>
      <c r="D59" s="20">
        <v>14844674.4</v>
      </c>
      <c r="E59" s="28">
        <v>5252184.2</v>
      </c>
      <c r="F59" s="28">
        <v>2229733.4</v>
      </c>
      <c r="G59" s="28">
        <v>1844059</v>
      </c>
      <c r="H59" s="28">
        <v>5221213.8</v>
      </c>
      <c r="I59" s="28">
        <v>293461</v>
      </c>
      <c r="J59" s="88">
        <v>35.38093230256367</v>
      </c>
      <c r="K59" s="88">
        <v>15.020426450040562</v>
      </c>
      <c r="L59" s="28">
        <v>12.42236070869968</v>
      </c>
      <c r="M59" s="88">
        <v>35.1723026003184</v>
      </c>
      <c r="N59" s="88">
        <v>1.97687731028981</v>
      </c>
      <c r="O59" s="22"/>
      <c r="P59" s="39"/>
      <c r="Q59" s="80" t="s">
        <v>80</v>
      </c>
      <c r="R59" s="20">
        <v>14844674.4</v>
      </c>
      <c r="S59" s="28">
        <v>5252184.2</v>
      </c>
      <c r="T59" s="28">
        <v>2229733.4</v>
      </c>
      <c r="U59" s="28">
        <v>1844059</v>
      </c>
      <c r="V59" s="28">
        <v>5221213.8</v>
      </c>
      <c r="W59" s="28">
        <v>293461</v>
      </c>
      <c r="X59" s="88">
        <f>S59/$R59*100</f>
        <v>35.38093230256367</v>
      </c>
      <c r="Y59" s="88">
        <f aca="true" t="shared" si="0" ref="Y59:AB59">T59/$R59*100</f>
        <v>15.020426450040562</v>
      </c>
      <c r="Z59" s="88">
        <f t="shared" si="0"/>
        <v>12.42236070869968</v>
      </c>
      <c r="AA59" s="88">
        <f t="shared" si="0"/>
        <v>35.1723026003184</v>
      </c>
      <c r="AB59" s="88">
        <f t="shared" si="0"/>
        <v>1.97687731028981</v>
      </c>
      <c r="AC59" s="22"/>
    </row>
    <row r="60" spans="3:29" ht="12.75">
      <c r="C60" s="80" t="s">
        <v>105</v>
      </c>
      <c r="D60" s="20">
        <v>11270384.4</v>
      </c>
      <c r="E60" s="28">
        <v>3608438</v>
      </c>
      <c r="F60" s="28">
        <v>1683644</v>
      </c>
      <c r="G60" s="28">
        <v>1378570</v>
      </c>
      <c r="H60" s="28">
        <v>4405941.4</v>
      </c>
      <c r="I60" s="28">
        <v>180670.8</v>
      </c>
      <c r="J60" s="101">
        <v>32.01699136366635</v>
      </c>
      <c r="K60" s="101">
        <v>14.938656395783626</v>
      </c>
      <c r="L60" s="101">
        <v>12.23179220045059</v>
      </c>
      <c r="M60" s="101">
        <v>39.09308896331877</v>
      </c>
      <c r="N60" s="101">
        <v>1.6030580110470765</v>
      </c>
      <c r="O60" s="22"/>
      <c r="P60" s="39"/>
      <c r="Q60" s="80" t="s">
        <v>105</v>
      </c>
      <c r="R60" s="20">
        <v>11270384.4</v>
      </c>
      <c r="S60" s="28">
        <v>3608438</v>
      </c>
      <c r="T60" s="28">
        <v>1683644</v>
      </c>
      <c r="U60" s="28">
        <v>1378570</v>
      </c>
      <c r="V60" s="28">
        <v>4405941.4</v>
      </c>
      <c r="W60" s="28">
        <v>180670.8</v>
      </c>
      <c r="X60" s="88">
        <f>S60/$R60*100</f>
        <v>32.01699136366635</v>
      </c>
      <c r="Y60" s="88">
        <f>T60/$R60*100</f>
        <v>14.938656395783626</v>
      </c>
      <c r="Z60" s="88">
        <f>U60/$R60*100</f>
        <v>12.23179220045059</v>
      </c>
      <c r="AA60" s="88">
        <f>V60/$R60*100</f>
        <v>39.09308896331877</v>
      </c>
      <c r="AB60" s="88">
        <f>W60/$R60*100</f>
        <v>1.6030580110470765</v>
      </c>
      <c r="AC60" s="22"/>
    </row>
    <row r="61" spans="3:29" ht="12.75">
      <c r="C61" s="80"/>
      <c r="D61" s="20"/>
      <c r="E61" s="28"/>
      <c r="F61" s="28"/>
      <c r="G61" s="28"/>
      <c r="H61" s="28"/>
      <c r="I61" s="28"/>
      <c r="J61" s="101"/>
      <c r="K61" s="88"/>
      <c r="L61" s="28"/>
      <c r="M61" s="88"/>
      <c r="N61" s="88"/>
      <c r="O61" s="22"/>
      <c r="P61" s="39"/>
      <c r="Q61" s="80"/>
      <c r="R61" s="20"/>
      <c r="S61" s="28"/>
      <c r="T61" s="28"/>
      <c r="U61" s="28"/>
      <c r="V61" s="28"/>
      <c r="W61" s="28"/>
      <c r="X61" s="88"/>
      <c r="Y61" s="88"/>
      <c r="Z61" s="88"/>
      <c r="AA61" s="88"/>
      <c r="AB61" s="88"/>
      <c r="AC61" s="22"/>
    </row>
    <row r="62" spans="3:31" ht="12.75">
      <c r="C62" s="80" t="s">
        <v>26</v>
      </c>
      <c r="D62" s="20">
        <v>330217.2</v>
      </c>
      <c r="E62" s="28">
        <v>201915.8</v>
      </c>
      <c r="F62" s="28">
        <v>81742.6</v>
      </c>
      <c r="G62" s="28">
        <v>25717.066</v>
      </c>
      <c r="H62" s="28">
        <v>13758.339000000002</v>
      </c>
      <c r="I62" s="28">
        <v>7083.4</v>
      </c>
      <c r="J62" s="102">
        <v>61.14636063778628</v>
      </c>
      <c r="K62" s="88">
        <v>24.754192089327873</v>
      </c>
      <c r="L62" s="28">
        <v>7.787924432767281</v>
      </c>
      <c r="M62" s="88">
        <v>4.1664513538362025</v>
      </c>
      <c r="N62" s="88">
        <v>2.145073000437288</v>
      </c>
      <c r="O62" s="22"/>
      <c r="P62" s="40"/>
      <c r="Q62" s="80" t="s">
        <v>26</v>
      </c>
      <c r="R62" s="20">
        <v>330217.2</v>
      </c>
      <c r="S62" s="28">
        <v>201915.8</v>
      </c>
      <c r="T62" s="28">
        <v>81742.6</v>
      </c>
      <c r="U62" s="28">
        <v>25717.066</v>
      </c>
      <c r="V62" s="28">
        <v>13758.339000000002</v>
      </c>
      <c r="W62" s="28">
        <v>7083.4</v>
      </c>
      <c r="X62" s="88">
        <f aca="true" t="shared" si="1" ref="X62:AB92">S62/$R62*100</f>
        <v>61.14636063778628</v>
      </c>
      <c r="Y62" s="88">
        <f t="shared" si="1"/>
        <v>24.754192089327873</v>
      </c>
      <c r="Z62" s="88">
        <f>U62/$R62*100</f>
        <v>7.787924432767281</v>
      </c>
      <c r="AA62" s="88">
        <f t="shared" si="1"/>
        <v>4.1664513538362025</v>
      </c>
      <c r="AB62" s="88">
        <f t="shared" si="1"/>
        <v>2.145073000437288</v>
      </c>
      <c r="AC62" s="22"/>
      <c r="AE62" s="29"/>
    </row>
    <row r="63" spans="3:31" ht="12.75">
      <c r="C63" s="80" t="s">
        <v>32</v>
      </c>
      <c r="D63" s="20">
        <v>297884</v>
      </c>
      <c r="E63" s="22">
        <v>171518.8</v>
      </c>
      <c r="F63" s="22">
        <v>79669.2</v>
      </c>
      <c r="G63" s="22">
        <v>11260</v>
      </c>
      <c r="H63" s="22">
        <v>30848.4</v>
      </c>
      <c r="I63" s="22">
        <v>4587.6</v>
      </c>
      <c r="J63" s="102">
        <v>57.57905761974459</v>
      </c>
      <c r="K63" s="88">
        <v>26.74504169408226</v>
      </c>
      <c r="L63" s="22">
        <v>3.7799948973425894</v>
      </c>
      <c r="M63" s="88">
        <v>10.355843214137048</v>
      </c>
      <c r="N63" s="88">
        <v>1.540062574693505</v>
      </c>
      <c r="O63" s="22"/>
      <c r="P63" s="40"/>
      <c r="Q63" s="80" t="s">
        <v>32</v>
      </c>
      <c r="R63" s="20">
        <v>297884</v>
      </c>
      <c r="S63" s="22">
        <v>171518.8</v>
      </c>
      <c r="T63" s="22">
        <v>79669.2</v>
      </c>
      <c r="U63" s="22">
        <v>11260</v>
      </c>
      <c r="V63" s="22">
        <v>30848.4</v>
      </c>
      <c r="W63" s="22">
        <v>4587.6</v>
      </c>
      <c r="X63" s="88">
        <f t="shared" si="1"/>
        <v>57.57905761974459</v>
      </c>
      <c r="Y63" s="88">
        <f t="shared" si="1"/>
        <v>26.74504169408226</v>
      </c>
      <c r="Z63" s="88">
        <f t="shared" si="1"/>
        <v>3.7799948973425894</v>
      </c>
      <c r="AA63" s="88">
        <f t="shared" si="1"/>
        <v>10.355843214137048</v>
      </c>
      <c r="AB63" s="88">
        <f t="shared" si="1"/>
        <v>1.540062574693505</v>
      </c>
      <c r="AC63" s="22"/>
      <c r="AE63" s="29"/>
    </row>
    <row r="64" spans="3:31" ht="12.75">
      <c r="C64" s="80" t="s">
        <v>42</v>
      </c>
      <c r="D64" s="20">
        <v>165780.6</v>
      </c>
      <c r="E64" s="28">
        <v>88404</v>
      </c>
      <c r="F64" s="28">
        <v>8405.4</v>
      </c>
      <c r="G64" s="28">
        <v>44262.6</v>
      </c>
      <c r="H64" s="28">
        <v>22771.2</v>
      </c>
      <c r="I64" s="28">
        <v>1937.4</v>
      </c>
      <c r="J64" s="102">
        <v>53.32590182445956</v>
      </c>
      <c r="K64" s="88">
        <v>5.070195185685177</v>
      </c>
      <c r="L64" s="28">
        <v>26.699505249709553</v>
      </c>
      <c r="M64" s="88">
        <v>13.73574471319322</v>
      </c>
      <c r="N64" s="88">
        <v>1.1686530269524904</v>
      </c>
      <c r="O64" s="22"/>
      <c r="P64" s="40"/>
      <c r="Q64" s="80" t="s">
        <v>42</v>
      </c>
      <c r="R64" s="20">
        <v>165780.6</v>
      </c>
      <c r="S64" s="28">
        <v>88404</v>
      </c>
      <c r="T64" s="28">
        <v>8405.4</v>
      </c>
      <c r="U64" s="28">
        <v>44262.6</v>
      </c>
      <c r="V64" s="28">
        <v>22771.2</v>
      </c>
      <c r="W64" s="28">
        <v>1937.4</v>
      </c>
      <c r="X64" s="88">
        <f t="shared" si="1"/>
        <v>53.32590182445956</v>
      </c>
      <c r="Y64" s="88">
        <f t="shared" si="1"/>
        <v>5.070195185685177</v>
      </c>
      <c r="Z64" s="88">
        <f t="shared" si="1"/>
        <v>26.699505249709553</v>
      </c>
      <c r="AA64" s="88">
        <f t="shared" si="1"/>
        <v>13.73574471319322</v>
      </c>
      <c r="AB64" s="88">
        <f t="shared" si="1"/>
        <v>1.1686530269524904</v>
      </c>
      <c r="AC64" s="22"/>
      <c r="AE64" s="29"/>
    </row>
    <row r="65" spans="3:31" ht="12.75">
      <c r="C65" s="80" t="s">
        <v>38</v>
      </c>
      <c r="D65" s="20">
        <v>89970</v>
      </c>
      <c r="E65" s="28">
        <v>45042.6</v>
      </c>
      <c r="F65" s="28">
        <v>16954.6</v>
      </c>
      <c r="G65" s="28">
        <v>12382</v>
      </c>
      <c r="H65" s="28">
        <v>11921.6</v>
      </c>
      <c r="I65" s="28">
        <v>3669.2</v>
      </c>
      <c r="J65" s="102">
        <v>50.06402134044682</v>
      </c>
      <c r="K65" s="88">
        <v>18.84472601978437</v>
      </c>
      <c r="L65" s="28">
        <v>13.762365232855398</v>
      </c>
      <c r="M65" s="88">
        <v>13.250639101922864</v>
      </c>
      <c r="N65" s="88">
        <v>4.078248304990552</v>
      </c>
      <c r="O65" s="22"/>
      <c r="P65" s="40"/>
      <c r="Q65" s="80" t="s">
        <v>38</v>
      </c>
      <c r="R65" s="20">
        <v>89970</v>
      </c>
      <c r="S65" s="28">
        <v>45042.6</v>
      </c>
      <c r="T65" s="28">
        <v>16954.6</v>
      </c>
      <c r="U65" s="28">
        <v>12382</v>
      </c>
      <c r="V65" s="28">
        <v>11921.6</v>
      </c>
      <c r="W65" s="28">
        <v>3669.2</v>
      </c>
      <c r="X65" s="88">
        <f t="shared" si="1"/>
        <v>50.06402134044682</v>
      </c>
      <c r="Y65" s="88">
        <f t="shared" si="1"/>
        <v>18.84472601978437</v>
      </c>
      <c r="Z65" s="88">
        <f t="shared" si="1"/>
        <v>13.762365232855398</v>
      </c>
      <c r="AA65" s="88">
        <f t="shared" si="1"/>
        <v>13.250639101922864</v>
      </c>
      <c r="AB65" s="88">
        <f t="shared" si="1"/>
        <v>4.078248304990552</v>
      </c>
      <c r="AC65" s="22"/>
      <c r="AE65" s="29"/>
    </row>
    <row r="66" spans="3:31" ht="12.75">
      <c r="C66" s="80" t="s">
        <v>46</v>
      </c>
      <c r="D66" s="20">
        <v>126681.2</v>
      </c>
      <c r="E66" s="28">
        <v>62958.8</v>
      </c>
      <c r="F66" s="28">
        <v>11072.8</v>
      </c>
      <c r="G66" s="28">
        <v>26013.4</v>
      </c>
      <c r="H66" s="28">
        <v>24478.2</v>
      </c>
      <c r="I66" s="28">
        <v>2160.2</v>
      </c>
      <c r="J66" s="102">
        <v>49.698613527500534</v>
      </c>
      <c r="K66" s="88">
        <v>8.740681332352393</v>
      </c>
      <c r="L66" s="28">
        <v>20.53453866872117</v>
      </c>
      <c r="M66" s="88">
        <v>19.322677713820205</v>
      </c>
      <c r="N66" s="88">
        <v>1.705225400454053</v>
      </c>
      <c r="O66" s="22"/>
      <c r="P66" s="40"/>
      <c r="Q66" s="80" t="s">
        <v>46</v>
      </c>
      <c r="R66" s="20">
        <v>126681.2</v>
      </c>
      <c r="S66" s="28">
        <v>62958.8</v>
      </c>
      <c r="T66" s="28">
        <v>11072.8</v>
      </c>
      <c r="U66" s="28">
        <v>26013.4</v>
      </c>
      <c r="V66" s="28">
        <v>24478.2</v>
      </c>
      <c r="W66" s="28">
        <v>2160.2</v>
      </c>
      <c r="X66" s="88">
        <f t="shared" si="1"/>
        <v>49.698613527500534</v>
      </c>
      <c r="Y66" s="88">
        <f t="shared" si="1"/>
        <v>8.740681332352393</v>
      </c>
      <c r="Z66" s="88">
        <f t="shared" si="1"/>
        <v>20.53453866872117</v>
      </c>
      <c r="AA66" s="88">
        <f t="shared" si="1"/>
        <v>19.322677713820205</v>
      </c>
      <c r="AB66" s="88">
        <f t="shared" si="1"/>
        <v>1.705225400454053</v>
      </c>
      <c r="AC66" s="22"/>
      <c r="AE66" s="29"/>
    </row>
    <row r="67" spans="3:31" ht="12.75">
      <c r="C67" s="80" t="s">
        <v>34</v>
      </c>
      <c r="D67" s="20">
        <v>43980.6</v>
      </c>
      <c r="E67" s="28">
        <v>20776.6</v>
      </c>
      <c r="F67" s="28">
        <v>7202.6</v>
      </c>
      <c r="G67" s="28">
        <v>5142.8</v>
      </c>
      <c r="H67" s="28">
        <v>10033.6</v>
      </c>
      <c r="I67" s="28">
        <v>825</v>
      </c>
      <c r="J67" s="102">
        <v>47.240374164972735</v>
      </c>
      <c r="K67" s="88">
        <v>16.376766119607282</v>
      </c>
      <c r="L67" s="28">
        <v>11.69333751699613</v>
      </c>
      <c r="M67" s="88">
        <v>22.813695129216065</v>
      </c>
      <c r="N67" s="88">
        <v>1.8758270692077872</v>
      </c>
      <c r="O67" s="22"/>
      <c r="P67" s="40"/>
      <c r="Q67" s="80" t="s">
        <v>34</v>
      </c>
      <c r="R67" s="20">
        <v>43980.6</v>
      </c>
      <c r="S67" s="28">
        <v>20776.6</v>
      </c>
      <c r="T67" s="28">
        <v>7202.6</v>
      </c>
      <c r="U67" s="28">
        <v>5142.8</v>
      </c>
      <c r="V67" s="28">
        <v>10033.6</v>
      </c>
      <c r="W67" s="28">
        <v>825</v>
      </c>
      <c r="X67" s="88">
        <f t="shared" si="1"/>
        <v>47.240374164972735</v>
      </c>
      <c r="Y67" s="88">
        <f t="shared" si="1"/>
        <v>16.376766119607282</v>
      </c>
      <c r="Z67" s="88">
        <f t="shared" si="1"/>
        <v>11.69333751699613</v>
      </c>
      <c r="AA67" s="88">
        <f t="shared" si="1"/>
        <v>22.813695129216065</v>
      </c>
      <c r="AB67" s="88">
        <f t="shared" si="1"/>
        <v>1.8758270692077872</v>
      </c>
      <c r="AC67" s="22"/>
      <c r="AE67" s="29"/>
    </row>
    <row r="68" spans="3:31" ht="12.75">
      <c r="C68" s="80" t="s">
        <v>24</v>
      </c>
      <c r="D68" s="20">
        <v>150343.2</v>
      </c>
      <c r="E68" s="28">
        <v>66693.6</v>
      </c>
      <c r="F68" s="28">
        <v>9156</v>
      </c>
      <c r="G68" s="28">
        <v>64223.8</v>
      </c>
      <c r="H68" s="28">
        <v>9696.2</v>
      </c>
      <c r="I68" s="28">
        <v>457.8</v>
      </c>
      <c r="J68" s="102">
        <v>44.360902255639104</v>
      </c>
      <c r="K68" s="88">
        <v>6.090065929154095</v>
      </c>
      <c r="L68" s="28">
        <v>42.71812759073905</v>
      </c>
      <c r="M68" s="88">
        <v>6.449377158394926</v>
      </c>
      <c r="N68" s="88">
        <v>0.30450329645770474</v>
      </c>
      <c r="O68" s="22"/>
      <c r="P68" s="40"/>
      <c r="Q68" s="80" t="s">
        <v>24</v>
      </c>
      <c r="R68" s="20">
        <v>150343.2</v>
      </c>
      <c r="S68" s="28">
        <v>66693.6</v>
      </c>
      <c r="T68" s="28">
        <v>9156</v>
      </c>
      <c r="U68" s="28">
        <v>64223.8</v>
      </c>
      <c r="V68" s="28">
        <v>9696.2</v>
      </c>
      <c r="W68" s="28">
        <v>457.8</v>
      </c>
      <c r="X68" s="88">
        <f t="shared" si="1"/>
        <v>44.360902255639104</v>
      </c>
      <c r="Y68" s="88">
        <f t="shared" si="1"/>
        <v>6.090065929154095</v>
      </c>
      <c r="Z68" s="88">
        <f t="shared" si="1"/>
        <v>42.71812759073905</v>
      </c>
      <c r="AA68" s="88">
        <f t="shared" si="1"/>
        <v>6.449377158394926</v>
      </c>
      <c r="AB68" s="88">
        <f t="shared" si="1"/>
        <v>0.30450329645770474</v>
      </c>
      <c r="AC68" s="22"/>
      <c r="AE68" s="29"/>
    </row>
    <row r="69" spans="3:31" ht="12.75">
      <c r="C69" s="80" t="s">
        <v>20</v>
      </c>
      <c r="D69" s="20">
        <v>307610.60000000003</v>
      </c>
      <c r="E69" s="28">
        <v>133568</v>
      </c>
      <c r="F69" s="28">
        <v>59015.4</v>
      </c>
      <c r="G69" s="28">
        <v>56695.6</v>
      </c>
      <c r="H69" s="28">
        <v>51231.2</v>
      </c>
      <c r="I69" s="28">
        <v>7100.4</v>
      </c>
      <c r="J69" s="103">
        <v>43.42113048119928</v>
      </c>
      <c r="K69" s="88">
        <v>19.185099603199628</v>
      </c>
      <c r="L69" s="28">
        <v>18.43096434258117</v>
      </c>
      <c r="M69" s="88">
        <v>16.6545626191035</v>
      </c>
      <c r="N69" s="88">
        <v>2.308242953916412</v>
      </c>
      <c r="O69" s="22"/>
      <c r="P69" s="40"/>
      <c r="Q69" s="80" t="s">
        <v>20</v>
      </c>
      <c r="R69" s="20">
        <v>307610.60000000003</v>
      </c>
      <c r="S69" s="28">
        <v>133568</v>
      </c>
      <c r="T69" s="28">
        <v>59015.4</v>
      </c>
      <c r="U69" s="28">
        <v>56695.6</v>
      </c>
      <c r="V69" s="28">
        <v>51231.2</v>
      </c>
      <c r="W69" s="28">
        <v>7100.4</v>
      </c>
      <c r="X69" s="88">
        <f t="shared" si="1"/>
        <v>43.42113048119928</v>
      </c>
      <c r="Y69" s="88">
        <f t="shared" si="1"/>
        <v>19.185099603199628</v>
      </c>
      <c r="Z69" s="88">
        <f t="shared" si="1"/>
        <v>18.43096434258117</v>
      </c>
      <c r="AA69" s="88">
        <f t="shared" si="1"/>
        <v>16.6545626191035</v>
      </c>
      <c r="AB69" s="88">
        <f t="shared" si="1"/>
        <v>2.308242953916412</v>
      </c>
      <c r="AC69" s="22"/>
      <c r="AE69" s="29"/>
    </row>
    <row r="70" spans="3:31" ht="12.75">
      <c r="C70" s="80" t="s">
        <v>33</v>
      </c>
      <c r="D70" s="20">
        <v>317006.2</v>
      </c>
      <c r="E70" s="28">
        <v>135265.6</v>
      </c>
      <c r="F70" s="28">
        <v>29896.8</v>
      </c>
      <c r="G70" s="28">
        <v>127885.4</v>
      </c>
      <c r="H70" s="28">
        <v>19508.2</v>
      </c>
      <c r="I70" s="28">
        <v>4450.2</v>
      </c>
      <c r="J70" s="88">
        <v>42.66970172823118</v>
      </c>
      <c r="K70" s="88">
        <v>9.43098273787705</v>
      </c>
      <c r="L70" s="28">
        <v>40.34160846065471</v>
      </c>
      <c r="M70" s="88">
        <v>6.153885949233801</v>
      </c>
      <c r="N70" s="88">
        <v>1.4038211240032528</v>
      </c>
      <c r="O70" s="22"/>
      <c r="P70" s="40"/>
      <c r="Q70" s="80" t="s">
        <v>33</v>
      </c>
      <c r="R70" s="20">
        <v>317006.2</v>
      </c>
      <c r="S70" s="28">
        <v>135265.6</v>
      </c>
      <c r="T70" s="28">
        <v>29896.8</v>
      </c>
      <c r="U70" s="28">
        <v>127885.4</v>
      </c>
      <c r="V70" s="28">
        <v>19508.2</v>
      </c>
      <c r="W70" s="28">
        <v>4450.2</v>
      </c>
      <c r="X70" s="88">
        <f t="shared" si="1"/>
        <v>42.66970172823118</v>
      </c>
      <c r="Y70" s="88">
        <f t="shared" si="1"/>
        <v>9.43098273787705</v>
      </c>
      <c r="Z70" s="88">
        <f t="shared" si="1"/>
        <v>40.34160846065471</v>
      </c>
      <c r="AA70" s="88">
        <f t="shared" si="1"/>
        <v>6.153885949233801</v>
      </c>
      <c r="AB70" s="88">
        <f t="shared" si="1"/>
        <v>1.4038211240032528</v>
      </c>
      <c r="AC70" s="22"/>
      <c r="AE70" s="29"/>
    </row>
    <row r="71" spans="3:31" ht="12.75">
      <c r="C71" s="80" t="s">
        <v>25</v>
      </c>
      <c r="D71" s="20">
        <v>1169869.6</v>
      </c>
      <c r="E71" s="28">
        <v>498394.2</v>
      </c>
      <c r="F71" s="28">
        <v>167918.6</v>
      </c>
      <c r="G71" s="28">
        <v>125367.693626</v>
      </c>
      <c r="H71" s="28">
        <v>315711.009034</v>
      </c>
      <c r="I71" s="28">
        <v>62478.2</v>
      </c>
      <c r="J71" s="88">
        <v>42.602543052661595</v>
      </c>
      <c r="K71" s="88">
        <v>14.353616847552923</v>
      </c>
      <c r="L71" s="28">
        <v>10.716381862217805</v>
      </c>
      <c r="M71" s="88">
        <v>26.986854691668192</v>
      </c>
      <c r="N71" s="88">
        <v>5.340612321236486</v>
      </c>
      <c r="O71" s="22"/>
      <c r="P71" s="40"/>
      <c r="Q71" s="80" t="s">
        <v>25</v>
      </c>
      <c r="R71" s="20">
        <v>1169869.6</v>
      </c>
      <c r="S71" s="28">
        <v>498394.2</v>
      </c>
      <c r="T71" s="28">
        <v>167918.6</v>
      </c>
      <c r="U71" s="28">
        <v>125367.693626</v>
      </c>
      <c r="V71" s="28">
        <v>315711.009034</v>
      </c>
      <c r="W71" s="28">
        <v>62478.2</v>
      </c>
      <c r="X71" s="88">
        <f t="shared" si="1"/>
        <v>42.602543052661595</v>
      </c>
      <c r="Y71" s="88">
        <f t="shared" si="1"/>
        <v>14.353616847552923</v>
      </c>
      <c r="Z71" s="88">
        <f t="shared" si="1"/>
        <v>10.716381862217805</v>
      </c>
      <c r="AA71" s="88">
        <f t="shared" si="1"/>
        <v>26.986854691668192</v>
      </c>
      <c r="AB71" s="88">
        <f t="shared" si="1"/>
        <v>5.340612321236486</v>
      </c>
      <c r="AC71" s="22"/>
      <c r="AE71" s="29"/>
    </row>
    <row r="72" spans="3:31" ht="12.75">
      <c r="C72" s="80" t="s">
        <v>45</v>
      </c>
      <c r="D72" s="20">
        <v>890033.3999999999</v>
      </c>
      <c r="E72" s="28">
        <v>376067.4</v>
      </c>
      <c r="F72" s="28">
        <v>99703.6</v>
      </c>
      <c r="G72" s="28">
        <v>141686.8</v>
      </c>
      <c r="H72" s="28">
        <v>250859.6</v>
      </c>
      <c r="I72" s="28">
        <v>21716</v>
      </c>
      <c r="J72" s="88">
        <v>42.25317836386815</v>
      </c>
      <c r="K72" s="88">
        <v>11.202231287050578</v>
      </c>
      <c r="L72" s="28">
        <v>15.919267748828304</v>
      </c>
      <c r="M72" s="88">
        <v>28.185414165356043</v>
      </c>
      <c r="N72" s="88">
        <v>2.439908434896938</v>
      </c>
      <c r="O72" s="22"/>
      <c r="P72" s="40"/>
      <c r="Q72" s="80" t="s">
        <v>45</v>
      </c>
      <c r="R72" s="20">
        <v>890033.3999999999</v>
      </c>
      <c r="S72" s="28">
        <v>376067.4</v>
      </c>
      <c r="T72" s="28">
        <v>99703.6</v>
      </c>
      <c r="U72" s="28">
        <v>141686.8</v>
      </c>
      <c r="V72" s="28">
        <v>250859.6</v>
      </c>
      <c r="W72" s="28">
        <v>21716</v>
      </c>
      <c r="X72" s="88">
        <f t="shared" si="1"/>
        <v>42.25317836386815</v>
      </c>
      <c r="Y72" s="88">
        <f t="shared" si="1"/>
        <v>11.202231287050578</v>
      </c>
      <c r="Z72" s="88">
        <f t="shared" si="1"/>
        <v>15.919267748828304</v>
      </c>
      <c r="AA72" s="88">
        <f t="shared" si="1"/>
        <v>28.185414165356043</v>
      </c>
      <c r="AB72" s="88">
        <f t="shared" si="1"/>
        <v>2.439908434896938</v>
      </c>
      <c r="AC72" s="22"/>
      <c r="AE72" s="29"/>
    </row>
    <row r="73" spans="3:31" ht="12.75">
      <c r="C73" s="80" t="s">
        <v>19</v>
      </c>
      <c r="D73" s="20">
        <v>2039902.5</v>
      </c>
      <c r="E73" s="28">
        <v>835647.75</v>
      </c>
      <c r="F73" s="28">
        <v>277409.75</v>
      </c>
      <c r="G73" s="28">
        <v>200717.75</v>
      </c>
      <c r="H73" s="28">
        <v>715865.75</v>
      </c>
      <c r="I73" s="28">
        <v>10261.5</v>
      </c>
      <c r="J73" s="88">
        <v>40.965082889991066</v>
      </c>
      <c r="K73" s="88">
        <v>13.59916711705584</v>
      </c>
      <c r="L73" s="28">
        <v>9.839575665993841</v>
      </c>
      <c r="M73" s="88">
        <v>35.09313557878379</v>
      </c>
      <c r="N73" s="88">
        <v>0.5030387481754643</v>
      </c>
      <c r="O73" s="22"/>
      <c r="P73" s="40"/>
      <c r="Q73" s="80" t="s">
        <v>19</v>
      </c>
      <c r="R73" s="20">
        <v>2039902.5</v>
      </c>
      <c r="S73" s="28">
        <v>835647.75</v>
      </c>
      <c r="T73" s="28">
        <v>277409.75</v>
      </c>
      <c r="U73" s="28">
        <v>200717.75</v>
      </c>
      <c r="V73" s="28">
        <v>715865.75</v>
      </c>
      <c r="W73" s="28">
        <v>10261.5</v>
      </c>
      <c r="X73" s="88">
        <f>S73/$R73*100</f>
        <v>40.965082889991066</v>
      </c>
      <c r="Y73" s="88">
        <f>T73/$R73*100</f>
        <v>13.59916711705584</v>
      </c>
      <c r="Z73" s="88">
        <f>U73/$R73*100</f>
        <v>9.839575665993841</v>
      </c>
      <c r="AA73" s="88">
        <f>V73/$R73*100</f>
        <v>35.09313557878379</v>
      </c>
      <c r="AB73" s="88">
        <f>W73/$R73*100</f>
        <v>0.5030387481754643</v>
      </c>
      <c r="AC73" s="22"/>
      <c r="AE73" s="29"/>
    </row>
    <row r="74" spans="3:31" ht="12.75">
      <c r="C74" s="80" t="s">
        <v>36</v>
      </c>
      <c r="D74" s="20">
        <v>223071.59999999998</v>
      </c>
      <c r="E74" s="28">
        <v>90108.4</v>
      </c>
      <c r="F74" s="28">
        <v>103981.6</v>
      </c>
      <c r="G74" s="28">
        <v>2365.8</v>
      </c>
      <c r="H74" s="28">
        <v>23574.8</v>
      </c>
      <c r="I74" s="28">
        <v>3041</v>
      </c>
      <c r="J74" s="88">
        <v>40.394384583245916</v>
      </c>
      <c r="K74" s="88">
        <v>46.613553675142875</v>
      </c>
      <c r="L74" s="28">
        <v>1.0605563415513228</v>
      </c>
      <c r="M74" s="88">
        <v>10.568265973794961</v>
      </c>
      <c r="N74" s="88">
        <v>1.3632394262649303</v>
      </c>
      <c r="O74" s="22"/>
      <c r="P74" s="40"/>
      <c r="Q74" s="80" t="s">
        <v>36</v>
      </c>
      <c r="R74" s="20">
        <v>223071.59999999998</v>
      </c>
      <c r="S74" s="28">
        <v>90108.4</v>
      </c>
      <c r="T74" s="28">
        <v>103981.6</v>
      </c>
      <c r="U74" s="28">
        <v>2365.8</v>
      </c>
      <c r="V74" s="28">
        <v>23574.8</v>
      </c>
      <c r="W74" s="28">
        <v>3041</v>
      </c>
      <c r="X74" s="88">
        <f t="shared" si="1"/>
        <v>40.394384583245916</v>
      </c>
      <c r="Y74" s="88">
        <f t="shared" si="1"/>
        <v>46.613553675142875</v>
      </c>
      <c r="Z74" s="88">
        <f t="shared" si="1"/>
        <v>1.0605563415513228</v>
      </c>
      <c r="AA74" s="88">
        <f t="shared" si="1"/>
        <v>10.568265973794961</v>
      </c>
      <c r="AB74" s="88">
        <f t="shared" si="1"/>
        <v>1.3632394262649303</v>
      </c>
      <c r="AC74" s="22"/>
      <c r="AE74" s="29"/>
    </row>
    <row r="75" spans="3:31" ht="12.75">
      <c r="C75" s="80" t="s">
        <v>37</v>
      </c>
      <c r="D75" s="20">
        <v>1056750.6</v>
      </c>
      <c r="E75" s="28">
        <v>390142.2</v>
      </c>
      <c r="F75" s="28">
        <v>277092.6</v>
      </c>
      <c r="G75" s="28">
        <v>171550.2</v>
      </c>
      <c r="H75" s="28">
        <v>205607.8</v>
      </c>
      <c r="I75" s="28">
        <v>12357.8</v>
      </c>
      <c r="J75" s="88">
        <v>36.91904220352465</v>
      </c>
      <c r="K75" s="88">
        <v>26.22119164162291</v>
      </c>
      <c r="L75" s="28">
        <v>16.233745218597463</v>
      </c>
      <c r="M75" s="88">
        <v>19.45660593899828</v>
      </c>
      <c r="N75" s="88">
        <v>1.1694149972566845</v>
      </c>
      <c r="O75" s="22"/>
      <c r="P75" s="40"/>
      <c r="Q75" s="80" t="s">
        <v>37</v>
      </c>
      <c r="R75" s="20">
        <v>1056750.6</v>
      </c>
      <c r="S75" s="28">
        <v>390142.2</v>
      </c>
      <c r="T75" s="28">
        <v>277092.6</v>
      </c>
      <c r="U75" s="28">
        <v>171550.2</v>
      </c>
      <c r="V75" s="28">
        <v>205607.8</v>
      </c>
      <c r="W75" s="28">
        <v>12357.8</v>
      </c>
      <c r="X75" s="88">
        <f t="shared" si="1"/>
        <v>36.91904220352465</v>
      </c>
      <c r="Y75" s="88">
        <f t="shared" si="1"/>
        <v>26.22119164162291</v>
      </c>
      <c r="Z75" s="88">
        <f t="shared" si="1"/>
        <v>16.233745218597463</v>
      </c>
      <c r="AA75" s="88">
        <f t="shared" si="1"/>
        <v>19.45660593899828</v>
      </c>
      <c r="AB75" s="88">
        <f t="shared" si="1"/>
        <v>1.1694149972566845</v>
      </c>
      <c r="AC75" s="22"/>
      <c r="AE75" s="29"/>
    </row>
    <row r="76" spans="3:31" ht="12.75">
      <c r="C76" s="98" t="s">
        <v>41</v>
      </c>
      <c r="D76" s="20">
        <v>98200.4</v>
      </c>
      <c r="E76" s="28">
        <v>34693.2</v>
      </c>
      <c r="F76" s="28">
        <v>1061.8</v>
      </c>
      <c r="G76" s="28">
        <v>28448.8</v>
      </c>
      <c r="H76" s="28">
        <v>32793.2</v>
      </c>
      <c r="I76" s="28">
        <v>1203.4</v>
      </c>
      <c r="J76" s="88">
        <v>35.32898033001902</v>
      </c>
      <c r="K76" s="88">
        <v>1.081258324813341</v>
      </c>
      <c r="L76" s="28">
        <v>28.970146761112993</v>
      </c>
      <c r="M76" s="88">
        <v>33.3941613272451</v>
      </c>
      <c r="N76" s="88">
        <v>1.2254532568095449</v>
      </c>
      <c r="O76" s="22"/>
      <c r="P76" s="40"/>
      <c r="Q76" s="98" t="s">
        <v>41</v>
      </c>
      <c r="R76" s="20">
        <v>98200.4</v>
      </c>
      <c r="S76" s="28">
        <v>34693.2</v>
      </c>
      <c r="T76" s="28">
        <v>1061.8</v>
      </c>
      <c r="U76" s="28">
        <v>28448.8</v>
      </c>
      <c r="V76" s="28">
        <v>32793.2</v>
      </c>
      <c r="W76" s="28">
        <v>1203.4</v>
      </c>
      <c r="X76" s="88">
        <f>S76/$R76*100</f>
        <v>35.32898033001902</v>
      </c>
      <c r="Y76" s="88">
        <f>T76/$R76*100</f>
        <v>1.081258324813341</v>
      </c>
      <c r="Z76" s="88">
        <f>U76/$R76*100</f>
        <v>28.970146761112993</v>
      </c>
      <c r="AA76" s="88">
        <f>V76/$R76*100</f>
        <v>33.3941613272451</v>
      </c>
      <c r="AB76" s="88">
        <f>W76/$R76*100</f>
        <v>1.2254532568095449</v>
      </c>
      <c r="AC76" s="22"/>
      <c r="AE76" s="29"/>
    </row>
    <row r="77" spans="3:31" ht="12.75">
      <c r="C77" s="80" t="s">
        <v>47</v>
      </c>
      <c r="D77" s="20">
        <v>235079.25</v>
      </c>
      <c r="E77" s="28">
        <v>82890.5</v>
      </c>
      <c r="F77" s="28">
        <v>22706.25</v>
      </c>
      <c r="G77" s="28">
        <v>113378.50727095</v>
      </c>
      <c r="H77" s="28">
        <v>12828.984</v>
      </c>
      <c r="I77" s="28">
        <v>3274.25</v>
      </c>
      <c r="J77" s="88">
        <v>35.260662095867666</v>
      </c>
      <c r="K77" s="88">
        <v>9.658976706791433</v>
      </c>
      <c r="L77" s="28">
        <v>48.2299085397584</v>
      </c>
      <c r="M77" s="88">
        <v>5.457301739732452</v>
      </c>
      <c r="N77" s="88">
        <v>1.3928281632683446</v>
      </c>
      <c r="O77" s="22"/>
      <c r="P77" s="40"/>
      <c r="Q77" s="80" t="s">
        <v>47</v>
      </c>
      <c r="R77" s="20">
        <v>235079.25</v>
      </c>
      <c r="S77" s="28">
        <v>82890.5</v>
      </c>
      <c r="T77" s="28">
        <v>22706.25</v>
      </c>
      <c r="U77" s="28">
        <v>113378.50727095</v>
      </c>
      <c r="V77" s="28">
        <v>12828.984</v>
      </c>
      <c r="W77" s="28">
        <v>3274.25</v>
      </c>
      <c r="X77" s="88">
        <f t="shared" si="1"/>
        <v>35.260662095867666</v>
      </c>
      <c r="Y77" s="88">
        <f t="shared" si="1"/>
        <v>9.658976706791433</v>
      </c>
      <c r="Z77" s="88">
        <f t="shared" si="1"/>
        <v>48.2299085397584</v>
      </c>
      <c r="AA77" s="88">
        <f t="shared" si="1"/>
        <v>5.457301739732452</v>
      </c>
      <c r="AB77" s="88">
        <f t="shared" si="1"/>
        <v>1.3928281632683446</v>
      </c>
      <c r="AC77" s="22"/>
      <c r="AE77" s="29"/>
    </row>
    <row r="78" spans="3:31" ht="12.75">
      <c r="C78" s="80" t="s">
        <v>44</v>
      </c>
      <c r="D78" s="100">
        <v>253730.8</v>
      </c>
      <c r="E78" s="28">
        <v>87225.8</v>
      </c>
      <c r="F78" s="28">
        <v>21675.6</v>
      </c>
      <c r="G78" s="28">
        <v>38612.6</v>
      </c>
      <c r="H78" s="28">
        <v>102902</v>
      </c>
      <c r="I78" s="28">
        <v>3314.8</v>
      </c>
      <c r="J78" s="88">
        <v>34.37730066669084</v>
      </c>
      <c r="K78" s="88">
        <v>8.542754762133725</v>
      </c>
      <c r="L78" s="28">
        <v>15.217939643117825</v>
      </c>
      <c r="M78" s="88">
        <v>40.55558095430275</v>
      </c>
      <c r="N78" s="88">
        <v>1.3064239737548615</v>
      </c>
      <c r="O78" s="22"/>
      <c r="P78" s="40"/>
      <c r="Q78" s="80" t="s">
        <v>44</v>
      </c>
      <c r="R78" s="100">
        <v>253730.8</v>
      </c>
      <c r="S78" s="28">
        <v>87225.8</v>
      </c>
      <c r="T78" s="28">
        <v>21675.6</v>
      </c>
      <c r="U78" s="28">
        <v>38612.6</v>
      </c>
      <c r="V78" s="28">
        <v>102902</v>
      </c>
      <c r="W78" s="28">
        <v>3314.8</v>
      </c>
      <c r="X78" s="88">
        <f>S78/$R78*100</f>
        <v>34.37730066669084</v>
      </c>
      <c r="Y78" s="88">
        <f>T78/$R78*100</f>
        <v>8.542754762133725</v>
      </c>
      <c r="Z78" s="88">
        <f>U78/$R78*100</f>
        <v>15.217939643117825</v>
      </c>
      <c r="AA78" s="88">
        <f>V78/$R78*100</f>
        <v>40.55558095430275</v>
      </c>
      <c r="AB78" s="88">
        <f>W78/$R78*100</f>
        <v>1.3064239737548615</v>
      </c>
      <c r="AC78" s="22"/>
      <c r="AE78" s="29"/>
    </row>
    <row r="79" spans="3:31" ht="12.75">
      <c r="C79" s="98" t="s">
        <v>22</v>
      </c>
      <c r="D79" s="20">
        <v>3146810.8</v>
      </c>
      <c r="E79" s="28">
        <v>1043248.4</v>
      </c>
      <c r="F79" s="28">
        <v>348900</v>
      </c>
      <c r="G79" s="28">
        <v>881899.7453600001</v>
      </c>
      <c r="H79" s="28">
        <v>771635.6718799999</v>
      </c>
      <c r="I79" s="28">
        <v>106491</v>
      </c>
      <c r="J79" s="88">
        <v>33.1525619525648</v>
      </c>
      <c r="K79" s="88">
        <v>11.087415868790078</v>
      </c>
      <c r="L79" s="28">
        <v>28.0251912622138</v>
      </c>
      <c r="M79" s="88">
        <v>24.5211968854308</v>
      </c>
      <c r="N79" s="88">
        <v>3.384092872695111</v>
      </c>
      <c r="O79" s="22"/>
      <c r="P79" s="40"/>
      <c r="Q79" s="98" t="s">
        <v>22</v>
      </c>
      <c r="R79" s="20">
        <v>3146810.8</v>
      </c>
      <c r="S79" s="28">
        <v>1043248.4</v>
      </c>
      <c r="T79" s="28">
        <v>348900</v>
      </c>
      <c r="U79" s="28">
        <v>881899.7453600001</v>
      </c>
      <c r="V79" s="28">
        <v>771635.6718799999</v>
      </c>
      <c r="W79" s="28">
        <v>106491</v>
      </c>
      <c r="X79" s="88">
        <f>S79/$R79*100</f>
        <v>33.1525619525648</v>
      </c>
      <c r="Y79" s="88">
        <f t="shared" si="1"/>
        <v>11.087415868790078</v>
      </c>
      <c r="Z79" s="88">
        <f>U79/$R79*100</f>
        <v>28.0251912622138</v>
      </c>
      <c r="AA79" s="88">
        <f t="shared" si="1"/>
        <v>24.5211968854308</v>
      </c>
      <c r="AB79" s="88">
        <f t="shared" si="1"/>
        <v>3.384092872695111</v>
      </c>
      <c r="AC79" s="22"/>
      <c r="AE79" s="29"/>
    </row>
    <row r="80" spans="3:31" ht="12.75">
      <c r="C80" s="98" t="s">
        <v>21</v>
      </c>
      <c r="D80" s="20">
        <v>1273756.8</v>
      </c>
      <c r="E80" s="28">
        <v>397894</v>
      </c>
      <c r="F80" s="28">
        <v>143659.8</v>
      </c>
      <c r="G80" s="28">
        <v>23501.2</v>
      </c>
      <c r="H80" s="28">
        <v>697211.6</v>
      </c>
      <c r="I80" s="28">
        <v>11490.2</v>
      </c>
      <c r="J80" s="88">
        <v>31.23783127202932</v>
      </c>
      <c r="K80" s="88">
        <v>11.278432429173293</v>
      </c>
      <c r="L80" s="28">
        <v>1.8450303857062824</v>
      </c>
      <c r="M80" s="88">
        <v>54.736634183228695</v>
      </c>
      <c r="N80" s="88">
        <v>0.9020717298624039</v>
      </c>
      <c r="O80" s="22"/>
      <c r="P80" s="40"/>
      <c r="Q80" s="98" t="s">
        <v>21</v>
      </c>
      <c r="R80" s="20">
        <v>1273756.8</v>
      </c>
      <c r="S80" s="28">
        <v>397894</v>
      </c>
      <c r="T80" s="28">
        <v>143659.8</v>
      </c>
      <c r="U80" s="28">
        <v>23501.2</v>
      </c>
      <c r="V80" s="28">
        <v>697211.6</v>
      </c>
      <c r="W80" s="28">
        <v>11490.2</v>
      </c>
      <c r="X80" s="88">
        <f t="shared" si="1"/>
        <v>31.23783127202932</v>
      </c>
      <c r="Y80" s="88">
        <f t="shared" si="1"/>
        <v>11.278432429173293</v>
      </c>
      <c r="Z80" s="88">
        <f t="shared" si="1"/>
        <v>1.8450303857062824</v>
      </c>
      <c r="AA80" s="88">
        <f t="shared" si="1"/>
        <v>54.736634183228695</v>
      </c>
      <c r="AB80" s="88">
        <f t="shared" si="1"/>
        <v>0.9020717298624039</v>
      </c>
      <c r="AC80" s="22"/>
      <c r="AE80" s="29"/>
    </row>
    <row r="81" spans="3:31" ht="12.75">
      <c r="C81" s="98" t="s">
        <v>39</v>
      </c>
      <c r="D81" s="20">
        <v>1093170.2</v>
      </c>
      <c r="E81" s="28">
        <v>317047.4</v>
      </c>
      <c r="F81" s="28">
        <v>342874.6</v>
      </c>
      <c r="G81" s="28">
        <v>291097.4</v>
      </c>
      <c r="H81" s="28">
        <v>128507.8</v>
      </c>
      <c r="I81" s="28">
        <v>13643</v>
      </c>
      <c r="J81" s="88">
        <v>29.002565199819756</v>
      </c>
      <c r="K81" s="88">
        <v>31.365161618931797</v>
      </c>
      <c r="L81" s="28">
        <v>26.628735397287635</v>
      </c>
      <c r="M81" s="88">
        <v>11.755516204155585</v>
      </c>
      <c r="N81" s="88">
        <v>1.2480215798052308</v>
      </c>
      <c r="O81" s="22"/>
      <c r="P81" s="40"/>
      <c r="Q81" s="98" t="s">
        <v>39</v>
      </c>
      <c r="R81" s="20">
        <v>1093170.2</v>
      </c>
      <c r="S81" s="28">
        <v>317047.4</v>
      </c>
      <c r="T81" s="28">
        <v>342874.6</v>
      </c>
      <c r="U81" s="28">
        <v>291097.4</v>
      </c>
      <c r="V81" s="28">
        <v>128507.8</v>
      </c>
      <c r="W81" s="28">
        <v>13643</v>
      </c>
      <c r="X81" s="88">
        <f t="shared" si="1"/>
        <v>29.002565199819756</v>
      </c>
      <c r="Y81" s="88">
        <f t="shared" si="1"/>
        <v>31.365161618931797</v>
      </c>
      <c r="Z81" s="88">
        <f t="shared" si="1"/>
        <v>26.628735397287635</v>
      </c>
      <c r="AA81" s="88">
        <f t="shared" si="1"/>
        <v>11.755516204155585</v>
      </c>
      <c r="AB81" s="88">
        <f t="shared" si="1"/>
        <v>1.2480215798052308</v>
      </c>
      <c r="AC81" s="22"/>
      <c r="AE81" s="29"/>
    </row>
    <row r="82" spans="3:31" ht="12.75">
      <c r="C82" s="98" t="s">
        <v>40</v>
      </c>
      <c r="D82" s="20">
        <v>4648.599999999999</v>
      </c>
      <c r="E82" s="28">
        <v>1159.8</v>
      </c>
      <c r="F82" s="28">
        <v>1883.6</v>
      </c>
      <c r="G82" s="28">
        <v>1540.6</v>
      </c>
      <c r="H82" s="28">
        <v>35.2</v>
      </c>
      <c r="I82" s="28">
        <v>29.4</v>
      </c>
      <c r="J82" s="88">
        <v>24.949447145377103</v>
      </c>
      <c r="K82" s="88">
        <v>40.519726369229446</v>
      </c>
      <c r="L82" s="28">
        <v>33.141160779589555</v>
      </c>
      <c r="M82" s="88">
        <v>0.7572172266919074</v>
      </c>
      <c r="N82" s="88">
        <v>0.6324484791119908</v>
      </c>
      <c r="O82" s="22"/>
      <c r="P82" s="40"/>
      <c r="Q82" s="98" t="s">
        <v>40</v>
      </c>
      <c r="R82" s="20">
        <v>4648.599999999999</v>
      </c>
      <c r="S82" s="28">
        <v>1159.8</v>
      </c>
      <c r="T82" s="28">
        <v>1883.6</v>
      </c>
      <c r="U82" s="28">
        <v>1540.6</v>
      </c>
      <c r="V82" s="28">
        <v>35.2</v>
      </c>
      <c r="W82" s="28">
        <v>29.4</v>
      </c>
      <c r="X82" s="88">
        <f t="shared" si="1"/>
        <v>24.949447145377103</v>
      </c>
      <c r="Y82" s="88">
        <f t="shared" si="1"/>
        <v>40.519726369229446</v>
      </c>
      <c r="Z82" s="88">
        <f t="shared" si="1"/>
        <v>33.141160779589555</v>
      </c>
      <c r="AA82" s="88">
        <f t="shared" si="1"/>
        <v>0.7572172266919074</v>
      </c>
      <c r="AB82" s="88">
        <f t="shared" si="1"/>
        <v>0.6324484791119908</v>
      </c>
      <c r="AC82" s="22"/>
      <c r="AE82" s="29"/>
    </row>
    <row r="83" spans="3:31" ht="12.75">
      <c r="C83" s="98" t="s">
        <v>31</v>
      </c>
      <c r="D83" s="20">
        <v>230580.4</v>
      </c>
      <c r="E83" s="28">
        <v>52284.8</v>
      </c>
      <c r="F83" s="28">
        <v>34365.4</v>
      </c>
      <c r="G83" s="28">
        <v>53141.8</v>
      </c>
      <c r="H83" s="28">
        <v>89101</v>
      </c>
      <c r="I83" s="28">
        <v>1687.4</v>
      </c>
      <c r="J83" s="88">
        <v>22.67530110972138</v>
      </c>
      <c r="K83" s="88">
        <v>14.903868672272234</v>
      </c>
      <c r="L83" s="28">
        <v>23.046971902208515</v>
      </c>
      <c r="M83" s="88">
        <v>38.64205283710151</v>
      </c>
      <c r="N83" s="88">
        <v>0.731805478696368</v>
      </c>
      <c r="O83" s="22"/>
      <c r="P83" s="40"/>
      <c r="Q83" s="98" t="s">
        <v>31</v>
      </c>
      <c r="R83" s="20">
        <v>230580.4</v>
      </c>
      <c r="S83" s="28">
        <v>52284.8</v>
      </c>
      <c r="T83" s="28">
        <v>34365.4</v>
      </c>
      <c r="U83" s="28">
        <v>53141.8</v>
      </c>
      <c r="V83" s="28">
        <v>89101</v>
      </c>
      <c r="W83" s="28">
        <v>1687.4</v>
      </c>
      <c r="X83" s="88">
        <f t="shared" si="1"/>
        <v>22.67530110972138</v>
      </c>
      <c r="Y83" s="88">
        <f t="shared" si="1"/>
        <v>14.903868672272234</v>
      </c>
      <c r="Z83" s="88">
        <f t="shared" si="1"/>
        <v>23.046971902208515</v>
      </c>
      <c r="AA83" s="88">
        <f t="shared" si="1"/>
        <v>38.64205283710151</v>
      </c>
      <c r="AB83" s="88">
        <f t="shared" si="1"/>
        <v>0.731805478696368</v>
      </c>
      <c r="AC83" s="22"/>
      <c r="AE83" s="29"/>
    </row>
    <row r="84" spans="3:31" ht="12.75">
      <c r="C84" s="98" t="s">
        <v>23</v>
      </c>
      <c r="D84" s="20">
        <v>47941.6</v>
      </c>
      <c r="E84" s="28">
        <v>9247</v>
      </c>
      <c r="F84" s="28">
        <v>1947.6</v>
      </c>
      <c r="G84" s="28">
        <v>5815.4</v>
      </c>
      <c r="H84" s="28">
        <v>30931.4</v>
      </c>
      <c r="I84" s="28">
        <v>0</v>
      </c>
      <c r="J84" s="88">
        <v>19.288050461394697</v>
      </c>
      <c r="K84" s="88">
        <v>4.062442638543561</v>
      </c>
      <c r="L84" s="28">
        <v>12.13017504630634</v>
      </c>
      <c r="M84" s="88">
        <v>64.51891467952676</v>
      </c>
      <c r="N84" s="88">
        <v>0</v>
      </c>
      <c r="O84" s="22"/>
      <c r="P84" s="40"/>
      <c r="Q84" s="98" t="s">
        <v>23</v>
      </c>
      <c r="R84" s="20">
        <v>47941.6</v>
      </c>
      <c r="S84" s="28">
        <v>9247</v>
      </c>
      <c r="T84" s="28">
        <v>1947.6</v>
      </c>
      <c r="U84" s="28">
        <v>5815.4</v>
      </c>
      <c r="V84" s="28">
        <v>30931.4</v>
      </c>
      <c r="W84" s="28">
        <v>0</v>
      </c>
      <c r="X84" s="88">
        <f t="shared" si="1"/>
        <v>19.288050461394697</v>
      </c>
      <c r="Y84" s="88">
        <f t="shared" si="1"/>
        <v>4.062442638543561</v>
      </c>
      <c r="Z84" s="88">
        <f t="shared" si="1"/>
        <v>12.13017504630634</v>
      </c>
      <c r="AA84" s="88">
        <f t="shared" si="1"/>
        <v>64.51891467952676</v>
      </c>
      <c r="AB84" s="88">
        <f t="shared" si="1"/>
        <v>0</v>
      </c>
      <c r="AC84" s="22"/>
      <c r="AE84" s="29"/>
    </row>
    <row r="85" spans="3:31" ht="12.75">
      <c r="C85" s="80" t="s">
        <v>29</v>
      </c>
      <c r="D85" s="20">
        <v>15845</v>
      </c>
      <c r="E85" s="28">
        <v>2894.6</v>
      </c>
      <c r="F85" s="28">
        <v>835.8</v>
      </c>
      <c r="G85" s="28">
        <v>1706.6</v>
      </c>
      <c r="H85" s="28">
        <v>10329.8</v>
      </c>
      <c r="I85" s="28">
        <v>78.2</v>
      </c>
      <c r="J85" s="88">
        <v>18.268223414326286</v>
      </c>
      <c r="K85" s="88">
        <v>5.274850110444935</v>
      </c>
      <c r="L85" s="28">
        <v>10.770590091511517</v>
      </c>
      <c r="M85" s="88">
        <v>65.1928053013569</v>
      </c>
      <c r="N85" s="88">
        <v>0.4935310823603661</v>
      </c>
      <c r="O85" s="22"/>
      <c r="P85" s="40"/>
      <c r="Q85" s="80" t="s">
        <v>29</v>
      </c>
      <c r="R85" s="20">
        <v>15845</v>
      </c>
      <c r="S85" s="28">
        <v>2894.6</v>
      </c>
      <c r="T85" s="28">
        <v>835.8</v>
      </c>
      <c r="U85" s="28">
        <v>1706.6</v>
      </c>
      <c r="V85" s="28">
        <v>10329.8</v>
      </c>
      <c r="W85" s="28">
        <v>78.2</v>
      </c>
      <c r="X85" s="88">
        <f t="shared" si="1"/>
        <v>18.268223414326286</v>
      </c>
      <c r="Y85" s="88">
        <f t="shared" si="1"/>
        <v>5.274850110444935</v>
      </c>
      <c r="Z85" s="88">
        <f t="shared" si="1"/>
        <v>10.770590091511517</v>
      </c>
      <c r="AA85" s="88">
        <f t="shared" si="1"/>
        <v>65.1928053013569</v>
      </c>
      <c r="AB85" s="88">
        <f t="shared" si="1"/>
        <v>0.4935310823603661</v>
      </c>
      <c r="AC85" s="22"/>
      <c r="AE85" s="29"/>
    </row>
    <row r="86" spans="3:31" ht="12.75">
      <c r="C86" s="80" t="s">
        <v>27</v>
      </c>
      <c r="D86" s="20">
        <v>159497.2</v>
      </c>
      <c r="E86" s="28">
        <v>26933.8</v>
      </c>
      <c r="F86" s="28">
        <v>23848.504535189037</v>
      </c>
      <c r="G86" s="28">
        <v>36802</v>
      </c>
      <c r="H86" s="28">
        <v>65051.4</v>
      </c>
      <c r="I86" s="28">
        <v>6861.2</v>
      </c>
      <c r="J86" s="88">
        <v>16.886691427811897</v>
      </c>
      <c r="K86" s="88">
        <v>14.95230294650253</v>
      </c>
      <c r="L86" s="28">
        <v>23.07375928856431</v>
      </c>
      <c r="M86" s="88">
        <v>40.78529278256922</v>
      </c>
      <c r="N86" s="88">
        <v>4.301768306904447</v>
      </c>
      <c r="O86" s="22"/>
      <c r="P86" s="40"/>
      <c r="Q86" s="80" t="s">
        <v>27</v>
      </c>
      <c r="R86" s="20">
        <v>159497.2</v>
      </c>
      <c r="S86" s="28">
        <v>26933.8</v>
      </c>
      <c r="T86" s="28">
        <v>23848.504535189037</v>
      </c>
      <c r="U86" s="28">
        <v>36802</v>
      </c>
      <c r="V86" s="28">
        <v>65051.4</v>
      </c>
      <c r="W86" s="28">
        <v>6861.2</v>
      </c>
      <c r="X86" s="88">
        <f>S86/$R86*100</f>
        <v>16.886691427811897</v>
      </c>
      <c r="Y86" s="88">
        <f t="shared" si="1"/>
        <v>14.95230294650253</v>
      </c>
      <c r="Z86" s="88">
        <f>U86/$R86*100</f>
        <v>23.07375928856431</v>
      </c>
      <c r="AA86" s="88">
        <f t="shared" si="1"/>
        <v>40.78529278256922</v>
      </c>
      <c r="AB86" s="88">
        <f>W86/$R86*100</f>
        <v>4.301768306904447</v>
      </c>
      <c r="AC86" s="22"/>
      <c r="AD86" s="22"/>
      <c r="AE86" s="29"/>
    </row>
    <row r="87" spans="3:31" ht="12.75">
      <c r="C87" s="80" t="s">
        <v>18</v>
      </c>
      <c r="D87" s="20">
        <v>357659.4</v>
      </c>
      <c r="E87" s="28">
        <v>29234</v>
      </c>
      <c r="F87" s="28">
        <v>52659.2</v>
      </c>
      <c r="G87" s="28">
        <v>39613.4</v>
      </c>
      <c r="H87" s="28">
        <v>232644.8</v>
      </c>
      <c r="I87" s="28">
        <v>3508</v>
      </c>
      <c r="J87" s="88">
        <v>8.173698216795085</v>
      </c>
      <c r="K87" s="88">
        <v>14.7232814236114</v>
      </c>
      <c r="L87" s="28">
        <v>11.075732945925647</v>
      </c>
      <c r="M87" s="88">
        <v>65.04646599530167</v>
      </c>
      <c r="N87" s="88">
        <v>0.9808214183661885</v>
      </c>
      <c r="O87" s="22"/>
      <c r="P87" s="40"/>
      <c r="Q87" s="80" t="s">
        <v>18</v>
      </c>
      <c r="R87" s="20">
        <v>357659.4</v>
      </c>
      <c r="S87" s="28">
        <v>29234</v>
      </c>
      <c r="T87" s="28">
        <v>52659.2</v>
      </c>
      <c r="U87" s="28">
        <v>39613.4</v>
      </c>
      <c r="V87" s="28">
        <v>232644.8</v>
      </c>
      <c r="W87" s="28">
        <v>3508</v>
      </c>
      <c r="X87" s="88">
        <f t="shared" si="1"/>
        <v>8.173698216795085</v>
      </c>
      <c r="Y87" s="88">
        <f t="shared" si="1"/>
        <v>14.7232814236114</v>
      </c>
      <c r="Z87" s="88">
        <f t="shared" si="1"/>
        <v>11.075732945925647</v>
      </c>
      <c r="AA87" s="88">
        <f t="shared" si="1"/>
        <v>65.04646599530167</v>
      </c>
      <c r="AB87" s="88">
        <f t="shared" si="1"/>
        <v>0.9808214183661885</v>
      </c>
      <c r="AC87" s="22"/>
      <c r="AE87" s="29"/>
    </row>
    <row r="88" spans="3:31" ht="12.75">
      <c r="C88" s="80" t="s">
        <v>35</v>
      </c>
      <c r="D88" s="20">
        <v>708225.25</v>
      </c>
      <c r="E88" s="28">
        <v>37894.25</v>
      </c>
      <c r="F88" s="28">
        <v>4075</v>
      </c>
      <c r="G88" s="28">
        <v>0</v>
      </c>
      <c r="H88" s="28">
        <v>666256</v>
      </c>
      <c r="I88" s="28">
        <v>0</v>
      </c>
      <c r="J88" s="88">
        <v>5.350592908117862</v>
      </c>
      <c r="K88" s="88">
        <v>0.5753819141579604</v>
      </c>
      <c r="L88" s="28">
        <v>0</v>
      </c>
      <c r="M88" s="88">
        <v>94.07402517772418</v>
      </c>
      <c r="N88" s="88">
        <v>0</v>
      </c>
      <c r="O88" s="22"/>
      <c r="P88" s="40"/>
      <c r="Q88" s="80" t="s">
        <v>35</v>
      </c>
      <c r="R88" s="20">
        <v>708225.25</v>
      </c>
      <c r="S88" s="28">
        <v>37894.25</v>
      </c>
      <c r="T88" s="28">
        <v>4075</v>
      </c>
      <c r="U88" s="28">
        <v>0</v>
      </c>
      <c r="V88" s="28">
        <v>666256</v>
      </c>
      <c r="W88" s="28">
        <v>0</v>
      </c>
      <c r="X88" s="88">
        <f t="shared" si="1"/>
        <v>5.350592908117862</v>
      </c>
      <c r="Y88" s="88">
        <f t="shared" si="1"/>
        <v>0.5753819141579604</v>
      </c>
      <c r="Z88" s="88">
        <f t="shared" si="1"/>
        <v>0</v>
      </c>
      <c r="AA88" s="88">
        <f t="shared" si="1"/>
        <v>94.07402517772418</v>
      </c>
      <c r="AB88" s="88">
        <f t="shared" si="1"/>
        <v>0</v>
      </c>
      <c r="AC88" s="22"/>
      <c r="AE88" s="29"/>
    </row>
    <row r="89" spans="3:31" ht="12.75">
      <c r="C89" s="80" t="s">
        <v>43</v>
      </c>
      <c r="D89" s="20">
        <v>1471.1999999999998</v>
      </c>
      <c r="E89" s="28">
        <v>0</v>
      </c>
      <c r="F89" s="28">
        <v>415.4</v>
      </c>
      <c r="G89" s="28">
        <v>1055.8</v>
      </c>
      <c r="H89" s="28">
        <v>0</v>
      </c>
      <c r="I89" s="28">
        <v>0</v>
      </c>
      <c r="J89" s="88">
        <v>0</v>
      </c>
      <c r="K89" s="88">
        <v>28.23545405111474</v>
      </c>
      <c r="L89" s="28">
        <v>71.76454594888527</v>
      </c>
      <c r="M89" s="88">
        <v>0</v>
      </c>
      <c r="N89" s="88">
        <v>0</v>
      </c>
      <c r="O89" s="22"/>
      <c r="P89" s="40"/>
      <c r="Q89" s="80" t="s">
        <v>43</v>
      </c>
      <c r="R89" s="20">
        <v>1471.1999999999998</v>
      </c>
      <c r="S89" s="28">
        <v>0</v>
      </c>
      <c r="T89" s="28">
        <v>415.4</v>
      </c>
      <c r="U89" s="28">
        <v>1055.8</v>
      </c>
      <c r="V89" s="28">
        <v>0</v>
      </c>
      <c r="W89" s="28">
        <v>0</v>
      </c>
      <c r="X89" s="88">
        <f t="shared" si="1"/>
        <v>0</v>
      </c>
      <c r="Y89" s="88">
        <f t="shared" si="1"/>
        <v>28.23545405111474</v>
      </c>
      <c r="Z89" s="88">
        <f t="shared" si="1"/>
        <v>71.76454594888527</v>
      </c>
      <c r="AA89" s="88">
        <f t="shared" si="1"/>
        <v>0</v>
      </c>
      <c r="AB89" s="88">
        <f t="shared" si="1"/>
        <v>0</v>
      </c>
      <c r="AC89" s="22"/>
      <c r="AE89" s="29"/>
    </row>
    <row r="90" spans="3:29" ht="12.75">
      <c r="C90" s="80"/>
      <c r="D90" s="92"/>
      <c r="E90" s="28"/>
      <c r="F90" s="28"/>
      <c r="G90" s="28"/>
      <c r="H90" s="28"/>
      <c r="I90" s="28"/>
      <c r="J90" s="88"/>
      <c r="K90" s="88"/>
      <c r="L90" s="28"/>
      <c r="M90" s="88"/>
      <c r="N90" s="88"/>
      <c r="O90" s="22"/>
      <c r="P90" s="40"/>
      <c r="Q90" s="80"/>
      <c r="R90" s="92"/>
      <c r="S90" s="28"/>
      <c r="T90" s="28"/>
      <c r="U90" s="28"/>
      <c r="V90" s="28"/>
      <c r="W90" s="28"/>
      <c r="X90" s="88"/>
      <c r="Y90" s="88"/>
      <c r="Z90" s="88"/>
      <c r="AA90" s="88"/>
      <c r="AB90" s="88"/>
      <c r="AC90" s="22"/>
    </row>
    <row r="91" spans="3:29" ht="12.75">
      <c r="C91" s="80" t="s">
        <v>28</v>
      </c>
      <c r="D91" s="20">
        <v>110137.4</v>
      </c>
      <c r="E91" s="28">
        <v>20212.8</v>
      </c>
      <c r="F91" s="28">
        <v>2800.8</v>
      </c>
      <c r="G91" s="28">
        <v>65428</v>
      </c>
      <c r="H91" s="28">
        <v>21000</v>
      </c>
      <c r="I91" s="28">
        <v>696</v>
      </c>
      <c r="J91" s="88">
        <v>18.352348975007583</v>
      </c>
      <c r="K91" s="88">
        <v>2.543005373288275</v>
      </c>
      <c r="L91" s="28">
        <v>59.40579675932063</v>
      </c>
      <c r="M91" s="88">
        <v>19.067092558930938</v>
      </c>
      <c r="N91" s="88">
        <v>0.6319379248102824</v>
      </c>
      <c r="O91" s="22"/>
      <c r="P91" s="40"/>
      <c r="Q91" s="80" t="s">
        <v>28</v>
      </c>
      <c r="R91" s="20">
        <v>110137.4</v>
      </c>
      <c r="S91" s="28">
        <v>20212.8</v>
      </c>
      <c r="T91" s="28">
        <v>2800.8</v>
      </c>
      <c r="U91" s="28">
        <v>65428</v>
      </c>
      <c r="V91" s="28">
        <v>21000</v>
      </c>
      <c r="W91" s="28">
        <v>696</v>
      </c>
      <c r="X91" s="88">
        <f t="shared" si="1"/>
        <v>18.352348975007583</v>
      </c>
      <c r="Y91" s="88">
        <f t="shared" si="1"/>
        <v>2.543005373288275</v>
      </c>
      <c r="Z91" s="88">
        <f t="shared" si="1"/>
        <v>59.40579675932063</v>
      </c>
      <c r="AA91" s="88">
        <f t="shared" si="1"/>
        <v>19.067092558930938</v>
      </c>
      <c r="AB91" s="88">
        <f t="shared" si="1"/>
        <v>0.6319379248102824</v>
      </c>
      <c r="AC91" s="22"/>
    </row>
    <row r="92" spans="3:29" ht="12.75">
      <c r="C92" s="80" t="s">
        <v>83</v>
      </c>
      <c r="D92" s="20">
        <v>154566.25</v>
      </c>
      <c r="E92" s="28">
        <v>15888.25</v>
      </c>
      <c r="F92" s="28">
        <v>7727.75</v>
      </c>
      <c r="G92" s="28">
        <v>7528.75</v>
      </c>
      <c r="H92" s="28">
        <v>123179.75</v>
      </c>
      <c r="I92" s="28">
        <v>241.75</v>
      </c>
      <c r="J92" s="88">
        <v>10.279249189263503</v>
      </c>
      <c r="K92" s="88">
        <v>4.99963607838063</v>
      </c>
      <c r="L92" s="28">
        <v>4.870888696594503</v>
      </c>
      <c r="M92" s="88">
        <v>79.69382061090309</v>
      </c>
      <c r="N92" s="88">
        <v>0.15640542485827275</v>
      </c>
      <c r="O92" s="22"/>
      <c r="P92" s="40"/>
      <c r="Q92" s="80" t="s">
        <v>83</v>
      </c>
      <c r="R92" s="20">
        <v>154566.25</v>
      </c>
      <c r="S92" s="28">
        <v>15888.25</v>
      </c>
      <c r="T92" s="28">
        <v>7727.75</v>
      </c>
      <c r="U92" s="28">
        <v>7528.75</v>
      </c>
      <c r="V92" s="28">
        <v>123179.75</v>
      </c>
      <c r="W92" s="28">
        <v>241.75</v>
      </c>
      <c r="X92" s="88">
        <f t="shared" si="1"/>
        <v>10.279249189263503</v>
      </c>
      <c r="Y92" s="88">
        <f t="shared" si="1"/>
        <v>4.99963607838063</v>
      </c>
      <c r="Z92" s="88">
        <f>U92/$R92*100</f>
        <v>4.870888696594503</v>
      </c>
      <c r="AA92" s="88">
        <f t="shared" si="1"/>
        <v>79.69382061090309</v>
      </c>
      <c r="AB92" s="88">
        <f t="shared" si="1"/>
        <v>0.15640542485827275</v>
      </c>
      <c r="AC92" s="22"/>
    </row>
    <row r="93" spans="3:24" ht="12.75">
      <c r="C93" s="30"/>
      <c r="D93" s="30"/>
      <c r="E93" s="30"/>
      <c r="F93" s="30"/>
      <c r="G93" s="30"/>
      <c r="H93" s="30"/>
      <c r="I93" s="30"/>
      <c r="J93" s="30"/>
      <c r="K93" s="30"/>
      <c r="L93" s="30"/>
      <c r="Q93" s="5"/>
      <c r="R93" s="5"/>
      <c r="S93" s="5"/>
      <c r="T93" s="5"/>
      <c r="U93" s="5"/>
      <c r="V93" s="5"/>
      <c r="W93" s="5"/>
      <c r="X93" s="5"/>
    </row>
    <row r="94" spans="8:26" ht="12.75">
      <c r="H94" s="5"/>
      <c r="I94" s="5"/>
      <c r="Q94" s="5"/>
      <c r="R94" s="15"/>
      <c r="S94" s="15"/>
      <c r="T94" s="15"/>
      <c r="U94" s="15"/>
      <c r="V94" s="15"/>
      <c r="W94" s="15"/>
      <c r="X94" s="15"/>
      <c r="Y94" s="30"/>
      <c r="Z94" s="30"/>
    </row>
    <row r="95" spans="18:26" ht="12.75">
      <c r="R95" s="15"/>
      <c r="S95" s="15"/>
      <c r="T95" s="15"/>
      <c r="U95" s="15"/>
      <c r="V95" s="15"/>
      <c r="W95" s="15"/>
      <c r="X95" s="30"/>
      <c r="Y95" s="30"/>
      <c r="Z95" s="30"/>
    </row>
    <row r="97" spans="3:28" ht="12.75">
      <c r="C97" s="108" t="s">
        <v>65</v>
      </c>
      <c r="D97" s="30"/>
      <c r="E97" s="30"/>
      <c r="F97" s="30"/>
      <c r="G97" s="30"/>
      <c r="H97" s="30"/>
      <c r="I97" s="30"/>
      <c r="J97" s="30"/>
      <c r="X97" s="22"/>
      <c r="Y97" s="22"/>
      <c r="Z97" s="22"/>
      <c r="AA97" s="22"/>
      <c r="AB97" s="22"/>
    </row>
    <row r="98" spans="3:18" ht="12.75">
      <c r="C98" s="30"/>
      <c r="D98" s="30"/>
      <c r="E98" s="30"/>
      <c r="F98" s="30"/>
      <c r="G98" s="30"/>
      <c r="H98" s="30"/>
      <c r="I98" s="30"/>
      <c r="J98" s="30"/>
      <c r="M98" s="52" t="s">
        <v>65</v>
      </c>
      <c r="N98" s="53"/>
      <c r="O98" s="53"/>
      <c r="P98" s="53"/>
      <c r="Q98" s="53"/>
      <c r="R98" s="53"/>
    </row>
    <row r="99" spans="3:10" ht="12.75">
      <c r="C99" s="108" t="s">
        <v>84</v>
      </c>
      <c r="D99" s="109">
        <v>42746.56958333333</v>
      </c>
      <c r="E99" s="30"/>
      <c r="F99" s="30"/>
      <c r="G99" s="30"/>
      <c r="H99" s="30"/>
      <c r="I99" s="30"/>
      <c r="J99" s="30"/>
    </row>
    <row r="100" spans="3:18" ht="12.75">
      <c r="C100" s="108" t="s">
        <v>85</v>
      </c>
      <c r="D100" s="109">
        <v>42747.584665092596</v>
      </c>
      <c r="E100" s="30"/>
      <c r="F100" s="30"/>
      <c r="G100" s="30"/>
      <c r="H100" s="30"/>
      <c r="I100" s="30"/>
      <c r="J100" s="30"/>
      <c r="M100" s="52" t="s">
        <v>84</v>
      </c>
      <c r="N100" s="54">
        <v>42746.56958333333</v>
      </c>
      <c r="O100" s="53"/>
      <c r="P100" s="53"/>
      <c r="Q100" s="53"/>
      <c r="R100" s="53"/>
    </row>
    <row r="101" spans="3:18" ht="12.75">
      <c r="C101" s="108" t="s">
        <v>86</v>
      </c>
      <c r="D101" s="108" t="s">
        <v>87</v>
      </c>
      <c r="E101" s="30"/>
      <c r="F101" s="30"/>
      <c r="G101" s="30"/>
      <c r="H101" s="30"/>
      <c r="I101" s="30"/>
      <c r="J101" s="30"/>
      <c r="M101" s="52" t="s">
        <v>85</v>
      </c>
      <c r="N101" s="54">
        <v>42747.59683505787</v>
      </c>
      <c r="O101" s="53"/>
      <c r="P101" s="53"/>
      <c r="Q101" s="53"/>
      <c r="R101" s="53"/>
    </row>
    <row r="102" spans="3:18" ht="12.75">
      <c r="C102" s="30"/>
      <c r="D102" s="30"/>
      <c r="E102" s="30"/>
      <c r="F102" s="30"/>
      <c r="G102" s="30"/>
      <c r="H102" s="30"/>
      <c r="I102" s="30"/>
      <c r="J102" s="30"/>
      <c r="M102" s="52" t="s">
        <v>86</v>
      </c>
      <c r="N102" s="52" t="s">
        <v>87</v>
      </c>
      <c r="O102" s="53"/>
      <c r="P102" s="53"/>
      <c r="Q102" s="53"/>
      <c r="R102" s="53"/>
    </row>
    <row r="103" spans="3:10" ht="12.75">
      <c r="C103" s="108" t="s">
        <v>88</v>
      </c>
      <c r="D103" s="108" t="s">
        <v>89</v>
      </c>
      <c r="E103" s="30"/>
      <c r="F103" s="30"/>
      <c r="G103" s="30"/>
      <c r="H103" s="30"/>
      <c r="I103" s="30"/>
      <c r="J103" s="30"/>
    </row>
    <row r="104" spans="3:18" ht="12.75">
      <c r="C104" s="108" t="s">
        <v>111</v>
      </c>
      <c r="D104" s="108" t="s">
        <v>72</v>
      </c>
      <c r="E104" s="30"/>
      <c r="F104" s="30"/>
      <c r="G104" s="30"/>
      <c r="H104" s="30"/>
      <c r="I104" s="30"/>
      <c r="J104" s="30"/>
      <c r="M104" s="52" t="s">
        <v>88</v>
      </c>
      <c r="N104" s="52" t="s">
        <v>89</v>
      </c>
      <c r="O104" s="53"/>
      <c r="P104" s="53"/>
      <c r="Q104" s="53"/>
      <c r="R104" s="53"/>
    </row>
    <row r="105" spans="3:18" ht="12.75">
      <c r="C105" s="30"/>
      <c r="D105" s="30"/>
      <c r="E105" s="30"/>
      <c r="F105" s="30"/>
      <c r="G105" s="30"/>
      <c r="H105" s="30"/>
      <c r="I105" s="30"/>
      <c r="J105" s="30"/>
      <c r="M105" s="52" t="s">
        <v>66</v>
      </c>
      <c r="N105" s="52" t="s">
        <v>140</v>
      </c>
      <c r="O105" s="53"/>
      <c r="P105" s="53"/>
      <c r="Q105" s="53"/>
      <c r="R105" s="53"/>
    </row>
    <row r="106" spans="3:10" ht="12.75">
      <c r="C106" s="110" t="s">
        <v>112</v>
      </c>
      <c r="D106" s="110" t="s">
        <v>60</v>
      </c>
      <c r="E106" s="110" t="s">
        <v>61</v>
      </c>
      <c r="F106" s="110" t="s">
        <v>69</v>
      </c>
      <c r="G106" s="110" t="s">
        <v>70</v>
      </c>
      <c r="H106" s="110" t="s">
        <v>71</v>
      </c>
      <c r="I106" s="30"/>
      <c r="J106" s="30"/>
    </row>
    <row r="107" spans="3:18" ht="12.75">
      <c r="C107" s="110" t="s">
        <v>140</v>
      </c>
      <c r="D107" s="106">
        <v>14681261</v>
      </c>
      <c r="E107" s="106">
        <v>14948400</v>
      </c>
      <c r="F107" s="106">
        <v>14305634</v>
      </c>
      <c r="G107" s="106">
        <v>14912519</v>
      </c>
      <c r="H107" s="186">
        <v>15375558</v>
      </c>
      <c r="I107" s="113">
        <f>AVERAGE(D107:H107)</f>
        <v>14844674.4</v>
      </c>
      <c r="J107" s="30">
        <v>14844674.4</v>
      </c>
      <c r="M107" s="56" t="s">
        <v>67</v>
      </c>
      <c r="N107" s="56" t="s">
        <v>60</v>
      </c>
      <c r="O107" s="56" t="s">
        <v>61</v>
      </c>
      <c r="P107" s="56" t="s">
        <v>69</v>
      </c>
      <c r="Q107" s="56" t="s">
        <v>70</v>
      </c>
      <c r="R107" s="56" t="s">
        <v>71</v>
      </c>
    </row>
    <row r="108" spans="3:18" ht="12.75">
      <c r="C108" s="110" t="s">
        <v>127</v>
      </c>
      <c r="D108" s="186">
        <v>4966151</v>
      </c>
      <c r="E108" s="186">
        <v>5179876</v>
      </c>
      <c r="F108" s="186">
        <v>4969889</v>
      </c>
      <c r="G108" s="186">
        <v>5433825</v>
      </c>
      <c r="H108" s="186">
        <v>5711180</v>
      </c>
      <c r="I108" s="113">
        <f aca="true" t="shared" si="2" ref="I108:I161">AVERAGE(D108:H108)</f>
        <v>5252184.2</v>
      </c>
      <c r="J108" s="30">
        <v>5252184.2</v>
      </c>
      <c r="M108" s="56" t="s">
        <v>72</v>
      </c>
      <c r="N108" s="59">
        <v>14681261</v>
      </c>
      <c r="O108" s="59">
        <v>14948400</v>
      </c>
      <c r="P108" s="59">
        <v>14305634</v>
      </c>
      <c r="Q108" s="59">
        <v>14912519</v>
      </c>
      <c r="R108" s="58">
        <f>SUM(R110:R137)</f>
        <v>15375558</v>
      </c>
    </row>
    <row r="109" spans="3:18" ht="12.75">
      <c r="C109" s="110" t="s">
        <v>128</v>
      </c>
      <c r="D109" s="186">
        <v>156405</v>
      </c>
      <c r="E109" s="186">
        <v>130698</v>
      </c>
      <c r="F109" s="186">
        <v>113802</v>
      </c>
      <c r="G109" s="186">
        <v>118346</v>
      </c>
      <c r="H109" s="186">
        <v>133532</v>
      </c>
      <c r="I109" s="113"/>
      <c r="J109" s="30"/>
      <c r="M109" s="56" t="s">
        <v>95</v>
      </c>
      <c r="N109" s="59">
        <v>11275987</v>
      </c>
      <c r="O109" s="59">
        <v>11285756</v>
      </c>
      <c r="P109" s="59">
        <v>11068012</v>
      </c>
      <c r="Q109" s="59">
        <v>11288563</v>
      </c>
      <c r="R109" s="58">
        <f>R110+R113+R114+R116+R117+R118+R119+R121+R125+R128+R129+R131+R135+R136+R137</f>
        <v>11433604</v>
      </c>
    </row>
    <row r="110" spans="3:18" ht="12.75">
      <c r="C110" s="110" t="s">
        <v>129</v>
      </c>
      <c r="D110" s="106">
        <v>366414</v>
      </c>
      <c r="E110" s="106">
        <v>423058</v>
      </c>
      <c r="F110" s="106">
        <v>376155</v>
      </c>
      <c r="G110" s="106">
        <v>367506</v>
      </c>
      <c r="H110" s="186">
        <v>401901</v>
      </c>
      <c r="I110" s="113"/>
      <c r="J110" s="30"/>
      <c r="M110" s="56" t="s">
        <v>31</v>
      </c>
      <c r="N110" s="59">
        <v>233247</v>
      </c>
      <c r="O110" s="59">
        <v>227943</v>
      </c>
      <c r="P110" s="59">
        <v>224847</v>
      </c>
      <c r="Q110" s="59">
        <v>230342</v>
      </c>
      <c r="R110" s="59">
        <v>236521</v>
      </c>
    </row>
    <row r="111" spans="3:18" ht="12.75">
      <c r="C111" s="110" t="s">
        <v>130</v>
      </c>
      <c r="D111" s="186">
        <v>944668</v>
      </c>
      <c r="E111" s="186">
        <v>957059</v>
      </c>
      <c r="F111" s="186">
        <v>911333</v>
      </c>
      <c r="G111" s="186">
        <v>1044335</v>
      </c>
      <c r="H111" s="186">
        <v>1156970</v>
      </c>
      <c r="I111" s="113"/>
      <c r="J111" s="30"/>
      <c r="M111" s="56" t="s">
        <v>32</v>
      </c>
      <c r="N111" s="59">
        <v>283608</v>
      </c>
      <c r="O111" s="59">
        <v>283233</v>
      </c>
      <c r="P111" s="59">
        <v>259045</v>
      </c>
      <c r="Q111" s="59">
        <v>323743</v>
      </c>
      <c r="R111" s="59">
        <v>339788</v>
      </c>
    </row>
    <row r="112" spans="3:18" ht="12.75">
      <c r="C112" s="110" t="s">
        <v>131</v>
      </c>
      <c r="D112" s="106">
        <v>195604</v>
      </c>
      <c r="E112" s="106">
        <v>207174</v>
      </c>
      <c r="F112" s="106">
        <v>201621</v>
      </c>
      <c r="G112" s="106">
        <v>204612</v>
      </c>
      <c r="H112" s="186">
        <v>207088</v>
      </c>
      <c r="I112" s="113"/>
      <c r="J112" s="30"/>
      <c r="M112" s="56" t="s">
        <v>20</v>
      </c>
      <c r="N112" s="59">
        <v>275592</v>
      </c>
      <c r="O112" s="59">
        <v>316954</v>
      </c>
      <c r="P112" s="59">
        <v>280719</v>
      </c>
      <c r="Q112" s="59">
        <v>310487</v>
      </c>
      <c r="R112" s="59">
        <v>354301</v>
      </c>
    </row>
    <row r="113" spans="3:18" ht="12.75">
      <c r="C113" s="110" t="s">
        <v>132</v>
      </c>
      <c r="D113" s="106">
        <v>506834</v>
      </c>
      <c r="E113" s="106">
        <v>520125</v>
      </c>
      <c r="F113" s="106">
        <v>511038</v>
      </c>
      <c r="G113" s="106">
        <v>515705</v>
      </c>
      <c r="H113" s="186">
        <v>429590</v>
      </c>
      <c r="I113" s="113"/>
      <c r="J113" s="30"/>
      <c r="M113" s="56" t="s">
        <v>33</v>
      </c>
      <c r="N113" s="59">
        <v>310683</v>
      </c>
      <c r="O113" s="59">
        <v>312709</v>
      </c>
      <c r="P113" s="59">
        <v>319439</v>
      </c>
      <c r="Q113" s="59">
        <v>316336</v>
      </c>
      <c r="R113" s="59">
        <v>325863</v>
      </c>
    </row>
    <row r="114" spans="3:18" ht="12.75">
      <c r="C114" s="110" t="s">
        <v>133</v>
      </c>
      <c r="D114" s="186">
        <v>4175</v>
      </c>
      <c r="E114" s="186">
        <v>4280</v>
      </c>
      <c r="F114" s="186">
        <v>4177</v>
      </c>
      <c r="G114" s="186">
        <v>4162</v>
      </c>
      <c r="H114" s="186">
        <v>4200</v>
      </c>
      <c r="I114" s="113"/>
      <c r="J114" s="30"/>
      <c r="M114" s="56" t="s">
        <v>73</v>
      </c>
      <c r="N114" s="59">
        <v>2035083</v>
      </c>
      <c r="O114" s="59">
        <v>1976350</v>
      </c>
      <c r="P114" s="59">
        <v>2069860</v>
      </c>
      <c r="Q114" s="59">
        <v>2078314</v>
      </c>
      <c r="R114" s="112">
        <v>2078314</v>
      </c>
    </row>
    <row r="115" spans="3:18" ht="12.75">
      <c r="C115" s="110" t="s">
        <v>134</v>
      </c>
      <c r="D115" s="186">
        <v>5262</v>
      </c>
      <c r="E115" s="186">
        <v>5083</v>
      </c>
      <c r="F115" s="186">
        <v>5222</v>
      </c>
      <c r="G115" s="186">
        <v>5383</v>
      </c>
      <c r="H115" s="186">
        <v>5150</v>
      </c>
      <c r="I115" s="113"/>
      <c r="J115" s="30"/>
      <c r="M115" s="56" t="s">
        <v>34</v>
      </c>
      <c r="N115" s="59">
        <v>36511</v>
      </c>
      <c r="O115" s="59">
        <v>38571</v>
      </c>
      <c r="P115" s="59">
        <v>47734</v>
      </c>
      <c r="Q115" s="59">
        <v>46337</v>
      </c>
      <c r="R115" s="59">
        <v>50749</v>
      </c>
    </row>
    <row r="116" spans="3:18" ht="12.75">
      <c r="C116" s="110"/>
      <c r="D116" s="111">
        <f>SUM(D109:D115)</f>
        <v>2179362</v>
      </c>
      <c r="E116" s="111">
        <f>SUM(E109:E115)</f>
        <v>2247477</v>
      </c>
      <c r="F116" s="111">
        <f aca="true" t="shared" si="3" ref="F116:H116">SUM(F109:F115)</f>
        <v>2123348</v>
      </c>
      <c r="G116" s="111">
        <f t="shared" si="3"/>
        <v>2260049</v>
      </c>
      <c r="H116" s="111">
        <f t="shared" si="3"/>
        <v>2338431</v>
      </c>
      <c r="I116" s="113">
        <f>AVERAGE(D116:H116)</f>
        <v>2229733.4</v>
      </c>
      <c r="J116" s="30">
        <v>2229733.4</v>
      </c>
      <c r="M116" s="56" t="s">
        <v>35</v>
      </c>
      <c r="N116" s="59">
        <v>712278</v>
      </c>
      <c r="O116" s="59">
        <v>716724</v>
      </c>
      <c r="P116" s="59">
        <v>703588</v>
      </c>
      <c r="Q116" s="59">
        <v>700308</v>
      </c>
      <c r="R116" s="112">
        <v>700308</v>
      </c>
    </row>
    <row r="117" spans="3:18" ht="12.75">
      <c r="C117" s="110" t="s">
        <v>136</v>
      </c>
      <c r="D117" s="186">
        <v>1911501</v>
      </c>
      <c r="E117" s="186">
        <v>1986664</v>
      </c>
      <c r="F117" s="186">
        <v>1760030</v>
      </c>
      <c r="G117" s="186">
        <v>1741631</v>
      </c>
      <c r="H117" s="186">
        <v>1820469</v>
      </c>
      <c r="I117" s="113">
        <f>AVERAGE(D117:H117)</f>
        <v>1844059</v>
      </c>
      <c r="J117" s="30">
        <v>1844059</v>
      </c>
      <c r="M117" s="56" t="s">
        <v>36</v>
      </c>
      <c r="N117" s="59">
        <v>207595</v>
      </c>
      <c r="O117" s="59">
        <v>234063</v>
      </c>
      <c r="P117" s="59">
        <v>233125</v>
      </c>
      <c r="Q117" s="59">
        <v>220645</v>
      </c>
      <c r="R117" s="59">
        <v>219932</v>
      </c>
    </row>
    <row r="118" spans="3:18" ht="12.75">
      <c r="C118" s="110" t="s">
        <v>135</v>
      </c>
      <c r="D118" s="99">
        <v>5339116</v>
      </c>
      <c r="E118" s="99">
        <v>5233451</v>
      </c>
      <c r="F118" s="99">
        <v>5171877</v>
      </c>
      <c r="G118" s="99">
        <v>5173479</v>
      </c>
      <c r="H118" s="186">
        <v>5188146</v>
      </c>
      <c r="I118" s="113">
        <f t="shared" si="2"/>
        <v>5221213.8</v>
      </c>
      <c r="J118" s="30">
        <v>5221213.8</v>
      </c>
      <c r="M118" s="56" t="s">
        <v>37</v>
      </c>
      <c r="N118" s="59">
        <v>1011297</v>
      </c>
      <c r="O118" s="59">
        <v>1118294</v>
      </c>
      <c r="P118" s="59">
        <v>971889</v>
      </c>
      <c r="Q118" s="59">
        <v>1165016</v>
      </c>
      <c r="R118" s="59">
        <v>1017257</v>
      </c>
    </row>
    <row r="119" spans="3:18" ht="12.75">
      <c r="C119" s="110" t="s">
        <v>137</v>
      </c>
      <c r="D119" s="186">
        <v>281180</v>
      </c>
      <c r="E119" s="186">
        <v>296915</v>
      </c>
      <c r="F119" s="186">
        <v>276460</v>
      </c>
      <c r="G119" s="186">
        <v>299461</v>
      </c>
      <c r="H119" s="186">
        <v>313289</v>
      </c>
      <c r="I119" s="113">
        <f>AVERAGE(D119:H119)</f>
        <v>293461</v>
      </c>
      <c r="J119" s="30">
        <v>293461</v>
      </c>
      <c r="M119" s="56" t="s">
        <v>22</v>
      </c>
      <c r="N119" s="59">
        <v>3215781</v>
      </c>
      <c r="O119" s="59">
        <v>3074405</v>
      </c>
      <c r="P119" s="59">
        <v>3135765</v>
      </c>
      <c r="Q119" s="59">
        <v>3098203</v>
      </c>
      <c r="R119" s="59">
        <v>3209900</v>
      </c>
    </row>
    <row r="120" spans="3:18" ht="12.75">
      <c r="C120" s="30"/>
      <c r="D120" s="30"/>
      <c r="E120" s="30"/>
      <c r="F120" s="30"/>
      <c r="G120" s="30"/>
      <c r="H120" s="30"/>
      <c r="I120" s="113"/>
      <c r="J120" s="30"/>
      <c r="M120" s="56" t="s">
        <v>38</v>
      </c>
      <c r="N120" s="59">
        <v>93917</v>
      </c>
      <c r="O120" s="59">
        <v>89780</v>
      </c>
      <c r="P120" s="59">
        <v>79996</v>
      </c>
      <c r="Q120" s="59">
        <v>96496</v>
      </c>
      <c r="R120" s="59">
        <v>89661</v>
      </c>
    </row>
    <row r="121" spans="3:18" ht="12.75">
      <c r="C121" s="108" t="s">
        <v>107</v>
      </c>
      <c r="D121" s="30"/>
      <c r="E121" s="30"/>
      <c r="F121" s="30"/>
      <c r="G121" s="30"/>
      <c r="H121" s="30"/>
      <c r="I121" s="113"/>
      <c r="J121" s="30"/>
      <c r="M121" s="56" t="s">
        <v>39</v>
      </c>
      <c r="N121" s="59">
        <v>1101708</v>
      </c>
      <c r="O121" s="59">
        <v>1146858</v>
      </c>
      <c r="P121" s="59">
        <v>1042543</v>
      </c>
      <c r="Q121" s="59">
        <v>1074107</v>
      </c>
      <c r="R121" s="59">
        <v>1100636</v>
      </c>
    </row>
    <row r="122" spans="3:18" ht="12.75">
      <c r="C122" s="108" t="s">
        <v>0</v>
      </c>
      <c r="D122" s="108" t="s">
        <v>108</v>
      </c>
      <c r="E122" s="30"/>
      <c r="F122" s="30"/>
      <c r="G122" s="30"/>
      <c r="H122" s="30"/>
      <c r="I122" s="113"/>
      <c r="J122" s="30"/>
      <c r="M122" s="56" t="s">
        <v>40</v>
      </c>
      <c r="N122" s="59">
        <v>5678</v>
      </c>
      <c r="O122" s="59">
        <v>5215</v>
      </c>
      <c r="P122" s="59">
        <v>5502</v>
      </c>
      <c r="Q122" s="59">
        <v>4315</v>
      </c>
      <c r="R122" s="59">
        <v>2536</v>
      </c>
    </row>
    <row r="123" spans="3:18" ht="12.75">
      <c r="C123" s="30"/>
      <c r="D123" s="30"/>
      <c r="E123" s="30"/>
      <c r="F123" s="30"/>
      <c r="G123" s="30"/>
      <c r="H123" s="30"/>
      <c r="I123" s="113"/>
      <c r="J123" s="30"/>
      <c r="M123" s="56" t="s">
        <v>41</v>
      </c>
      <c r="N123" s="59">
        <v>88455</v>
      </c>
      <c r="O123" s="59">
        <v>89392</v>
      </c>
      <c r="P123" s="59">
        <v>104355</v>
      </c>
      <c r="Q123" s="59">
        <v>101748</v>
      </c>
      <c r="R123" s="59">
        <v>107055</v>
      </c>
    </row>
    <row r="124" spans="3:18" ht="12.75">
      <c r="C124" s="108" t="s">
        <v>88</v>
      </c>
      <c r="D124" s="108" t="s">
        <v>89</v>
      </c>
      <c r="E124" s="30"/>
      <c r="F124" s="30"/>
      <c r="G124" s="30"/>
      <c r="H124" s="30"/>
      <c r="I124" s="113"/>
      <c r="J124" s="30"/>
      <c r="K124" s="30"/>
      <c r="L124" s="30"/>
      <c r="M124" s="56" t="s">
        <v>42</v>
      </c>
      <c r="N124" s="59">
        <v>137288</v>
      </c>
      <c r="O124" s="59">
        <v>146807</v>
      </c>
      <c r="P124" s="59">
        <v>179370</v>
      </c>
      <c r="Q124" s="59">
        <v>172827</v>
      </c>
      <c r="R124" s="59">
        <v>192611</v>
      </c>
    </row>
    <row r="125" spans="3:18" ht="12.75">
      <c r="C125" s="108" t="s">
        <v>111</v>
      </c>
      <c r="D125" s="108" t="s">
        <v>95</v>
      </c>
      <c r="E125" s="30"/>
      <c r="F125" s="30"/>
      <c r="G125" s="30"/>
      <c r="H125" s="30"/>
      <c r="I125" s="113"/>
      <c r="J125" s="30"/>
      <c r="K125" s="30"/>
      <c r="L125" s="30"/>
      <c r="M125" s="56" t="s">
        <v>29</v>
      </c>
      <c r="N125" s="59">
        <v>15839</v>
      </c>
      <c r="O125" s="59">
        <v>15400</v>
      </c>
      <c r="P125" s="59">
        <v>15875</v>
      </c>
      <c r="Q125" s="59">
        <v>16026</v>
      </c>
      <c r="R125" s="59">
        <v>16085</v>
      </c>
    </row>
    <row r="126" spans="3:18" ht="12.75">
      <c r="C126" s="30"/>
      <c r="D126" s="30"/>
      <c r="E126" s="30"/>
      <c r="F126" s="30"/>
      <c r="G126" s="30"/>
      <c r="H126" s="30"/>
      <c r="I126" s="113"/>
      <c r="J126" s="30"/>
      <c r="K126" s="30"/>
      <c r="L126" s="30"/>
      <c r="M126" s="56" t="s">
        <v>26</v>
      </c>
      <c r="N126" s="59">
        <v>296532</v>
      </c>
      <c r="O126" s="59">
        <v>333903</v>
      </c>
      <c r="P126" s="59">
        <v>279432</v>
      </c>
      <c r="Q126" s="59">
        <v>343709</v>
      </c>
      <c r="R126" s="59">
        <v>397509</v>
      </c>
    </row>
    <row r="127" spans="3:18" ht="12.75">
      <c r="C127" s="110" t="s">
        <v>112</v>
      </c>
      <c r="D127" s="110" t="s">
        <v>60</v>
      </c>
      <c r="E127" s="110" t="s">
        <v>61</v>
      </c>
      <c r="F127" s="110" t="s">
        <v>69</v>
      </c>
      <c r="G127" s="110" t="s">
        <v>70</v>
      </c>
      <c r="H127" s="110" t="s">
        <v>71</v>
      </c>
      <c r="I127" s="113"/>
      <c r="J127" s="30"/>
      <c r="K127" s="30"/>
      <c r="L127" s="30"/>
      <c r="M127" s="56" t="s">
        <v>43</v>
      </c>
      <c r="N127" s="59">
        <v>1449</v>
      </c>
      <c r="O127" s="59">
        <v>1599</v>
      </c>
      <c r="P127" s="59">
        <v>1468</v>
      </c>
      <c r="Q127" s="59">
        <v>1439</v>
      </c>
      <c r="R127" s="59">
        <v>1403</v>
      </c>
    </row>
    <row r="128" spans="3:18" ht="12.75">
      <c r="C128" s="110" t="s">
        <v>140</v>
      </c>
      <c r="D128" s="106">
        <v>11275987</v>
      </c>
      <c r="E128" s="106">
        <v>11285756</v>
      </c>
      <c r="F128" s="106">
        <v>11068012</v>
      </c>
      <c r="G128" s="106">
        <v>11288563</v>
      </c>
      <c r="H128" s="186">
        <v>11433604</v>
      </c>
      <c r="I128" s="113">
        <f>AVERAGE(D128:H128)</f>
        <v>11270384.4</v>
      </c>
      <c r="J128" s="30">
        <v>11270384.4</v>
      </c>
      <c r="K128" s="30"/>
      <c r="L128" s="30"/>
      <c r="M128" s="56" t="s">
        <v>18</v>
      </c>
      <c r="N128" s="59">
        <v>360460</v>
      </c>
      <c r="O128" s="59">
        <v>354483</v>
      </c>
      <c r="P128" s="59">
        <v>335317</v>
      </c>
      <c r="Q128" s="59">
        <v>355400</v>
      </c>
      <c r="R128" s="59">
        <v>382635</v>
      </c>
    </row>
    <row r="129" spans="3:18" ht="12.75">
      <c r="C129" s="110" t="s">
        <v>127</v>
      </c>
      <c r="D129" s="106">
        <v>3491546</v>
      </c>
      <c r="E129" s="106">
        <v>3545225</v>
      </c>
      <c r="F129" s="106">
        <v>3512816</v>
      </c>
      <c r="G129" s="106">
        <v>3707791</v>
      </c>
      <c r="H129" s="186">
        <v>3784812</v>
      </c>
      <c r="I129" s="113">
        <f t="shared" si="2"/>
        <v>3608438</v>
      </c>
      <c r="J129" s="30">
        <v>3608438</v>
      </c>
      <c r="K129" s="30"/>
      <c r="L129" s="30"/>
      <c r="M129" s="56" t="s">
        <v>44</v>
      </c>
      <c r="N129" s="59">
        <v>265092</v>
      </c>
      <c r="O129" s="59">
        <v>264304</v>
      </c>
      <c r="P129" s="59">
        <v>244722</v>
      </c>
      <c r="Q129" s="59">
        <v>240074</v>
      </c>
      <c r="R129" s="59">
        <v>254460</v>
      </c>
    </row>
    <row r="130" spans="3:18" ht="12.75">
      <c r="C130" s="110" t="s">
        <v>128</v>
      </c>
      <c r="D130" s="106">
        <v>131656</v>
      </c>
      <c r="E130" s="106">
        <v>103786</v>
      </c>
      <c r="F130" s="106">
        <v>82868</v>
      </c>
      <c r="G130" s="106">
        <v>89597</v>
      </c>
      <c r="H130" s="186">
        <v>94334</v>
      </c>
      <c r="I130" s="113"/>
      <c r="J130" s="30"/>
      <c r="K130" s="30"/>
      <c r="L130" s="30"/>
      <c r="M130" s="56" t="s">
        <v>25</v>
      </c>
      <c r="N130" s="59">
        <v>1100546</v>
      </c>
      <c r="O130" s="59">
        <v>1114326</v>
      </c>
      <c r="P130" s="59">
        <v>1169195</v>
      </c>
      <c r="Q130" s="59">
        <v>1177615</v>
      </c>
      <c r="R130" s="59">
        <v>1287667</v>
      </c>
    </row>
    <row r="131" spans="3:18" ht="12.75">
      <c r="C131" s="110" t="s">
        <v>129</v>
      </c>
      <c r="D131" s="106">
        <v>285210</v>
      </c>
      <c r="E131" s="106">
        <v>328947</v>
      </c>
      <c r="F131" s="106">
        <v>290992</v>
      </c>
      <c r="G131" s="106">
        <v>286503</v>
      </c>
      <c r="H131" s="186">
        <v>309990</v>
      </c>
      <c r="I131" s="113"/>
      <c r="J131" s="30"/>
      <c r="K131" s="30"/>
      <c r="L131" s="30"/>
      <c r="M131" s="56" t="s">
        <v>27</v>
      </c>
      <c r="N131" s="59">
        <v>156027</v>
      </c>
      <c r="O131" s="59">
        <v>156266</v>
      </c>
      <c r="P131" s="59">
        <v>151130</v>
      </c>
      <c r="Q131" s="59">
        <v>167119</v>
      </c>
      <c r="R131" s="59">
        <v>166944</v>
      </c>
    </row>
    <row r="132" spans="3:18" ht="12.75">
      <c r="C132" s="110" t="s">
        <v>130</v>
      </c>
      <c r="D132" s="106">
        <v>624784</v>
      </c>
      <c r="E132" s="106">
        <v>619031</v>
      </c>
      <c r="F132" s="106">
        <v>612709</v>
      </c>
      <c r="G132" s="106">
        <v>647405</v>
      </c>
      <c r="H132" s="186">
        <v>705925</v>
      </c>
      <c r="I132" s="113"/>
      <c r="J132" s="30"/>
      <c r="K132" s="30"/>
      <c r="L132" s="30"/>
      <c r="M132" s="56" t="s">
        <v>45</v>
      </c>
      <c r="N132" s="59">
        <v>929024</v>
      </c>
      <c r="O132" s="59">
        <v>1062922</v>
      </c>
      <c r="P132" s="59">
        <v>661062</v>
      </c>
      <c r="Q132" s="59">
        <v>883949</v>
      </c>
      <c r="R132" s="59">
        <v>913211</v>
      </c>
    </row>
    <row r="133" spans="3:18" ht="12.75">
      <c r="C133" s="110" t="s">
        <v>131</v>
      </c>
      <c r="D133" s="106">
        <v>165197</v>
      </c>
      <c r="E133" s="106">
        <v>169440</v>
      </c>
      <c r="F133" s="106">
        <v>167686</v>
      </c>
      <c r="G133" s="106">
        <v>169827</v>
      </c>
      <c r="H133" s="186">
        <v>171094</v>
      </c>
      <c r="I133" s="113"/>
      <c r="J133" s="30"/>
      <c r="K133" s="30"/>
      <c r="L133" s="30"/>
      <c r="M133" s="56" t="s">
        <v>23</v>
      </c>
      <c r="N133" s="59">
        <v>52784</v>
      </c>
      <c r="O133" s="59">
        <v>49670</v>
      </c>
      <c r="P133" s="59">
        <v>44210</v>
      </c>
      <c r="Q133" s="59">
        <v>39151</v>
      </c>
      <c r="R133" s="59">
        <v>53893</v>
      </c>
    </row>
    <row r="134" spans="3:18" ht="12.75">
      <c r="C134" s="110" t="s">
        <v>132</v>
      </c>
      <c r="D134" s="106">
        <v>484859</v>
      </c>
      <c r="E134" s="106">
        <v>495699</v>
      </c>
      <c r="F134" s="106">
        <v>487489</v>
      </c>
      <c r="G134" s="106">
        <v>488609</v>
      </c>
      <c r="H134" s="186">
        <v>404583</v>
      </c>
      <c r="I134" s="113"/>
      <c r="J134" s="30"/>
      <c r="K134" s="30"/>
      <c r="L134" s="30"/>
      <c r="M134" s="56" t="s">
        <v>46</v>
      </c>
      <c r="N134" s="59">
        <v>103890</v>
      </c>
      <c r="O134" s="59">
        <v>130272</v>
      </c>
      <c r="P134" s="59">
        <v>125534</v>
      </c>
      <c r="Q134" s="59">
        <v>122140</v>
      </c>
      <c r="R134" s="59">
        <v>151570</v>
      </c>
    </row>
    <row r="135" spans="3:18" ht="12.75">
      <c r="C135" s="110" t="s">
        <v>133</v>
      </c>
      <c r="D135" s="107" t="s">
        <v>0</v>
      </c>
      <c r="E135" s="107" t="s">
        <v>0</v>
      </c>
      <c r="F135" s="107" t="s">
        <v>0</v>
      </c>
      <c r="G135" s="107" t="s">
        <v>0</v>
      </c>
      <c r="H135" s="186" t="s">
        <v>0</v>
      </c>
      <c r="I135" s="113"/>
      <c r="J135" s="30"/>
      <c r="K135" s="30"/>
      <c r="L135" s="30"/>
      <c r="M135" s="56" t="s">
        <v>24</v>
      </c>
      <c r="N135" s="59">
        <v>146493</v>
      </c>
      <c r="O135" s="59">
        <v>151093</v>
      </c>
      <c r="P135" s="59">
        <v>148328</v>
      </c>
      <c r="Q135" s="59">
        <v>150637</v>
      </c>
      <c r="R135" s="59">
        <v>155165</v>
      </c>
    </row>
    <row r="136" spans="3:18" ht="12.75">
      <c r="C136" s="110" t="s">
        <v>134</v>
      </c>
      <c r="D136" s="107" t="s">
        <v>0</v>
      </c>
      <c r="E136" s="107" t="s">
        <v>0</v>
      </c>
      <c r="F136" s="107" t="s">
        <v>0</v>
      </c>
      <c r="G136" s="107" t="s">
        <v>0</v>
      </c>
      <c r="H136" s="186" t="s">
        <v>0</v>
      </c>
      <c r="I136" s="113"/>
      <c r="J136" s="30"/>
      <c r="K136" s="30"/>
      <c r="L136" s="30"/>
      <c r="M136" s="56" t="s">
        <v>47</v>
      </c>
      <c r="N136" s="59">
        <v>226840</v>
      </c>
      <c r="O136" s="59">
        <v>226956</v>
      </c>
      <c r="P136" s="59">
        <v>237150</v>
      </c>
      <c r="Q136" s="59">
        <v>249371</v>
      </c>
      <c r="R136" s="112">
        <v>249371</v>
      </c>
    </row>
    <row r="137" spans="3:18" ht="12.75">
      <c r="C137" s="110"/>
      <c r="D137" s="111">
        <f>SUM(D130:D136)</f>
        <v>1691706</v>
      </c>
      <c r="E137" s="111">
        <f aca="true" t="shared" si="4" ref="E137:H137">SUM(E130:E136)</f>
        <v>1716903</v>
      </c>
      <c r="F137" s="111">
        <f t="shared" si="4"/>
        <v>1641744</v>
      </c>
      <c r="G137" s="111">
        <f t="shared" si="4"/>
        <v>1681941</v>
      </c>
      <c r="H137" s="111">
        <f t="shared" si="4"/>
        <v>1685926</v>
      </c>
      <c r="I137" s="113">
        <f>AVERAGE(D137:H137)</f>
        <v>1683644</v>
      </c>
      <c r="J137" s="30">
        <v>1683644</v>
      </c>
      <c r="K137" s="30"/>
      <c r="L137" s="30"/>
      <c r="M137" s="56" t="s">
        <v>21</v>
      </c>
      <c r="N137" s="59">
        <v>1277564</v>
      </c>
      <c r="O137" s="59">
        <v>1309908</v>
      </c>
      <c r="P137" s="59">
        <v>1234434</v>
      </c>
      <c r="Q137" s="59">
        <v>1226665</v>
      </c>
      <c r="R137" s="59">
        <v>1320213</v>
      </c>
    </row>
    <row r="138" spans="3:18" ht="12.75">
      <c r="C138" s="110" t="s">
        <v>136</v>
      </c>
      <c r="D138" s="186">
        <v>1364920</v>
      </c>
      <c r="E138" s="186">
        <v>1410803</v>
      </c>
      <c r="F138" s="186">
        <v>1357447</v>
      </c>
      <c r="G138" s="186">
        <v>1354972</v>
      </c>
      <c r="H138" s="186">
        <v>1404708</v>
      </c>
      <c r="I138" s="113">
        <f>AVERAGE(D138:H138)</f>
        <v>1378570</v>
      </c>
      <c r="J138" s="30">
        <v>1378570</v>
      </c>
      <c r="K138" s="30"/>
      <c r="L138" s="30"/>
      <c r="M138" s="30"/>
      <c r="N138" s="30"/>
      <c r="O138" s="30"/>
      <c r="P138" s="30"/>
      <c r="Q138" s="30"/>
      <c r="R138" s="30"/>
    </row>
    <row r="139" spans="3:18" ht="12.75">
      <c r="C139" s="110" t="s">
        <v>135</v>
      </c>
      <c r="D139" s="106">
        <v>4534514</v>
      </c>
      <c r="E139" s="106">
        <v>4413761</v>
      </c>
      <c r="F139" s="106">
        <v>4367291</v>
      </c>
      <c r="G139" s="106">
        <v>4352734</v>
      </c>
      <c r="H139" s="186">
        <v>4361407</v>
      </c>
      <c r="I139" s="113">
        <f>AVERAGE(D139:H139)</f>
        <v>4405941.4</v>
      </c>
      <c r="J139" s="30">
        <v>4405941.4</v>
      </c>
      <c r="K139" s="30"/>
      <c r="L139" s="30"/>
      <c r="M139" s="52" t="s">
        <v>107</v>
      </c>
      <c r="N139" s="53"/>
      <c r="O139" s="53"/>
      <c r="P139" s="53"/>
      <c r="Q139" s="53"/>
      <c r="R139" s="53"/>
    </row>
    <row r="140" spans="3:18" ht="12.75">
      <c r="C140" s="110" t="s">
        <v>137</v>
      </c>
      <c r="D140" s="186">
        <v>180084</v>
      </c>
      <c r="E140" s="186">
        <v>185927</v>
      </c>
      <c r="F140" s="186">
        <v>175694</v>
      </c>
      <c r="G140" s="186">
        <v>177909</v>
      </c>
      <c r="H140" s="186">
        <v>183740</v>
      </c>
      <c r="I140" s="113">
        <f>AVERAGE(D140:H140)</f>
        <v>180670.8</v>
      </c>
      <c r="J140" s="30">
        <v>180670.8</v>
      </c>
      <c r="K140" s="30"/>
      <c r="L140" s="30"/>
      <c r="M140" s="52" t="s">
        <v>0</v>
      </c>
      <c r="N140" s="52" t="s">
        <v>108</v>
      </c>
      <c r="O140" s="53"/>
      <c r="P140" s="53"/>
      <c r="Q140" s="53"/>
      <c r="R140" s="53"/>
    </row>
    <row r="141" spans="3:18" ht="12.75">
      <c r="C141" s="30"/>
      <c r="D141" s="30"/>
      <c r="E141" s="30"/>
      <c r="F141" s="30"/>
      <c r="G141" s="30"/>
      <c r="H141" s="30"/>
      <c r="I141" s="113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3:18" ht="12.75">
      <c r="C142" s="108" t="s">
        <v>107</v>
      </c>
      <c r="D142" s="30"/>
      <c r="E142" s="30"/>
      <c r="F142" s="30"/>
      <c r="G142" s="30"/>
      <c r="H142" s="30"/>
      <c r="I142" s="113"/>
      <c r="J142" s="30"/>
      <c r="K142" s="30"/>
      <c r="L142" s="30"/>
      <c r="M142" s="52" t="s">
        <v>88</v>
      </c>
      <c r="N142" s="52" t="s">
        <v>89</v>
      </c>
      <c r="O142" s="53"/>
      <c r="P142" s="53"/>
      <c r="Q142" s="53"/>
      <c r="R142" s="53"/>
    </row>
    <row r="143" spans="3:18" ht="12.75">
      <c r="C143" s="108" t="s">
        <v>0</v>
      </c>
      <c r="D143" s="108" t="s">
        <v>108</v>
      </c>
      <c r="E143" s="30"/>
      <c r="F143" s="30"/>
      <c r="G143" s="30"/>
      <c r="H143" s="30"/>
      <c r="I143" s="113"/>
      <c r="J143" s="30"/>
      <c r="K143" s="30"/>
      <c r="L143" s="30"/>
      <c r="M143" s="52" t="s">
        <v>66</v>
      </c>
      <c r="N143" s="52" t="s">
        <v>127</v>
      </c>
      <c r="O143" s="53"/>
      <c r="P143" s="53"/>
      <c r="Q143" s="53"/>
      <c r="R143" s="53"/>
    </row>
    <row r="144" spans="3:18" ht="12.75">
      <c r="C144" s="30"/>
      <c r="D144" s="30"/>
      <c r="E144" s="30"/>
      <c r="F144" s="30"/>
      <c r="G144" s="30"/>
      <c r="H144" s="30"/>
      <c r="I144" s="113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3:18" ht="12.75">
      <c r="C145" s="108" t="s">
        <v>88</v>
      </c>
      <c r="D145" s="108" t="s">
        <v>89</v>
      </c>
      <c r="E145" s="30"/>
      <c r="F145" s="30"/>
      <c r="G145" s="30"/>
      <c r="H145" s="30"/>
      <c r="I145" s="113"/>
      <c r="J145" s="30"/>
      <c r="K145" s="30"/>
      <c r="L145" s="30"/>
      <c r="M145" s="56" t="s">
        <v>67</v>
      </c>
      <c r="N145" s="56" t="s">
        <v>60</v>
      </c>
      <c r="O145" s="56" t="s">
        <v>61</v>
      </c>
      <c r="P145" s="56" t="s">
        <v>69</v>
      </c>
      <c r="Q145" s="56" t="s">
        <v>70</v>
      </c>
      <c r="R145" s="56" t="s">
        <v>71</v>
      </c>
    </row>
    <row r="146" spans="3:18" ht="12.75">
      <c r="C146" s="108" t="s">
        <v>111</v>
      </c>
      <c r="D146" s="108" t="s">
        <v>31</v>
      </c>
      <c r="E146" s="30"/>
      <c r="F146" s="30"/>
      <c r="G146" s="30"/>
      <c r="H146" s="30"/>
      <c r="I146" s="113"/>
      <c r="J146" s="30"/>
      <c r="K146" s="30"/>
      <c r="L146" s="30"/>
      <c r="M146" s="56" t="s">
        <v>72</v>
      </c>
      <c r="N146" s="58">
        <f>SUM(N148:N175)</f>
        <v>4966151</v>
      </c>
      <c r="O146" s="58">
        <f aca="true" t="shared" si="5" ref="O146:R146">SUM(O148:O175)</f>
        <v>5179876</v>
      </c>
      <c r="P146" s="58">
        <f t="shared" si="5"/>
        <v>4969889</v>
      </c>
      <c r="Q146" s="58">
        <f t="shared" si="5"/>
        <v>5433825</v>
      </c>
      <c r="R146" s="58">
        <f t="shared" si="5"/>
        <v>5711180</v>
      </c>
    </row>
    <row r="147" spans="3:18" ht="12.75">
      <c r="C147" s="30"/>
      <c r="D147" s="30"/>
      <c r="E147" s="30"/>
      <c r="F147" s="30"/>
      <c r="G147" s="30"/>
      <c r="H147" s="30"/>
      <c r="I147" s="113"/>
      <c r="J147" s="30"/>
      <c r="K147" s="30"/>
      <c r="L147" s="30"/>
      <c r="M147" s="56" t="s">
        <v>95</v>
      </c>
      <c r="N147" s="59">
        <v>3491546</v>
      </c>
      <c r="O147" s="59">
        <v>3545225</v>
      </c>
      <c r="P147" s="59">
        <v>3512816</v>
      </c>
      <c r="Q147" s="59">
        <v>3707791</v>
      </c>
      <c r="R147" s="58">
        <f>R148+R151+R152+R154+R155+R156+R157+R159+R163+R166+R167+R169+R173+R174+R175</f>
        <v>3784812</v>
      </c>
    </row>
    <row r="148" spans="3:18" ht="12.75">
      <c r="C148" s="110" t="s">
        <v>112</v>
      </c>
      <c r="D148" s="110" t="s">
        <v>60</v>
      </c>
      <c r="E148" s="110" t="s">
        <v>61</v>
      </c>
      <c r="F148" s="110" t="s">
        <v>69</v>
      </c>
      <c r="G148" s="110" t="s">
        <v>70</v>
      </c>
      <c r="H148" s="110" t="s">
        <v>71</v>
      </c>
      <c r="I148" s="113"/>
      <c r="J148" s="30"/>
      <c r="K148" s="30"/>
      <c r="L148" s="30"/>
      <c r="M148" s="56" t="s">
        <v>31</v>
      </c>
      <c r="N148" s="59">
        <v>52635</v>
      </c>
      <c r="O148" s="59">
        <v>49664</v>
      </c>
      <c r="P148" s="59">
        <v>51431</v>
      </c>
      <c r="Q148" s="59">
        <v>53553</v>
      </c>
      <c r="R148" s="59">
        <v>54141</v>
      </c>
    </row>
    <row r="149" spans="3:18" ht="12.75">
      <c r="C149" s="110" t="s">
        <v>140</v>
      </c>
      <c r="D149" s="106">
        <v>233247</v>
      </c>
      <c r="E149" s="106">
        <v>227943</v>
      </c>
      <c r="F149" s="106">
        <v>224847</v>
      </c>
      <c r="G149" s="106">
        <v>230342</v>
      </c>
      <c r="H149" s="106">
        <v>236521</v>
      </c>
      <c r="I149" s="113">
        <f t="shared" si="2"/>
        <v>230580</v>
      </c>
      <c r="J149" s="30">
        <v>230580</v>
      </c>
      <c r="K149" s="30"/>
      <c r="L149" s="30"/>
      <c r="M149" s="56" t="s">
        <v>32</v>
      </c>
      <c r="N149" s="59">
        <v>151038</v>
      </c>
      <c r="O149" s="59">
        <v>159994</v>
      </c>
      <c r="P149" s="59">
        <v>150015</v>
      </c>
      <c r="Q149" s="59">
        <v>195171</v>
      </c>
      <c r="R149" s="59">
        <v>201376</v>
      </c>
    </row>
    <row r="150" spans="3:18" ht="12.75">
      <c r="C150" s="110" t="s">
        <v>127</v>
      </c>
      <c r="D150" s="106">
        <v>52635</v>
      </c>
      <c r="E150" s="106">
        <v>49664</v>
      </c>
      <c r="F150" s="106">
        <v>51431</v>
      </c>
      <c r="G150" s="106">
        <v>53553</v>
      </c>
      <c r="H150" s="106">
        <v>54141</v>
      </c>
      <c r="I150" s="113">
        <f t="shared" si="2"/>
        <v>52284.8</v>
      </c>
      <c r="J150" s="30">
        <v>52284.8</v>
      </c>
      <c r="K150" s="30"/>
      <c r="L150" s="30"/>
      <c r="M150" s="56" t="s">
        <v>20</v>
      </c>
      <c r="N150" s="59">
        <v>121131</v>
      </c>
      <c r="O150" s="59">
        <v>145613</v>
      </c>
      <c r="P150" s="59">
        <v>114393</v>
      </c>
      <c r="Q150" s="59">
        <v>132221</v>
      </c>
      <c r="R150" s="59">
        <v>154482</v>
      </c>
    </row>
    <row r="151" spans="3:18" ht="12.75">
      <c r="C151" s="110" t="s">
        <v>128</v>
      </c>
      <c r="D151" s="106">
        <v>275</v>
      </c>
      <c r="E151" s="106">
        <v>204</v>
      </c>
      <c r="F151" s="106">
        <v>153</v>
      </c>
      <c r="G151" s="106">
        <v>143</v>
      </c>
      <c r="H151" s="106">
        <v>143</v>
      </c>
      <c r="I151" s="113"/>
      <c r="J151" s="30"/>
      <c r="K151" s="30"/>
      <c r="L151" s="30"/>
      <c r="M151" s="56" t="s">
        <v>33</v>
      </c>
      <c r="N151" s="59">
        <v>131548</v>
      </c>
      <c r="O151" s="59">
        <v>131646</v>
      </c>
      <c r="P151" s="59">
        <v>140216</v>
      </c>
      <c r="Q151" s="59">
        <v>132341</v>
      </c>
      <c r="R151" s="59">
        <v>140577</v>
      </c>
    </row>
    <row r="152" spans="3:18" ht="12.75">
      <c r="C152" s="110" t="s">
        <v>129</v>
      </c>
      <c r="D152" s="106">
        <v>19313</v>
      </c>
      <c r="E152" s="106">
        <v>23209</v>
      </c>
      <c r="F152" s="106">
        <v>17869</v>
      </c>
      <c r="G152" s="106">
        <v>19843</v>
      </c>
      <c r="H152" s="106">
        <v>22741</v>
      </c>
      <c r="I152" s="113"/>
      <c r="J152" s="30"/>
      <c r="K152" s="30"/>
      <c r="L152" s="30"/>
      <c r="M152" s="56" t="s">
        <v>73</v>
      </c>
      <c r="N152" s="59">
        <v>828840</v>
      </c>
      <c r="O152" s="59">
        <v>785169</v>
      </c>
      <c r="P152" s="59">
        <v>835068</v>
      </c>
      <c r="Q152" s="59">
        <v>893514</v>
      </c>
      <c r="R152" s="112">
        <v>893514</v>
      </c>
    </row>
    <row r="153" spans="3:18" ht="12.75">
      <c r="C153" s="110" t="s">
        <v>130</v>
      </c>
      <c r="D153" s="106">
        <v>3768</v>
      </c>
      <c r="E153" s="106">
        <v>3541</v>
      </c>
      <c r="F153" s="106">
        <v>4166</v>
      </c>
      <c r="G153" s="106">
        <v>4502</v>
      </c>
      <c r="H153" s="106">
        <v>4596</v>
      </c>
      <c r="I153" s="113"/>
      <c r="J153" s="30"/>
      <c r="K153" s="30"/>
      <c r="L153" s="30"/>
      <c r="M153" s="56" t="s">
        <v>34</v>
      </c>
      <c r="N153" s="59">
        <v>15217</v>
      </c>
      <c r="O153" s="59">
        <v>17257</v>
      </c>
      <c r="P153" s="59">
        <v>22290</v>
      </c>
      <c r="Q153" s="59">
        <v>21558</v>
      </c>
      <c r="R153" s="59">
        <v>27561</v>
      </c>
    </row>
    <row r="154" spans="3:18" ht="12.75">
      <c r="C154" s="110" t="s">
        <v>131</v>
      </c>
      <c r="D154" s="106">
        <v>5767</v>
      </c>
      <c r="E154" s="106">
        <v>5595</v>
      </c>
      <c r="F154" s="106">
        <v>5307</v>
      </c>
      <c r="G154" s="106">
        <v>5233</v>
      </c>
      <c r="H154" s="106">
        <v>5102</v>
      </c>
      <c r="I154" s="113"/>
      <c r="J154" s="30"/>
      <c r="K154" s="30"/>
      <c r="L154" s="30"/>
      <c r="M154" s="56" t="s">
        <v>35</v>
      </c>
      <c r="N154" s="59">
        <v>34131</v>
      </c>
      <c r="O154" s="59">
        <v>42179</v>
      </c>
      <c r="P154" s="59">
        <v>35574</v>
      </c>
      <c r="Q154" s="59">
        <v>39693</v>
      </c>
      <c r="R154" s="112">
        <v>39693</v>
      </c>
    </row>
    <row r="155" spans="3:18" ht="12.75">
      <c r="C155" s="110" t="s">
        <v>132</v>
      </c>
      <c r="D155" s="106">
        <v>4630</v>
      </c>
      <c r="E155" s="106">
        <v>3670</v>
      </c>
      <c r="F155" s="106">
        <v>3282</v>
      </c>
      <c r="G155" s="106">
        <v>3829</v>
      </c>
      <c r="H155" s="106">
        <v>4946</v>
      </c>
      <c r="I155" s="113"/>
      <c r="J155" s="30"/>
      <c r="K155" s="30"/>
      <c r="L155" s="30"/>
      <c r="M155" s="56" t="s">
        <v>36</v>
      </c>
      <c r="N155" s="59">
        <v>85004</v>
      </c>
      <c r="O155" s="59">
        <v>95722</v>
      </c>
      <c r="P155" s="59">
        <v>87377</v>
      </c>
      <c r="Q155" s="59">
        <v>94939</v>
      </c>
      <c r="R155" s="59">
        <v>87500</v>
      </c>
    </row>
    <row r="156" spans="3:18" ht="12.75">
      <c r="C156" s="110" t="s">
        <v>133</v>
      </c>
      <c r="D156" s="107" t="s">
        <v>0</v>
      </c>
      <c r="E156" s="107" t="s">
        <v>0</v>
      </c>
      <c r="F156" s="107" t="s">
        <v>0</v>
      </c>
      <c r="G156" s="107" t="s">
        <v>0</v>
      </c>
      <c r="H156" s="107" t="s">
        <v>0</v>
      </c>
      <c r="I156" s="113"/>
      <c r="J156" s="30"/>
      <c r="K156" s="30"/>
      <c r="L156" s="30"/>
      <c r="M156" s="56" t="s">
        <v>37</v>
      </c>
      <c r="N156" s="59">
        <v>363439</v>
      </c>
      <c r="O156" s="59">
        <v>424056</v>
      </c>
      <c r="P156" s="59">
        <v>320581</v>
      </c>
      <c r="Q156" s="59">
        <v>464998</v>
      </c>
      <c r="R156" s="59">
        <v>377637</v>
      </c>
    </row>
    <row r="157" spans="3:18" ht="12.75">
      <c r="C157" s="110" t="s">
        <v>134</v>
      </c>
      <c r="D157" s="107" t="s">
        <v>0</v>
      </c>
      <c r="E157" s="107" t="s">
        <v>0</v>
      </c>
      <c r="F157" s="107" t="s">
        <v>0</v>
      </c>
      <c r="G157" s="107" t="s">
        <v>0</v>
      </c>
      <c r="H157" s="107" t="s">
        <v>0</v>
      </c>
      <c r="I157" s="113"/>
      <c r="J157" s="30"/>
      <c r="K157" s="30"/>
      <c r="L157" s="30"/>
      <c r="M157" s="56" t="s">
        <v>22</v>
      </c>
      <c r="N157" s="59">
        <v>1021693</v>
      </c>
      <c r="O157" s="59">
        <v>983054</v>
      </c>
      <c r="P157" s="59">
        <v>1055958</v>
      </c>
      <c r="Q157" s="59">
        <v>1044396</v>
      </c>
      <c r="R157" s="59">
        <v>1111141</v>
      </c>
    </row>
    <row r="158" spans="3:18" ht="12.75">
      <c r="C158" s="110"/>
      <c r="D158" s="111">
        <f>SUM(D151:D157)</f>
        <v>33753</v>
      </c>
      <c r="E158" s="111">
        <f aca="true" t="shared" si="6" ref="E158:H158">SUM(E151:E157)</f>
        <v>36219</v>
      </c>
      <c r="F158" s="111">
        <f t="shared" si="6"/>
        <v>30777</v>
      </c>
      <c r="G158" s="111">
        <f t="shared" si="6"/>
        <v>33550</v>
      </c>
      <c r="H158" s="111">
        <f t="shared" si="6"/>
        <v>37528</v>
      </c>
      <c r="I158" s="113">
        <f t="shared" si="2"/>
        <v>34365.4</v>
      </c>
      <c r="J158" s="30">
        <v>34365.4</v>
      </c>
      <c r="K158" s="30"/>
      <c r="L158" s="30"/>
      <c r="M158" s="56" t="s">
        <v>38</v>
      </c>
      <c r="N158" s="59">
        <v>44960</v>
      </c>
      <c r="O158" s="59">
        <v>43287</v>
      </c>
      <c r="P158" s="59">
        <v>42870</v>
      </c>
      <c r="Q158" s="59">
        <v>49333</v>
      </c>
      <c r="R158" s="59">
        <v>44763</v>
      </c>
    </row>
    <row r="159" spans="3:18" ht="12.75">
      <c r="C159" s="110" t="s">
        <v>136</v>
      </c>
      <c r="D159" s="106">
        <v>55654</v>
      </c>
      <c r="E159" s="106">
        <v>52776</v>
      </c>
      <c r="F159" s="106">
        <v>50111</v>
      </c>
      <c r="G159" s="106">
        <v>52214</v>
      </c>
      <c r="H159" s="106">
        <v>54954</v>
      </c>
      <c r="I159" s="113">
        <f>AVERAGE(D159:H159)</f>
        <v>53141.8</v>
      </c>
      <c r="J159" s="30">
        <v>53141.8</v>
      </c>
      <c r="K159" s="30"/>
      <c r="L159" s="30"/>
      <c r="M159" s="56" t="s">
        <v>39</v>
      </c>
      <c r="N159" s="59">
        <v>311794</v>
      </c>
      <c r="O159" s="59">
        <v>322281</v>
      </c>
      <c r="P159" s="59">
        <v>315822</v>
      </c>
      <c r="Q159" s="59">
        <v>308814</v>
      </c>
      <c r="R159" s="59">
        <v>326526</v>
      </c>
    </row>
    <row r="160" spans="3:18" ht="12.75">
      <c r="C160" s="110" t="s">
        <v>135</v>
      </c>
      <c r="D160" s="106">
        <v>89544</v>
      </c>
      <c r="E160" s="106">
        <v>87614</v>
      </c>
      <c r="F160" s="106">
        <v>90897</v>
      </c>
      <c r="G160" s="106">
        <v>89276</v>
      </c>
      <c r="H160" s="106">
        <v>88174</v>
      </c>
      <c r="I160" s="113">
        <f t="shared" si="2"/>
        <v>89101</v>
      </c>
      <c r="J160" s="30">
        <v>89101</v>
      </c>
      <c r="K160" s="30"/>
      <c r="L160" s="30"/>
      <c r="M160" s="56" t="s">
        <v>40</v>
      </c>
      <c r="N160" s="59">
        <v>1333</v>
      </c>
      <c r="O160" s="59">
        <v>1424</v>
      </c>
      <c r="P160" s="59">
        <v>1840</v>
      </c>
      <c r="Q160" s="59">
        <v>1053</v>
      </c>
      <c r="R160" s="59">
        <v>149</v>
      </c>
    </row>
    <row r="161" spans="3:18" ht="12.75">
      <c r="C161" s="110" t="s">
        <v>137</v>
      </c>
      <c r="D161" s="106">
        <v>1660</v>
      </c>
      <c r="E161" s="106">
        <v>1670</v>
      </c>
      <c r="F161" s="106">
        <v>1631</v>
      </c>
      <c r="G161" s="106">
        <v>1751</v>
      </c>
      <c r="H161" s="106">
        <v>1725</v>
      </c>
      <c r="I161" s="113">
        <f t="shared" si="2"/>
        <v>1687.4</v>
      </c>
      <c r="J161" s="30">
        <v>1687.4</v>
      </c>
      <c r="K161" s="108"/>
      <c r="L161" s="108"/>
      <c r="M161" s="56" t="s">
        <v>41</v>
      </c>
      <c r="N161" s="59">
        <v>27718</v>
      </c>
      <c r="O161" s="59">
        <v>26676</v>
      </c>
      <c r="P161" s="59">
        <v>40270</v>
      </c>
      <c r="Q161" s="59">
        <v>37061</v>
      </c>
      <c r="R161" s="59">
        <v>41741</v>
      </c>
    </row>
    <row r="162" spans="3:18" ht="12.75">
      <c r="C162" s="30"/>
      <c r="D162" s="30"/>
      <c r="E162" s="30"/>
      <c r="F162" s="30"/>
      <c r="G162" s="30"/>
      <c r="H162" s="30"/>
      <c r="I162" s="113"/>
      <c r="J162" s="30"/>
      <c r="K162" s="30"/>
      <c r="L162" s="30"/>
      <c r="M162" s="56" t="s">
        <v>42</v>
      </c>
      <c r="N162" s="59">
        <v>60909</v>
      </c>
      <c r="O162" s="59">
        <v>69384</v>
      </c>
      <c r="P162" s="59">
        <v>102097</v>
      </c>
      <c r="Q162" s="59">
        <v>98120</v>
      </c>
      <c r="R162" s="59">
        <v>111510</v>
      </c>
    </row>
    <row r="163" spans="3:18" ht="12.75">
      <c r="C163" s="108" t="s">
        <v>107</v>
      </c>
      <c r="D163" s="30"/>
      <c r="E163" s="30"/>
      <c r="F163" s="30"/>
      <c r="G163" s="30"/>
      <c r="H163" s="30"/>
      <c r="I163" s="113"/>
      <c r="J163" s="30"/>
      <c r="K163" s="30"/>
      <c r="L163" s="30"/>
      <c r="M163" s="56" t="s">
        <v>29</v>
      </c>
      <c r="N163" s="59">
        <v>2960</v>
      </c>
      <c r="O163" s="59">
        <v>2667</v>
      </c>
      <c r="P163" s="59">
        <v>2740</v>
      </c>
      <c r="Q163" s="59">
        <v>3098</v>
      </c>
      <c r="R163" s="59">
        <v>3008</v>
      </c>
    </row>
    <row r="164" spans="3:18" ht="12.75">
      <c r="C164" s="108" t="s">
        <v>0</v>
      </c>
      <c r="D164" s="108" t="s">
        <v>108</v>
      </c>
      <c r="E164" s="30"/>
      <c r="F164" s="30"/>
      <c r="G164" s="30"/>
      <c r="H164" s="30"/>
      <c r="I164" s="113"/>
      <c r="J164" s="30"/>
      <c r="K164" s="30"/>
      <c r="L164" s="30"/>
      <c r="M164" s="56" t="s">
        <v>26</v>
      </c>
      <c r="N164" s="59">
        <v>183455</v>
      </c>
      <c r="O164" s="59">
        <v>203626</v>
      </c>
      <c r="P164" s="59">
        <v>162934</v>
      </c>
      <c r="Q164" s="59">
        <v>209932</v>
      </c>
      <c r="R164" s="59">
        <v>249632</v>
      </c>
    </row>
    <row r="165" spans="3:18" ht="12.75">
      <c r="C165" s="30"/>
      <c r="D165" s="30"/>
      <c r="E165" s="30"/>
      <c r="F165" s="30"/>
      <c r="G165" s="30"/>
      <c r="H165" s="30"/>
      <c r="I165" s="113"/>
      <c r="J165" s="30"/>
      <c r="K165" s="30"/>
      <c r="L165" s="30"/>
      <c r="M165" s="56" t="s">
        <v>43</v>
      </c>
      <c r="N165" s="57" t="s">
        <v>0</v>
      </c>
      <c r="O165" s="57" t="s">
        <v>0</v>
      </c>
      <c r="P165" s="57" t="s">
        <v>0</v>
      </c>
      <c r="Q165" s="57" t="s">
        <v>0</v>
      </c>
      <c r="R165" s="57" t="s">
        <v>0</v>
      </c>
    </row>
    <row r="166" spans="3:18" ht="12.75">
      <c r="C166" s="108" t="s">
        <v>88</v>
      </c>
      <c r="D166" s="108" t="s">
        <v>89</v>
      </c>
      <c r="E166" s="30"/>
      <c r="F166" s="30"/>
      <c r="G166" s="30"/>
      <c r="H166" s="30"/>
      <c r="I166" s="113"/>
      <c r="J166" s="30"/>
      <c r="K166" s="30"/>
      <c r="L166" s="30"/>
      <c r="M166" s="56" t="s">
        <v>18</v>
      </c>
      <c r="N166" s="59">
        <v>30495</v>
      </c>
      <c r="O166" s="59">
        <v>27251</v>
      </c>
      <c r="P166" s="59">
        <v>29399</v>
      </c>
      <c r="Q166" s="59">
        <v>29944</v>
      </c>
      <c r="R166" s="59">
        <v>29081</v>
      </c>
    </row>
    <row r="167" spans="3:18" ht="12.75">
      <c r="C167" s="108" t="s">
        <v>111</v>
      </c>
      <c r="D167" s="108" t="s">
        <v>32</v>
      </c>
      <c r="E167" s="30"/>
      <c r="F167" s="30"/>
      <c r="G167" s="30"/>
      <c r="H167" s="30"/>
      <c r="I167" s="113"/>
      <c r="J167" s="30"/>
      <c r="K167" s="30"/>
      <c r="L167" s="30"/>
      <c r="M167" s="56" t="s">
        <v>44</v>
      </c>
      <c r="N167" s="59">
        <v>82352</v>
      </c>
      <c r="O167" s="59">
        <v>97053</v>
      </c>
      <c r="P167" s="59">
        <v>81544</v>
      </c>
      <c r="Q167" s="59">
        <v>78501</v>
      </c>
      <c r="R167" s="59">
        <v>96679</v>
      </c>
    </row>
    <row r="168" spans="3:18" ht="12.75">
      <c r="C168" s="30"/>
      <c r="D168" s="30"/>
      <c r="E168" s="30"/>
      <c r="F168" s="30"/>
      <c r="G168" s="30"/>
      <c r="H168" s="30"/>
      <c r="I168" s="113"/>
      <c r="J168" s="30"/>
      <c r="K168" s="30"/>
      <c r="L168" s="30"/>
      <c r="M168" s="56" t="s">
        <v>25</v>
      </c>
      <c r="N168" s="59">
        <v>476712</v>
      </c>
      <c r="O168" s="59">
        <v>468276</v>
      </c>
      <c r="P168" s="59">
        <v>495003</v>
      </c>
      <c r="Q168" s="59">
        <v>493717</v>
      </c>
      <c r="R168" s="59">
        <v>558263</v>
      </c>
    </row>
    <row r="169" spans="3:18" ht="12.75">
      <c r="C169" s="110" t="s">
        <v>112</v>
      </c>
      <c r="D169" s="110" t="s">
        <v>60</v>
      </c>
      <c r="E169" s="110" t="s">
        <v>61</v>
      </c>
      <c r="F169" s="110" t="s">
        <v>69</v>
      </c>
      <c r="G169" s="110" t="s">
        <v>70</v>
      </c>
      <c r="H169" s="110" t="s">
        <v>71</v>
      </c>
      <c r="I169" s="113"/>
      <c r="J169" s="30"/>
      <c r="K169" s="30"/>
      <c r="L169" s="30"/>
      <c r="M169" s="56" t="s">
        <v>27</v>
      </c>
      <c r="N169" s="59">
        <v>22803</v>
      </c>
      <c r="O169" s="59">
        <v>25787</v>
      </c>
      <c r="P169" s="59">
        <v>26215</v>
      </c>
      <c r="Q169" s="59">
        <v>30243</v>
      </c>
      <c r="R169" s="59">
        <v>29621</v>
      </c>
    </row>
    <row r="170" spans="3:18" ht="12.75">
      <c r="C170" s="110" t="s">
        <v>140</v>
      </c>
      <c r="D170" s="106">
        <v>283608</v>
      </c>
      <c r="E170" s="106">
        <v>283233</v>
      </c>
      <c r="F170" s="106">
        <v>259045</v>
      </c>
      <c r="G170" s="106">
        <v>323743</v>
      </c>
      <c r="H170" s="106">
        <v>339788</v>
      </c>
      <c r="I170" s="113">
        <f>AVERAGE(D170:H170)</f>
        <v>297883.4</v>
      </c>
      <c r="J170" s="15">
        <v>297883.4</v>
      </c>
      <c r="K170" s="30"/>
      <c r="L170" s="30"/>
      <c r="M170" s="56" t="s">
        <v>45</v>
      </c>
      <c r="N170" s="59">
        <v>336554</v>
      </c>
      <c r="O170" s="59">
        <v>422178</v>
      </c>
      <c r="P170" s="59">
        <v>261220</v>
      </c>
      <c r="Q170" s="59">
        <v>418961</v>
      </c>
      <c r="R170" s="59">
        <v>441424</v>
      </c>
    </row>
    <row r="171" spans="3:18" ht="12.75">
      <c r="C171" s="110" t="s">
        <v>127</v>
      </c>
      <c r="D171" s="106">
        <v>151038</v>
      </c>
      <c r="E171" s="106">
        <v>159994</v>
      </c>
      <c r="F171" s="106">
        <v>150015</v>
      </c>
      <c r="G171" s="106">
        <v>195171</v>
      </c>
      <c r="H171" s="106">
        <v>201376</v>
      </c>
      <c r="I171" s="113">
        <f aca="true" t="shared" si="7" ref="I171:I234">AVERAGE(D171:H171)</f>
        <v>171518.8</v>
      </c>
      <c r="J171" s="15">
        <v>171518.8</v>
      </c>
      <c r="K171" s="30"/>
      <c r="L171" s="30"/>
      <c r="M171" s="56" t="s">
        <v>23</v>
      </c>
      <c r="N171" s="59">
        <v>9161</v>
      </c>
      <c r="O171" s="59">
        <v>9727</v>
      </c>
      <c r="P171" s="59">
        <v>9441</v>
      </c>
      <c r="Q171" s="59">
        <v>7449</v>
      </c>
      <c r="R171" s="59">
        <v>10457</v>
      </c>
    </row>
    <row r="172" spans="3:18" ht="12.75">
      <c r="C172" s="110" t="s">
        <v>128</v>
      </c>
      <c r="D172" s="106">
        <v>423</v>
      </c>
      <c r="E172" s="106">
        <v>329</v>
      </c>
      <c r="F172" s="106">
        <v>338</v>
      </c>
      <c r="G172" s="106">
        <v>387</v>
      </c>
      <c r="H172" s="106">
        <v>158</v>
      </c>
      <c r="I172" s="113"/>
      <c r="J172" s="15"/>
      <c r="K172" s="30"/>
      <c r="L172" s="30"/>
      <c r="M172" s="56" t="s">
        <v>46</v>
      </c>
      <c r="N172" s="59">
        <v>46417</v>
      </c>
      <c r="O172" s="59">
        <v>67209</v>
      </c>
      <c r="P172" s="59">
        <v>54700</v>
      </c>
      <c r="Q172" s="59">
        <v>61458</v>
      </c>
      <c r="R172" s="59">
        <v>85010</v>
      </c>
    </row>
    <row r="173" spans="3:18" ht="12.75">
      <c r="C173" s="110" t="s">
        <v>129</v>
      </c>
      <c r="D173" s="106">
        <v>997</v>
      </c>
      <c r="E173" s="106">
        <v>925</v>
      </c>
      <c r="F173" s="106">
        <v>617</v>
      </c>
      <c r="G173" s="106">
        <v>751</v>
      </c>
      <c r="H173" s="106">
        <v>546</v>
      </c>
      <c r="I173" s="113"/>
      <c r="J173" s="15"/>
      <c r="K173" s="30"/>
      <c r="L173" s="30"/>
      <c r="M173" s="56" t="s">
        <v>24</v>
      </c>
      <c r="N173" s="59">
        <v>53692</v>
      </c>
      <c r="O173" s="59">
        <v>66351</v>
      </c>
      <c r="P173" s="59">
        <v>66577</v>
      </c>
      <c r="Q173" s="59">
        <v>72589</v>
      </c>
      <c r="R173" s="59">
        <v>74259</v>
      </c>
    </row>
    <row r="174" spans="3:18" ht="12.75">
      <c r="C174" s="110" t="s">
        <v>130</v>
      </c>
      <c r="D174" s="106">
        <v>76914</v>
      </c>
      <c r="E174" s="106">
        <v>72055</v>
      </c>
      <c r="F174" s="106">
        <v>58944</v>
      </c>
      <c r="G174" s="106">
        <v>81088</v>
      </c>
      <c r="H174" s="106">
        <v>90783</v>
      </c>
      <c r="I174" s="113"/>
      <c r="J174" s="15"/>
      <c r="K174" s="30"/>
      <c r="L174" s="30"/>
      <c r="M174" s="56" t="s">
        <v>47</v>
      </c>
      <c r="N174" s="59">
        <v>74533</v>
      </c>
      <c r="O174" s="59">
        <v>80818</v>
      </c>
      <c r="P174" s="59">
        <v>87821</v>
      </c>
      <c r="Q174" s="59">
        <v>88390</v>
      </c>
      <c r="R174" s="112">
        <v>88390</v>
      </c>
    </row>
    <row r="175" spans="3:18" ht="12.75">
      <c r="C175" s="110" t="s">
        <v>131</v>
      </c>
      <c r="D175" s="106">
        <v>1442</v>
      </c>
      <c r="E175" s="106">
        <v>1278</v>
      </c>
      <c r="F175" s="106">
        <v>1012</v>
      </c>
      <c r="G175" s="106">
        <v>1186</v>
      </c>
      <c r="H175" s="106">
        <v>1066</v>
      </c>
      <c r="I175" s="113"/>
      <c r="J175" s="15"/>
      <c r="K175" s="30"/>
      <c r="L175" s="30"/>
      <c r="M175" s="56" t="s">
        <v>21</v>
      </c>
      <c r="N175" s="59">
        <v>395627</v>
      </c>
      <c r="O175" s="59">
        <v>411527</v>
      </c>
      <c r="P175" s="59">
        <v>376493</v>
      </c>
      <c r="Q175" s="59">
        <v>372778</v>
      </c>
      <c r="R175" s="59">
        <v>433045</v>
      </c>
    </row>
    <row r="176" spans="3:18" ht="12.75">
      <c r="C176" s="110" t="s">
        <v>132</v>
      </c>
      <c r="D176" s="106">
        <v>1349</v>
      </c>
      <c r="E176" s="106">
        <v>1439</v>
      </c>
      <c r="F176" s="106">
        <v>1413</v>
      </c>
      <c r="G176" s="106">
        <v>1922</v>
      </c>
      <c r="H176" s="106">
        <v>984</v>
      </c>
      <c r="I176" s="113"/>
      <c r="J176" s="15"/>
      <c r="K176" s="30"/>
      <c r="L176" s="30"/>
      <c r="M176" s="30"/>
      <c r="N176" s="187"/>
      <c r="O176" s="187"/>
      <c r="P176" s="187"/>
      <c r="Q176" s="187"/>
      <c r="R176" s="187"/>
    </row>
    <row r="177" spans="3:18" ht="12.75">
      <c r="C177" s="110" t="s">
        <v>133</v>
      </c>
      <c r="D177" s="107" t="s">
        <v>0</v>
      </c>
      <c r="E177" s="107" t="s">
        <v>0</v>
      </c>
      <c r="F177" s="107" t="s">
        <v>0</v>
      </c>
      <c r="G177" s="107" t="s">
        <v>0</v>
      </c>
      <c r="H177" s="107" t="s">
        <v>0</v>
      </c>
      <c r="I177" s="113"/>
      <c r="J177" s="15"/>
      <c r="K177" s="30"/>
      <c r="L177" s="30"/>
      <c r="M177" s="52" t="s">
        <v>107</v>
      </c>
      <c r="N177" s="53"/>
      <c r="O177" s="53"/>
      <c r="P177" s="53"/>
      <c r="Q177" s="53"/>
      <c r="R177" s="53"/>
    </row>
    <row r="178" spans="3:18" ht="12.75">
      <c r="C178" s="110" t="s">
        <v>134</v>
      </c>
      <c r="D178" s="107" t="s">
        <v>0</v>
      </c>
      <c r="E178" s="107" t="s">
        <v>0</v>
      </c>
      <c r="F178" s="107" t="s">
        <v>0</v>
      </c>
      <c r="G178" s="107" t="s">
        <v>0</v>
      </c>
      <c r="H178" s="107" t="s">
        <v>0</v>
      </c>
      <c r="I178" s="113"/>
      <c r="J178" s="15"/>
      <c r="K178" s="30"/>
      <c r="L178" s="30"/>
      <c r="M178" s="52" t="s">
        <v>0</v>
      </c>
      <c r="N178" s="52" t="s">
        <v>108</v>
      </c>
      <c r="O178" s="53"/>
      <c r="P178" s="53"/>
      <c r="Q178" s="53"/>
      <c r="R178" s="53"/>
    </row>
    <row r="179" spans="3:18" ht="12.75">
      <c r="C179" s="110"/>
      <c r="D179" s="111">
        <f>SUM(D172:D178)</f>
        <v>81125</v>
      </c>
      <c r="E179" s="111">
        <f aca="true" t="shared" si="8" ref="E179:G179">SUM(E172:E178)</f>
        <v>76026</v>
      </c>
      <c r="F179" s="111">
        <f t="shared" si="8"/>
        <v>62324</v>
      </c>
      <c r="G179" s="111">
        <f t="shared" si="8"/>
        <v>85334</v>
      </c>
      <c r="H179" s="111">
        <f>SUM(H172:H178)</f>
        <v>93537</v>
      </c>
      <c r="I179" s="113">
        <f t="shared" si="7"/>
        <v>79669.2</v>
      </c>
      <c r="J179" s="15">
        <v>79669.2</v>
      </c>
      <c r="K179" s="30"/>
      <c r="L179" s="30"/>
      <c r="M179" s="30"/>
      <c r="N179" s="30"/>
      <c r="O179" s="30"/>
      <c r="P179" s="30"/>
      <c r="Q179" s="30"/>
      <c r="R179" s="30"/>
    </row>
    <row r="180" spans="3:18" ht="12.75">
      <c r="C180" s="110" t="s">
        <v>136</v>
      </c>
      <c r="D180" s="106">
        <v>13594</v>
      </c>
      <c r="E180" s="106">
        <v>9627</v>
      </c>
      <c r="F180" s="106">
        <v>10212</v>
      </c>
      <c r="G180" s="106">
        <v>10628</v>
      </c>
      <c r="H180" s="106">
        <v>12239</v>
      </c>
      <c r="I180" s="113">
        <f>AVERAGE(D180:H180)</f>
        <v>11260</v>
      </c>
      <c r="J180" s="15">
        <v>11260</v>
      </c>
      <c r="K180" s="30"/>
      <c r="L180" s="30"/>
      <c r="M180" s="52" t="s">
        <v>88</v>
      </c>
      <c r="N180" s="52" t="s">
        <v>89</v>
      </c>
      <c r="O180" s="53"/>
      <c r="P180" s="53"/>
      <c r="Q180" s="53"/>
      <c r="R180" s="53"/>
    </row>
    <row r="181" spans="3:18" ht="12.75">
      <c r="C181" s="110" t="s">
        <v>135</v>
      </c>
      <c r="D181" s="106">
        <v>33776</v>
      </c>
      <c r="E181" s="106">
        <v>33306</v>
      </c>
      <c r="F181" s="106">
        <v>32685</v>
      </c>
      <c r="G181" s="106">
        <v>27407</v>
      </c>
      <c r="H181" s="106">
        <v>27068</v>
      </c>
      <c r="I181" s="113">
        <f>AVERAGE(D181:H181)</f>
        <v>30848.4</v>
      </c>
      <c r="J181" s="15">
        <v>30848.4</v>
      </c>
      <c r="K181" s="30"/>
      <c r="L181" s="30"/>
      <c r="M181" s="52" t="s">
        <v>66</v>
      </c>
      <c r="N181" s="52" t="s">
        <v>128</v>
      </c>
      <c r="O181" s="53"/>
      <c r="P181" s="53"/>
      <c r="Q181" s="53"/>
      <c r="R181" s="53"/>
    </row>
    <row r="182" spans="3:18" ht="12.75">
      <c r="C182" s="110" t="s">
        <v>137</v>
      </c>
      <c r="D182" s="106">
        <v>4077</v>
      </c>
      <c r="E182" s="106">
        <v>4280</v>
      </c>
      <c r="F182" s="106">
        <v>3810</v>
      </c>
      <c r="G182" s="106">
        <v>5203</v>
      </c>
      <c r="H182" s="106">
        <v>5568</v>
      </c>
      <c r="I182" s="113">
        <f t="shared" si="7"/>
        <v>4587.6</v>
      </c>
      <c r="J182" s="15">
        <v>4587.6</v>
      </c>
      <c r="K182" s="30"/>
      <c r="L182" s="30"/>
      <c r="M182" s="30"/>
      <c r="N182" s="30"/>
      <c r="O182" s="30"/>
      <c r="P182" s="30"/>
      <c r="Q182" s="30"/>
      <c r="R182" s="30"/>
    </row>
    <row r="183" spans="3:18" ht="12.75">
      <c r="C183" s="30"/>
      <c r="D183" s="30"/>
      <c r="E183" s="30"/>
      <c r="F183" s="30"/>
      <c r="G183" s="30"/>
      <c r="H183" s="30"/>
      <c r="I183" s="113"/>
      <c r="J183" s="30"/>
      <c r="K183" s="30"/>
      <c r="L183" s="30"/>
      <c r="M183" s="56" t="s">
        <v>67</v>
      </c>
      <c r="N183" s="56" t="s">
        <v>60</v>
      </c>
      <c r="O183" s="56" t="s">
        <v>61</v>
      </c>
      <c r="P183" s="56" t="s">
        <v>69</v>
      </c>
      <c r="Q183" s="56" t="s">
        <v>70</v>
      </c>
      <c r="R183" s="56" t="s">
        <v>71</v>
      </c>
    </row>
    <row r="184" spans="3:18" ht="12.75">
      <c r="C184" s="108" t="s">
        <v>107</v>
      </c>
      <c r="D184" s="30"/>
      <c r="E184" s="30"/>
      <c r="F184" s="30"/>
      <c r="G184" s="30"/>
      <c r="H184" s="30"/>
      <c r="I184" s="113"/>
      <c r="J184" s="30"/>
      <c r="K184" s="30"/>
      <c r="L184" s="30"/>
      <c r="M184" s="56" t="s">
        <v>72</v>
      </c>
      <c r="N184" s="58">
        <f>SUM(N186:N213)</f>
        <v>156405</v>
      </c>
      <c r="O184" s="58">
        <f aca="true" t="shared" si="9" ref="O184:R184">SUM(O186:O213)</f>
        <v>130698</v>
      </c>
      <c r="P184" s="58">
        <f t="shared" si="9"/>
        <v>113802</v>
      </c>
      <c r="Q184" s="58">
        <f t="shared" si="9"/>
        <v>118346</v>
      </c>
      <c r="R184" s="58">
        <f t="shared" si="9"/>
        <v>133532</v>
      </c>
    </row>
    <row r="185" spans="3:18" ht="12.75">
      <c r="C185" s="108" t="s">
        <v>0</v>
      </c>
      <c r="D185" s="108" t="s">
        <v>108</v>
      </c>
      <c r="E185" s="30"/>
      <c r="F185" s="30"/>
      <c r="G185" s="30"/>
      <c r="H185" s="30"/>
      <c r="I185" s="113"/>
      <c r="J185" s="30"/>
      <c r="K185" s="30"/>
      <c r="L185" s="30"/>
      <c r="M185" s="56" t="s">
        <v>95</v>
      </c>
      <c r="N185" s="59">
        <v>131656</v>
      </c>
      <c r="O185" s="59">
        <v>103786</v>
      </c>
      <c r="P185" s="59">
        <v>82868</v>
      </c>
      <c r="Q185" s="59">
        <v>89597</v>
      </c>
      <c r="R185" s="58">
        <f>R186+R189+R190+R192+R193+R194+R195+R197+R201+R204+R205+R207+R211+R212+R213</f>
        <v>94334</v>
      </c>
    </row>
    <row r="186" spans="3:18" ht="12.75">
      <c r="C186" s="30"/>
      <c r="D186" s="30"/>
      <c r="E186" s="30"/>
      <c r="F186" s="30"/>
      <c r="G186" s="30"/>
      <c r="H186" s="30"/>
      <c r="I186" s="113"/>
      <c r="J186" s="30"/>
      <c r="K186" s="30"/>
      <c r="L186" s="30"/>
      <c r="M186" s="56" t="s">
        <v>31</v>
      </c>
      <c r="N186" s="59">
        <v>275</v>
      </c>
      <c r="O186" s="59">
        <v>204</v>
      </c>
      <c r="P186" s="59">
        <v>153</v>
      </c>
      <c r="Q186" s="59">
        <v>143</v>
      </c>
      <c r="R186" s="59">
        <v>143</v>
      </c>
    </row>
    <row r="187" spans="3:18" ht="12.75">
      <c r="C187" s="108" t="s">
        <v>88</v>
      </c>
      <c r="D187" s="108" t="s">
        <v>89</v>
      </c>
      <c r="E187" s="30"/>
      <c r="F187" s="30"/>
      <c r="G187" s="30"/>
      <c r="H187" s="30"/>
      <c r="I187" s="113"/>
      <c r="J187" s="30"/>
      <c r="K187" s="30"/>
      <c r="L187" s="30"/>
      <c r="M187" s="56" t="s">
        <v>32</v>
      </c>
      <c r="N187" s="59">
        <v>423</v>
      </c>
      <c r="O187" s="59">
        <v>329</v>
      </c>
      <c r="P187" s="59">
        <v>338</v>
      </c>
      <c r="Q187" s="59">
        <v>387</v>
      </c>
      <c r="R187" s="59">
        <v>158</v>
      </c>
    </row>
    <row r="188" spans="3:18" ht="12.75">
      <c r="C188" s="108" t="s">
        <v>111</v>
      </c>
      <c r="D188" s="108" t="s">
        <v>20</v>
      </c>
      <c r="E188" s="30"/>
      <c r="F188" s="30"/>
      <c r="G188" s="30"/>
      <c r="H188" s="30"/>
      <c r="I188" s="113"/>
      <c r="J188" s="30"/>
      <c r="K188" s="30"/>
      <c r="L188" s="30"/>
      <c r="M188" s="56" t="s">
        <v>20</v>
      </c>
      <c r="N188" s="59">
        <v>2430</v>
      </c>
      <c r="O188" s="59">
        <v>2657</v>
      </c>
      <c r="P188" s="59">
        <v>1636</v>
      </c>
      <c r="Q188" s="59">
        <v>1600</v>
      </c>
      <c r="R188" s="59">
        <v>2249</v>
      </c>
    </row>
    <row r="189" spans="3:18" ht="12.75">
      <c r="C189" s="30"/>
      <c r="D189" s="30"/>
      <c r="E189" s="30"/>
      <c r="F189" s="30"/>
      <c r="G189" s="30"/>
      <c r="H189" s="30"/>
      <c r="I189" s="113"/>
      <c r="J189" s="30"/>
      <c r="K189" s="30"/>
      <c r="L189" s="30"/>
      <c r="M189" s="56" t="s">
        <v>33</v>
      </c>
      <c r="N189" s="59">
        <v>1113</v>
      </c>
      <c r="O189" s="59">
        <v>892</v>
      </c>
      <c r="P189" s="59">
        <v>873</v>
      </c>
      <c r="Q189" s="59">
        <v>810</v>
      </c>
      <c r="R189" s="59">
        <v>1093</v>
      </c>
    </row>
    <row r="190" spans="3:18" ht="12.75">
      <c r="C190" s="110" t="s">
        <v>112</v>
      </c>
      <c r="D190" s="110" t="s">
        <v>60</v>
      </c>
      <c r="E190" s="110" t="s">
        <v>61</v>
      </c>
      <c r="F190" s="110" t="s">
        <v>69</v>
      </c>
      <c r="G190" s="110" t="s">
        <v>70</v>
      </c>
      <c r="H190" s="110" t="s">
        <v>71</v>
      </c>
      <c r="I190" s="113"/>
      <c r="J190" s="30"/>
      <c r="K190" s="30"/>
      <c r="L190" s="30"/>
      <c r="M190" s="56" t="s">
        <v>73</v>
      </c>
      <c r="N190" s="59">
        <v>9607</v>
      </c>
      <c r="O190" s="59">
        <v>9319</v>
      </c>
      <c r="P190" s="59">
        <v>8921</v>
      </c>
      <c r="Q190" s="59">
        <v>8503</v>
      </c>
      <c r="R190" s="112">
        <v>8503</v>
      </c>
    </row>
    <row r="191" spans="3:18" ht="12.75">
      <c r="C191" s="110" t="s">
        <v>140</v>
      </c>
      <c r="D191" s="106">
        <v>275592</v>
      </c>
      <c r="E191" s="106">
        <v>316954</v>
      </c>
      <c r="F191" s="106">
        <v>280719</v>
      </c>
      <c r="G191" s="106">
        <v>310487</v>
      </c>
      <c r="H191" s="106">
        <v>354301</v>
      </c>
      <c r="I191" s="113">
        <f t="shared" si="7"/>
        <v>307610.6</v>
      </c>
      <c r="J191" s="30">
        <v>307610.6</v>
      </c>
      <c r="K191" s="30"/>
      <c r="L191" s="30"/>
      <c r="M191" s="56" t="s">
        <v>34</v>
      </c>
      <c r="N191" s="59">
        <v>487</v>
      </c>
      <c r="O191" s="59">
        <v>617</v>
      </c>
      <c r="P191" s="59">
        <v>545</v>
      </c>
      <c r="Q191" s="59">
        <v>1477</v>
      </c>
      <c r="R191" s="59">
        <v>1367</v>
      </c>
    </row>
    <row r="192" spans="3:18" ht="12.75">
      <c r="C192" s="110" t="s">
        <v>127</v>
      </c>
      <c r="D192" s="106">
        <v>121131</v>
      </c>
      <c r="E192" s="106">
        <v>145613</v>
      </c>
      <c r="F192" s="106">
        <v>114393</v>
      </c>
      <c r="G192" s="106">
        <v>132221</v>
      </c>
      <c r="H192" s="106">
        <v>154482</v>
      </c>
      <c r="I192" s="113">
        <f t="shared" si="7"/>
        <v>133568</v>
      </c>
      <c r="J192" s="30">
        <v>133568</v>
      </c>
      <c r="K192" s="30"/>
      <c r="L192" s="30"/>
      <c r="M192" s="56" t="s">
        <v>35</v>
      </c>
      <c r="N192" s="59">
        <v>875</v>
      </c>
      <c r="O192" s="59">
        <v>578</v>
      </c>
      <c r="P192" s="59">
        <v>690</v>
      </c>
      <c r="Q192" s="59">
        <v>816</v>
      </c>
      <c r="R192" s="112">
        <v>816</v>
      </c>
    </row>
    <row r="193" spans="3:18" ht="12.75">
      <c r="C193" s="110" t="s">
        <v>128</v>
      </c>
      <c r="D193" s="106">
        <v>2430</v>
      </c>
      <c r="E193" s="106">
        <v>2657</v>
      </c>
      <c r="F193" s="106">
        <v>1636</v>
      </c>
      <c r="G193" s="106">
        <v>1600</v>
      </c>
      <c r="H193" s="106">
        <v>2249</v>
      </c>
      <c r="I193" s="113"/>
      <c r="J193" s="30"/>
      <c r="K193" s="30"/>
      <c r="L193" s="30"/>
      <c r="M193" s="56" t="s">
        <v>36</v>
      </c>
      <c r="N193" s="59">
        <v>1564</v>
      </c>
      <c r="O193" s="59">
        <v>1440</v>
      </c>
      <c r="P193" s="59">
        <v>1353</v>
      </c>
      <c r="Q193" s="59">
        <v>1829</v>
      </c>
      <c r="R193" s="59">
        <v>1597</v>
      </c>
    </row>
    <row r="194" spans="3:18" ht="12.75">
      <c r="C194" s="110" t="s">
        <v>129</v>
      </c>
      <c r="D194" s="106">
        <v>8488</v>
      </c>
      <c r="E194" s="106">
        <v>10635</v>
      </c>
      <c r="F194" s="106">
        <v>10092</v>
      </c>
      <c r="G194" s="106">
        <v>9388</v>
      </c>
      <c r="H194" s="106">
        <v>11299</v>
      </c>
      <c r="I194" s="113"/>
      <c r="J194" s="30"/>
      <c r="K194" s="30"/>
      <c r="L194" s="30"/>
      <c r="M194" s="56" t="s">
        <v>37</v>
      </c>
      <c r="N194" s="59">
        <v>21315</v>
      </c>
      <c r="O194" s="59">
        <v>21852</v>
      </c>
      <c r="P194" s="59">
        <v>13496</v>
      </c>
      <c r="Q194" s="59">
        <v>21129</v>
      </c>
      <c r="R194" s="59">
        <v>18923</v>
      </c>
    </row>
    <row r="195" spans="3:18" ht="12.75">
      <c r="C195" s="110" t="s">
        <v>130</v>
      </c>
      <c r="D195" s="106">
        <v>39284</v>
      </c>
      <c r="E195" s="106">
        <v>40018</v>
      </c>
      <c r="F195" s="106">
        <v>41106</v>
      </c>
      <c r="G195" s="106">
        <v>51787</v>
      </c>
      <c r="H195" s="106">
        <v>55517</v>
      </c>
      <c r="I195" s="113"/>
      <c r="J195" s="30"/>
      <c r="K195" s="30"/>
      <c r="L195" s="30"/>
      <c r="M195" s="56" t="s">
        <v>22</v>
      </c>
      <c r="N195" s="59">
        <v>58149</v>
      </c>
      <c r="O195" s="59">
        <v>38445</v>
      </c>
      <c r="P195" s="59">
        <v>31986</v>
      </c>
      <c r="Q195" s="59">
        <v>28669</v>
      </c>
      <c r="R195" s="59">
        <v>31687</v>
      </c>
    </row>
    <row r="196" spans="3:18" ht="12.75">
      <c r="C196" s="110" t="s">
        <v>131</v>
      </c>
      <c r="D196" s="106">
        <v>765</v>
      </c>
      <c r="E196" s="106">
        <v>972</v>
      </c>
      <c r="F196" s="106">
        <v>593</v>
      </c>
      <c r="G196" s="106">
        <v>619</v>
      </c>
      <c r="H196" s="106">
        <v>776</v>
      </c>
      <c r="I196" s="113"/>
      <c r="J196" s="30"/>
      <c r="K196" s="30"/>
      <c r="L196" s="30"/>
      <c r="M196" s="56" t="s">
        <v>38</v>
      </c>
      <c r="N196" s="59">
        <v>116</v>
      </c>
      <c r="O196" s="59">
        <v>137</v>
      </c>
      <c r="P196" s="59">
        <v>100</v>
      </c>
      <c r="Q196" s="59">
        <v>113</v>
      </c>
      <c r="R196" s="59">
        <v>122</v>
      </c>
    </row>
    <row r="197" spans="3:18" ht="12.75">
      <c r="C197" s="110" t="s">
        <v>132</v>
      </c>
      <c r="D197" s="106">
        <v>584</v>
      </c>
      <c r="E197" s="106">
        <v>652</v>
      </c>
      <c r="F197" s="106">
        <v>594</v>
      </c>
      <c r="G197" s="106">
        <v>694</v>
      </c>
      <c r="H197" s="106">
        <v>642</v>
      </c>
      <c r="I197" s="113"/>
      <c r="J197" s="30"/>
      <c r="K197" s="30"/>
      <c r="L197" s="30"/>
      <c r="M197" s="56" t="s">
        <v>39</v>
      </c>
      <c r="N197" s="59">
        <v>4745</v>
      </c>
      <c r="O197" s="59">
        <v>4165</v>
      </c>
      <c r="P197" s="59">
        <v>4640</v>
      </c>
      <c r="Q197" s="59">
        <v>3558</v>
      </c>
      <c r="R197" s="59">
        <v>3482</v>
      </c>
    </row>
    <row r="198" spans="3:18" ht="12.75">
      <c r="C198" s="110" t="s">
        <v>133</v>
      </c>
      <c r="D198" s="107" t="s">
        <v>0</v>
      </c>
      <c r="E198" s="107" t="s">
        <v>0</v>
      </c>
      <c r="F198" s="107" t="s">
        <v>0</v>
      </c>
      <c r="G198" s="107" t="s">
        <v>0</v>
      </c>
      <c r="H198" s="107" t="s">
        <v>0</v>
      </c>
      <c r="I198" s="113"/>
      <c r="J198" s="30"/>
      <c r="K198" s="30"/>
      <c r="L198" s="30"/>
      <c r="M198" s="56" t="s">
        <v>40</v>
      </c>
      <c r="N198" s="59">
        <v>26</v>
      </c>
      <c r="O198" s="59">
        <v>28</v>
      </c>
      <c r="P198" s="59">
        <v>29</v>
      </c>
      <c r="Q198" s="59">
        <v>29</v>
      </c>
      <c r="R198" s="59">
        <v>27</v>
      </c>
    </row>
    <row r="199" spans="3:18" ht="12.75">
      <c r="C199" s="110" t="s">
        <v>134</v>
      </c>
      <c r="D199" s="107" t="s">
        <v>0</v>
      </c>
      <c r="E199" s="107" t="s">
        <v>0</v>
      </c>
      <c r="F199" s="107" t="s">
        <v>0</v>
      </c>
      <c r="G199" s="107" t="s">
        <v>0</v>
      </c>
      <c r="H199" s="107" t="s">
        <v>0</v>
      </c>
      <c r="I199" s="113"/>
      <c r="J199" s="30"/>
      <c r="K199" s="30"/>
      <c r="L199" s="30"/>
      <c r="M199" s="56" t="s">
        <v>41</v>
      </c>
      <c r="N199" s="59">
        <v>216</v>
      </c>
      <c r="O199" s="59">
        <v>336</v>
      </c>
      <c r="P199" s="59">
        <v>444</v>
      </c>
      <c r="Q199" s="59">
        <v>672</v>
      </c>
      <c r="R199" s="59">
        <v>1308</v>
      </c>
    </row>
    <row r="200" spans="3:18" ht="12.75">
      <c r="C200" s="110"/>
      <c r="D200" s="111">
        <f>SUM(D193:D199)</f>
        <v>51551</v>
      </c>
      <c r="E200" s="111">
        <f aca="true" t="shared" si="10" ref="E200:H200">SUM(E193:E199)</f>
        <v>54934</v>
      </c>
      <c r="F200" s="111">
        <f t="shared" si="10"/>
        <v>54021</v>
      </c>
      <c r="G200" s="111">
        <f t="shared" si="10"/>
        <v>64088</v>
      </c>
      <c r="H200" s="111">
        <f t="shared" si="10"/>
        <v>70483</v>
      </c>
      <c r="I200" s="113">
        <f t="shared" si="7"/>
        <v>59015.4</v>
      </c>
      <c r="J200" s="30">
        <v>59015.4</v>
      </c>
      <c r="K200" s="30"/>
      <c r="L200" s="30"/>
      <c r="M200" s="56" t="s">
        <v>42</v>
      </c>
      <c r="N200" s="59">
        <v>3014</v>
      </c>
      <c r="O200" s="59">
        <v>3354</v>
      </c>
      <c r="P200" s="59">
        <v>3436</v>
      </c>
      <c r="Q200" s="59">
        <v>3853</v>
      </c>
      <c r="R200" s="59">
        <v>8639</v>
      </c>
    </row>
    <row r="201" spans="3:18" ht="12.75">
      <c r="C201" s="110" t="s">
        <v>136</v>
      </c>
      <c r="D201" s="106">
        <v>50289</v>
      </c>
      <c r="E201" s="106">
        <v>57543</v>
      </c>
      <c r="F201" s="106">
        <v>57398</v>
      </c>
      <c r="G201" s="106">
        <v>53368</v>
      </c>
      <c r="H201" s="106">
        <v>64880</v>
      </c>
      <c r="I201" s="113">
        <f>AVERAGE(D201:H201)</f>
        <v>56695.6</v>
      </c>
      <c r="J201" s="30">
        <v>56695.6</v>
      </c>
      <c r="K201" s="30"/>
      <c r="L201" s="30"/>
      <c r="M201" s="56" t="s">
        <v>29</v>
      </c>
      <c r="N201" s="59">
        <v>30</v>
      </c>
      <c r="O201" s="59">
        <v>19</v>
      </c>
      <c r="P201" s="59">
        <v>15</v>
      </c>
      <c r="Q201" s="59">
        <v>31</v>
      </c>
      <c r="R201" s="59">
        <v>34</v>
      </c>
    </row>
    <row r="202" spans="3:18" ht="12.75">
      <c r="C202" s="110" t="s">
        <v>135</v>
      </c>
      <c r="D202" s="106">
        <v>46298</v>
      </c>
      <c r="E202" s="106">
        <v>50981</v>
      </c>
      <c r="F202" s="106">
        <v>48476</v>
      </c>
      <c r="G202" s="106">
        <v>53971</v>
      </c>
      <c r="H202" s="106">
        <v>56430</v>
      </c>
      <c r="I202" s="113">
        <f t="shared" si="7"/>
        <v>51231.2</v>
      </c>
      <c r="J202" s="30">
        <v>51231.2</v>
      </c>
      <c r="K202" s="30"/>
      <c r="L202" s="30"/>
      <c r="M202" s="56" t="s">
        <v>26</v>
      </c>
      <c r="N202" s="59">
        <v>1305</v>
      </c>
      <c r="O202" s="59">
        <v>1521</v>
      </c>
      <c r="P202" s="59">
        <v>1586</v>
      </c>
      <c r="Q202" s="59">
        <v>1596</v>
      </c>
      <c r="R202" s="59">
        <v>1647</v>
      </c>
    </row>
    <row r="203" spans="3:18" ht="12.75">
      <c r="C203" s="110" t="s">
        <v>137</v>
      </c>
      <c r="D203" s="106">
        <v>6323</v>
      </c>
      <c r="E203" s="106">
        <v>7882</v>
      </c>
      <c r="F203" s="106">
        <v>6431</v>
      </c>
      <c r="G203" s="106">
        <v>6839</v>
      </c>
      <c r="H203" s="106">
        <v>8027</v>
      </c>
      <c r="I203" s="113">
        <f t="shared" si="7"/>
        <v>7100.4</v>
      </c>
      <c r="J203" s="30">
        <v>7100.4</v>
      </c>
      <c r="K203" s="30"/>
      <c r="L203" s="30"/>
      <c r="M203" s="56" t="s">
        <v>43</v>
      </c>
      <c r="N203" s="57" t="s">
        <v>0</v>
      </c>
      <c r="O203" s="57" t="s">
        <v>0</v>
      </c>
      <c r="P203" s="57" t="s">
        <v>0</v>
      </c>
      <c r="Q203" s="57" t="s">
        <v>0</v>
      </c>
      <c r="R203" s="57" t="s">
        <v>0</v>
      </c>
    </row>
    <row r="204" spans="3:18" ht="12.75">
      <c r="C204" s="30"/>
      <c r="D204" s="30"/>
      <c r="E204" s="30"/>
      <c r="F204" s="30"/>
      <c r="G204" s="30"/>
      <c r="H204" s="30"/>
      <c r="I204" s="113"/>
      <c r="J204" s="30"/>
      <c r="K204" s="30"/>
      <c r="L204" s="30"/>
      <c r="M204" s="56" t="s">
        <v>18</v>
      </c>
      <c r="N204" s="59">
        <v>396</v>
      </c>
      <c r="O204" s="59">
        <v>324</v>
      </c>
      <c r="P204" s="59">
        <v>360</v>
      </c>
      <c r="Q204" s="59">
        <v>360</v>
      </c>
      <c r="R204" s="59">
        <v>396</v>
      </c>
    </row>
    <row r="205" spans="3:18" ht="12.75">
      <c r="C205" s="108" t="s">
        <v>107</v>
      </c>
      <c r="D205" s="30"/>
      <c r="E205" s="30"/>
      <c r="F205" s="30"/>
      <c r="G205" s="30"/>
      <c r="H205" s="30"/>
      <c r="I205" s="113"/>
      <c r="J205" s="30"/>
      <c r="K205" s="30"/>
      <c r="L205" s="30"/>
      <c r="M205" s="56" t="s">
        <v>44</v>
      </c>
      <c r="N205" s="59">
        <v>2210</v>
      </c>
      <c r="O205" s="59">
        <v>2528</v>
      </c>
      <c r="P205" s="59">
        <v>1588</v>
      </c>
      <c r="Q205" s="59">
        <v>1593</v>
      </c>
      <c r="R205" s="59">
        <v>1960</v>
      </c>
    </row>
    <row r="206" spans="3:18" ht="12.75">
      <c r="C206" s="108" t="s">
        <v>0</v>
      </c>
      <c r="D206" s="108" t="s">
        <v>108</v>
      </c>
      <c r="E206" s="30"/>
      <c r="F206" s="30"/>
      <c r="G206" s="30"/>
      <c r="H206" s="30"/>
      <c r="I206" s="113"/>
      <c r="J206" s="30"/>
      <c r="K206" s="30"/>
      <c r="L206" s="30"/>
      <c r="M206" s="56" t="s">
        <v>25</v>
      </c>
      <c r="N206" s="59">
        <v>14386</v>
      </c>
      <c r="O206" s="59">
        <v>13731</v>
      </c>
      <c r="P206" s="59">
        <v>19592</v>
      </c>
      <c r="Q206" s="59">
        <v>15366</v>
      </c>
      <c r="R206" s="59">
        <v>19921</v>
      </c>
    </row>
    <row r="207" spans="3:18" ht="12.75">
      <c r="C207" s="30"/>
      <c r="D207" s="30"/>
      <c r="E207" s="30"/>
      <c r="F207" s="30"/>
      <c r="G207" s="30"/>
      <c r="H207" s="30"/>
      <c r="I207" s="113"/>
      <c r="J207" s="30"/>
      <c r="K207" s="30"/>
      <c r="L207" s="30"/>
      <c r="M207" s="56" t="s">
        <v>27</v>
      </c>
      <c r="N207" s="59">
        <v>79</v>
      </c>
      <c r="O207" s="59">
        <v>82</v>
      </c>
      <c r="P207" s="59">
        <v>77</v>
      </c>
      <c r="Q207" s="59">
        <v>71</v>
      </c>
      <c r="R207" s="59">
        <v>70</v>
      </c>
    </row>
    <row r="208" spans="3:18" ht="12.75">
      <c r="C208" s="108" t="s">
        <v>88</v>
      </c>
      <c r="D208" s="108" t="s">
        <v>89</v>
      </c>
      <c r="E208" s="30"/>
      <c r="F208" s="30"/>
      <c r="G208" s="30"/>
      <c r="H208" s="30"/>
      <c r="I208" s="113"/>
      <c r="J208" s="30"/>
      <c r="K208" s="30"/>
      <c r="L208" s="30"/>
      <c r="M208" s="56" t="s">
        <v>45</v>
      </c>
      <c r="N208" s="59">
        <v>1660</v>
      </c>
      <c r="O208" s="59">
        <v>3421</v>
      </c>
      <c r="P208" s="59">
        <v>2804</v>
      </c>
      <c r="Q208" s="59">
        <v>3295</v>
      </c>
      <c r="R208" s="59">
        <v>3177</v>
      </c>
    </row>
    <row r="209" spans="3:18" ht="12.75">
      <c r="C209" s="108" t="s">
        <v>111</v>
      </c>
      <c r="D209" s="108" t="s">
        <v>33</v>
      </c>
      <c r="E209" s="30"/>
      <c r="F209" s="30"/>
      <c r="G209" s="30"/>
      <c r="H209" s="30"/>
      <c r="I209" s="113"/>
      <c r="J209" s="30"/>
      <c r="K209" s="30"/>
      <c r="L209" s="30"/>
      <c r="M209" s="56" t="s">
        <v>23</v>
      </c>
      <c r="N209" s="59">
        <v>74</v>
      </c>
      <c r="O209" s="59">
        <v>137</v>
      </c>
      <c r="P209" s="59">
        <v>61</v>
      </c>
      <c r="Q209" s="59">
        <v>37</v>
      </c>
      <c r="R209" s="59">
        <v>62</v>
      </c>
    </row>
    <row r="210" spans="3:18" ht="12.75">
      <c r="C210" s="30"/>
      <c r="D210" s="30"/>
      <c r="E210" s="30"/>
      <c r="F210" s="30"/>
      <c r="G210" s="30"/>
      <c r="H210" s="30"/>
      <c r="I210" s="113"/>
      <c r="J210" s="30"/>
      <c r="K210" s="30"/>
      <c r="L210" s="30"/>
      <c r="M210" s="56" t="s">
        <v>46</v>
      </c>
      <c r="N210" s="59">
        <v>612</v>
      </c>
      <c r="O210" s="59">
        <v>644</v>
      </c>
      <c r="P210" s="59">
        <v>363</v>
      </c>
      <c r="Q210" s="59">
        <v>324</v>
      </c>
      <c r="R210" s="59">
        <v>521</v>
      </c>
    </row>
    <row r="211" spans="3:18" ht="12.75">
      <c r="C211" s="110" t="s">
        <v>112</v>
      </c>
      <c r="D211" s="110" t="s">
        <v>60</v>
      </c>
      <c r="E211" s="110" t="s">
        <v>61</v>
      </c>
      <c r="F211" s="110" t="s">
        <v>69</v>
      </c>
      <c r="G211" s="110" t="s">
        <v>70</v>
      </c>
      <c r="H211" s="110" t="s">
        <v>71</v>
      </c>
      <c r="I211" s="113"/>
      <c r="J211" s="30"/>
      <c r="K211" s="30"/>
      <c r="L211" s="30"/>
      <c r="M211" s="56" t="s">
        <v>24</v>
      </c>
      <c r="N211" s="59">
        <v>1010</v>
      </c>
      <c r="O211" s="59">
        <v>1122</v>
      </c>
      <c r="P211" s="59">
        <v>1085</v>
      </c>
      <c r="Q211" s="59">
        <v>962</v>
      </c>
      <c r="R211" s="59">
        <v>1210</v>
      </c>
    </row>
    <row r="212" spans="3:18" ht="12.75">
      <c r="C212" s="110" t="s">
        <v>140</v>
      </c>
      <c r="D212" s="106">
        <v>310683</v>
      </c>
      <c r="E212" s="106">
        <v>312709</v>
      </c>
      <c r="F212" s="106">
        <v>319439</v>
      </c>
      <c r="G212" s="106">
        <v>316336</v>
      </c>
      <c r="H212" s="106">
        <v>325863</v>
      </c>
      <c r="I212" s="113">
        <f t="shared" si="7"/>
        <v>317006</v>
      </c>
      <c r="J212" s="30">
        <v>317006</v>
      </c>
      <c r="K212" s="30"/>
      <c r="L212" s="30"/>
      <c r="M212" s="56" t="s">
        <v>47</v>
      </c>
      <c r="N212" s="59">
        <v>3115</v>
      </c>
      <c r="O212" s="59">
        <v>3506</v>
      </c>
      <c r="P212" s="59">
        <v>3415</v>
      </c>
      <c r="Q212" s="59">
        <v>3574</v>
      </c>
      <c r="R212" s="112">
        <v>3574</v>
      </c>
    </row>
    <row r="213" spans="3:18" ht="12.75">
      <c r="C213" s="110" t="s">
        <v>127</v>
      </c>
      <c r="D213" s="106">
        <v>131548</v>
      </c>
      <c r="E213" s="106">
        <v>131646</v>
      </c>
      <c r="F213" s="106">
        <v>140216</v>
      </c>
      <c r="G213" s="106">
        <v>132341</v>
      </c>
      <c r="H213" s="106">
        <v>140577</v>
      </c>
      <c r="I213" s="113">
        <f t="shared" si="7"/>
        <v>135265.6</v>
      </c>
      <c r="J213" s="30">
        <v>135265.6</v>
      </c>
      <c r="K213" s="30"/>
      <c r="L213" s="30"/>
      <c r="M213" s="56" t="s">
        <v>21</v>
      </c>
      <c r="N213" s="59">
        <v>27173</v>
      </c>
      <c r="O213" s="59">
        <v>19310</v>
      </c>
      <c r="P213" s="59">
        <v>14216</v>
      </c>
      <c r="Q213" s="59">
        <v>17549</v>
      </c>
      <c r="R213" s="59">
        <v>20846</v>
      </c>
    </row>
    <row r="214" spans="3:18" ht="12.75">
      <c r="C214" s="110" t="s">
        <v>128</v>
      </c>
      <c r="D214" s="106">
        <v>1113</v>
      </c>
      <c r="E214" s="106">
        <v>892</v>
      </c>
      <c r="F214" s="106">
        <v>873</v>
      </c>
      <c r="G214" s="106">
        <v>810</v>
      </c>
      <c r="H214" s="106">
        <v>1093</v>
      </c>
      <c r="I214" s="113"/>
      <c r="J214" s="30"/>
      <c r="K214" s="30"/>
      <c r="L214" s="30"/>
      <c r="M214" s="30"/>
      <c r="N214" s="187">
        <f>SUM(N186:N213)</f>
        <v>156405</v>
      </c>
      <c r="O214" s="187">
        <f aca="true" t="shared" si="11" ref="O214:Q214">SUM(O186:O213)</f>
        <v>130698</v>
      </c>
      <c r="P214" s="187">
        <f t="shared" si="11"/>
        <v>113802</v>
      </c>
      <c r="Q214" s="187">
        <f t="shared" si="11"/>
        <v>118346</v>
      </c>
      <c r="R214" s="30"/>
    </row>
    <row r="215" spans="3:18" ht="12.75">
      <c r="C215" s="110" t="s">
        <v>129</v>
      </c>
      <c r="D215" s="106">
        <v>10485</v>
      </c>
      <c r="E215" s="106">
        <v>12179</v>
      </c>
      <c r="F215" s="106">
        <v>12188</v>
      </c>
      <c r="G215" s="106">
        <v>10826</v>
      </c>
      <c r="H215" s="106">
        <v>9152</v>
      </c>
      <c r="I215" s="113"/>
      <c r="J215" s="30"/>
      <c r="K215" s="30"/>
      <c r="L215" s="30"/>
      <c r="M215" s="52" t="s">
        <v>107</v>
      </c>
      <c r="N215" s="53"/>
      <c r="O215" s="53"/>
      <c r="P215" s="53"/>
      <c r="Q215" s="53"/>
      <c r="R215" s="53"/>
    </row>
    <row r="216" spans="3:18" ht="12.75">
      <c r="C216" s="110" t="s">
        <v>130</v>
      </c>
      <c r="D216" s="106">
        <v>16540</v>
      </c>
      <c r="E216" s="106">
        <v>14463</v>
      </c>
      <c r="F216" s="106">
        <v>13801</v>
      </c>
      <c r="G216" s="106">
        <v>19606</v>
      </c>
      <c r="H216" s="106">
        <v>20265</v>
      </c>
      <c r="I216" s="113"/>
      <c r="J216" s="30"/>
      <c r="K216" s="30"/>
      <c r="L216" s="30"/>
      <c r="M216" s="52" t="s">
        <v>0</v>
      </c>
      <c r="N216" s="52" t="s">
        <v>108</v>
      </c>
      <c r="O216" s="53"/>
      <c r="P216" s="53"/>
      <c r="Q216" s="53"/>
      <c r="R216" s="53"/>
    </row>
    <row r="217" spans="3:18" ht="12.75">
      <c r="C217" s="110" t="s">
        <v>131</v>
      </c>
      <c r="D217" s="106">
        <v>909</v>
      </c>
      <c r="E217" s="106">
        <v>975</v>
      </c>
      <c r="F217" s="106">
        <v>909</v>
      </c>
      <c r="G217" s="106">
        <v>907</v>
      </c>
      <c r="H217" s="106">
        <v>912</v>
      </c>
      <c r="I217" s="113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3:18" ht="12.75">
      <c r="C218" s="110" t="s">
        <v>132</v>
      </c>
      <c r="D218" s="106">
        <v>110</v>
      </c>
      <c r="E218" s="106">
        <v>114</v>
      </c>
      <c r="F218" s="106">
        <v>98</v>
      </c>
      <c r="G218" s="106">
        <v>128</v>
      </c>
      <c r="H218" s="106">
        <v>136</v>
      </c>
      <c r="I218" s="113"/>
      <c r="J218" s="30"/>
      <c r="K218" s="30"/>
      <c r="L218" s="30"/>
      <c r="M218" s="52" t="s">
        <v>88</v>
      </c>
      <c r="N218" s="52" t="s">
        <v>89</v>
      </c>
      <c r="O218" s="53"/>
      <c r="P218" s="53"/>
      <c r="Q218" s="53"/>
      <c r="R218" s="53"/>
    </row>
    <row r="219" spans="3:18" ht="12.75">
      <c r="C219" s="110" t="s">
        <v>133</v>
      </c>
      <c r="D219" s="107" t="s">
        <v>0</v>
      </c>
      <c r="E219" s="107" t="s">
        <v>0</v>
      </c>
      <c r="F219" s="107" t="s">
        <v>0</v>
      </c>
      <c r="G219" s="107" t="s">
        <v>0</v>
      </c>
      <c r="H219" s="107" t="s">
        <v>0</v>
      </c>
      <c r="I219" s="113"/>
      <c r="J219" s="30"/>
      <c r="K219" s="30"/>
      <c r="L219" s="30"/>
      <c r="M219" s="52" t="s">
        <v>66</v>
      </c>
      <c r="N219" s="52" t="s">
        <v>129</v>
      </c>
      <c r="O219" s="53"/>
      <c r="P219" s="53"/>
      <c r="Q219" s="53"/>
      <c r="R219" s="53"/>
    </row>
    <row r="220" spans="3:18" ht="12.75">
      <c r="C220" s="110" t="s">
        <v>134</v>
      </c>
      <c r="D220" s="107" t="s">
        <v>0</v>
      </c>
      <c r="E220" s="107" t="s">
        <v>0</v>
      </c>
      <c r="F220" s="107" t="s">
        <v>0</v>
      </c>
      <c r="G220" s="107" t="s">
        <v>0</v>
      </c>
      <c r="H220" s="107" t="s">
        <v>0</v>
      </c>
      <c r="I220" s="113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3:18" ht="12.75">
      <c r="C221" s="110"/>
      <c r="D221" s="111">
        <f>SUM(D214:D220)</f>
        <v>29157</v>
      </c>
      <c r="E221" s="111">
        <f aca="true" t="shared" si="12" ref="E221:H221">SUM(E214:E220)</f>
        <v>28623</v>
      </c>
      <c r="F221" s="111">
        <f t="shared" si="12"/>
        <v>27869</v>
      </c>
      <c r="G221" s="111">
        <f t="shared" si="12"/>
        <v>32277</v>
      </c>
      <c r="H221" s="111">
        <f t="shared" si="12"/>
        <v>31558</v>
      </c>
      <c r="I221" s="113">
        <f t="shared" si="7"/>
        <v>29896.8</v>
      </c>
      <c r="J221" s="30">
        <v>29896.8</v>
      </c>
      <c r="K221" s="30"/>
      <c r="L221" s="30"/>
      <c r="M221" s="56" t="s">
        <v>67</v>
      </c>
      <c r="N221" s="56" t="s">
        <v>60</v>
      </c>
      <c r="O221" s="56" t="s">
        <v>61</v>
      </c>
      <c r="P221" s="56" t="s">
        <v>69</v>
      </c>
      <c r="Q221" s="56" t="s">
        <v>70</v>
      </c>
      <c r="R221" s="56" t="s">
        <v>71</v>
      </c>
    </row>
    <row r="222" spans="3:18" ht="12.75">
      <c r="C222" s="110" t="s">
        <v>136</v>
      </c>
      <c r="D222" s="106">
        <v>125175</v>
      </c>
      <c r="E222" s="106">
        <v>128416</v>
      </c>
      <c r="F222" s="106">
        <v>126197</v>
      </c>
      <c r="G222" s="106">
        <v>128716</v>
      </c>
      <c r="H222" s="106">
        <v>130923</v>
      </c>
      <c r="I222" s="113">
        <f>AVERAGE(D222:H222)</f>
        <v>127885.4</v>
      </c>
      <c r="J222" s="30">
        <v>127885.4</v>
      </c>
      <c r="K222" s="30"/>
      <c r="L222" s="30"/>
      <c r="M222" s="56" t="s">
        <v>72</v>
      </c>
      <c r="N222" s="59">
        <v>366414</v>
      </c>
      <c r="O222" s="59">
        <v>423058</v>
      </c>
      <c r="P222" s="59">
        <v>376155</v>
      </c>
      <c r="Q222" s="59">
        <v>367506</v>
      </c>
      <c r="R222" s="58">
        <f>SUM(R224:R251)</f>
        <v>401901</v>
      </c>
    </row>
    <row r="223" spans="3:18" ht="12.75">
      <c r="C223" s="110" t="s">
        <v>135</v>
      </c>
      <c r="D223" s="106">
        <v>20580</v>
      </c>
      <c r="E223" s="106">
        <v>19747</v>
      </c>
      <c r="F223" s="106">
        <v>20457</v>
      </c>
      <c r="G223" s="106">
        <v>18516</v>
      </c>
      <c r="H223" s="106">
        <v>18241</v>
      </c>
      <c r="I223" s="113">
        <f t="shared" si="7"/>
        <v>19508.2</v>
      </c>
      <c r="J223" s="30">
        <v>19508.2</v>
      </c>
      <c r="K223" s="30"/>
      <c r="L223" s="30"/>
      <c r="M223" s="56" t="s">
        <v>95</v>
      </c>
      <c r="N223" s="59">
        <v>285210</v>
      </c>
      <c r="O223" s="59">
        <v>328947</v>
      </c>
      <c r="P223" s="59">
        <v>290992</v>
      </c>
      <c r="Q223" s="59">
        <v>286503</v>
      </c>
      <c r="R223" s="58">
        <f>SUM(R224+R227+R228+R231+R232+R233+R235+R239+R230+R242+R243+R245+R249+R250+R251)</f>
        <v>309990</v>
      </c>
    </row>
    <row r="224" spans="3:18" ht="12.75">
      <c r="C224" s="110" t="s">
        <v>137</v>
      </c>
      <c r="D224" s="106">
        <v>4223</v>
      </c>
      <c r="E224" s="106">
        <v>4276</v>
      </c>
      <c r="F224" s="106">
        <v>4701</v>
      </c>
      <c r="G224" s="106">
        <v>4487</v>
      </c>
      <c r="H224" s="106">
        <v>4564</v>
      </c>
      <c r="I224" s="113">
        <f t="shared" si="7"/>
        <v>4450.2</v>
      </c>
      <c r="J224" s="30">
        <v>4450.2</v>
      </c>
      <c r="K224" s="30"/>
      <c r="L224" s="30"/>
      <c r="M224" s="56" t="s">
        <v>31</v>
      </c>
      <c r="N224" s="59">
        <v>19313</v>
      </c>
      <c r="O224" s="59">
        <v>23209</v>
      </c>
      <c r="P224" s="59">
        <v>17869</v>
      </c>
      <c r="Q224" s="59">
        <v>19843</v>
      </c>
      <c r="R224" s="59">
        <v>22741</v>
      </c>
    </row>
    <row r="225" spans="3:18" ht="12.75">
      <c r="C225" s="30"/>
      <c r="D225" s="30"/>
      <c r="E225" s="30"/>
      <c r="F225" s="30"/>
      <c r="G225" s="30"/>
      <c r="H225" s="30"/>
      <c r="I225" s="113"/>
      <c r="J225" s="30"/>
      <c r="K225" s="30"/>
      <c r="L225" s="30"/>
      <c r="M225" s="56" t="s">
        <v>32</v>
      </c>
      <c r="N225" s="59">
        <v>997</v>
      </c>
      <c r="O225" s="59">
        <v>925</v>
      </c>
      <c r="P225" s="59">
        <v>617</v>
      </c>
      <c r="Q225" s="59">
        <v>751</v>
      </c>
      <c r="R225" s="59">
        <v>546</v>
      </c>
    </row>
    <row r="226" spans="3:18" ht="12.75">
      <c r="C226" s="108" t="s">
        <v>107</v>
      </c>
      <c r="D226" s="30"/>
      <c r="E226" s="30"/>
      <c r="F226" s="30"/>
      <c r="G226" s="30"/>
      <c r="H226" s="30"/>
      <c r="I226" s="113"/>
      <c r="J226" s="30"/>
      <c r="K226" s="30"/>
      <c r="L226" s="30"/>
      <c r="M226" s="56" t="s">
        <v>20</v>
      </c>
      <c r="N226" s="59">
        <v>8488</v>
      </c>
      <c r="O226" s="59">
        <v>10635</v>
      </c>
      <c r="P226" s="59">
        <v>10092</v>
      </c>
      <c r="Q226" s="59">
        <v>9388</v>
      </c>
      <c r="R226" s="59">
        <v>11299</v>
      </c>
    </row>
    <row r="227" spans="3:18" ht="12.75">
      <c r="C227" s="108" t="s">
        <v>0</v>
      </c>
      <c r="D227" s="108" t="s">
        <v>108</v>
      </c>
      <c r="E227" s="30"/>
      <c r="F227" s="30"/>
      <c r="G227" s="30"/>
      <c r="H227" s="30"/>
      <c r="I227" s="113"/>
      <c r="J227" s="30"/>
      <c r="K227" s="30"/>
      <c r="L227" s="30"/>
      <c r="M227" s="56" t="s">
        <v>33</v>
      </c>
      <c r="N227" s="59">
        <v>10485</v>
      </c>
      <c r="O227" s="59">
        <v>12179</v>
      </c>
      <c r="P227" s="59">
        <v>12188</v>
      </c>
      <c r="Q227" s="59">
        <v>10826</v>
      </c>
      <c r="R227" s="59">
        <v>9152</v>
      </c>
    </row>
    <row r="228" spans="3:18" ht="12.75">
      <c r="C228" s="30"/>
      <c r="D228" s="30"/>
      <c r="E228" s="30"/>
      <c r="F228" s="30"/>
      <c r="G228" s="30"/>
      <c r="H228" s="30"/>
      <c r="I228" s="113"/>
      <c r="J228" s="30"/>
      <c r="K228" s="30"/>
      <c r="L228" s="30"/>
      <c r="M228" s="56" t="s">
        <v>73</v>
      </c>
      <c r="N228" s="59">
        <v>76699</v>
      </c>
      <c r="O228" s="59">
        <v>95929</v>
      </c>
      <c r="P228" s="59">
        <v>88737</v>
      </c>
      <c r="Q228" s="59">
        <v>76157</v>
      </c>
      <c r="R228" s="112">
        <v>76157</v>
      </c>
    </row>
    <row r="229" spans="3:18" ht="12.75">
      <c r="C229" s="108" t="s">
        <v>88</v>
      </c>
      <c r="D229" s="108" t="s">
        <v>89</v>
      </c>
      <c r="E229" s="30"/>
      <c r="F229" s="30"/>
      <c r="G229" s="30"/>
      <c r="H229" s="30"/>
      <c r="I229" s="113"/>
      <c r="J229" s="30"/>
      <c r="K229" s="30"/>
      <c r="L229" s="30"/>
      <c r="M229" s="56" t="s">
        <v>34</v>
      </c>
      <c r="N229" s="59">
        <v>540</v>
      </c>
      <c r="O229" s="59">
        <v>544</v>
      </c>
      <c r="P229" s="59">
        <v>459</v>
      </c>
      <c r="Q229" s="59">
        <v>422</v>
      </c>
      <c r="R229" s="59">
        <v>388</v>
      </c>
    </row>
    <row r="230" spans="3:18" ht="12.75">
      <c r="C230" s="108" t="s">
        <v>111</v>
      </c>
      <c r="D230" s="108" t="s">
        <v>73</v>
      </c>
      <c r="E230" s="30"/>
      <c r="F230" s="30"/>
      <c r="G230" s="30"/>
      <c r="H230" s="30"/>
      <c r="I230" s="113"/>
      <c r="J230" s="30"/>
      <c r="K230" s="30"/>
      <c r="L230" s="30"/>
      <c r="M230" s="56" t="s">
        <v>35</v>
      </c>
      <c r="N230" s="59">
        <v>1469</v>
      </c>
      <c r="O230" s="59">
        <v>1246</v>
      </c>
      <c r="P230" s="59">
        <v>928</v>
      </c>
      <c r="Q230" s="59">
        <v>1640</v>
      </c>
      <c r="R230" s="112">
        <v>1640</v>
      </c>
    </row>
    <row r="231" spans="3:18" ht="12.75">
      <c r="C231" s="30"/>
      <c r="D231" s="30"/>
      <c r="E231" s="30"/>
      <c r="F231" s="30"/>
      <c r="G231" s="30"/>
      <c r="H231" s="30"/>
      <c r="I231" s="113"/>
      <c r="J231" s="30"/>
      <c r="K231" s="30"/>
      <c r="L231" s="30"/>
      <c r="M231" s="56" t="s">
        <v>36</v>
      </c>
      <c r="N231" s="59">
        <v>4762</v>
      </c>
      <c r="O231" s="59">
        <v>3656</v>
      </c>
      <c r="P231" s="59">
        <v>3210</v>
      </c>
      <c r="Q231" s="59">
        <v>3340</v>
      </c>
      <c r="R231" s="59">
        <v>3424</v>
      </c>
    </row>
    <row r="232" spans="3:18" ht="12.75">
      <c r="C232" s="110" t="s">
        <v>112</v>
      </c>
      <c r="D232" s="110" t="s">
        <v>60</v>
      </c>
      <c r="E232" s="110" t="s">
        <v>61</v>
      </c>
      <c r="F232" s="110" t="s">
        <v>69</v>
      </c>
      <c r="G232" s="110" t="s">
        <v>70</v>
      </c>
      <c r="H232" s="110" t="s">
        <v>71</v>
      </c>
      <c r="I232" s="113"/>
      <c r="J232" s="30"/>
      <c r="K232" s="30"/>
      <c r="L232" s="30"/>
      <c r="M232" s="56" t="s">
        <v>37</v>
      </c>
      <c r="N232" s="59">
        <v>15884</v>
      </c>
      <c r="O232" s="59">
        <v>18088</v>
      </c>
      <c r="P232" s="59">
        <v>15394</v>
      </c>
      <c r="Q232" s="59">
        <v>12779</v>
      </c>
      <c r="R232" s="59">
        <v>17072</v>
      </c>
    </row>
    <row r="233" spans="3:18" ht="12.75">
      <c r="C233" s="110" t="s">
        <v>140</v>
      </c>
      <c r="D233" s="106">
        <v>2035083</v>
      </c>
      <c r="E233" s="106">
        <v>1976350</v>
      </c>
      <c r="F233" s="106">
        <v>2069860</v>
      </c>
      <c r="G233" s="106">
        <v>2078314</v>
      </c>
      <c r="H233" s="107" t="s">
        <v>0</v>
      </c>
      <c r="I233" s="113">
        <f t="shared" si="7"/>
        <v>2039901.75</v>
      </c>
      <c r="J233" s="30">
        <v>2039901.75</v>
      </c>
      <c r="K233" s="30"/>
      <c r="L233" s="30"/>
      <c r="M233" s="56" t="s">
        <v>22</v>
      </c>
      <c r="N233" s="59">
        <v>55334</v>
      </c>
      <c r="O233" s="59">
        <v>64415</v>
      </c>
      <c r="P233" s="59">
        <v>55669</v>
      </c>
      <c r="Q233" s="59">
        <v>58168</v>
      </c>
      <c r="R233" s="59">
        <v>66270</v>
      </c>
    </row>
    <row r="234" spans="3:18" ht="12.75">
      <c r="C234" s="110" t="s">
        <v>127</v>
      </c>
      <c r="D234" s="106">
        <v>828840</v>
      </c>
      <c r="E234" s="106">
        <v>785169</v>
      </c>
      <c r="F234" s="106">
        <v>835068</v>
      </c>
      <c r="G234" s="106">
        <v>893514</v>
      </c>
      <c r="H234" s="107" t="s">
        <v>0</v>
      </c>
      <c r="I234" s="113">
        <f t="shared" si="7"/>
        <v>835647.75</v>
      </c>
      <c r="J234" s="30">
        <v>835647.75</v>
      </c>
      <c r="K234" s="30"/>
      <c r="L234" s="30"/>
      <c r="M234" s="56" t="s">
        <v>38</v>
      </c>
      <c r="N234" s="59">
        <v>3336</v>
      </c>
      <c r="O234" s="59">
        <v>3125</v>
      </c>
      <c r="P234" s="59">
        <v>2508</v>
      </c>
      <c r="Q234" s="59">
        <v>2835</v>
      </c>
      <c r="R234" s="59">
        <v>3581</v>
      </c>
    </row>
    <row r="235" spans="3:18" ht="12.75">
      <c r="C235" s="110" t="s">
        <v>128</v>
      </c>
      <c r="D235" s="106">
        <v>9607</v>
      </c>
      <c r="E235" s="106">
        <v>9319</v>
      </c>
      <c r="F235" s="106">
        <v>8921</v>
      </c>
      <c r="G235" s="106">
        <v>8503</v>
      </c>
      <c r="H235" s="107" t="s">
        <v>0</v>
      </c>
      <c r="I235" s="113"/>
      <c r="J235" s="30"/>
      <c r="K235" s="30"/>
      <c r="L235" s="30"/>
      <c r="M235" s="56" t="s">
        <v>39</v>
      </c>
      <c r="N235" s="59">
        <v>13332</v>
      </c>
      <c r="O235" s="59">
        <v>13243</v>
      </c>
      <c r="P235" s="59">
        <v>10967</v>
      </c>
      <c r="Q235" s="59">
        <v>9408</v>
      </c>
      <c r="R235" s="59">
        <v>13031</v>
      </c>
    </row>
    <row r="236" spans="3:18" ht="12.75">
      <c r="C236" s="110" t="s">
        <v>129</v>
      </c>
      <c r="D236" s="106">
        <v>76699</v>
      </c>
      <c r="E236" s="106">
        <v>95929</v>
      </c>
      <c r="F236" s="106">
        <v>88737</v>
      </c>
      <c r="G236" s="106">
        <v>76157</v>
      </c>
      <c r="H236" s="107" t="s">
        <v>0</v>
      </c>
      <c r="I236" s="113"/>
      <c r="J236" s="30"/>
      <c r="K236" s="30"/>
      <c r="L236" s="30"/>
      <c r="M236" s="56" t="s">
        <v>40</v>
      </c>
      <c r="N236" s="59">
        <v>401</v>
      </c>
      <c r="O236" s="59">
        <v>616</v>
      </c>
      <c r="P236" s="59">
        <v>402</v>
      </c>
      <c r="Q236" s="59">
        <v>516</v>
      </c>
      <c r="R236" s="59">
        <v>574</v>
      </c>
    </row>
    <row r="237" spans="3:18" ht="12.75">
      <c r="C237" s="110" t="s">
        <v>130</v>
      </c>
      <c r="D237" s="106">
        <v>193452</v>
      </c>
      <c r="E237" s="106">
        <v>132558</v>
      </c>
      <c r="F237" s="106">
        <v>164507</v>
      </c>
      <c r="G237" s="106">
        <v>195939</v>
      </c>
      <c r="H237" s="107" t="s">
        <v>0</v>
      </c>
      <c r="I237" s="113"/>
      <c r="J237" s="30"/>
      <c r="K237" s="30"/>
      <c r="L237" s="30"/>
      <c r="M237" s="56" t="s">
        <v>41</v>
      </c>
      <c r="N237" s="59">
        <v>61</v>
      </c>
      <c r="O237" s="59">
        <v>44</v>
      </c>
      <c r="P237" s="59">
        <v>52</v>
      </c>
      <c r="Q237" s="59">
        <v>24</v>
      </c>
      <c r="R237" s="59">
        <v>14</v>
      </c>
    </row>
    <row r="238" spans="3:18" ht="12.75">
      <c r="C238" s="110" t="s">
        <v>131</v>
      </c>
      <c r="D238" s="106">
        <v>8051</v>
      </c>
      <c r="E238" s="106">
        <v>8584</v>
      </c>
      <c r="F238" s="106">
        <v>9143</v>
      </c>
      <c r="G238" s="106">
        <v>8131</v>
      </c>
      <c r="H238" s="107" t="s">
        <v>0</v>
      </c>
      <c r="I238" s="113"/>
      <c r="J238" s="30"/>
      <c r="K238" s="30"/>
      <c r="L238" s="30"/>
      <c r="M238" s="56" t="s">
        <v>42</v>
      </c>
      <c r="N238" s="59">
        <v>2638</v>
      </c>
      <c r="O238" s="59">
        <v>3264</v>
      </c>
      <c r="P238" s="59">
        <v>3340</v>
      </c>
      <c r="Q238" s="59">
        <v>2894</v>
      </c>
      <c r="R238" s="59">
        <v>3098</v>
      </c>
    </row>
    <row r="239" spans="3:18" ht="12.75">
      <c r="C239" s="110" t="s">
        <v>132</v>
      </c>
      <c r="D239" s="106">
        <v>3766</v>
      </c>
      <c r="E239" s="106">
        <v>3944</v>
      </c>
      <c r="F239" s="106">
        <v>3907</v>
      </c>
      <c r="G239" s="106">
        <v>3785</v>
      </c>
      <c r="H239" s="107" t="s">
        <v>0</v>
      </c>
      <c r="I239" s="113"/>
      <c r="J239" s="30"/>
      <c r="K239" s="30"/>
      <c r="L239" s="30"/>
      <c r="M239" s="56" t="s">
        <v>29</v>
      </c>
      <c r="N239" s="59">
        <v>64</v>
      </c>
      <c r="O239" s="59">
        <v>64</v>
      </c>
      <c r="P239" s="59">
        <v>67</v>
      </c>
      <c r="Q239" s="59">
        <v>57</v>
      </c>
      <c r="R239" s="59">
        <v>62</v>
      </c>
    </row>
    <row r="240" spans="3:18" ht="12.75">
      <c r="C240" s="110" t="s">
        <v>133</v>
      </c>
      <c r="D240" s="107" t="s">
        <v>0</v>
      </c>
      <c r="E240" s="107" t="s">
        <v>0</v>
      </c>
      <c r="F240" s="107" t="s">
        <v>0</v>
      </c>
      <c r="G240" s="107" t="s">
        <v>0</v>
      </c>
      <c r="H240" s="107" t="s">
        <v>0</v>
      </c>
      <c r="I240" s="113"/>
      <c r="J240" s="30"/>
      <c r="K240" s="30"/>
      <c r="L240" s="30"/>
      <c r="M240" s="56" t="s">
        <v>26</v>
      </c>
      <c r="N240" s="59">
        <v>3130</v>
      </c>
      <c r="O240" s="59">
        <v>3563</v>
      </c>
      <c r="P240" s="59">
        <v>3441</v>
      </c>
      <c r="Q240" s="59">
        <v>3456</v>
      </c>
      <c r="R240" s="59">
        <v>3862</v>
      </c>
    </row>
    <row r="241" spans="3:18" ht="12.75">
      <c r="C241" s="110" t="s">
        <v>134</v>
      </c>
      <c r="D241" s="107" t="s">
        <v>0</v>
      </c>
      <c r="E241" s="107" t="s">
        <v>0</v>
      </c>
      <c r="F241" s="107" t="s">
        <v>0</v>
      </c>
      <c r="G241" s="107" t="s">
        <v>0</v>
      </c>
      <c r="H241" s="107" t="s">
        <v>0</v>
      </c>
      <c r="I241" s="113"/>
      <c r="J241" s="30"/>
      <c r="K241" s="30"/>
      <c r="L241" s="30"/>
      <c r="M241" s="56" t="s">
        <v>43</v>
      </c>
      <c r="N241" s="59">
        <v>123</v>
      </c>
      <c r="O241" s="59">
        <v>150</v>
      </c>
      <c r="P241" s="59">
        <v>101</v>
      </c>
      <c r="Q241" s="59">
        <v>100</v>
      </c>
      <c r="R241" s="59">
        <v>86</v>
      </c>
    </row>
    <row r="242" spans="3:18" ht="12.75">
      <c r="C242" s="110"/>
      <c r="D242" s="111">
        <f>SUM(D235:D241)</f>
        <v>291575</v>
      </c>
      <c r="E242" s="111">
        <f aca="true" t="shared" si="13" ref="E242:G242">SUM(E235:E241)</f>
        <v>250334</v>
      </c>
      <c r="F242" s="111">
        <f t="shared" si="13"/>
        <v>275215</v>
      </c>
      <c r="G242" s="111">
        <f t="shared" si="13"/>
        <v>292515</v>
      </c>
      <c r="H242" s="107"/>
      <c r="I242" s="113">
        <f aca="true" t="shared" si="14" ref="I242:I297">AVERAGE(D242:H242)</f>
        <v>277409.75</v>
      </c>
      <c r="J242" s="30">
        <v>277409.75</v>
      </c>
      <c r="K242" s="30"/>
      <c r="L242" s="30"/>
      <c r="M242" s="56" t="s">
        <v>18</v>
      </c>
      <c r="N242" s="59">
        <v>30876</v>
      </c>
      <c r="O242" s="59">
        <v>33426</v>
      </c>
      <c r="P242" s="59">
        <v>31399</v>
      </c>
      <c r="Q242" s="59">
        <v>30783</v>
      </c>
      <c r="R242" s="59">
        <v>34318</v>
      </c>
    </row>
    <row r="243" spans="3:18" ht="12.75">
      <c r="C243" s="110" t="s">
        <v>136</v>
      </c>
      <c r="D243" s="106">
        <v>201630</v>
      </c>
      <c r="E243" s="106">
        <v>211093</v>
      </c>
      <c r="F243" s="106">
        <v>205479</v>
      </c>
      <c r="G243" s="106">
        <v>184669</v>
      </c>
      <c r="H243" s="107" t="s">
        <v>0</v>
      </c>
      <c r="I243" s="113">
        <f>AVERAGE(D243:H243)</f>
        <v>200717.75</v>
      </c>
      <c r="J243" s="30">
        <v>200717.75</v>
      </c>
      <c r="K243" s="30"/>
      <c r="L243" s="30"/>
      <c r="M243" s="56" t="s">
        <v>44</v>
      </c>
      <c r="N243" s="59">
        <v>8012</v>
      </c>
      <c r="O243" s="59">
        <v>9102</v>
      </c>
      <c r="P243" s="59">
        <v>7956</v>
      </c>
      <c r="Q243" s="59">
        <v>8369</v>
      </c>
      <c r="R243" s="59">
        <v>10290</v>
      </c>
    </row>
    <row r="244" spans="3:18" ht="12.75">
      <c r="C244" s="110" t="s">
        <v>135</v>
      </c>
      <c r="D244" s="106">
        <v>702770</v>
      </c>
      <c r="E244" s="106">
        <v>718899</v>
      </c>
      <c r="F244" s="106">
        <v>743963</v>
      </c>
      <c r="G244" s="106">
        <v>697831</v>
      </c>
      <c r="H244" s="107" t="s">
        <v>0</v>
      </c>
      <c r="I244" s="113">
        <f t="shared" si="14"/>
        <v>715865.75</v>
      </c>
      <c r="J244" s="30">
        <v>715865.75</v>
      </c>
      <c r="K244" s="30"/>
      <c r="L244" s="30"/>
      <c r="M244" s="56" t="s">
        <v>25</v>
      </c>
      <c r="N244" s="59">
        <v>44352</v>
      </c>
      <c r="O244" s="59">
        <v>50776</v>
      </c>
      <c r="P244" s="59">
        <v>50469</v>
      </c>
      <c r="Q244" s="59">
        <v>42608</v>
      </c>
      <c r="R244" s="59">
        <v>47741</v>
      </c>
    </row>
    <row r="245" spans="3:18" ht="12.75">
      <c r="C245" s="110" t="s">
        <v>137</v>
      </c>
      <c r="D245" s="106">
        <v>10268</v>
      </c>
      <c r="E245" s="106">
        <v>10856</v>
      </c>
      <c r="F245" s="106">
        <v>10136</v>
      </c>
      <c r="G245" s="106">
        <v>9786</v>
      </c>
      <c r="H245" s="107" t="s">
        <v>0</v>
      </c>
      <c r="I245" s="113">
        <f t="shared" si="14"/>
        <v>10261.5</v>
      </c>
      <c r="J245" s="30">
        <v>10261.5</v>
      </c>
      <c r="K245" s="30"/>
      <c r="L245" s="30"/>
      <c r="M245" s="56" t="s">
        <v>27</v>
      </c>
      <c r="N245" s="59">
        <v>1927</v>
      </c>
      <c r="O245" s="59">
        <v>1965</v>
      </c>
      <c r="P245" s="59">
        <v>2266</v>
      </c>
      <c r="Q245" s="59">
        <v>2458</v>
      </c>
      <c r="R245" s="59">
        <v>2726</v>
      </c>
    </row>
    <row r="246" spans="3:18" ht="12.75">
      <c r="C246" s="30"/>
      <c r="D246" s="30"/>
      <c r="E246" s="30"/>
      <c r="F246" s="30"/>
      <c r="G246" s="30"/>
      <c r="H246" s="30"/>
      <c r="I246" s="113"/>
      <c r="J246" s="30"/>
      <c r="K246" s="30"/>
      <c r="L246" s="30"/>
      <c r="M246" s="56" t="s">
        <v>45</v>
      </c>
      <c r="N246" s="59">
        <v>14596</v>
      </c>
      <c r="O246" s="59">
        <v>17318</v>
      </c>
      <c r="P246" s="59">
        <v>11235</v>
      </c>
      <c r="Q246" s="59">
        <v>15171</v>
      </c>
      <c r="R246" s="59">
        <v>17001</v>
      </c>
    </row>
    <row r="247" spans="3:18" ht="12.75">
      <c r="C247" s="108" t="s">
        <v>107</v>
      </c>
      <c r="D247" s="30"/>
      <c r="E247" s="30"/>
      <c r="F247" s="30"/>
      <c r="G247" s="30"/>
      <c r="H247" s="30"/>
      <c r="I247" s="113"/>
      <c r="J247" s="30"/>
      <c r="K247" s="30"/>
      <c r="L247" s="30"/>
      <c r="M247" s="56" t="s">
        <v>23</v>
      </c>
      <c r="N247" s="59">
        <v>367</v>
      </c>
      <c r="O247" s="59">
        <v>345</v>
      </c>
      <c r="P247" s="59">
        <v>290</v>
      </c>
      <c r="Q247" s="59">
        <v>235</v>
      </c>
      <c r="R247" s="59">
        <v>340</v>
      </c>
    </row>
    <row r="248" spans="3:18" ht="12.75">
      <c r="C248" s="108" t="s">
        <v>0</v>
      </c>
      <c r="D248" s="108" t="s">
        <v>108</v>
      </c>
      <c r="E248" s="30"/>
      <c r="F248" s="30"/>
      <c r="G248" s="30"/>
      <c r="H248" s="30"/>
      <c r="I248" s="113"/>
      <c r="J248" s="30"/>
      <c r="K248" s="30"/>
      <c r="L248" s="30"/>
      <c r="M248" s="56" t="s">
        <v>46</v>
      </c>
      <c r="N248" s="59">
        <v>2175</v>
      </c>
      <c r="O248" s="59">
        <v>2806</v>
      </c>
      <c r="P248" s="59">
        <v>2157</v>
      </c>
      <c r="Q248" s="59">
        <v>2603</v>
      </c>
      <c r="R248" s="59">
        <v>3381</v>
      </c>
    </row>
    <row r="249" spans="3:18" ht="12.75">
      <c r="C249" s="30"/>
      <c r="D249" s="30"/>
      <c r="E249" s="30"/>
      <c r="F249" s="30"/>
      <c r="G249" s="30"/>
      <c r="H249" s="30"/>
      <c r="I249" s="113"/>
      <c r="J249" s="30"/>
      <c r="K249" s="30"/>
      <c r="L249" s="30"/>
      <c r="M249" s="56" t="s">
        <v>24</v>
      </c>
      <c r="N249" s="59">
        <v>3391</v>
      </c>
      <c r="O249" s="59">
        <v>3708</v>
      </c>
      <c r="P249" s="59">
        <v>2511</v>
      </c>
      <c r="Q249" s="59">
        <v>3095</v>
      </c>
      <c r="R249" s="59">
        <v>3206</v>
      </c>
    </row>
    <row r="250" spans="3:18" ht="12.75">
      <c r="C250" s="108" t="s">
        <v>88</v>
      </c>
      <c r="D250" s="108" t="s">
        <v>89</v>
      </c>
      <c r="E250" s="30"/>
      <c r="F250" s="30"/>
      <c r="G250" s="30"/>
      <c r="H250" s="30"/>
      <c r="I250" s="113"/>
      <c r="J250" s="30"/>
      <c r="K250" s="30"/>
      <c r="L250" s="30"/>
      <c r="M250" s="56" t="s">
        <v>47</v>
      </c>
      <c r="N250" s="59">
        <v>6891</v>
      </c>
      <c r="O250" s="59">
        <v>8162</v>
      </c>
      <c r="P250" s="59">
        <v>7527</v>
      </c>
      <c r="Q250" s="59">
        <v>7635</v>
      </c>
      <c r="R250" s="112">
        <v>7635</v>
      </c>
    </row>
    <row r="251" spans="3:18" ht="12.75">
      <c r="C251" s="108" t="s">
        <v>111</v>
      </c>
      <c r="D251" s="108" t="s">
        <v>34</v>
      </c>
      <c r="E251" s="30"/>
      <c r="F251" s="30"/>
      <c r="G251" s="30"/>
      <c r="H251" s="30"/>
      <c r="I251" s="113"/>
      <c r="J251" s="30"/>
      <c r="K251" s="30"/>
      <c r="L251" s="30"/>
      <c r="M251" s="56" t="s">
        <v>21</v>
      </c>
      <c r="N251" s="59">
        <v>36771</v>
      </c>
      <c r="O251" s="59">
        <v>40555</v>
      </c>
      <c r="P251" s="59">
        <v>34304</v>
      </c>
      <c r="Q251" s="59">
        <v>41945</v>
      </c>
      <c r="R251" s="59">
        <v>42266</v>
      </c>
    </row>
    <row r="252" spans="3:18" ht="12.75">
      <c r="C252" s="30"/>
      <c r="D252" s="30"/>
      <c r="E252" s="30"/>
      <c r="F252" s="30"/>
      <c r="G252" s="30"/>
      <c r="H252" s="30"/>
      <c r="I252" s="113"/>
      <c r="J252" s="30"/>
      <c r="K252" s="30"/>
      <c r="L252" s="30"/>
      <c r="M252" s="30"/>
      <c r="N252" s="30"/>
      <c r="O252" s="30"/>
      <c r="P252" s="30"/>
      <c r="Q252" s="30"/>
      <c r="R252" s="30"/>
    </row>
    <row r="253" spans="3:18" ht="12.75">
      <c r="C253" s="110" t="s">
        <v>112</v>
      </c>
      <c r="D253" s="110" t="s">
        <v>60</v>
      </c>
      <c r="E253" s="110" t="s">
        <v>61</v>
      </c>
      <c r="F253" s="110" t="s">
        <v>69</v>
      </c>
      <c r="G253" s="110" t="s">
        <v>70</v>
      </c>
      <c r="H253" s="110" t="s">
        <v>71</v>
      </c>
      <c r="I253" s="113"/>
      <c r="J253" s="30"/>
      <c r="K253" s="30"/>
      <c r="L253" s="30"/>
      <c r="M253" s="52" t="s">
        <v>107</v>
      </c>
      <c r="N253" s="53"/>
      <c r="O253" s="53"/>
      <c r="P253" s="53"/>
      <c r="Q253" s="53"/>
      <c r="R253" s="53"/>
    </row>
    <row r="254" spans="3:18" ht="12.75">
      <c r="C254" s="110" t="s">
        <v>140</v>
      </c>
      <c r="D254" s="106">
        <v>36511</v>
      </c>
      <c r="E254" s="106">
        <v>38571</v>
      </c>
      <c r="F254" s="106">
        <v>47734</v>
      </c>
      <c r="G254" s="106">
        <v>46337</v>
      </c>
      <c r="H254" s="106">
        <v>50749</v>
      </c>
      <c r="I254" s="113">
        <f t="shared" si="14"/>
        <v>43980.4</v>
      </c>
      <c r="J254" s="30">
        <v>43980.4</v>
      </c>
      <c r="K254" s="30"/>
      <c r="L254" s="30"/>
      <c r="M254" s="52" t="s">
        <v>0</v>
      </c>
      <c r="N254" s="52" t="s">
        <v>108</v>
      </c>
      <c r="O254" s="53"/>
      <c r="P254" s="53"/>
      <c r="Q254" s="53"/>
      <c r="R254" s="53"/>
    </row>
    <row r="255" spans="3:18" ht="12.75">
      <c r="C255" s="110" t="s">
        <v>127</v>
      </c>
      <c r="D255" s="106">
        <v>15217</v>
      </c>
      <c r="E255" s="106">
        <v>17257</v>
      </c>
      <c r="F255" s="106">
        <v>22290</v>
      </c>
      <c r="G255" s="106">
        <v>21558</v>
      </c>
      <c r="H255" s="106">
        <v>27561</v>
      </c>
      <c r="I255" s="113">
        <f t="shared" si="14"/>
        <v>20776.6</v>
      </c>
      <c r="J255" s="30">
        <v>20776.6</v>
      </c>
      <c r="K255" s="30"/>
      <c r="L255" s="30"/>
      <c r="M255" s="30"/>
      <c r="N255" s="30"/>
      <c r="O255" s="30"/>
      <c r="P255" s="30"/>
      <c r="Q255" s="30"/>
      <c r="R255" s="30"/>
    </row>
    <row r="256" spans="3:18" ht="12.75">
      <c r="C256" s="110" t="s">
        <v>128</v>
      </c>
      <c r="D256" s="106">
        <v>487</v>
      </c>
      <c r="E256" s="106">
        <v>617</v>
      </c>
      <c r="F256" s="106">
        <v>545</v>
      </c>
      <c r="G256" s="106">
        <v>1477</v>
      </c>
      <c r="H256" s="106">
        <v>1367</v>
      </c>
      <c r="I256" s="113"/>
      <c r="J256" s="30"/>
      <c r="K256" s="30"/>
      <c r="L256" s="30"/>
      <c r="M256" s="52" t="s">
        <v>88</v>
      </c>
      <c r="N256" s="52" t="s">
        <v>89</v>
      </c>
      <c r="O256" s="53"/>
      <c r="P256" s="53"/>
      <c r="Q256" s="53"/>
      <c r="R256" s="53"/>
    </row>
    <row r="257" spans="3:18" ht="12.75">
      <c r="C257" s="110" t="s">
        <v>129</v>
      </c>
      <c r="D257" s="106">
        <v>540</v>
      </c>
      <c r="E257" s="106">
        <v>544</v>
      </c>
      <c r="F257" s="106">
        <v>459</v>
      </c>
      <c r="G257" s="106">
        <v>422</v>
      </c>
      <c r="H257" s="106">
        <v>388</v>
      </c>
      <c r="I257" s="113"/>
      <c r="J257" s="30"/>
      <c r="K257" s="30"/>
      <c r="L257" s="30"/>
      <c r="M257" s="52" t="s">
        <v>66</v>
      </c>
      <c r="N257" s="52" t="s">
        <v>130</v>
      </c>
      <c r="O257" s="53"/>
      <c r="P257" s="53"/>
      <c r="Q257" s="53"/>
      <c r="R257" s="53"/>
    </row>
    <row r="258" spans="3:18" ht="12.75">
      <c r="C258" s="110" t="s">
        <v>130</v>
      </c>
      <c r="D258" s="106">
        <v>4724</v>
      </c>
      <c r="E258" s="106">
        <v>5195</v>
      </c>
      <c r="F258" s="106">
        <v>5681</v>
      </c>
      <c r="G258" s="106">
        <v>6264</v>
      </c>
      <c r="H258" s="106">
        <v>5983</v>
      </c>
      <c r="I258" s="113"/>
      <c r="J258" s="30"/>
      <c r="K258" s="30"/>
      <c r="L258" s="30"/>
      <c r="M258" s="30"/>
      <c r="N258" s="30"/>
      <c r="O258" s="30"/>
      <c r="P258" s="30"/>
      <c r="Q258" s="30"/>
      <c r="R258" s="30"/>
    </row>
    <row r="259" spans="3:18" ht="12.75">
      <c r="C259" s="110" t="s">
        <v>131</v>
      </c>
      <c r="D259" s="106">
        <v>263</v>
      </c>
      <c r="E259" s="106">
        <v>312</v>
      </c>
      <c r="F259" s="106">
        <v>232</v>
      </c>
      <c r="G259" s="106">
        <v>265</v>
      </c>
      <c r="H259" s="106">
        <v>228</v>
      </c>
      <c r="I259" s="113"/>
      <c r="J259" s="30"/>
      <c r="K259" s="30"/>
      <c r="L259" s="30"/>
      <c r="M259" s="56" t="s">
        <v>67</v>
      </c>
      <c r="N259" s="56" t="s">
        <v>60</v>
      </c>
      <c r="O259" s="56" t="s">
        <v>61</v>
      </c>
      <c r="P259" s="56" t="s">
        <v>69</v>
      </c>
      <c r="Q259" s="56" t="s">
        <v>70</v>
      </c>
      <c r="R259" s="56" t="s">
        <v>71</v>
      </c>
    </row>
    <row r="260" spans="3:18" ht="12.75">
      <c r="C260" s="110" t="s">
        <v>132</v>
      </c>
      <c r="D260" s="106">
        <v>4</v>
      </c>
      <c r="E260" s="106">
        <v>4</v>
      </c>
      <c r="F260" s="106">
        <v>4</v>
      </c>
      <c r="G260" s="106">
        <v>4</v>
      </c>
      <c r="H260" s="106">
        <v>4</v>
      </c>
      <c r="I260" s="113"/>
      <c r="J260" s="30"/>
      <c r="K260" s="30"/>
      <c r="L260" s="30"/>
      <c r="M260" s="56" t="s">
        <v>72</v>
      </c>
      <c r="N260" s="58">
        <f>SUM(N262:N289)</f>
        <v>944668</v>
      </c>
      <c r="O260" s="58">
        <f aca="true" t="shared" si="15" ref="O260:R260">SUM(O262:O289)</f>
        <v>957059</v>
      </c>
      <c r="P260" s="58">
        <f t="shared" si="15"/>
        <v>911333</v>
      </c>
      <c r="Q260" s="58">
        <f t="shared" si="15"/>
        <v>1044335</v>
      </c>
      <c r="R260" s="58">
        <f t="shared" si="15"/>
        <v>1156970</v>
      </c>
    </row>
    <row r="261" spans="3:18" ht="12.75">
      <c r="C261" s="110" t="s">
        <v>133</v>
      </c>
      <c r="D261" s="107" t="s">
        <v>0</v>
      </c>
      <c r="E261" s="107" t="s">
        <v>0</v>
      </c>
      <c r="F261" s="107" t="s">
        <v>0</v>
      </c>
      <c r="G261" s="107" t="s">
        <v>0</v>
      </c>
      <c r="H261" s="107" t="s">
        <v>0</v>
      </c>
      <c r="I261" s="113"/>
      <c r="J261" s="30"/>
      <c r="K261" s="30"/>
      <c r="L261" s="30"/>
      <c r="M261" s="56" t="s">
        <v>95</v>
      </c>
      <c r="N261" s="59">
        <v>624784</v>
      </c>
      <c r="O261" s="59">
        <v>619031</v>
      </c>
      <c r="P261" s="59">
        <v>612709</v>
      </c>
      <c r="Q261" s="59">
        <v>647405</v>
      </c>
      <c r="R261" s="58">
        <f>SUM(R262+R265+R266+R268+R269+R270+R271+R273+R277+R280+R281+R283+R287+R288+R289)</f>
        <v>705925</v>
      </c>
    </row>
    <row r="262" spans="3:18" ht="12.75">
      <c r="C262" s="110" t="s">
        <v>134</v>
      </c>
      <c r="D262" s="107" t="s">
        <v>0</v>
      </c>
      <c r="E262" s="107" t="s">
        <v>0</v>
      </c>
      <c r="F262" s="107" t="s">
        <v>0</v>
      </c>
      <c r="G262" s="107" t="s">
        <v>0</v>
      </c>
      <c r="H262" s="107" t="s">
        <v>0</v>
      </c>
      <c r="I262" s="113"/>
      <c r="J262" s="30"/>
      <c r="K262" s="30"/>
      <c r="L262" s="30"/>
      <c r="M262" s="56" t="s">
        <v>31</v>
      </c>
      <c r="N262" s="59">
        <v>3768</v>
      </c>
      <c r="O262" s="59">
        <v>3541</v>
      </c>
      <c r="P262" s="59">
        <v>4166</v>
      </c>
      <c r="Q262" s="59">
        <v>4502</v>
      </c>
      <c r="R262" s="59">
        <v>4596</v>
      </c>
    </row>
    <row r="263" spans="3:18" ht="12.75">
      <c r="C263" s="110"/>
      <c r="D263" s="111">
        <f>SUM(D256:D262)</f>
        <v>6018</v>
      </c>
      <c r="E263" s="111">
        <f aca="true" t="shared" si="16" ref="E263:H263">SUM(E256:E262)</f>
        <v>6672</v>
      </c>
      <c r="F263" s="111">
        <f t="shared" si="16"/>
        <v>6921</v>
      </c>
      <c r="G263" s="111">
        <f t="shared" si="16"/>
        <v>8432</v>
      </c>
      <c r="H263" s="111">
        <f t="shared" si="16"/>
        <v>7970</v>
      </c>
      <c r="I263" s="113">
        <f t="shared" si="14"/>
        <v>7202.6</v>
      </c>
      <c r="J263" s="30">
        <v>7202.6</v>
      </c>
      <c r="K263" s="30"/>
      <c r="L263" s="30"/>
      <c r="M263" s="56" t="s">
        <v>32</v>
      </c>
      <c r="N263" s="59">
        <v>76914</v>
      </c>
      <c r="O263" s="59">
        <v>72055</v>
      </c>
      <c r="P263" s="59">
        <v>58944</v>
      </c>
      <c r="Q263" s="59">
        <v>81088</v>
      </c>
      <c r="R263" s="59">
        <v>90783</v>
      </c>
    </row>
    <row r="264" spans="3:18" ht="12.75">
      <c r="C264" s="110" t="s">
        <v>136</v>
      </c>
      <c r="D264" s="106">
        <v>4429</v>
      </c>
      <c r="E264" s="106">
        <v>6644</v>
      </c>
      <c r="F264" s="106">
        <v>8772</v>
      </c>
      <c r="G264" s="106">
        <v>2874</v>
      </c>
      <c r="H264" s="106">
        <v>2995</v>
      </c>
      <c r="I264" s="113">
        <f>AVERAGE(D264:H264)</f>
        <v>5142.8</v>
      </c>
      <c r="J264" s="30">
        <v>5142.8</v>
      </c>
      <c r="K264" s="30"/>
      <c r="L264" s="30"/>
      <c r="M264" s="56" t="s">
        <v>20</v>
      </c>
      <c r="N264" s="59">
        <v>39284</v>
      </c>
      <c r="O264" s="59">
        <v>40018</v>
      </c>
      <c r="P264" s="59">
        <v>41106</v>
      </c>
      <c r="Q264" s="59">
        <v>51787</v>
      </c>
      <c r="R264" s="59">
        <v>55517</v>
      </c>
    </row>
    <row r="265" spans="3:18" ht="12.75">
      <c r="C265" s="110" t="s">
        <v>135</v>
      </c>
      <c r="D265" s="106">
        <v>10242</v>
      </c>
      <c r="E265" s="106">
        <v>7304</v>
      </c>
      <c r="F265" s="106">
        <v>8866</v>
      </c>
      <c r="G265" s="106">
        <v>12584</v>
      </c>
      <c r="H265" s="106">
        <v>11172</v>
      </c>
      <c r="I265" s="113">
        <f t="shared" si="14"/>
        <v>10033.6</v>
      </c>
      <c r="J265" s="30">
        <v>10033.6</v>
      </c>
      <c r="K265" s="30"/>
      <c r="L265" s="30"/>
      <c r="M265" s="56" t="s">
        <v>33</v>
      </c>
      <c r="N265" s="59">
        <v>16540</v>
      </c>
      <c r="O265" s="59">
        <v>14463</v>
      </c>
      <c r="P265" s="59">
        <v>13801</v>
      </c>
      <c r="Q265" s="59">
        <v>19606</v>
      </c>
      <c r="R265" s="59">
        <v>20265</v>
      </c>
    </row>
    <row r="266" spans="3:18" ht="12.75">
      <c r="C266" s="110" t="s">
        <v>137</v>
      </c>
      <c r="D266" s="106">
        <v>606</v>
      </c>
      <c r="E266" s="106">
        <v>694</v>
      </c>
      <c r="F266" s="106">
        <v>885</v>
      </c>
      <c r="G266" s="106">
        <v>889</v>
      </c>
      <c r="H266" s="106">
        <v>1051</v>
      </c>
      <c r="I266" s="113">
        <f t="shared" si="14"/>
        <v>825</v>
      </c>
      <c r="J266" s="30">
        <v>825</v>
      </c>
      <c r="K266" s="30"/>
      <c r="L266" s="30"/>
      <c r="M266" s="56" t="s">
        <v>73</v>
      </c>
      <c r="N266" s="59">
        <v>193452</v>
      </c>
      <c r="O266" s="59">
        <v>132558</v>
      </c>
      <c r="P266" s="59">
        <v>164507</v>
      </c>
      <c r="Q266" s="59">
        <v>195939</v>
      </c>
      <c r="R266" s="112">
        <v>195939</v>
      </c>
    </row>
    <row r="267" spans="3:18" ht="12.75">
      <c r="C267" s="30"/>
      <c r="D267" s="30"/>
      <c r="E267" s="30"/>
      <c r="F267" s="30"/>
      <c r="G267" s="30"/>
      <c r="H267" s="30"/>
      <c r="I267" s="113"/>
      <c r="J267" s="30"/>
      <c r="K267" s="30"/>
      <c r="L267" s="30"/>
      <c r="M267" s="56" t="s">
        <v>34</v>
      </c>
      <c r="N267" s="59">
        <v>4724</v>
      </c>
      <c r="O267" s="59">
        <v>5195</v>
      </c>
      <c r="P267" s="59">
        <v>5681</v>
      </c>
      <c r="Q267" s="59">
        <v>6264</v>
      </c>
      <c r="R267" s="59">
        <v>5983</v>
      </c>
    </row>
    <row r="268" spans="3:18" ht="12.75">
      <c r="C268" s="108" t="s">
        <v>107</v>
      </c>
      <c r="D268" s="30"/>
      <c r="E268" s="30"/>
      <c r="F268" s="30"/>
      <c r="G268" s="30"/>
      <c r="H268" s="30"/>
      <c r="I268" s="113"/>
      <c r="J268" s="30"/>
      <c r="K268" s="30"/>
      <c r="L268" s="30"/>
      <c r="M268" s="56" t="s">
        <v>35</v>
      </c>
      <c r="N268" s="59">
        <v>871</v>
      </c>
      <c r="O268" s="59">
        <v>1733</v>
      </c>
      <c r="P268" s="59">
        <v>1820</v>
      </c>
      <c r="Q268" s="59">
        <v>1525</v>
      </c>
      <c r="R268" s="112">
        <v>1525</v>
      </c>
    </row>
    <row r="269" spans="3:18" ht="12.75">
      <c r="C269" s="108" t="s">
        <v>0</v>
      </c>
      <c r="D269" s="108" t="s">
        <v>108</v>
      </c>
      <c r="E269" s="30"/>
      <c r="F269" s="30"/>
      <c r="G269" s="30"/>
      <c r="H269" s="30"/>
      <c r="I269" s="113"/>
      <c r="J269" s="30"/>
      <c r="K269" s="30"/>
      <c r="L269" s="30"/>
      <c r="M269" s="56" t="s">
        <v>36</v>
      </c>
      <c r="N269" s="59">
        <v>34903</v>
      </c>
      <c r="O269" s="59">
        <v>43313</v>
      </c>
      <c r="P269" s="59">
        <v>44911</v>
      </c>
      <c r="Q269" s="59">
        <v>54568</v>
      </c>
      <c r="R269" s="59">
        <v>45959</v>
      </c>
    </row>
    <row r="270" spans="3:18" ht="12.75">
      <c r="C270" s="30"/>
      <c r="D270" s="30"/>
      <c r="E270" s="30"/>
      <c r="F270" s="30"/>
      <c r="G270" s="30"/>
      <c r="H270" s="30"/>
      <c r="I270" s="113"/>
      <c r="J270" s="30"/>
      <c r="K270" s="30"/>
      <c r="L270" s="30"/>
      <c r="M270" s="56" t="s">
        <v>37</v>
      </c>
      <c r="N270" s="59">
        <v>40667</v>
      </c>
      <c r="O270" s="59">
        <v>53278</v>
      </c>
      <c r="P270" s="59">
        <v>37852</v>
      </c>
      <c r="Q270" s="59">
        <v>53627</v>
      </c>
      <c r="R270" s="59">
        <v>50564</v>
      </c>
    </row>
    <row r="271" spans="3:18" ht="12.75">
      <c r="C271" s="108" t="s">
        <v>88</v>
      </c>
      <c r="D271" s="108" t="s">
        <v>89</v>
      </c>
      <c r="E271" s="30"/>
      <c r="F271" s="30"/>
      <c r="G271" s="30"/>
      <c r="H271" s="30"/>
      <c r="I271" s="113"/>
      <c r="J271" s="30"/>
      <c r="K271" s="30"/>
      <c r="L271" s="30"/>
      <c r="M271" s="56" t="s">
        <v>22</v>
      </c>
      <c r="N271" s="59">
        <v>195462</v>
      </c>
      <c r="O271" s="59">
        <v>215896</v>
      </c>
      <c r="P271" s="59">
        <v>210892</v>
      </c>
      <c r="Q271" s="59">
        <v>179306</v>
      </c>
      <c r="R271" s="59">
        <v>220608</v>
      </c>
    </row>
    <row r="272" spans="3:18" ht="12.75">
      <c r="C272" s="108" t="s">
        <v>111</v>
      </c>
      <c r="D272" s="108" t="s">
        <v>35</v>
      </c>
      <c r="E272" s="30"/>
      <c r="F272" s="30"/>
      <c r="G272" s="30"/>
      <c r="H272" s="30"/>
      <c r="I272" s="113"/>
      <c r="J272" s="30"/>
      <c r="K272" s="30"/>
      <c r="L272" s="30"/>
      <c r="M272" s="56" t="s">
        <v>38</v>
      </c>
      <c r="N272" s="59">
        <v>11776</v>
      </c>
      <c r="O272" s="59">
        <v>12635</v>
      </c>
      <c r="P272" s="59">
        <v>9246</v>
      </c>
      <c r="Q272" s="59">
        <v>11852</v>
      </c>
      <c r="R272" s="59">
        <v>12863</v>
      </c>
    </row>
    <row r="273" spans="3:18" ht="12.75">
      <c r="C273" s="30"/>
      <c r="D273" s="30"/>
      <c r="E273" s="30"/>
      <c r="F273" s="30"/>
      <c r="G273" s="30"/>
      <c r="H273" s="30"/>
      <c r="I273" s="113"/>
      <c r="J273" s="30"/>
      <c r="K273" s="30"/>
      <c r="L273" s="30"/>
      <c r="M273" s="56" t="s">
        <v>39</v>
      </c>
      <c r="N273" s="59">
        <v>42807</v>
      </c>
      <c r="O273" s="59">
        <v>44758</v>
      </c>
      <c r="P273" s="59">
        <v>32786</v>
      </c>
      <c r="Q273" s="59">
        <v>47947</v>
      </c>
      <c r="R273" s="59">
        <v>65586</v>
      </c>
    </row>
    <row r="274" spans="3:18" ht="12.75">
      <c r="C274" s="110" t="s">
        <v>112</v>
      </c>
      <c r="D274" s="110" t="s">
        <v>60</v>
      </c>
      <c r="E274" s="110" t="s">
        <v>61</v>
      </c>
      <c r="F274" s="110" t="s">
        <v>69</v>
      </c>
      <c r="G274" s="110" t="s">
        <v>70</v>
      </c>
      <c r="H274" s="110" t="s">
        <v>71</v>
      </c>
      <c r="I274" s="113"/>
      <c r="J274" s="30"/>
      <c r="K274" s="30"/>
      <c r="L274" s="30"/>
      <c r="M274" s="56" t="s">
        <v>40</v>
      </c>
      <c r="N274" s="59">
        <v>11</v>
      </c>
      <c r="O274" s="59">
        <v>11</v>
      </c>
      <c r="P274" s="59">
        <v>11</v>
      </c>
      <c r="Q274" s="59">
        <v>12</v>
      </c>
      <c r="R274" s="59">
        <v>11</v>
      </c>
    </row>
    <row r="275" spans="3:18" ht="12.75">
      <c r="C275" s="110" t="s">
        <v>140</v>
      </c>
      <c r="D275" s="106">
        <v>712278</v>
      </c>
      <c r="E275" s="106">
        <v>716724</v>
      </c>
      <c r="F275" s="106">
        <v>703588</v>
      </c>
      <c r="G275" s="106">
        <v>700308</v>
      </c>
      <c r="H275" s="107" t="s">
        <v>0</v>
      </c>
      <c r="I275" s="113">
        <f t="shared" si="14"/>
        <v>708224.5</v>
      </c>
      <c r="J275" s="30">
        <v>708224.5</v>
      </c>
      <c r="K275" s="30"/>
      <c r="L275" s="30"/>
      <c r="M275" s="56" t="s">
        <v>41</v>
      </c>
      <c r="N275" s="59">
        <v>28</v>
      </c>
      <c r="O275" s="59">
        <v>54</v>
      </c>
      <c r="P275" s="59">
        <v>13</v>
      </c>
      <c r="Q275" s="59">
        <v>9</v>
      </c>
      <c r="R275" s="59">
        <v>22</v>
      </c>
    </row>
    <row r="276" spans="3:18" ht="12.75">
      <c r="C276" s="110" t="s">
        <v>127</v>
      </c>
      <c r="D276" s="106">
        <v>34131</v>
      </c>
      <c r="E276" s="106">
        <v>42179</v>
      </c>
      <c r="F276" s="106">
        <v>35574</v>
      </c>
      <c r="G276" s="106">
        <v>39693</v>
      </c>
      <c r="H276" s="107" t="s">
        <v>0</v>
      </c>
      <c r="I276" s="113">
        <f t="shared" si="14"/>
        <v>37894.25</v>
      </c>
      <c r="J276" s="30">
        <v>37894.25</v>
      </c>
      <c r="K276" s="30"/>
      <c r="L276" s="30"/>
      <c r="M276" s="56" t="s">
        <v>42</v>
      </c>
      <c r="N276" s="59">
        <v>7</v>
      </c>
      <c r="O276" s="59">
        <v>15</v>
      </c>
      <c r="P276" s="59">
        <v>7</v>
      </c>
      <c r="Q276" s="59">
        <v>7</v>
      </c>
      <c r="R276" s="59">
        <v>11</v>
      </c>
    </row>
    <row r="277" spans="3:18" ht="12.75">
      <c r="C277" s="110" t="s">
        <v>128</v>
      </c>
      <c r="D277" s="106">
        <v>875</v>
      </c>
      <c r="E277" s="106">
        <v>578</v>
      </c>
      <c r="F277" s="106">
        <v>690</v>
      </c>
      <c r="G277" s="106">
        <v>816</v>
      </c>
      <c r="H277" s="107" t="s">
        <v>0</v>
      </c>
      <c r="I277" s="113"/>
      <c r="J277" s="30"/>
      <c r="K277" s="30"/>
      <c r="L277" s="30"/>
      <c r="M277" s="56" t="s">
        <v>29</v>
      </c>
      <c r="N277" s="59">
        <v>680</v>
      </c>
      <c r="O277" s="59">
        <v>668</v>
      </c>
      <c r="P277" s="59">
        <v>660</v>
      </c>
      <c r="Q277" s="59">
        <v>658</v>
      </c>
      <c r="R277" s="59">
        <v>673</v>
      </c>
    </row>
    <row r="278" spans="3:18" ht="12.75">
      <c r="C278" s="110" t="s">
        <v>129</v>
      </c>
      <c r="D278" s="106">
        <v>1469</v>
      </c>
      <c r="E278" s="106">
        <v>1246</v>
      </c>
      <c r="F278" s="106">
        <v>928</v>
      </c>
      <c r="G278" s="106">
        <v>1640</v>
      </c>
      <c r="H278" s="107" t="s">
        <v>0</v>
      </c>
      <c r="I278" s="113"/>
      <c r="J278" s="30"/>
      <c r="K278" s="30"/>
      <c r="L278" s="30"/>
      <c r="M278" s="56" t="s">
        <v>26</v>
      </c>
      <c r="N278" s="59">
        <v>52312</v>
      </c>
      <c r="O278" s="59">
        <v>64393</v>
      </c>
      <c r="P278" s="59">
        <v>57943</v>
      </c>
      <c r="Q278" s="59">
        <v>66477</v>
      </c>
      <c r="R278" s="59">
        <v>78117</v>
      </c>
    </row>
    <row r="279" spans="3:18" ht="12.75">
      <c r="C279" s="110" t="s">
        <v>130</v>
      </c>
      <c r="D279" s="106">
        <v>871</v>
      </c>
      <c r="E279" s="106">
        <v>1733</v>
      </c>
      <c r="F279" s="106">
        <v>1820</v>
      </c>
      <c r="G279" s="106">
        <v>1525</v>
      </c>
      <c r="H279" s="107" t="s">
        <v>0</v>
      </c>
      <c r="I279" s="113"/>
      <c r="J279" s="30"/>
      <c r="K279" s="30"/>
      <c r="L279" s="30"/>
      <c r="M279" s="56" t="s">
        <v>43</v>
      </c>
      <c r="N279" s="57" t="s">
        <v>0</v>
      </c>
      <c r="O279" s="57" t="s">
        <v>0</v>
      </c>
      <c r="P279" s="57" t="s">
        <v>0</v>
      </c>
      <c r="Q279" s="57" t="s">
        <v>0</v>
      </c>
      <c r="R279" s="57" t="s">
        <v>0</v>
      </c>
    </row>
    <row r="280" spans="3:18" ht="12.75">
      <c r="C280" s="110" t="s">
        <v>131</v>
      </c>
      <c r="D280" s="106">
        <v>472</v>
      </c>
      <c r="E280" s="106">
        <v>547</v>
      </c>
      <c r="F280" s="106">
        <v>440</v>
      </c>
      <c r="G280" s="106">
        <v>506</v>
      </c>
      <c r="H280" s="107" t="s">
        <v>0</v>
      </c>
      <c r="I280" s="113"/>
      <c r="J280" s="30"/>
      <c r="K280" s="30"/>
      <c r="L280" s="30"/>
      <c r="M280" s="56" t="s">
        <v>18</v>
      </c>
      <c r="N280" s="59">
        <v>870</v>
      </c>
      <c r="O280" s="59">
        <v>626</v>
      </c>
      <c r="P280" s="59">
        <v>626</v>
      </c>
      <c r="Q280" s="59">
        <v>788</v>
      </c>
      <c r="R280" s="59">
        <v>756</v>
      </c>
    </row>
    <row r="281" spans="3:18" ht="12.75">
      <c r="C281" s="110" t="s">
        <v>132</v>
      </c>
      <c r="D281" s="106">
        <v>44</v>
      </c>
      <c r="E281" s="106">
        <v>42</v>
      </c>
      <c r="F281" s="106">
        <v>26</v>
      </c>
      <c r="G281" s="106">
        <v>32</v>
      </c>
      <c r="H281" s="107" t="s">
        <v>0</v>
      </c>
      <c r="I281" s="113"/>
      <c r="J281" s="30"/>
      <c r="K281" s="30"/>
      <c r="L281" s="30"/>
      <c r="M281" s="56" t="s">
        <v>44</v>
      </c>
      <c r="N281" s="59">
        <v>7161</v>
      </c>
      <c r="O281" s="59">
        <v>8092</v>
      </c>
      <c r="P281" s="59">
        <v>7306</v>
      </c>
      <c r="Q281" s="59">
        <v>6275</v>
      </c>
      <c r="R281" s="59">
        <v>8196</v>
      </c>
    </row>
    <row r="282" spans="3:18" ht="12.75">
      <c r="C282" s="110" t="s">
        <v>133</v>
      </c>
      <c r="D282" s="107" t="s">
        <v>0</v>
      </c>
      <c r="E282" s="107" t="s">
        <v>0</v>
      </c>
      <c r="F282" s="107" t="s">
        <v>0</v>
      </c>
      <c r="G282" s="107" t="s">
        <v>0</v>
      </c>
      <c r="H282" s="107" t="s">
        <v>0</v>
      </c>
      <c r="I282" s="113"/>
      <c r="J282" s="30"/>
      <c r="K282" s="30"/>
      <c r="L282" s="30"/>
      <c r="M282" s="56" t="s">
        <v>25</v>
      </c>
      <c r="N282" s="59">
        <v>78212</v>
      </c>
      <c r="O282" s="59">
        <v>65231</v>
      </c>
      <c r="P282" s="59">
        <v>65518</v>
      </c>
      <c r="Q282" s="59">
        <v>92814</v>
      </c>
      <c r="R282" s="59">
        <v>113975</v>
      </c>
    </row>
    <row r="283" spans="3:18" ht="12.75">
      <c r="C283" s="110" t="s">
        <v>134</v>
      </c>
      <c r="D283" s="107" t="s">
        <v>0</v>
      </c>
      <c r="E283" s="107" t="s">
        <v>0</v>
      </c>
      <c r="F283" s="107" t="s">
        <v>0</v>
      </c>
      <c r="G283" s="107" t="s">
        <v>0</v>
      </c>
      <c r="H283" s="107" t="s">
        <v>0</v>
      </c>
      <c r="I283" s="113"/>
      <c r="J283" s="30"/>
      <c r="K283" s="30"/>
      <c r="L283" s="30"/>
      <c r="M283" s="56" t="s">
        <v>27</v>
      </c>
      <c r="N283" s="59">
        <v>255</v>
      </c>
      <c r="O283" s="59">
        <v>343</v>
      </c>
      <c r="P283" s="59">
        <v>266</v>
      </c>
      <c r="Q283" s="59">
        <v>322</v>
      </c>
      <c r="R283" s="59">
        <v>444</v>
      </c>
    </row>
    <row r="284" spans="3:18" ht="12.75">
      <c r="C284" s="110"/>
      <c r="D284" s="111">
        <f>SUM(D277:D283)</f>
        <v>3731</v>
      </c>
      <c r="E284" s="111">
        <f aca="true" t="shared" si="17" ref="E284:G284">SUM(E277:E283)</f>
        <v>4146</v>
      </c>
      <c r="F284" s="111">
        <f t="shared" si="17"/>
        <v>3904</v>
      </c>
      <c r="G284" s="111">
        <f t="shared" si="17"/>
        <v>4519</v>
      </c>
      <c r="H284" s="107"/>
      <c r="I284" s="113">
        <f t="shared" si="14"/>
        <v>4075</v>
      </c>
      <c r="J284" s="30">
        <v>4075</v>
      </c>
      <c r="K284" s="30"/>
      <c r="L284" s="30"/>
      <c r="M284" s="56" t="s">
        <v>45</v>
      </c>
      <c r="N284" s="59">
        <v>50295</v>
      </c>
      <c r="O284" s="59">
        <v>70042</v>
      </c>
      <c r="P284" s="59">
        <v>51693</v>
      </c>
      <c r="Q284" s="59">
        <v>78429</v>
      </c>
      <c r="R284" s="59">
        <v>82979</v>
      </c>
    </row>
    <row r="285" spans="3:18" ht="12.75">
      <c r="C285" s="110" t="s">
        <v>136</v>
      </c>
      <c r="D285" s="107" t="s">
        <v>0</v>
      </c>
      <c r="E285" s="107" t="s">
        <v>0</v>
      </c>
      <c r="F285" s="107" t="s">
        <v>0</v>
      </c>
      <c r="G285" s="107" t="s">
        <v>0</v>
      </c>
      <c r="H285" s="107" t="s">
        <v>0</v>
      </c>
      <c r="I285" s="188" t="s">
        <v>0</v>
      </c>
      <c r="J285" s="30" t="s">
        <v>0</v>
      </c>
      <c r="K285" s="30"/>
      <c r="L285" s="30"/>
      <c r="M285" s="56" t="s">
        <v>23</v>
      </c>
      <c r="N285" s="59">
        <v>776</v>
      </c>
      <c r="O285" s="59">
        <v>750</v>
      </c>
      <c r="P285" s="59">
        <v>743</v>
      </c>
      <c r="Q285" s="59">
        <v>643</v>
      </c>
      <c r="R285" s="59">
        <v>892</v>
      </c>
    </row>
    <row r="286" spans="3:18" ht="12.75">
      <c r="C286" s="110" t="s">
        <v>135</v>
      </c>
      <c r="D286" s="106">
        <v>674416</v>
      </c>
      <c r="E286" s="106">
        <v>670400</v>
      </c>
      <c r="F286" s="106">
        <v>664112</v>
      </c>
      <c r="G286" s="106">
        <v>656096</v>
      </c>
      <c r="H286" s="107" t="s">
        <v>0</v>
      </c>
      <c r="I286" s="113">
        <f t="shared" si="14"/>
        <v>666256</v>
      </c>
      <c r="J286" s="30">
        <v>666256</v>
      </c>
      <c r="K286" s="30"/>
      <c r="L286" s="30"/>
      <c r="M286" s="56" t="s">
        <v>46</v>
      </c>
      <c r="N286" s="59">
        <v>5545</v>
      </c>
      <c r="O286" s="59">
        <v>7629</v>
      </c>
      <c r="P286" s="59">
        <v>7719</v>
      </c>
      <c r="Q286" s="59">
        <v>7548</v>
      </c>
      <c r="R286" s="59">
        <v>9892</v>
      </c>
    </row>
    <row r="287" spans="3:18" ht="12.75">
      <c r="C287" s="110" t="s">
        <v>137</v>
      </c>
      <c r="D287" s="107" t="s">
        <v>0</v>
      </c>
      <c r="E287" s="107" t="s">
        <v>0</v>
      </c>
      <c r="F287" s="107" t="s">
        <v>0</v>
      </c>
      <c r="G287" s="107" t="s">
        <v>0</v>
      </c>
      <c r="H287" s="107" t="s">
        <v>0</v>
      </c>
      <c r="I287" s="188" t="s">
        <v>0</v>
      </c>
      <c r="J287" s="30" t="s">
        <v>0</v>
      </c>
      <c r="K287" s="30"/>
      <c r="L287" s="30"/>
      <c r="M287" s="56" t="s">
        <v>24</v>
      </c>
      <c r="N287" s="59">
        <v>7104</v>
      </c>
      <c r="O287" s="59">
        <v>4706</v>
      </c>
      <c r="P287" s="59">
        <v>3096</v>
      </c>
      <c r="Q287" s="59">
        <v>3159</v>
      </c>
      <c r="R287" s="59">
        <v>2567</v>
      </c>
    </row>
    <row r="288" spans="3:18" ht="12.75">
      <c r="C288" s="30"/>
      <c r="D288" s="30"/>
      <c r="E288" s="30"/>
      <c r="F288" s="30"/>
      <c r="G288" s="30"/>
      <c r="H288" s="30"/>
      <c r="I288" s="113"/>
      <c r="J288" s="30"/>
      <c r="K288" s="30"/>
      <c r="L288" s="30"/>
      <c r="M288" s="56" t="s">
        <v>47</v>
      </c>
      <c r="N288" s="59">
        <v>10614</v>
      </c>
      <c r="O288" s="59">
        <v>9606</v>
      </c>
      <c r="P288" s="59">
        <v>11725</v>
      </c>
      <c r="Q288" s="59">
        <v>12978</v>
      </c>
      <c r="R288" s="112">
        <v>12978</v>
      </c>
    </row>
    <row r="289" spans="3:18" ht="12.75">
      <c r="C289" s="108" t="s">
        <v>107</v>
      </c>
      <c r="D289" s="30"/>
      <c r="E289" s="30"/>
      <c r="F289" s="30"/>
      <c r="G289" s="30"/>
      <c r="H289" s="30"/>
      <c r="I289" s="113"/>
      <c r="J289" s="30"/>
      <c r="K289" s="30"/>
      <c r="L289" s="30"/>
      <c r="M289" s="56" t="s">
        <v>21</v>
      </c>
      <c r="N289" s="59">
        <v>69630</v>
      </c>
      <c r="O289" s="59">
        <v>85450</v>
      </c>
      <c r="P289" s="59">
        <v>78295</v>
      </c>
      <c r="Q289" s="59">
        <v>66205</v>
      </c>
      <c r="R289" s="59">
        <v>75269</v>
      </c>
    </row>
    <row r="290" spans="3:18" ht="12.75">
      <c r="C290" s="108" t="s">
        <v>0</v>
      </c>
      <c r="D290" s="108" t="s">
        <v>108</v>
      </c>
      <c r="E290" s="30"/>
      <c r="F290" s="30"/>
      <c r="G290" s="30"/>
      <c r="H290" s="30"/>
      <c r="I290" s="113"/>
      <c r="J290" s="30"/>
      <c r="K290" s="30"/>
      <c r="L290" s="30"/>
      <c r="M290" s="30"/>
      <c r="N290" s="187"/>
      <c r="O290" s="187"/>
      <c r="P290" s="187"/>
      <c r="Q290" s="187"/>
      <c r="R290" s="30"/>
    </row>
    <row r="291" spans="3:18" ht="12.75">
      <c r="C291" s="30"/>
      <c r="D291" s="30"/>
      <c r="E291" s="30"/>
      <c r="F291" s="30"/>
      <c r="G291" s="30"/>
      <c r="H291" s="30"/>
      <c r="I291" s="113"/>
      <c r="J291" s="30"/>
      <c r="K291" s="30"/>
      <c r="L291" s="30"/>
      <c r="M291" s="52" t="s">
        <v>107</v>
      </c>
      <c r="N291" s="53"/>
      <c r="O291" s="53"/>
      <c r="P291" s="53"/>
      <c r="Q291" s="53"/>
      <c r="R291" s="53"/>
    </row>
    <row r="292" spans="3:18" ht="12.75">
      <c r="C292" s="108" t="s">
        <v>88</v>
      </c>
      <c r="D292" s="108" t="s">
        <v>89</v>
      </c>
      <c r="E292" s="30"/>
      <c r="F292" s="30"/>
      <c r="G292" s="30"/>
      <c r="H292" s="30"/>
      <c r="I292" s="113"/>
      <c r="J292" s="30"/>
      <c r="K292" s="30"/>
      <c r="L292" s="30"/>
      <c r="M292" s="52" t="s">
        <v>0</v>
      </c>
      <c r="N292" s="52" t="s">
        <v>108</v>
      </c>
      <c r="O292" s="53"/>
      <c r="P292" s="53"/>
      <c r="Q292" s="53"/>
      <c r="R292" s="53"/>
    </row>
    <row r="293" spans="3:18" ht="12.75">
      <c r="C293" s="108" t="s">
        <v>111</v>
      </c>
      <c r="D293" s="108" t="s">
        <v>36</v>
      </c>
      <c r="E293" s="30"/>
      <c r="F293" s="30"/>
      <c r="G293" s="30"/>
      <c r="H293" s="30"/>
      <c r="I293" s="113"/>
      <c r="J293" s="30"/>
      <c r="K293" s="30"/>
      <c r="L293" s="30"/>
      <c r="M293" s="30"/>
      <c r="N293" s="30"/>
      <c r="O293" s="30"/>
      <c r="P293" s="30"/>
      <c r="Q293" s="30"/>
      <c r="R293" s="30"/>
    </row>
    <row r="294" spans="3:18" ht="12.75">
      <c r="C294" s="30"/>
      <c r="D294" s="30"/>
      <c r="E294" s="30"/>
      <c r="F294" s="30"/>
      <c r="G294" s="30"/>
      <c r="H294" s="30"/>
      <c r="I294" s="113"/>
      <c r="J294" s="30"/>
      <c r="K294" s="30"/>
      <c r="L294" s="30"/>
      <c r="M294" s="52" t="s">
        <v>88</v>
      </c>
      <c r="N294" s="52" t="s">
        <v>89</v>
      </c>
      <c r="O294" s="53"/>
      <c r="P294" s="53"/>
      <c r="Q294" s="53"/>
      <c r="R294" s="53"/>
    </row>
    <row r="295" spans="3:18" ht="12.75">
      <c r="C295" s="110" t="s">
        <v>112</v>
      </c>
      <c r="D295" s="110" t="s">
        <v>60</v>
      </c>
      <c r="E295" s="110" t="s">
        <v>61</v>
      </c>
      <c r="F295" s="110" t="s">
        <v>69</v>
      </c>
      <c r="G295" s="110" t="s">
        <v>70</v>
      </c>
      <c r="H295" s="110" t="s">
        <v>71</v>
      </c>
      <c r="I295" s="113"/>
      <c r="J295" s="30"/>
      <c r="K295" s="30"/>
      <c r="L295" s="30"/>
      <c r="M295" s="52" t="s">
        <v>66</v>
      </c>
      <c r="N295" s="52" t="s">
        <v>131</v>
      </c>
      <c r="O295" s="53"/>
      <c r="P295" s="53"/>
      <c r="Q295" s="53"/>
      <c r="R295" s="53"/>
    </row>
    <row r="296" spans="3:18" ht="12.75">
      <c r="C296" s="110" t="s">
        <v>140</v>
      </c>
      <c r="D296" s="106">
        <v>207595</v>
      </c>
      <c r="E296" s="106">
        <v>234063</v>
      </c>
      <c r="F296" s="106">
        <v>233125</v>
      </c>
      <c r="G296" s="106">
        <v>220645</v>
      </c>
      <c r="H296" s="106">
        <v>219932</v>
      </c>
      <c r="I296" s="113">
        <f t="shared" si="14"/>
        <v>223072</v>
      </c>
      <c r="J296" s="30">
        <v>223072</v>
      </c>
      <c r="K296" s="30"/>
      <c r="L296" s="30"/>
      <c r="M296" s="30"/>
      <c r="N296" s="30"/>
      <c r="O296" s="30"/>
      <c r="P296" s="30"/>
      <c r="Q296" s="30"/>
      <c r="R296" s="30"/>
    </row>
    <row r="297" spans="3:18" ht="12.75">
      <c r="C297" s="110" t="s">
        <v>127</v>
      </c>
      <c r="D297" s="106">
        <v>85004</v>
      </c>
      <c r="E297" s="106">
        <v>95722</v>
      </c>
      <c r="F297" s="106">
        <v>87377</v>
      </c>
      <c r="G297" s="106">
        <v>94939</v>
      </c>
      <c r="H297" s="106">
        <v>87500</v>
      </c>
      <c r="I297" s="113">
        <f t="shared" si="14"/>
        <v>90108.4</v>
      </c>
      <c r="J297" s="30">
        <v>90108.4</v>
      </c>
      <c r="K297" s="30"/>
      <c r="L297" s="30"/>
      <c r="M297" s="56" t="s">
        <v>67</v>
      </c>
      <c r="N297" s="56" t="s">
        <v>60</v>
      </c>
      <c r="O297" s="56" t="s">
        <v>61</v>
      </c>
      <c r="P297" s="56" t="s">
        <v>69</v>
      </c>
      <c r="Q297" s="56" t="s">
        <v>70</v>
      </c>
      <c r="R297" s="56" t="s">
        <v>71</v>
      </c>
    </row>
    <row r="298" spans="3:18" ht="12.75">
      <c r="C298" s="110" t="s">
        <v>128</v>
      </c>
      <c r="D298" s="106">
        <v>1564</v>
      </c>
      <c r="E298" s="106">
        <v>1440</v>
      </c>
      <c r="F298" s="106">
        <v>1353</v>
      </c>
      <c r="G298" s="106">
        <v>1829</v>
      </c>
      <c r="H298" s="106">
        <v>1597</v>
      </c>
      <c r="I298" s="113"/>
      <c r="J298" s="30"/>
      <c r="K298" s="30"/>
      <c r="L298" s="30"/>
      <c r="M298" s="56" t="s">
        <v>72</v>
      </c>
      <c r="N298" s="59">
        <v>195604</v>
      </c>
      <c r="O298" s="59">
        <v>207174</v>
      </c>
      <c r="P298" s="59">
        <v>201621</v>
      </c>
      <c r="Q298" s="59">
        <v>204612</v>
      </c>
      <c r="R298" s="58">
        <f>SUM(R300:R327)</f>
        <v>207088</v>
      </c>
    </row>
    <row r="299" spans="3:18" ht="12.75">
      <c r="C299" s="110" t="s">
        <v>129</v>
      </c>
      <c r="D299" s="106">
        <v>4762</v>
      </c>
      <c r="E299" s="106">
        <v>3656</v>
      </c>
      <c r="F299" s="106">
        <v>3210</v>
      </c>
      <c r="G299" s="106">
        <v>3340</v>
      </c>
      <c r="H299" s="106">
        <v>3424</v>
      </c>
      <c r="I299" s="113"/>
      <c r="J299" s="30"/>
      <c r="K299" s="30"/>
      <c r="L299" s="30"/>
      <c r="M299" s="56" t="s">
        <v>95</v>
      </c>
      <c r="N299" s="59">
        <v>165197</v>
      </c>
      <c r="O299" s="59">
        <v>169440</v>
      </c>
      <c r="P299" s="59">
        <v>167686</v>
      </c>
      <c r="Q299" s="59">
        <v>169827</v>
      </c>
      <c r="R299" s="58">
        <f>SUM(R300+R303+R304+R306+R307+R308+R309+R311+R315+R318+R319+R321+R325+R326+R327)</f>
        <v>171094</v>
      </c>
    </row>
    <row r="300" spans="3:18" ht="12.75">
      <c r="C300" s="110" t="s">
        <v>130</v>
      </c>
      <c r="D300" s="106">
        <v>34903</v>
      </c>
      <c r="E300" s="106">
        <v>43313</v>
      </c>
      <c r="F300" s="106">
        <v>44911</v>
      </c>
      <c r="G300" s="106">
        <v>54568</v>
      </c>
      <c r="H300" s="106">
        <v>45959</v>
      </c>
      <c r="I300" s="113"/>
      <c r="J300" s="30"/>
      <c r="K300" s="30"/>
      <c r="L300" s="30"/>
      <c r="M300" s="56" t="s">
        <v>31</v>
      </c>
      <c r="N300" s="59">
        <v>5767</v>
      </c>
      <c r="O300" s="59">
        <v>5595</v>
      </c>
      <c r="P300" s="59">
        <v>5307</v>
      </c>
      <c r="Q300" s="59">
        <v>5233</v>
      </c>
      <c r="R300" s="59">
        <v>5102</v>
      </c>
    </row>
    <row r="301" spans="3:18" ht="12.75">
      <c r="C301" s="110" t="s">
        <v>131</v>
      </c>
      <c r="D301" s="106">
        <v>11416</v>
      </c>
      <c r="E301" s="106">
        <v>11662</v>
      </c>
      <c r="F301" s="106">
        <v>11092</v>
      </c>
      <c r="G301" s="106">
        <v>11731</v>
      </c>
      <c r="H301" s="106">
        <v>9606</v>
      </c>
      <c r="I301" s="113"/>
      <c r="J301" s="30"/>
      <c r="K301" s="30"/>
      <c r="L301" s="30"/>
      <c r="M301" s="56" t="s">
        <v>32</v>
      </c>
      <c r="N301" s="59">
        <v>1442</v>
      </c>
      <c r="O301" s="59">
        <v>1278</v>
      </c>
      <c r="P301" s="59">
        <v>1012</v>
      </c>
      <c r="Q301" s="59">
        <v>1186</v>
      </c>
      <c r="R301" s="59">
        <v>1066</v>
      </c>
    </row>
    <row r="302" spans="3:18" ht="12.75">
      <c r="C302" s="110" t="s">
        <v>132</v>
      </c>
      <c r="D302" s="106">
        <v>45986</v>
      </c>
      <c r="E302" s="106">
        <v>46760</v>
      </c>
      <c r="F302" s="106">
        <v>51470</v>
      </c>
      <c r="G302" s="106">
        <v>24489</v>
      </c>
      <c r="H302" s="106">
        <v>45867</v>
      </c>
      <c r="I302" s="113"/>
      <c r="J302" s="30"/>
      <c r="K302" s="30"/>
      <c r="L302" s="30"/>
      <c r="M302" s="56" t="s">
        <v>20</v>
      </c>
      <c r="N302" s="59">
        <v>765</v>
      </c>
      <c r="O302" s="59">
        <v>972</v>
      </c>
      <c r="P302" s="59">
        <v>593</v>
      </c>
      <c r="Q302" s="59">
        <v>619</v>
      </c>
      <c r="R302" s="59">
        <v>776</v>
      </c>
    </row>
    <row r="303" spans="3:18" ht="12.75">
      <c r="C303" s="110" t="s">
        <v>133</v>
      </c>
      <c r="D303" s="107" t="s">
        <v>0</v>
      </c>
      <c r="E303" s="107" t="s">
        <v>0</v>
      </c>
      <c r="F303" s="107" t="s">
        <v>0</v>
      </c>
      <c r="G303" s="107" t="s">
        <v>0</v>
      </c>
      <c r="H303" s="107" t="s">
        <v>0</v>
      </c>
      <c r="I303" s="113"/>
      <c r="J303" s="30"/>
      <c r="K303" s="30"/>
      <c r="L303" s="30"/>
      <c r="M303" s="56" t="s">
        <v>33</v>
      </c>
      <c r="N303" s="59">
        <v>909</v>
      </c>
      <c r="O303" s="59">
        <v>975</v>
      </c>
      <c r="P303" s="59">
        <v>909</v>
      </c>
      <c r="Q303" s="59">
        <v>907</v>
      </c>
      <c r="R303" s="59">
        <v>912</v>
      </c>
    </row>
    <row r="304" spans="3:18" ht="12.75">
      <c r="C304" s="110" t="s">
        <v>134</v>
      </c>
      <c r="D304" s="107" t="s">
        <v>0</v>
      </c>
      <c r="E304" s="107" t="s">
        <v>0</v>
      </c>
      <c r="F304" s="107" t="s">
        <v>0</v>
      </c>
      <c r="G304" s="107" t="s">
        <v>0</v>
      </c>
      <c r="H304" s="107" t="s">
        <v>0</v>
      </c>
      <c r="I304" s="113"/>
      <c r="J304" s="30"/>
      <c r="K304" s="30"/>
      <c r="L304" s="30"/>
      <c r="M304" s="56" t="s">
        <v>73</v>
      </c>
      <c r="N304" s="59">
        <v>8051</v>
      </c>
      <c r="O304" s="59">
        <v>8584</v>
      </c>
      <c r="P304" s="59">
        <v>9143</v>
      </c>
      <c r="Q304" s="59">
        <v>8131</v>
      </c>
      <c r="R304" s="112">
        <v>8131</v>
      </c>
    </row>
    <row r="305" spans="3:18" ht="12.75">
      <c r="C305" s="110"/>
      <c r="D305" s="111">
        <f>SUM(D298:D304)</f>
        <v>98631</v>
      </c>
      <c r="E305" s="111">
        <f aca="true" t="shared" si="18" ref="E305:H305">SUM(E298:E304)</f>
        <v>106831</v>
      </c>
      <c r="F305" s="111">
        <f t="shared" si="18"/>
        <v>112036</v>
      </c>
      <c r="G305" s="111">
        <f t="shared" si="18"/>
        <v>95957</v>
      </c>
      <c r="H305" s="111">
        <f t="shared" si="18"/>
        <v>106453</v>
      </c>
      <c r="I305" s="113">
        <f aca="true" t="shared" si="19" ref="I305:I360">AVERAGE(D305:H305)</f>
        <v>103981.6</v>
      </c>
      <c r="J305" s="30">
        <v>103981.6</v>
      </c>
      <c r="K305" s="30"/>
      <c r="L305" s="30"/>
      <c r="M305" s="56" t="s">
        <v>34</v>
      </c>
      <c r="N305" s="59">
        <v>263</v>
      </c>
      <c r="O305" s="59">
        <v>312</v>
      </c>
      <c r="P305" s="59">
        <v>232</v>
      </c>
      <c r="Q305" s="59">
        <v>265</v>
      </c>
      <c r="R305" s="59">
        <v>228</v>
      </c>
    </row>
    <row r="306" spans="3:18" ht="12.75">
      <c r="C306" s="110" t="s">
        <v>136</v>
      </c>
      <c r="D306" s="106">
        <v>1532</v>
      </c>
      <c r="E306" s="106">
        <v>2187</v>
      </c>
      <c r="F306" s="106">
        <v>3490</v>
      </c>
      <c r="G306" s="106">
        <v>2413</v>
      </c>
      <c r="H306" s="106">
        <v>2207</v>
      </c>
      <c r="I306" s="113">
        <f>AVERAGE(D306:H306)</f>
        <v>2365.8</v>
      </c>
      <c r="J306" s="30">
        <v>2365.8</v>
      </c>
      <c r="K306" s="30"/>
      <c r="L306" s="30"/>
      <c r="M306" s="56" t="s">
        <v>35</v>
      </c>
      <c r="N306" s="59">
        <v>472</v>
      </c>
      <c r="O306" s="59">
        <v>547</v>
      </c>
      <c r="P306" s="59">
        <v>440</v>
      </c>
      <c r="Q306" s="59">
        <v>506</v>
      </c>
      <c r="R306" s="112">
        <v>506</v>
      </c>
    </row>
    <row r="307" spans="3:18" ht="12.75">
      <c r="C307" s="110" t="s">
        <v>135</v>
      </c>
      <c r="D307" s="106">
        <v>19634</v>
      </c>
      <c r="E307" s="106">
        <v>26024</v>
      </c>
      <c r="F307" s="106">
        <v>27220</v>
      </c>
      <c r="G307" s="106">
        <v>24094</v>
      </c>
      <c r="H307" s="106">
        <v>20902</v>
      </c>
      <c r="I307" s="113">
        <f t="shared" si="19"/>
        <v>23574.8</v>
      </c>
      <c r="J307" s="30">
        <v>23574.8</v>
      </c>
      <c r="K307" s="30"/>
      <c r="L307" s="30"/>
      <c r="M307" s="56" t="s">
        <v>36</v>
      </c>
      <c r="N307" s="59">
        <v>11416</v>
      </c>
      <c r="O307" s="59">
        <v>11662</v>
      </c>
      <c r="P307" s="59">
        <v>11092</v>
      </c>
      <c r="Q307" s="59">
        <v>11731</v>
      </c>
      <c r="R307" s="59">
        <v>9606</v>
      </c>
    </row>
    <row r="308" spans="3:18" ht="12.75">
      <c r="C308" s="110" t="s">
        <v>137</v>
      </c>
      <c r="D308" s="106">
        <v>2794</v>
      </c>
      <c r="E308" s="106">
        <v>3298</v>
      </c>
      <c r="F308" s="106">
        <v>3002</v>
      </c>
      <c r="G308" s="106">
        <v>3241</v>
      </c>
      <c r="H308" s="106">
        <v>2870</v>
      </c>
      <c r="I308" s="113">
        <f t="shared" si="19"/>
        <v>3041</v>
      </c>
      <c r="J308" s="30">
        <v>3041</v>
      </c>
      <c r="K308" s="30"/>
      <c r="L308" s="30"/>
      <c r="M308" s="56" t="s">
        <v>37</v>
      </c>
      <c r="N308" s="59">
        <v>37635</v>
      </c>
      <c r="O308" s="59">
        <v>39204</v>
      </c>
      <c r="P308" s="59">
        <v>40898</v>
      </c>
      <c r="Q308" s="59">
        <v>42678</v>
      </c>
      <c r="R308" s="59">
        <v>44397</v>
      </c>
    </row>
    <row r="309" spans="3:18" ht="12.75">
      <c r="C309" s="30"/>
      <c r="D309" s="30"/>
      <c r="E309" s="30"/>
      <c r="F309" s="30"/>
      <c r="G309" s="30"/>
      <c r="H309" s="30"/>
      <c r="I309" s="113"/>
      <c r="J309" s="30"/>
      <c r="K309" s="30"/>
      <c r="L309" s="30"/>
      <c r="M309" s="56" t="s">
        <v>22</v>
      </c>
      <c r="N309" s="59">
        <v>20608</v>
      </c>
      <c r="O309" s="59">
        <v>22229</v>
      </c>
      <c r="P309" s="59">
        <v>21239</v>
      </c>
      <c r="Q309" s="59">
        <v>21019</v>
      </c>
      <c r="R309" s="59">
        <v>20393</v>
      </c>
    </row>
    <row r="310" spans="3:18" ht="12.75">
      <c r="C310" s="108" t="s">
        <v>107</v>
      </c>
      <c r="D310" s="30"/>
      <c r="E310" s="30"/>
      <c r="F310" s="30"/>
      <c r="G310" s="30"/>
      <c r="H310" s="30"/>
      <c r="I310" s="113"/>
      <c r="J310" s="30"/>
      <c r="K310" s="30"/>
      <c r="L310" s="30"/>
      <c r="M310" s="56" t="s">
        <v>38</v>
      </c>
      <c r="N310" s="59">
        <v>582</v>
      </c>
      <c r="O310" s="59">
        <v>599</v>
      </c>
      <c r="P310" s="59">
        <v>509</v>
      </c>
      <c r="Q310" s="59">
        <v>639</v>
      </c>
      <c r="R310" s="59">
        <v>572</v>
      </c>
    </row>
    <row r="311" spans="3:18" ht="12.75">
      <c r="C311" s="108" t="s">
        <v>0</v>
      </c>
      <c r="D311" s="108" t="s">
        <v>108</v>
      </c>
      <c r="E311" s="30"/>
      <c r="F311" s="30"/>
      <c r="G311" s="30"/>
      <c r="H311" s="30"/>
      <c r="I311" s="113"/>
      <c r="J311" s="30"/>
      <c r="K311" s="30"/>
      <c r="L311" s="30"/>
      <c r="M311" s="56" t="s">
        <v>39</v>
      </c>
      <c r="N311" s="59">
        <v>50220</v>
      </c>
      <c r="O311" s="59">
        <v>49805</v>
      </c>
      <c r="P311" s="59">
        <v>49162</v>
      </c>
      <c r="Q311" s="59">
        <v>49967</v>
      </c>
      <c r="R311" s="59">
        <v>50103</v>
      </c>
    </row>
    <row r="312" spans="3:18" ht="12.75">
      <c r="C312" s="30"/>
      <c r="D312" s="30"/>
      <c r="E312" s="30"/>
      <c r="F312" s="30"/>
      <c r="G312" s="30"/>
      <c r="H312" s="30"/>
      <c r="I312" s="113"/>
      <c r="J312" s="30"/>
      <c r="K312" s="30"/>
      <c r="L312" s="30"/>
      <c r="M312" s="56" t="s">
        <v>40</v>
      </c>
      <c r="N312" s="59">
        <v>364</v>
      </c>
      <c r="O312" s="59">
        <v>353</v>
      </c>
      <c r="P312" s="59">
        <v>341</v>
      </c>
      <c r="Q312" s="59">
        <v>324</v>
      </c>
      <c r="R312" s="59">
        <v>352</v>
      </c>
    </row>
    <row r="313" spans="3:18" ht="12.75">
      <c r="C313" s="108" t="s">
        <v>88</v>
      </c>
      <c r="D313" s="108" t="s">
        <v>89</v>
      </c>
      <c r="E313" s="30"/>
      <c r="F313" s="30"/>
      <c r="G313" s="30"/>
      <c r="H313" s="30"/>
      <c r="I313" s="113"/>
      <c r="J313" s="30"/>
      <c r="K313" s="30"/>
      <c r="L313" s="30"/>
      <c r="M313" s="56" t="s">
        <v>41</v>
      </c>
      <c r="N313" s="59">
        <v>226</v>
      </c>
      <c r="O313" s="59">
        <v>431</v>
      </c>
      <c r="P313" s="59">
        <v>431</v>
      </c>
      <c r="Q313" s="59">
        <v>431</v>
      </c>
      <c r="R313" s="59">
        <v>431</v>
      </c>
    </row>
    <row r="314" spans="3:18" ht="12.75">
      <c r="C314" s="108" t="s">
        <v>111</v>
      </c>
      <c r="D314" s="108" t="s">
        <v>37</v>
      </c>
      <c r="E314" s="30"/>
      <c r="F314" s="30"/>
      <c r="G314" s="30"/>
      <c r="H314" s="30"/>
      <c r="I314" s="113"/>
      <c r="J314" s="30"/>
      <c r="K314" s="30"/>
      <c r="L314" s="30"/>
      <c r="M314" s="56" t="s">
        <v>42</v>
      </c>
      <c r="N314" s="59">
        <v>564</v>
      </c>
      <c r="O314" s="59">
        <v>727</v>
      </c>
      <c r="P314" s="59">
        <v>911</v>
      </c>
      <c r="Q314" s="59">
        <v>741</v>
      </c>
      <c r="R314" s="59">
        <v>812</v>
      </c>
    </row>
    <row r="315" spans="3:18" ht="12.75">
      <c r="C315" s="30"/>
      <c r="D315" s="30"/>
      <c r="E315" s="30"/>
      <c r="F315" s="30"/>
      <c r="G315" s="30"/>
      <c r="H315" s="30"/>
      <c r="I315" s="113"/>
      <c r="J315" s="30"/>
      <c r="K315" s="30"/>
      <c r="L315" s="30"/>
      <c r="M315" s="56" t="s">
        <v>29</v>
      </c>
      <c r="N315" s="59">
        <v>3</v>
      </c>
      <c r="O315" s="59">
        <v>4</v>
      </c>
      <c r="P315" s="59">
        <v>4</v>
      </c>
      <c r="Q315" s="59">
        <v>4</v>
      </c>
      <c r="R315" s="59">
        <v>4</v>
      </c>
    </row>
    <row r="316" spans="3:18" ht="12.75">
      <c r="C316" s="110" t="s">
        <v>112</v>
      </c>
      <c r="D316" s="110" t="s">
        <v>60</v>
      </c>
      <c r="E316" s="110" t="s">
        <v>61</v>
      </c>
      <c r="F316" s="110" t="s">
        <v>69</v>
      </c>
      <c r="G316" s="110" t="s">
        <v>70</v>
      </c>
      <c r="H316" s="110" t="s">
        <v>71</v>
      </c>
      <c r="I316" s="113"/>
      <c r="J316" s="30"/>
      <c r="K316" s="30"/>
      <c r="L316" s="30"/>
      <c r="M316" s="56" t="s">
        <v>26</v>
      </c>
      <c r="N316" s="59">
        <v>6729</v>
      </c>
      <c r="O316" s="59">
        <v>9167</v>
      </c>
      <c r="P316" s="59">
        <v>8895</v>
      </c>
      <c r="Q316" s="59">
        <v>9203</v>
      </c>
      <c r="R316" s="59">
        <v>8527</v>
      </c>
    </row>
    <row r="317" spans="3:18" ht="12.75">
      <c r="C317" s="110" t="s">
        <v>140</v>
      </c>
      <c r="D317" s="106">
        <v>1011297</v>
      </c>
      <c r="E317" s="106">
        <v>1118294</v>
      </c>
      <c r="F317" s="106">
        <v>971889</v>
      </c>
      <c r="G317" s="106">
        <v>1165016</v>
      </c>
      <c r="H317" s="106">
        <v>1017257</v>
      </c>
      <c r="I317" s="113">
        <f t="shared" si="19"/>
        <v>1056750.6</v>
      </c>
      <c r="J317" s="30">
        <v>1056750.6</v>
      </c>
      <c r="K317" s="30"/>
      <c r="L317" s="30"/>
      <c r="M317" s="56" t="s">
        <v>43</v>
      </c>
      <c r="N317" s="59">
        <v>230</v>
      </c>
      <c r="O317" s="59">
        <v>231</v>
      </c>
      <c r="P317" s="59">
        <v>199</v>
      </c>
      <c r="Q317" s="59">
        <v>227</v>
      </c>
      <c r="R317" s="59">
        <v>231</v>
      </c>
    </row>
    <row r="318" spans="3:18" ht="12.75">
      <c r="C318" s="110" t="s">
        <v>127</v>
      </c>
      <c r="D318" s="106">
        <v>363439</v>
      </c>
      <c r="E318" s="106">
        <v>424056</v>
      </c>
      <c r="F318" s="106">
        <v>320581</v>
      </c>
      <c r="G318" s="106">
        <v>464998</v>
      </c>
      <c r="H318" s="106">
        <v>377637</v>
      </c>
      <c r="I318" s="113">
        <f t="shared" si="19"/>
        <v>390142.2</v>
      </c>
      <c r="J318" s="30">
        <v>390142.2</v>
      </c>
      <c r="K318" s="30"/>
      <c r="L318" s="30"/>
      <c r="M318" s="56" t="s">
        <v>18</v>
      </c>
      <c r="N318" s="59">
        <v>10872</v>
      </c>
      <c r="O318" s="59">
        <v>11645</v>
      </c>
      <c r="P318" s="59">
        <v>11089</v>
      </c>
      <c r="Q318" s="59">
        <v>11048</v>
      </c>
      <c r="R318" s="59">
        <v>11529</v>
      </c>
    </row>
    <row r="319" spans="3:18" ht="12.75">
      <c r="C319" s="110" t="s">
        <v>128</v>
      </c>
      <c r="D319" s="106">
        <v>21315</v>
      </c>
      <c r="E319" s="106">
        <v>21852</v>
      </c>
      <c r="F319" s="106">
        <v>13496</v>
      </c>
      <c r="G319" s="106">
        <v>21129</v>
      </c>
      <c r="H319" s="106">
        <v>18923</v>
      </c>
      <c r="I319" s="113"/>
      <c r="J319" s="30"/>
      <c r="K319" s="30"/>
      <c r="L319" s="30"/>
      <c r="M319" s="56" t="s">
        <v>44</v>
      </c>
      <c r="N319" s="59">
        <v>2059</v>
      </c>
      <c r="O319" s="59">
        <v>2212</v>
      </c>
      <c r="P319" s="59">
        <v>2190</v>
      </c>
      <c r="Q319" s="59">
        <v>2135</v>
      </c>
      <c r="R319" s="59">
        <v>2463</v>
      </c>
    </row>
    <row r="320" spans="3:18" ht="12.75">
      <c r="C320" s="110" t="s">
        <v>129</v>
      </c>
      <c r="D320" s="106">
        <v>15884</v>
      </c>
      <c r="E320" s="106">
        <v>18088</v>
      </c>
      <c r="F320" s="106">
        <v>15394</v>
      </c>
      <c r="G320" s="106">
        <v>12779</v>
      </c>
      <c r="H320" s="106">
        <v>17072</v>
      </c>
      <c r="I320" s="113"/>
      <c r="J320" s="30"/>
      <c r="K320" s="30"/>
      <c r="L320" s="30"/>
      <c r="M320" s="56" t="s">
        <v>25</v>
      </c>
      <c r="N320" s="59">
        <v>12566</v>
      </c>
      <c r="O320" s="59">
        <v>14410</v>
      </c>
      <c r="P320" s="59">
        <v>13660</v>
      </c>
      <c r="Q320" s="59">
        <v>12012</v>
      </c>
      <c r="R320" s="59">
        <v>13917</v>
      </c>
    </row>
    <row r="321" spans="3:18" ht="12.75">
      <c r="C321" s="110" t="s">
        <v>130</v>
      </c>
      <c r="D321" s="106">
        <v>40667</v>
      </c>
      <c r="E321" s="106">
        <v>53278</v>
      </c>
      <c r="F321" s="106">
        <v>37852</v>
      </c>
      <c r="G321" s="106">
        <v>53627</v>
      </c>
      <c r="H321" s="106">
        <v>50564</v>
      </c>
      <c r="I321" s="113"/>
      <c r="J321" s="30"/>
      <c r="K321" s="30"/>
      <c r="L321" s="30"/>
      <c r="M321" s="56" t="s">
        <v>27</v>
      </c>
      <c r="N321" s="59">
        <v>7434</v>
      </c>
      <c r="O321" s="59">
        <v>6692</v>
      </c>
      <c r="P321" s="59">
        <v>7489</v>
      </c>
      <c r="Q321" s="59">
        <v>6965</v>
      </c>
      <c r="R321" s="59">
        <v>8047</v>
      </c>
    </row>
    <row r="322" spans="3:18" ht="12.75">
      <c r="C322" s="110" t="s">
        <v>131</v>
      </c>
      <c r="D322" s="106">
        <v>37635</v>
      </c>
      <c r="E322" s="106">
        <v>39204</v>
      </c>
      <c r="F322" s="106">
        <v>40898</v>
      </c>
      <c r="G322" s="106">
        <v>42678</v>
      </c>
      <c r="H322" s="106">
        <v>44397</v>
      </c>
      <c r="I322" s="113"/>
      <c r="J322" s="30"/>
      <c r="K322" s="30"/>
      <c r="L322" s="30"/>
      <c r="M322" s="56" t="s">
        <v>45</v>
      </c>
      <c r="N322" s="59">
        <v>6477</v>
      </c>
      <c r="O322" s="59">
        <v>8996</v>
      </c>
      <c r="P322" s="59">
        <v>6937</v>
      </c>
      <c r="Q322" s="59">
        <v>8912</v>
      </c>
      <c r="R322" s="59">
        <v>8806</v>
      </c>
    </row>
    <row r="323" spans="3:18" ht="12.75">
      <c r="C323" s="110" t="s">
        <v>132</v>
      </c>
      <c r="D323" s="106">
        <v>145341</v>
      </c>
      <c r="E323" s="106">
        <v>154339</v>
      </c>
      <c r="F323" s="106">
        <v>162596</v>
      </c>
      <c r="G323" s="106">
        <v>181308</v>
      </c>
      <c r="H323" s="106">
        <v>125147</v>
      </c>
      <c r="I323" s="113"/>
      <c r="J323" s="30"/>
      <c r="K323" s="30"/>
      <c r="L323" s="30"/>
      <c r="M323" s="56" t="s">
        <v>23</v>
      </c>
      <c r="N323" s="59">
        <v>197</v>
      </c>
      <c r="O323" s="59">
        <v>257</v>
      </c>
      <c r="P323" s="59">
        <v>214</v>
      </c>
      <c r="Q323" s="59">
        <v>221</v>
      </c>
      <c r="R323" s="59">
        <v>274</v>
      </c>
    </row>
    <row r="324" spans="3:18" ht="12.75">
      <c r="C324" s="110" t="s">
        <v>133</v>
      </c>
      <c r="D324" s="107" t="s">
        <v>0</v>
      </c>
      <c r="E324" s="107" t="s">
        <v>0</v>
      </c>
      <c r="F324" s="107" t="s">
        <v>0</v>
      </c>
      <c r="G324" s="107" t="s">
        <v>0</v>
      </c>
      <c r="H324" s="107" t="s">
        <v>0</v>
      </c>
      <c r="I324" s="113"/>
      <c r="J324" s="30"/>
      <c r="K324" s="30"/>
      <c r="L324" s="30"/>
      <c r="M324" s="56" t="s">
        <v>46</v>
      </c>
      <c r="N324" s="59">
        <v>2</v>
      </c>
      <c r="O324" s="59">
        <v>1</v>
      </c>
      <c r="P324" s="59">
        <v>1</v>
      </c>
      <c r="Q324" s="59">
        <v>5</v>
      </c>
      <c r="R324" s="59">
        <v>2</v>
      </c>
    </row>
    <row r="325" spans="3:18" ht="12.75">
      <c r="C325" s="110" t="s">
        <v>134</v>
      </c>
      <c r="D325" s="107" t="s">
        <v>0</v>
      </c>
      <c r="E325" s="107" t="s">
        <v>0</v>
      </c>
      <c r="F325" s="107" t="s">
        <v>0</v>
      </c>
      <c r="G325" s="107" t="s">
        <v>0</v>
      </c>
      <c r="H325" s="107" t="s">
        <v>0</v>
      </c>
      <c r="I325" s="113"/>
      <c r="J325" s="30"/>
      <c r="K325" s="30"/>
      <c r="L325" s="30"/>
      <c r="M325" s="56" t="s">
        <v>24</v>
      </c>
      <c r="N325" s="59">
        <v>834</v>
      </c>
      <c r="O325" s="59">
        <v>849</v>
      </c>
      <c r="P325" s="59">
        <v>770</v>
      </c>
      <c r="Q325" s="59">
        <v>615</v>
      </c>
      <c r="R325" s="59">
        <v>615</v>
      </c>
    </row>
    <row r="326" spans="3:18" ht="12.75">
      <c r="C326" s="110"/>
      <c r="D326" s="111">
        <f>SUM(D319:D325)</f>
        <v>260842</v>
      </c>
      <c r="E326" s="111">
        <f aca="true" t="shared" si="20" ref="E326:H326">SUM(E319:E325)</f>
        <v>286761</v>
      </c>
      <c r="F326" s="111">
        <f t="shared" si="20"/>
        <v>270236</v>
      </c>
      <c r="G326" s="111">
        <f t="shared" si="20"/>
        <v>311521</v>
      </c>
      <c r="H326" s="111">
        <f t="shared" si="20"/>
        <v>256103</v>
      </c>
      <c r="I326" s="113">
        <f t="shared" si="19"/>
        <v>277092.6</v>
      </c>
      <c r="J326" s="30">
        <v>277092.6</v>
      </c>
      <c r="K326" s="30"/>
      <c r="L326" s="30"/>
      <c r="M326" s="56" t="s">
        <v>47</v>
      </c>
      <c r="N326" s="59">
        <v>445</v>
      </c>
      <c r="O326" s="59">
        <v>505</v>
      </c>
      <c r="P326" s="59">
        <v>505</v>
      </c>
      <c r="Q326" s="59">
        <v>505</v>
      </c>
      <c r="R326" s="112">
        <v>505</v>
      </c>
    </row>
    <row r="327" spans="3:18" ht="12.75">
      <c r="C327" s="110" t="s">
        <v>136</v>
      </c>
      <c r="D327" s="106">
        <v>170611</v>
      </c>
      <c r="E327" s="106">
        <v>183999</v>
      </c>
      <c r="F327" s="106">
        <v>166974</v>
      </c>
      <c r="G327" s="106">
        <v>166914</v>
      </c>
      <c r="H327" s="106">
        <v>169253</v>
      </c>
      <c r="I327" s="113">
        <f>AVERAGE(D327:H327)</f>
        <v>171550.2</v>
      </c>
      <c r="J327" s="30">
        <v>171550.2</v>
      </c>
      <c r="K327" s="30"/>
      <c r="L327" s="30"/>
      <c r="M327" s="56" t="s">
        <v>21</v>
      </c>
      <c r="N327" s="59">
        <v>8472</v>
      </c>
      <c r="O327" s="59">
        <v>8932</v>
      </c>
      <c r="P327" s="59">
        <v>7449</v>
      </c>
      <c r="Q327" s="59">
        <v>8383</v>
      </c>
      <c r="R327" s="59">
        <v>8781</v>
      </c>
    </row>
    <row r="328" spans="3:18" ht="12.75">
      <c r="C328" s="110" t="s">
        <v>135</v>
      </c>
      <c r="D328" s="106">
        <v>204950</v>
      </c>
      <c r="E328" s="106">
        <v>210245</v>
      </c>
      <c r="F328" s="106">
        <v>203670</v>
      </c>
      <c r="G328" s="106">
        <v>206882</v>
      </c>
      <c r="H328" s="106">
        <v>202292</v>
      </c>
      <c r="I328" s="113">
        <f t="shared" si="19"/>
        <v>205607.8</v>
      </c>
      <c r="J328" s="30">
        <v>205607.8</v>
      </c>
      <c r="K328" s="30"/>
      <c r="L328" s="30"/>
      <c r="M328" s="30"/>
      <c r="N328" s="30"/>
      <c r="O328" s="30"/>
      <c r="P328" s="30"/>
      <c r="Q328" s="30"/>
      <c r="R328" s="30"/>
    </row>
    <row r="329" spans="3:18" ht="12.75">
      <c r="C329" s="110" t="s">
        <v>137</v>
      </c>
      <c r="D329" s="106">
        <v>11455</v>
      </c>
      <c r="E329" s="106">
        <v>13233</v>
      </c>
      <c r="F329" s="106">
        <v>10428</v>
      </c>
      <c r="G329" s="106">
        <v>14701</v>
      </c>
      <c r="H329" s="106">
        <v>11972</v>
      </c>
      <c r="I329" s="113">
        <f t="shared" si="19"/>
        <v>12357.8</v>
      </c>
      <c r="J329" s="30">
        <v>12357.8</v>
      </c>
      <c r="K329" s="30"/>
      <c r="L329" s="30"/>
      <c r="M329" s="52" t="s">
        <v>107</v>
      </c>
      <c r="N329" s="53"/>
      <c r="O329" s="53"/>
      <c r="P329" s="53"/>
      <c r="Q329" s="53"/>
      <c r="R329" s="53"/>
    </row>
    <row r="330" spans="3:18" ht="12.75">
      <c r="C330" s="30"/>
      <c r="D330" s="30"/>
      <c r="E330" s="30"/>
      <c r="F330" s="30"/>
      <c r="G330" s="30"/>
      <c r="H330" s="30"/>
      <c r="I330" s="113"/>
      <c r="J330" s="30"/>
      <c r="K330" s="30"/>
      <c r="L330" s="30"/>
      <c r="M330" s="52" t="s">
        <v>0</v>
      </c>
      <c r="N330" s="52" t="s">
        <v>108</v>
      </c>
      <c r="O330" s="53"/>
      <c r="P330" s="53"/>
      <c r="Q330" s="53"/>
      <c r="R330" s="53"/>
    </row>
    <row r="331" spans="3:18" ht="12.75">
      <c r="C331" s="108" t="s">
        <v>107</v>
      </c>
      <c r="D331" s="30"/>
      <c r="E331" s="30"/>
      <c r="F331" s="30"/>
      <c r="G331" s="30"/>
      <c r="H331" s="30"/>
      <c r="I331" s="113"/>
      <c r="J331" s="30"/>
      <c r="K331" s="30"/>
      <c r="L331" s="30"/>
      <c r="M331" s="30"/>
      <c r="N331" s="30"/>
      <c r="O331" s="30"/>
      <c r="P331" s="30"/>
      <c r="Q331" s="30"/>
      <c r="R331" s="30"/>
    </row>
    <row r="332" spans="3:18" ht="12.75">
      <c r="C332" s="108" t="s">
        <v>0</v>
      </c>
      <c r="D332" s="108" t="s">
        <v>108</v>
      </c>
      <c r="E332" s="30"/>
      <c r="F332" s="30"/>
      <c r="G332" s="30"/>
      <c r="H332" s="30"/>
      <c r="I332" s="113"/>
      <c r="J332" s="30"/>
      <c r="K332" s="30"/>
      <c r="L332" s="30"/>
      <c r="M332" s="52" t="s">
        <v>88</v>
      </c>
      <c r="N332" s="52" t="s">
        <v>89</v>
      </c>
      <c r="O332" s="53"/>
      <c r="P332" s="53"/>
      <c r="Q332" s="53"/>
      <c r="R332" s="53"/>
    </row>
    <row r="333" spans="3:18" ht="12.75">
      <c r="C333" s="30"/>
      <c r="D333" s="30"/>
      <c r="E333" s="30"/>
      <c r="F333" s="30"/>
      <c r="G333" s="30"/>
      <c r="H333" s="30"/>
      <c r="I333" s="113"/>
      <c r="J333" s="30"/>
      <c r="K333" s="30"/>
      <c r="L333" s="30"/>
      <c r="M333" s="52" t="s">
        <v>66</v>
      </c>
      <c r="N333" s="52" t="s">
        <v>132</v>
      </c>
      <c r="O333" s="53"/>
      <c r="P333" s="53"/>
      <c r="Q333" s="53"/>
      <c r="R333" s="53"/>
    </row>
    <row r="334" spans="3:18" ht="12.75">
      <c r="C334" s="108" t="s">
        <v>88</v>
      </c>
      <c r="D334" s="108" t="s">
        <v>89</v>
      </c>
      <c r="E334" s="30"/>
      <c r="F334" s="30"/>
      <c r="G334" s="30"/>
      <c r="H334" s="30"/>
      <c r="I334" s="113"/>
      <c r="J334" s="30"/>
      <c r="K334" s="30"/>
      <c r="L334" s="30"/>
      <c r="M334" s="30"/>
      <c r="N334" s="30"/>
      <c r="O334" s="30"/>
      <c r="P334" s="30"/>
      <c r="Q334" s="30"/>
      <c r="R334" s="30"/>
    </row>
    <row r="335" spans="3:18" ht="12.75">
      <c r="C335" s="108" t="s">
        <v>111</v>
      </c>
      <c r="D335" s="108" t="s">
        <v>22</v>
      </c>
      <c r="E335" s="30"/>
      <c r="F335" s="30"/>
      <c r="G335" s="30"/>
      <c r="H335" s="30"/>
      <c r="I335" s="113"/>
      <c r="J335" s="30"/>
      <c r="K335" s="30"/>
      <c r="L335" s="30"/>
      <c r="M335" s="56" t="s">
        <v>67</v>
      </c>
      <c r="N335" s="56" t="s">
        <v>60</v>
      </c>
      <c r="O335" s="56" t="s">
        <v>61</v>
      </c>
      <c r="P335" s="56" t="s">
        <v>69</v>
      </c>
      <c r="Q335" s="56" t="s">
        <v>70</v>
      </c>
      <c r="R335" s="56" t="s">
        <v>71</v>
      </c>
    </row>
    <row r="336" spans="3:18" ht="12.75">
      <c r="C336" s="30"/>
      <c r="D336" s="30"/>
      <c r="E336" s="30"/>
      <c r="F336" s="30"/>
      <c r="G336" s="30"/>
      <c r="H336" s="30"/>
      <c r="I336" s="113"/>
      <c r="J336" s="30"/>
      <c r="K336" s="30"/>
      <c r="L336" s="30"/>
      <c r="M336" s="56" t="s">
        <v>72</v>
      </c>
      <c r="N336" s="59">
        <v>506834</v>
      </c>
      <c r="O336" s="59">
        <v>520125</v>
      </c>
      <c r="P336" s="59">
        <v>511038</v>
      </c>
      <c r="Q336" s="59">
        <v>515705</v>
      </c>
      <c r="R336" s="58">
        <f>SUM(R338:R365)</f>
        <v>429590</v>
      </c>
    </row>
    <row r="337" spans="3:18" ht="12.75">
      <c r="C337" s="110" t="s">
        <v>112</v>
      </c>
      <c r="D337" s="110" t="s">
        <v>60</v>
      </c>
      <c r="E337" s="110" t="s">
        <v>61</v>
      </c>
      <c r="F337" s="110" t="s">
        <v>69</v>
      </c>
      <c r="G337" s="110" t="s">
        <v>70</v>
      </c>
      <c r="H337" s="110" t="s">
        <v>71</v>
      </c>
      <c r="I337" s="113"/>
      <c r="J337" s="30"/>
      <c r="K337" s="30"/>
      <c r="L337" s="30"/>
      <c r="M337" s="56" t="s">
        <v>95</v>
      </c>
      <c r="N337" s="59">
        <v>484859</v>
      </c>
      <c r="O337" s="59">
        <v>495699</v>
      </c>
      <c r="P337" s="59">
        <v>487489</v>
      </c>
      <c r="Q337" s="59">
        <v>488609</v>
      </c>
      <c r="R337" s="58">
        <f>SUM(R338:R338+R341+R342+R344+R345+R346+R347+R349+R353+R356+R357+R359+R363+R364+R365)</f>
        <v>404583</v>
      </c>
    </row>
    <row r="338" spans="3:18" ht="12.75">
      <c r="C338" s="110" t="s">
        <v>140</v>
      </c>
      <c r="D338" s="106">
        <v>3215781</v>
      </c>
      <c r="E338" s="106">
        <v>3074405</v>
      </c>
      <c r="F338" s="106">
        <v>3135765</v>
      </c>
      <c r="G338" s="106">
        <v>3098203</v>
      </c>
      <c r="H338" s="106">
        <v>3209900</v>
      </c>
      <c r="I338" s="113">
        <f t="shared" si="19"/>
        <v>3146810.8</v>
      </c>
      <c r="J338" s="30">
        <v>3146810.8</v>
      </c>
      <c r="K338" s="30"/>
      <c r="L338" s="30"/>
      <c r="M338" s="56" t="s">
        <v>31</v>
      </c>
      <c r="N338" s="59">
        <v>4630</v>
      </c>
      <c r="O338" s="59">
        <v>3670</v>
      </c>
      <c r="P338" s="59">
        <v>3282</v>
      </c>
      <c r="Q338" s="59">
        <v>3829</v>
      </c>
      <c r="R338" s="59">
        <v>4946</v>
      </c>
    </row>
    <row r="339" spans="3:18" ht="12.75">
      <c r="C339" s="110" t="s">
        <v>127</v>
      </c>
      <c r="D339" s="106">
        <v>1021693</v>
      </c>
      <c r="E339" s="106">
        <v>983054</v>
      </c>
      <c r="F339" s="106">
        <v>1055958</v>
      </c>
      <c r="G339" s="106">
        <v>1044396</v>
      </c>
      <c r="H339" s="106">
        <v>1111141</v>
      </c>
      <c r="I339" s="113">
        <f t="shared" si="19"/>
        <v>1043248.4</v>
      </c>
      <c r="J339" s="30">
        <v>1043248.4</v>
      </c>
      <c r="K339" s="30"/>
      <c r="L339" s="30"/>
      <c r="M339" s="56" t="s">
        <v>32</v>
      </c>
      <c r="N339" s="59">
        <v>1349</v>
      </c>
      <c r="O339" s="59">
        <v>1439</v>
      </c>
      <c r="P339" s="59">
        <v>1413</v>
      </c>
      <c r="Q339" s="59">
        <v>1922</v>
      </c>
      <c r="R339" s="59">
        <v>984</v>
      </c>
    </row>
    <row r="340" spans="3:18" ht="12.75">
      <c r="C340" s="110" t="s">
        <v>128</v>
      </c>
      <c r="D340" s="106">
        <v>58149</v>
      </c>
      <c r="E340" s="106">
        <v>38445</v>
      </c>
      <c r="F340" s="106">
        <v>31986</v>
      </c>
      <c r="G340" s="106">
        <v>28669</v>
      </c>
      <c r="H340" s="106">
        <v>31687</v>
      </c>
      <c r="I340" s="113"/>
      <c r="J340" s="30"/>
      <c r="K340" s="30"/>
      <c r="L340" s="30"/>
      <c r="M340" s="56" t="s">
        <v>20</v>
      </c>
      <c r="N340" s="59">
        <v>584</v>
      </c>
      <c r="O340" s="59">
        <v>652</v>
      </c>
      <c r="P340" s="59">
        <v>594</v>
      </c>
      <c r="Q340" s="59">
        <v>694</v>
      </c>
      <c r="R340" s="59">
        <v>642</v>
      </c>
    </row>
    <row r="341" spans="3:18" ht="12.75">
      <c r="C341" s="110" t="s">
        <v>129</v>
      </c>
      <c r="D341" s="106">
        <v>55334</v>
      </c>
      <c r="E341" s="106">
        <v>64415</v>
      </c>
      <c r="F341" s="106">
        <v>55669</v>
      </c>
      <c r="G341" s="106">
        <v>58168</v>
      </c>
      <c r="H341" s="106">
        <v>66270</v>
      </c>
      <c r="I341" s="113"/>
      <c r="J341" s="30"/>
      <c r="K341" s="30"/>
      <c r="L341" s="30"/>
      <c r="M341" s="56" t="s">
        <v>33</v>
      </c>
      <c r="N341" s="59">
        <v>110</v>
      </c>
      <c r="O341" s="59">
        <v>114</v>
      </c>
      <c r="P341" s="59">
        <v>98</v>
      </c>
      <c r="Q341" s="59">
        <v>128</v>
      </c>
      <c r="R341" s="59">
        <v>136</v>
      </c>
    </row>
    <row r="342" spans="3:18" ht="12.75">
      <c r="C342" s="110" t="s">
        <v>130</v>
      </c>
      <c r="D342" s="106">
        <v>195462</v>
      </c>
      <c r="E342" s="106">
        <v>215896</v>
      </c>
      <c r="F342" s="106">
        <v>210892</v>
      </c>
      <c r="G342" s="106">
        <v>179306</v>
      </c>
      <c r="H342" s="106">
        <v>220608</v>
      </c>
      <c r="I342" s="113"/>
      <c r="J342" s="30"/>
      <c r="K342" s="30"/>
      <c r="L342" s="30"/>
      <c r="M342" s="56" t="s">
        <v>73</v>
      </c>
      <c r="N342" s="59">
        <v>3766</v>
      </c>
      <c r="O342" s="59">
        <v>3944</v>
      </c>
      <c r="P342" s="59">
        <v>3907</v>
      </c>
      <c r="Q342" s="59">
        <v>3785</v>
      </c>
      <c r="R342" s="112">
        <v>3785</v>
      </c>
    </row>
    <row r="343" spans="3:18" ht="12.75">
      <c r="C343" s="110" t="s">
        <v>131</v>
      </c>
      <c r="D343" s="106">
        <v>20608</v>
      </c>
      <c r="E343" s="106">
        <v>22229</v>
      </c>
      <c r="F343" s="106">
        <v>21239</v>
      </c>
      <c r="G343" s="106">
        <v>21019</v>
      </c>
      <c r="H343" s="106">
        <v>20393</v>
      </c>
      <c r="I343" s="113"/>
      <c r="J343" s="30"/>
      <c r="K343" s="30"/>
      <c r="L343" s="30"/>
      <c r="M343" s="56" t="s">
        <v>34</v>
      </c>
      <c r="N343" s="59">
        <v>4</v>
      </c>
      <c r="O343" s="59">
        <v>4</v>
      </c>
      <c r="P343" s="59">
        <v>4</v>
      </c>
      <c r="Q343" s="59">
        <v>4</v>
      </c>
      <c r="R343" s="59">
        <v>4</v>
      </c>
    </row>
    <row r="344" spans="3:18" ht="12.75">
      <c r="C344" s="110" t="s">
        <v>132</v>
      </c>
      <c r="D344" s="106">
        <v>26571</v>
      </c>
      <c r="E344" s="106">
        <v>27826</v>
      </c>
      <c r="F344" s="106">
        <v>22638</v>
      </c>
      <c r="G344" s="106">
        <v>24799</v>
      </c>
      <c r="H344" s="106">
        <v>25248</v>
      </c>
      <c r="I344" s="113"/>
      <c r="J344" s="30"/>
      <c r="K344" s="30"/>
      <c r="L344" s="30"/>
      <c r="M344" s="56" t="s">
        <v>35</v>
      </c>
      <c r="N344" s="59">
        <v>44</v>
      </c>
      <c r="O344" s="59">
        <v>42</v>
      </c>
      <c r="P344" s="59">
        <v>26</v>
      </c>
      <c r="Q344" s="59">
        <v>32</v>
      </c>
      <c r="R344" s="112">
        <v>32</v>
      </c>
    </row>
    <row r="345" spans="3:18" ht="12.75">
      <c r="C345" s="110" t="s">
        <v>133</v>
      </c>
      <c r="D345" s="106">
        <v>185</v>
      </c>
      <c r="E345" s="106">
        <v>187</v>
      </c>
      <c r="F345" s="106">
        <v>186</v>
      </c>
      <c r="G345" s="106">
        <v>186</v>
      </c>
      <c r="H345" s="106">
        <v>230</v>
      </c>
      <c r="I345" s="113"/>
      <c r="J345" s="30"/>
      <c r="K345" s="30"/>
      <c r="L345" s="30"/>
      <c r="M345" s="56" t="s">
        <v>36</v>
      </c>
      <c r="N345" s="59">
        <v>45986</v>
      </c>
      <c r="O345" s="59">
        <v>46760</v>
      </c>
      <c r="P345" s="59">
        <v>51470</v>
      </c>
      <c r="Q345" s="59">
        <v>24489</v>
      </c>
      <c r="R345" s="59">
        <v>45867</v>
      </c>
    </row>
    <row r="346" spans="3:18" ht="12.75">
      <c r="C346" s="110" t="s">
        <v>134</v>
      </c>
      <c r="D346" s="107" t="s">
        <v>0</v>
      </c>
      <c r="E346" s="107" t="s">
        <v>0</v>
      </c>
      <c r="F346" s="107" t="s">
        <v>0</v>
      </c>
      <c r="G346" s="107" t="s">
        <v>0</v>
      </c>
      <c r="H346" s="107" t="s">
        <v>0</v>
      </c>
      <c r="I346" s="113"/>
      <c r="J346" s="30"/>
      <c r="K346" s="30"/>
      <c r="L346" s="30"/>
      <c r="M346" s="56" t="s">
        <v>37</v>
      </c>
      <c r="N346" s="59">
        <v>145341</v>
      </c>
      <c r="O346" s="59">
        <v>154339</v>
      </c>
      <c r="P346" s="59">
        <v>162596</v>
      </c>
      <c r="Q346" s="59">
        <v>181308</v>
      </c>
      <c r="R346" s="59">
        <v>125147</v>
      </c>
    </row>
    <row r="347" spans="3:18" ht="12.75">
      <c r="C347" s="110"/>
      <c r="D347" s="111">
        <f>SUM(D340:D346)</f>
        <v>356309</v>
      </c>
      <c r="E347" s="111">
        <f aca="true" t="shared" si="21" ref="E347:H347">SUM(E340:E346)</f>
        <v>368998</v>
      </c>
      <c r="F347" s="111">
        <f t="shared" si="21"/>
        <v>342610</v>
      </c>
      <c r="G347" s="111">
        <f t="shared" si="21"/>
        <v>312147</v>
      </c>
      <c r="H347" s="111">
        <f t="shared" si="21"/>
        <v>364436</v>
      </c>
      <c r="I347" s="113">
        <f t="shared" si="19"/>
        <v>348900</v>
      </c>
      <c r="J347" s="30">
        <v>348900</v>
      </c>
      <c r="K347" s="30"/>
      <c r="L347" s="30"/>
      <c r="M347" s="56" t="s">
        <v>22</v>
      </c>
      <c r="N347" s="59">
        <v>26571</v>
      </c>
      <c r="O347" s="59">
        <v>27826</v>
      </c>
      <c r="P347" s="59">
        <v>22638</v>
      </c>
      <c r="Q347" s="59">
        <v>24799</v>
      </c>
      <c r="R347" s="59">
        <v>25248</v>
      </c>
    </row>
    <row r="348" spans="3:18" ht="12.75">
      <c r="C348" s="110" t="s">
        <v>136</v>
      </c>
      <c r="D348" s="106">
        <v>791808.03195</v>
      </c>
      <c r="E348" s="106">
        <v>772066.59625</v>
      </c>
      <c r="F348" s="106">
        <v>929383.9848</v>
      </c>
      <c r="G348" s="106">
        <v>900238.3541</v>
      </c>
      <c r="H348" s="106">
        <v>1016001.7597</v>
      </c>
      <c r="I348" s="113">
        <f>AVERAGE(D348:H348)</f>
        <v>881899.7453600001</v>
      </c>
      <c r="J348" s="15">
        <v>881899.7453600001</v>
      </c>
      <c r="K348" s="30"/>
      <c r="L348" s="30"/>
      <c r="M348" s="56" t="s">
        <v>38</v>
      </c>
      <c r="N348" s="59">
        <v>1686</v>
      </c>
      <c r="O348" s="59">
        <v>1632</v>
      </c>
      <c r="P348" s="59">
        <v>1532</v>
      </c>
      <c r="Q348" s="59">
        <v>1593</v>
      </c>
      <c r="R348" s="59">
        <v>1084</v>
      </c>
    </row>
    <row r="349" spans="3:18" ht="12.75">
      <c r="C349" s="110" t="s">
        <v>135</v>
      </c>
      <c r="D349" s="106">
        <v>937666.3073</v>
      </c>
      <c r="E349" s="106">
        <v>867843.4923999999</v>
      </c>
      <c r="F349" s="106">
        <v>702957.3692000001</v>
      </c>
      <c r="G349" s="106">
        <v>736858.6278</v>
      </c>
      <c r="H349" s="106">
        <v>612852.5626999999</v>
      </c>
      <c r="I349" s="113">
        <f t="shared" si="19"/>
        <v>771635.6718799999</v>
      </c>
      <c r="J349" s="15">
        <v>771635.6718799999</v>
      </c>
      <c r="K349" s="30"/>
      <c r="L349" s="30"/>
      <c r="M349" s="56" t="s">
        <v>39</v>
      </c>
      <c r="N349" s="59">
        <v>246836</v>
      </c>
      <c r="O349" s="59">
        <v>246707</v>
      </c>
      <c r="P349" s="59">
        <v>232665</v>
      </c>
      <c r="Q349" s="59">
        <v>237079</v>
      </c>
      <c r="R349" s="59">
        <v>187374</v>
      </c>
    </row>
    <row r="350" spans="3:18" ht="12.75">
      <c r="C350" s="110" t="s">
        <v>137</v>
      </c>
      <c r="D350" s="106">
        <v>108306</v>
      </c>
      <c r="E350" s="106">
        <v>109264</v>
      </c>
      <c r="F350" s="106">
        <v>104856</v>
      </c>
      <c r="G350" s="106">
        <v>104562</v>
      </c>
      <c r="H350" s="106">
        <v>105467</v>
      </c>
      <c r="I350" s="113">
        <f t="shared" si="19"/>
        <v>106491</v>
      </c>
      <c r="J350" s="30">
        <v>106491</v>
      </c>
      <c r="K350" s="30"/>
      <c r="L350" s="30"/>
      <c r="M350" s="56" t="s">
        <v>40</v>
      </c>
      <c r="N350" s="59">
        <v>1062</v>
      </c>
      <c r="O350" s="59">
        <v>1022</v>
      </c>
      <c r="P350" s="59">
        <v>953</v>
      </c>
      <c r="Q350" s="59">
        <v>932</v>
      </c>
      <c r="R350" s="59">
        <v>1011</v>
      </c>
    </row>
    <row r="351" spans="3:18" ht="12.75">
      <c r="C351" s="30"/>
      <c r="D351" s="113"/>
      <c r="E351" s="113"/>
      <c r="F351" s="113"/>
      <c r="G351" s="113"/>
      <c r="H351" s="113"/>
      <c r="I351" s="113"/>
      <c r="J351" s="30"/>
      <c r="K351" s="30"/>
      <c r="L351" s="30"/>
      <c r="M351" s="56" t="s">
        <v>41</v>
      </c>
      <c r="N351" s="59">
        <v>12</v>
      </c>
      <c r="O351" s="59">
        <v>9</v>
      </c>
      <c r="P351" s="59">
        <v>11</v>
      </c>
      <c r="Q351" s="59">
        <v>18</v>
      </c>
      <c r="R351" s="59">
        <v>12</v>
      </c>
    </row>
    <row r="352" spans="3:18" ht="12.75">
      <c r="C352" s="108" t="s">
        <v>107</v>
      </c>
      <c r="D352" s="30"/>
      <c r="E352" s="30"/>
      <c r="F352" s="30"/>
      <c r="G352" s="30"/>
      <c r="H352" s="30"/>
      <c r="I352" s="113"/>
      <c r="J352" s="30"/>
      <c r="K352" s="30"/>
      <c r="L352" s="30"/>
      <c r="M352" s="56" t="s">
        <v>42</v>
      </c>
      <c r="N352" s="59">
        <v>91</v>
      </c>
      <c r="O352" s="59">
        <v>125</v>
      </c>
      <c r="P352" s="59">
        <v>177</v>
      </c>
      <c r="Q352" s="59">
        <v>157</v>
      </c>
      <c r="R352" s="59">
        <v>145</v>
      </c>
    </row>
    <row r="353" spans="3:18" ht="12.75">
      <c r="C353" s="108" t="s">
        <v>0</v>
      </c>
      <c r="D353" s="108" t="s">
        <v>108</v>
      </c>
      <c r="E353" s="30"/>
      <c r="F353" s="30"/>
      <c r="G353" s="30"/>
      <c r="H353" s="30"/>
      <c r="I353" s="113"/>
      <c r="J353" s="30"/>
      <c r="K353" s="30"/>
      <c r="L353" s="30"/>
      <c r="M353" s="56" t="s">
        <v>29</v>
      </c>
      <c r="N353" s="59">
        <v>87</v>
      </c>
      <c r="O353" s="59">
        <v>85</v>
      </c>
      <c r="P353" s="59">
        <v>57</v>
      </c>
      <c r="Q353" s="59">
        <v>67</v>
      </c>
      <c r="R353" s="59">
        <v>82</v>
      </c>
    </row>
    <row r="354" spans="3:18" ht="12.75">
      <c r="C354" s="30"/>
      <c r="D354" s="30"/>
      <c r="E354" s="30"/>
      <c r="F354" s="30"/>
      <c r="G354" s="30"/>
      <c r="H354" s="30"/>
      <c r="I354" s="113"/>
      <c r="J354" s="30"/>
      <c r="K354" s="30"/>
      <c r="L354" s="30"/>
      <c r="M354" s="56" t="s">
        <v>26</v>
      </c>
      <c r="N354" s="59">
        <v>3806</v>
      </c>
      <c r="O354" s="59">
        <v>4094</v>
      </c>
      <c r="P354" s="59">
        <v>4100</v>
      </c>
      <c r="Q354" s="59">
        <v>4837</v>
      </c>
      <c r="R354" s="59">
        <v>5006</v>
      </c>
    </row>
    <row r="355" spans="3:18" ht="12.75">
      <c r="C355" s="108" t="s">
        <v>88</v>
      </c>
      <c r="D355" s="108" t="s">
        <v>89</v>
      </c>
      <c r="E355" s="30"/>
      <c r="F355" s="30"/>
      <c r="G355" s="30"/>
      <c r="H355" s="30"/>
      <c r="I355" s="113"/>
      <c r="J355" s="30"/>
      <c r="K355" s="30"/>
      <c r="L355" s="30"/>
      <c r="M355" s="56" t="s">
        <v>43</v>
      </c>
      <c r="N355" s="59">
        <v>74</v>
      </c>
      <c r="O355" s="59">
        <v>75</v>
      </c>
      <c r="P355" s="59">
        <v>86</v>
      </c>
      <c r="Q355" s="59">
        <v>80</v>
      </c>
      <c r="R355" s="59">
        <v>84</v>
      </c>
    </row>
    <row r="356" spans="3:18" ht="12.75">
      <c r="C356" s="108" t="s">
        <v>111</v>
      </c>
      <c r="D356" s="108" t="s">
        <v>38</v>
      </c>
      <c r="E356" s="30"/>
      <c r="F356" s="30"/>
      <c r="G356" s="30"/>
      <c r="H356" s="30"/>
      <c r="I356" s="113"/>
      <c r="J356" s="30"/>
      <c r="K356" s="30"/>
      <c r="L356" s="30"/>
      <c r="M356" s="56" t="s">
        <v>18</v>
      </c>
      <c r="N356" s="59">
        <v>384</v>
      </c>
      <c r="O356" s="59">
        <v>472</v>
      </c>
      <c r="P356" s="59">
        <v>307</v>
      </c>
      <c r="Q356" s="59">
        <v>413</v>
      </c>
      <c r="R356" s="59">
        <v>448</v>
      </c>
    </row>
    <row r="357" spans="3:18" ht="12.75">
      <c r="C357" s="30"/>
      <c r="D357" s="30"/>
      <c r="E357" s="30"/>
      <c r="F357" s="30"/>
      <c r="G357" s="30"/>
      <c r="H357" s="30"/>
      <c r="I357" s="113"/>
      <c r="J357" s="30"/>
      <c r="K357" s="30"/>
      <c r="L357" s="30"/>
      <c r="M357" s="56" t="s">
        <v>44</v>
      </c>
      <c r="N357" s="59">
        <v>1149</v>
      </c>
      <c r="O357" s="59">
        <v>1603</v>
      </c>
      <c r="P357" s="59">
        <v>1275</v>
      </c>
      <c r="Q357" s="59">
        <v>1314</v>
      </c>
      <c r="R357" s="59">
        <v>1340</v>
      </c>
    </row>
    <row r="358" spans="3:18" ht="12.75">
      <c r="C358" s="110" t="s">
        <v>112</v>
      </c>
      <c r="D358" s="110" t="s">
        <v>60</v>
      </c>
      <c r="E358" s="110" t="s">
        <v>61</v>
      </c>
      <c r="F358" s="110" t="s">
        <v>69</v>
      </c>
      <c r="G358" s="110" t="s">
        <v>70</v>
      </c>
      <c r="H358" s="110" t="s">
        <v>71</v>
      </c>
      <c r="I358" s="113"/>
      <c r="J358" s="30"/>
      <c r="K358" s="30"/>
      <c r="L358" s="30"/>
      <c r="M358" s="56" t="s">
        <v>25</v>
      </c>
      <c r="N358" s="59">
        <v>5487</v>
      </c>
      <c r="O358" s="59">
        <v>6829</v>
      </c>
      <c r="P358" s="59">
        <v>7686</v>
      </c>
      <c r="Q358" s="59">
        <v>8302</v>
      </c>
      <c r="R358" s="59">
        <v>8419</v>
      </c>
    </row>
    <row r="359" spans="3:19" ht="12.75">
      <c r="C359" s="110" t="s">
        <v>140</v>
      </c>
      <c r="D359" s="106">
        <v>93917</v>
      </c>
      <c r="E359" s="106">
        <v>89780</v>
      </c>
      <c r="F359" s="106">
        <v>79996</v>
      </c>
      <c r="G359" s="106">
        <v>96496</v>
      </c>
      <c r="H359" s="106">
        <v>89661</v>
      </c>
      <c r="I359" s="113">
        <f t="shared" si="19"/>
        <v>89970</v>
      </c>
      <c r="J359" s="30">
        <v>89970</v>
      </c>
      <c r="K359" s="30"/>
      <c r="L359" s="30"/>
      <c r="M359" s="56" t="s">
        <v>27</v>
      </c>
      <c r="N359" s="59">
        <v>9726</v>
      </c>
      <c r="O359" s="59">
        <v>9910</v>
      </c>
      <c r="P359" s="59">
        <v>8970</v>
      </c>
      <c r="Q359" s="59">
        <v>11158</v>
      </c>
      <c r="R359" s="59">
        <v>9953</v>
      </c>
      <c r="S359" s="18"/>
    </row>
    <row r="360" spans="3:18" ht="12.75">
      <c r="C360" s="110" t="s">
        <v>127</v>
      </c>
      <c r="D360" s="106">
        <v>44960</v>
      </c>
      <c r="E360" s="106">
        <v>43287</v>
      </c>
      <c r="F360" s="106">
        <v>42870</v>
      </c>
      <c r="G360" s="106">
        <v>49333</v>
      </c>
      <c r="H360" s="106">
        <v>44763</v>
      </c>
      <c r="I360" s="113">
        <f t="shared" si="19"/>
        <v>45042.6</v>
      </c>
      <c r="J360" s="30">
        <v>45042.6</v>
      </c>
      <c r="K360" s="30"/>
      <c r="L360" s="30"/>
      <c r="M360" s="56" t="s">
        <v>45</v>
      </c>
      <c r="N360" s="59">
        <v>7010</v>
      </c>
      <c r="O360" s="59">
        <v>7620</v>
      </c>
      <c r="P360" s="59">
        <v>6202</v>
      </c>
      <c r="Q360" s="59">
        <v>7653</v>
      </c>
      <c r="R360" s="59">
        <v>6789</v>
      </c>
    </row>
    <row r="361" spans="3:18" ht="12.75">
      <c r="C361" s="110" t="s">
        <v>128</v>
      </c>
      <c r="D361" s="106">
        <v>116</v>
      </c>
      <c r="E361" s="106">
        <v>137</v>
      </c>
      <c r="F361" s="106">
        <v>100</v>
      </c>
      <c r="G361" s="106">
        <v>113</v>
      </c>
      <c r="H361" s="106">
        <v>122</v>
      </c>
      <c r="I361" s="113"/>
      <c r="J361" s="30"/>
      <c r="K361" s="30"/>
      <c r="L361" s="30"/>
      <c r="M361" s="56" t="s">
        <v>23</v>
      </c>
      <c r="N361" s="59">
        <v>628</v>
      </c>
      <c r="O361" s="59">
        <v>639</v>
      </c>
      <c r="P361" s="59">
        <v>459</v>
      </c>
      <c r="Q361" s="59">
        <v>560</v>
      </c>
      <c r="R361" s="59">
        <v>537</v>
      </c>
    </row>
    <row r="362" spans="3:18" ht="12.75">
      <c r="C362" s="110" t="s">
        <v>129</v>
      </c>
      <c r="D362" s="106">
        <v>3336</v>
      </c>
      <c r="E362" s="106">
        <v>3125</v>
      </c>
      <c r="F362" s="106">
        <v>2508</v>
      </c>
      <c r="G362" s="106">
        <v>2835</v>
      </c>
      <c r="H362" s="106">
        <v>3581</v>
      </c>
      <c r="I362" s="113"/>
      <c r="J362" s="30"/>
      <c r="K362" s="30"/>
      <c r="L362" s="30"/>
      <c r="M362" s="56" t="s">
        <v>46</v>
      </c>
      <c r="N362" s="59">
        <v>182</v>
      </c>
      <c r="O362" s="59">
        <v>286</v>
      </c>
      <c r="P362" s="59">
        <v>332</v>
      </c>
      <c r="Q362" s="59">
        <v>344</v>
      </c>
      <c r="R362" s="59">
        <v>290</v>
      </c>
    </row>
    <row r="363" spans="3:18" ht="12.75">
      <c r="C363" s="110" t="s">
        <v>130</v>
      </c>
      <c r="D363" s="106">
        <v>11776</v>
      </c>
      <c r="E363" s="106">
        <v>12635</v>
      </c>
      <c r="F363" s="106">
        <v>9246</v>
      </c>
      <c r="G363" s="106">
        <v>11852</v>
      </c>
      <c r="H363" s="106">
        <v>12863</v>
      </c>
      <c r="I363" s="113"/>
      <c r="J363" s="30"/>
      <c r="K363" s="30"/>
      <c r="L363" s="30"/>
      <c r="M363" s="56" t="s">
        <v>24</v>
      </c>
      <c r="N363" s="59">
        <v>33</v>
      </c>
      <c r="O363" s="59">
        <v>33</v>
      </c>
      <c r="P363" s="59">
        <v>33</v>
      </c>
      <c r="Q363" s="59">
        <v>33</v>
      </c>
      <c r="R363" s="59">
        <v>33</v>
      </c>
    </row>
    <row r="364" spans="3:18" ht="12.75">
      <c r="C364" s="110" t="s">
        <v>131</v>
      </c>
      <c r="D364" s="106">
        <v>582</v>
      </c>
      <c r="E364" s="106">
        <v>599</v>
      </c>
      <c r="F364" s="106">
        <v>509</v>
      </c>
      <c r="G364" s="106">
        <v>639</v>
      </c>
      <c r="H364" s="106">
        <v>572</v>
      </c>
      <c r="I364" s="113"/>
      <c r="J364" s="30"/>
      <c r="K364" s="30"/>
      <c r="L364" s="30"/>
      <c r="M364" s="56" t="s">
        <v>47</v>
      </c>
      <c r="N364" s="59">
        <v>30</v>
      </c>
      <c r="O364" s="59">
        <v>29</v>
      </c>
      <c r="P364" s="59">
        <v>29</v>
      </c>
      <c r="Q364" s="59">
        <v>29</v>
      </c>
      <c r="R364" s="112">
        <v>29</v>
      </c>
    </row>
    <row r="365" spans="3:18" ht="12.75">
      <c r="C365" s="110" t="s">
        <v>132</v>
      </c>
      <c r="D365" s="106">
        <v>1686</v>
      </c>
      <c r="E365" s="106">
        <v>1632</v>
      </c>
      <c r="F365" s="106">
        <v>1532</v>
      </c>
      <c r="G365" s="106">
        <v>1593</v>
      </c>
      <c r="H365" s="106">
        <v>1084</v>
      </c>
      <c r="I365" s="113"/>
      <c r="J365" s="30"/>
      <c r="K365" s="30"/>
      <c r="L365" s="30"/>
      <c r="M365" s="56" t="s">
        <v>21</v>
      </c>
      <c r="N365" s="59">
        <v>166</v>
      </c>
      <c r="O365" s="59">
        <v>165</v>
      </c>
      <c r="P365" s="59">
        <v>136</v>
      </c>
      <c r="Q365" s="59">
        <v>146</v>
      </c>
      <c r="R365" s="59">
        <v>163</v>
      </c>
    </row>
    <row r="366" spans="3:18" ht="12.75">
      <c r="C366" s="110" t="s">
        <v>133</v>
      </c>
      <c r="D366" s="107" t="s">
        <v>0</v>
      </c>
      <c r="E366" s="107" t="s">
        <v>0</v>
      </c>
      <c r="F366" s="107" t="s">
        <v>0</v>
      </c>
      <c r="G366" s="107" t="s">
        <v>0</v>
      </c>
      <c r="H366" s="107" t="s">
        <v>0</v>
      </c>
      <c r="I366" s="113"/>
      <c r="J366" s="30"/>
      <c r="K366" s="30"/>
      <c r="L366" s="30"/>
      <c r="M366" s="30"/>
      <c r="N366" s="30"/>
      <c r="O366" s="30"/>
      <c r="P366" s="30"/>
      <c r="Q366" s="30"/>
      <c r="R366" s="30"/>
    </row>
    <row r="367" spans="3:18" ht="12.75">
      <c r="C367" s="110" t="s">
        <v>134</v>
      </c>
      <c r="D367" s="107" t="s">
        <v>0</v>
      </c>
      <c r="E367" s="107" t="s">
        <v>0</v>
      </c>
      <c r="F367" s="107" t="s">
        <v>0</v>
      </c>
      <c r="G367" s="107" t="s">
        <v>0</v>
      </c>
      <c r="H367" s="107" t="s">
        <v>0</v>
      </c>
      <c r="I367" s="113"/>
      <c r="J367" s="30"/>
      <c r="K367" s="30"/>
      <c r="L367" s="30"/>
      <c r="M367" s="52" t="s">
        <v>107</v>
      </c>
      <c r="N367" s="53"/>
      <c r="O367" s="53"/>
      <c r="P367" s="53"/>
      <c r="Q367" s="53"/>
      <c r="R367" s="53"/>
    </row>
    <row r="368" spans="3:18" ht="12.75">
      <c r="C368" s="110"/>
      <c r="D368" s="111">
        <f>SUM(D361:D367)</f>
        <v>17496</v>
      </c>
      <c r="E368" s="111">
        <f aca="true" t="shared" si="22" ref="E368:H368">SUM(E361:E367)</f>
        <v>18128</v>
      </c>
      <c r="F368" s="111">
        <f t="shared" si="22"/>
        <v>13895</v>
      </c>
      <c r="G368" s="111">
        <f t="shared" si="22"/>
        <v>17032</v>
      </c>
      <c r="H368" s="111">
        <f t="shared" si="22"/>
        <v>18222</v>
      </c>
      <c r="I368" s="113">
        <f aca="true" t="shared" si="23" ref="I368:I423">AVERAGE(D368:H368)</f>
        <v>16954.6</v>
      </c>
      <c r="J368" s="30">
        <v>16954.6</v>
      </c>
      <c r="K368" s="30"/>
      <c r="L368" s="30"/>
      <c r="M368" s="52" t="s">
        <v>0</v>
      </c>
      <c r="N368" s="52" t="s">
        <v>108</v>
      </c>
      <c r="O368" s="53"/>
      <c r="P368" s="53"/>
      <c r="Q368" s="53"/>
      <c r="R368" s="53"/>
    </row>
    <row r="369" spans="3:18" ht="12.75">
      <c r="C369" s="110" t="s">
        <v>136</v>
      </c>
      <c r="D369" s="106">
        <v>14991</v>
      </c>
      <c r="E369" s="106">
        <v>12595</v>
      </c>
      <c r="F369" s="106">
        <v>10241</v>
      </c>
      <c r="G369" s="106">
        <v>13517</v>
      </c>
      <c r="H369" s="106">
        <v>10566</v>
      </c>
      <c r="I369" s="113">
        <f>AVERAGE(D369:H369)</f>
        <v>12382</v>
      </c>
      <c r="J369" s="30">
        <v>12382</v>
      </c>
      <c r="K369" s="30"/>
      <c r="L369" s="30"/>
      <c r="M369" s="30"/>
      <c r="N369" s="30"/>
      <c r="O369" s="30"/>
      <c r="P369" s="30"/>
      <c r="Q369" s="30"/>
      <c r="R369" s="30"/>
    </row>
    <row r="370" spans="3:18" ht="12.75">
      <c r="C370" s="110" t="s">
        <v>135</v>
      </c>
      <c r="D370" s="106">
        <v>12575</v>
      </c>
      <c r="E370" s="106">
        <v>12238</v>
      </c>
      <c r="F370" s="106">
        <v>9872</v>
      </c>
      <c r="G370" s="106">
        <v>12726</v>
      </c>
      <c r="H370" s="106">
        <v>12197</v>
      </c>
      <c r="I370" s="113">
        <f t="shared" si="23"/>
        <v>11921.6</v>
      </c>
      <c r="J370" s="30">
        <v>11921.6</v>
      </c>
      <c r="K370" s="30"/>
      <c r="L370" s="30"/>
      <c r="M370" s="52" t="s">
        <v>88</v>
      </c>
      <c r="N370" s="52" t="s">
        <v>89</v>
      </c>
      <c r="O370" s="53"/>
      <c r="P370" s="53"/>
      <c r="Q370" s="53"/>
      <c r="R370" s="53"/>
    </row>
    <row r="371" spans="3:18" ht="12.75">
      <c r="C371" s="110" t="s">
        <v>137</v>
      </c>
      <c r="D371" s="106">
        <v>3895</v>
      </c>
      <c r="E371" s="106">
        <v>3532</v>
      </c>
      <c r="F371" s="106">
        <v>3118</v>
      </c>
      <c r="G371" s="106">
        <v>3887</v>
      </c>
      <c r="H371" s="106">
        <v>3914</v>
      </c>
      <c r="I371" s="113">
        <f t="shared" si="23"/>
        <v>3669.2</v>
      </c>
      <c r="J371" s="30">
        <v>3669.2</v>
      </c>
      <c r="K371" s="30"/>
      <c r="L371" s="30"/>
      <c r="M371" s="52" t="s">
        <v>66</v>
      </c>
      <c r="N371" s="52" t="s">
        <v>133</v>
      </c>
      <c r="O371" s="53"/>
      <c r="P371" s="53"/>
      <c r="Q371" s="53"/>
      <c r="R371" s="53"/>
    </row>
    <row r="372" spans="3:18" ht="12.75">
      <c r="C372" s="30"/>
      <c r="D372" s="30"/>
      <c r="E372" s="30"/>
      <c r="F372" s="30"/>
      <c r="G372" s="30"/>
      <c r="H372" s="30"/>
      <c r="I372" s="113"/>
      <c r="J372" s="30"/>
      <c r="K372" s="30"/>
      <c r="L372" s="30"/>
      <c r="M372" s="30"/>
      <c r="N372" s="30"/>
      <c r="O372" s="30"/>
      <c r="P372" s="30"/>
      <c r="Q372" s="30"/>
      <c r="R372" s="30"/>
    </row>
    <row r="373" spans="3:18" ht="12.75">
      <c r="C373" s="108" t="s">
        <v>107</v>
      </c>
      <c r="D373" s="30"/>
      <c r="E373" s="30"/>
      <c r="F373" s="30"/>
      <c r="G373" s="30"/>
      <c r="H373" s="30"/>
      <c r="I373" s="113"/>
      <c r="J373" s="30"/>
      <c r="K373" s="30"/>
      <c r="L373" s="30"/>
      <c r="M373" s="56" t="s">
        <v>67</v>
      </c>
      <c r="N373" s="56" t="s">
        <v>60</v>
      </c>
      <c r="O373" s="56" t="s">
        <v>61</v>
      </c>
      <c r="P373" s="56" t="s">
        <v>69</v>
      </c>
      <c r="Q373" s="56" t="s">
        <v>70</v>
      </c>
      <c r="R373" s="56" t="s">
        <v>71</v>
      </c>
    </row>
    <row r="374" spans="3:18" ht="12.75">
      <c r="C374" s="108" t="s">
        <v>0</v>
      </c>
      <c r="D374" s="108" t="s">
        <v>108</v>
      </c>
      <c r="E374" s="30"/>
      <c r="F374" s="30"/>
      <c r="G374" s="30"/>
      <c r="H374" s="30"/>
      <c r="I374" s="113"/>
      <c r="J374" s="30"/>
      <c r="K374" s="30"/>
      <c r="L374" s="30"/>
      <c r="M374" s="56" t="s">
        <v>72</v>
      </c>
      <c r="N374" s="112">
        <f>SUM(N376:N403)</f>
        <v>4175</v>
      </c>
      <c r="O374" s="112">
        <f aca="true" t="shared" si="24" ref="O374:R374">SUM(O376:O403)</f>
        <v>4280</v>
      </c>
      <c r="P374" s="112">
        <f t="shared" si="24"/>
        <v>4177</v>
      </c>
      <c r="Q374" s="112">
        <f t="shared" si="24"/>
        <v>4162</v>
      </c>
      <c r="R374" s="112">
        <f t="shared" si="24"/>
        <v>4200</v>
      </c>
    </row>
    <row r="375" spans="3:18" ht="12.75">
      <c r="C375" s="30"/>
      <c r="D375" s="30"/>
      <c r="E375" s="30"/>
      <c r="F375" s="30"/>
      <c r="G375" s="30"/>
      <c r="H375" s="30"/>
      <c r="I375" s="113"/>
      <c r="J375" s="30"/>
      <c r="K375" s="30"/>
      <c r="L375" s="30"/>
      <c r="M375" s="56" t="s">
        <v>95</v>
      </c>
      <c r="N375" s="57" t="s">
        <v>0</v>
      </c>
      <c r="O375" s="57" t="s">
        <v>0</v>
      </c>
      <c r="P375" s="57" t="s">
        <v>0</v>
      </c>
      <c r="Q375" s="57" t="s">
        <v>0</v>
      </c>
      <c r="R375" s="57" t="s">
        <v>0</v>
      </c>
    </row>
    <row r="376" spans="3:18" ht="12.75">
      <c r="C376" s="108" t="s">
        <v>88</v>
      </c>
      <c r="D376" s="108" t="s">
        <v>89</v>
      </c>
      <c r="E376" s="30"/>
      <c r="F376" s="30"/>
      <c r="G376" s="30"/>
      <c r="H376" s="30"/>
      <c r="I376" s="113"/>
      <c r="J376" s="30"/>
      <c r="K376" s="30"/>
      <c r="L376" s="30"/>
      <c r="M376" s="56" t="s">
        <v>31</v>
      </c>
      <c r="N376" s="57" t="s">
        <v>0</v>
      </c>
      <c r="O376" s="57" t="s">
        <v>0</v>
      </c>
      <c r="P376" s="57" t="s">
        <v>0</v>
      </c>
      <c r="Q376" s="57" t="s">
        <v>0</v>
      </c>
      <c r="R376" s="57" t="s">
        <v>0</v>
      </c>
    </row>
    <row r="377" spans="3:18" ht="12.75">
      <c r="C377" s="108" t="s">
        <v>111</v>
      </c>
      <c r="D377" s="108" t="s">
        <v>39</v>
      </c>
      <c r="E377" s="30"/>
      <c r="F377" s="30"/>
      <c r="G377" s="30"/>
      <c r="H377" s="30"/>
      <c r="I377" s="113"/>
      <c r="J377" s="30"/>
      <c r="K377" s="30"/>
      <c r="L377" s="30"/>
      <c r="M377" s="56" t="s">
        <v>32</v>
      </c>
      <c r="N377" s="57" t="s">
        <v>0</v>
      </c>
      <c r="O377" s="57" t="s">
        <v>0</v>
      </c>
      <c r="P377" s="57" t="s">
        <v>0</v>
      </c>
      <c r="Q377" s="57" t="s">
        <v>0</v>
      </c>
      <c r="R377" s="57" t="s">
        <v>0</v>
      </c>
    </row>
    <row r="378" spans="3:18" ht="12.75">
      <c r="C378" s="30"/>
      <c r="D378" s="30"/>
      <c r="E378" s="30"/>
      <c r="F378" s="30"/>
      <c r="G378" s="30"/>
      <c r="H378" s="30"/>
      <c r="I378" s="113"/>
      <c r="J378" s="30"/>
      <c r="K378" s="30"/>
      <c r="L378" s="30"/>
      <c r="M378" s="56" t="s">
        <v>20</v>
      </c>
      <c r="N378" s="57" t="s">
        <v>0</v>
      </c>
      <c r="O378" s="57" t="s">
        <v>0</v>
      </c>
      <c r="P378" s="57" t="s">
        <v>0</v>
      </c>
      <c r="Q378" s="57" t="s">
        <v>0</v>
      </c>
      <c r="R378" s="57" t="s">
        <v>0</v>
      </c>
    </row>
    <row r="379" spans="3:18" ht="12.75">
      <c r="C379" s="110" t="s">
        <v>112</v>
      </c>
      <c r="D379" s="110" t="s">
        <v>60</v>
      </c>
      <c r="E379" s="110" t="s">
        <v>61</v>
      </c>
      <c r="F379" s="110" t="s">
        <v>69</v>
      </c>
      <c r="G379" s="110" t="s">
        <v>70</v>
      </c>
      <c r="H379" s="110" t="s">
        <v>71</v>
      </c>
      <c r="I379" s="113"/>
      <c r="J379" s="30"/>
      <c r="K379" s="30"/>
      <c r="L379" s="30"/>
      <c r="M379" s="56" t="s">
        <v>33</v>
      </c>
      <c r="N379" s="57" t="s">
        <v>0</v>
      </c>
      <c r="O379" s="57" t="s">
        <v>0</v>
      </c>
      <c r="P379" s="57" t="s">
        <v>0</v>
      </c>
      <c r="Q379" s="57" t="s">
        <v>0</v>
      </c>
      <c r="R379" s="57" t="s">
        <v>0</v>
      </c>
    </row>
    <row r="380" spans="3:18" ht="12.75">
      <c r="C380" s="110" t="s">
        <v>140</v>
      </c>
      <c r="D380" s="106">
        <v>1101708</v>
      </c>
      <c r="E380" s="106">
        <v>1146858</v>
      </c>
      <c r="F380" s="106">
        <v>1042543</v>
      </c>
      <c r="G380" s="106">
        <v>1074107</v>
      </c>
      <c r="H380" s="106">
        <v>1100636</v>
      </c>
      <c r="I380" s="113">
        <f t="shared" si="23"/>
        <v>1093170.4</v>
      </c>
      <c r="J380" s="30">
        <v>1093170.4</v>
      </c>
      <c r="K380" s="30"/>
      <c r="L380" s="30"/>
      <c r="M380" s="56" t="s">
        <v>73</v>
      </c>
      <c r="N380" s="57" t="s">
        <v>0</v>
      </c>
      <c r="O380" s="57" t="s">
        <v>0</v>
      </c>
      <c r="P380" s="57" t="s">
        <v>0</v>
      </c>
      <c r="Q380" s="57" t="s">
        <v>0</v>
      </c>
      <c r="R380" s="57" t="s">
        <v>0</v>
      </c>
    </row>
    <row r="381" spans="3:18" ht="12.75">
      <c r="C381" s="110" t="s">
        <v>127</v>
      </c>
      <c r="D381" s="106">
        <v>311794</v>
      </c>
      <c r="E381" s="106">
        <v>322281</v>
      </c>
      <c r="F381" s="106">
        <v>315822</v>
      </c>
      <c r="G381" s="106">
        <v>308814</v>
      </c>
      <c r="H381" s="106">
        <v>326526</v>
      </c>
      <c r="I381" s="113">
        <f t="shared" si="23"/>
        <v>317047.4</v>
      </c>
      <c r="J381" s="30">
        <v>317047.4</v>
      </c>
      <c r="K381" s="30"/>
      <c r="L381" s="30"/>
      <c r="M381" s="56" t="s">
        <v>34</v>
      </c>
      <c r="N381" s="57" t="s">
        <v>0</v>
      </c>
      <c r="O381" s="57" t="s">
        <v>0</v>
      </c>
      <c r="P381" s="57" t="s">
        <v>0</v>
      </c>
      <c r="Q381" s="57" t="s">
        <v>0</v>
      </c>
      <c r="R381" s="57" t="s">
        <v>0</v>
      </c>
    </row>
    <row r="382" spans="3:18" ht="12.75">
      <c r="C382" s="110" t="s">
        <v>128</v>
      </c>
      <c r="D382" s="106">
        <v>4745</v>
      </c>
      <c r="E382" s="106">
        <v>4165</v>
      </c>
      <c r="F382" s="106">
        <v>4640</v>
      </c>
      <c r="G382" s="106">
        <v>3558</v>
      </c>
      <c r="H382" s="106">
        <v>3482</v>
      </c>
      <c r="I382" s="113"/>
      <c r="J382" s="30"/>
      <c r="K382" s="30"/>
      <c r="L382" s="30"/>
      <c r="M382" s="56" t="s">
        <v>35</v>
      </c>
      <c r="N382" s="57" t="s">
        <v>0</v>
      </c>
      <c r="O382" s="57" t="s">
        <v>0</v>
      </c>
      <c r="P382" s="57" t="s">
        <v>0</v>
      </c>
      <c r="Q382" s="57" t="s">
        <v>0</v>
      </c>
      <c r="R382" s="57" t="s">
        <v>0</v>
      </c>
    </row>
    <row r="383" spans="3:18" ht="12.75">
      <c r="C383" s="110" t="s">
        <v>129</v>
      </c>
      <c r="D383" s="106">
        <v>13332</v>
      </c>
      <c r="E383" s="106">
        <v>13243</v>
      </c>
      <c r="F383" s="106">
        <v>10967</v>
      </c>
      <c r="G383" s="106">
        <v>9408</v>
      </c>
      <c r="H383" s="106">
        <v>13031</v>
      </c>
      <c r="I383" s="113"/>
      <c r="J383" s="30"/>
      <c r="K383" s="30"/>
      <c r="L383" s="30"/>
      <c r="M383" s="56" t="s">
        <v>36</v>
      </c>
      <c r="N383" s="57" t="s">
        <v>0</v>
      </c>
      <c r="O383" s="57" t="s">
        <v>0</v>
      </c>
      <c r="P383" s="57" t="s">
        <v>0</v>
      </c>
      <c r="Q383" s="57" t="s">
        <v>0</v>
      </c>
      <c r="R383" s="57" t="s">
        <v>0</v>
      </c>
    </row>
    <row r="384" spans="3:18" ht="12.75">
      <c r="C384" s="110" t="s">
        <v>130</v>
      </c>
      <c r="D384" s="106">
        <v>42807</v>
      </c>
      <c r="E384" s="106">
        <v>44758</v>
      </c>
      <c r="F384" s="106">
        <v>32786</v>
      </c>
      <c r="G384" s="106">
        <v>47947</v>
      </c>
      <c r="H384" s="106">
        <v>65586</v>
      </c>
      <c r="I384" s="113"/>
      <c r="J384" s="30"/>
      <c r="K384" s="30"/>
      <c r="L384" s="30"/>
      <c r="M384" s="56" t="s">
        <v>37</v>
      </c>
      <c r="N384" s="57" t="s">
        <v>0</v>
      </c>
      <c r="O384" s="57" t="s">
        <v>0</v>
      </c>
      <c r="P384" s="57" t="s">
        <v>0</v>
      </c>
      <c r="Q384" s="57" t="s">
        <v>0</v>
      </c>
      <c r="R384" s="57" t="s">
        <v>0</v>
      </c>
    </row>
    <row r="385" spans="3:18" ht="12.75">
      <c r="C385" s="110" t="s">
        <v>131</v>
      </c>
      <c r="D385" s="106">
        <v>50220</v>
      </c>
      <c r="E385" s="106">
        <v>49805</v>
      </c>
      <c r="F385" s="106">
        <v>49162</v>
      </c>
      <c r="G385" s="106">
        <v>49967</v>
      </c>
      <c r="H385" s="106">
        <v>50103</v>
      </c>
      <c r="I385" s="113"/>
      <c r="J385" s="30"/>
      <c r="K385" s="30"/>
      <c r="L385" s="30"/>
      <c r="M385" s="56" t="s">
        <v>22</v>
      </c>
      <c r="N385" s="59">
        <v>185</v>
      </c>
      <c r="O385" s="59">
        <v>187</v>
      </c>
      <c r="P385" s="59">
        <v>186</v>
      </c>
      <c r="Q385" s="59">
        <v>186</v>
      </c>
      <c r="R385" s="59">
        <v>230</v>
      </c>
    </row>
    <row r="386" spans="3:18" ht="12.75">
      <c r="C386" s="110" t="s">
        <v>132</v>
      </c>
      <c r="D386" s="106">
        <v>246836</v>
      </c>
      <c r="E386" s="106">
        <v>246707</v>
      </c>
      <c r="F386" s="106">
        <v>232665</v>
      </c>
      <c r="G386" s="106">
        <v>237079</v>
      </c>
      <c r="H386" s="106">
        <v>187374</v>
      </c>
      <c r="I386" s="113"/>
      <c r="J386" s="30"/>
      <c r="K386" s="30"/>
      <c r="L386" s="30"/>
      <c r="M386" s="56" t="s">
        <v>38</v>
      </c>
      <c r="N386" s="57" t="s">
        <v>0</v>
      </c>
      <c r="O386" s="57" t="s">
        <v>0</v>
      </c>
      <c r="P386" s="57" t="s">
        <v>0</v>
      </c>
      <c r="Q386" s="57" t="s">
        <v>0</v>
      </c>
      <c r="R386" s="57" t="s">
        <v>0</v>
      </c>
    </row>
    <row r="387" spans="3:18" ht="12.75">
      <c r="C387" s="110" t="s">
        <v>133</v>
      </c>
      <c r="D387" s="107" t="s">
        <v>0</v>
      </c>
      <c r="E387" s="107" t="s">
        <v>0</v>
      </c>
      <c r="F387" s="107" t="s">
        <v>0</v>
      </c>
      <c r="G387" s="107" t="s">
        <v>0</v>
      </c>
      <c r="H387" s="107" t="s">
        <v>0</v>
      </c>
      <c r="I387" s="113"/>
      <c r="J387" s="30"/>
      <c r="K387" s="30"/>
      <c r="L387" s="30"/>
      <c r="M387" s="56" t="s">
        <v>39</v>
      </c>
      <c r="N387" s="57" t="s">
        <v>0</v>
      </c>
      <c r="O387" s="57" t="s">
        <v>0</v>
      </c>
      <c r="P387" s="57" t="s">
        <v>0</v>
      </c>
      <c r="Q387" s="57" t="s">
        <v>0</v>
      </c>
      <c r="R387" s="57" t="s">
        <v>0</v>
      </c>
    </row>
    <row r="388" spans="3:18" ht="12.75">
      <c r="C388" s="110" t="s">
        <v>134</v>
      </c>
      <c r="D388" s="107" t="s">
        <v>0</v>
      </c>
      <c r="E388" s="107" t="s">
        <v>0</v>
      </c>
      <c r="F388" s="107" t="s">
        <v>0</v>
      </c>
      <c r="G388" s="107" t="s">
        <v>0</v>
      </c>
      <c r="H388" s="107" t="s">
        <v>0</v>
      </c>
      <c r="I388" s="113"/>
      <c r="J388" s="30"/>
      <c r="K388" s="30"/>
      <c r="L388" s="30"/>
      <c r="M388" s="56" t="s">
        <v>40</v>
      </c>
      <c r="N388" s="57" t="s">
        <v>0</v>
      </c>
      <c r="O388" s="57" t="s">
        <v>0</v>
      </c>
      <c r="P388" s="57" t="s">
        <v>0</v>
      </c>
      <c r="Q388" s="57" t="s">
        <v>0</v>
      </c>
      <c r="R388" s="57" t="s">
        <v>0</v>
      </c>
    </row>
    <row r="389" spans="3:18" ht="12.75">
      <c r="C389" s="110"/>
      <c r="D389" s="111">
        <f>SUM(D382:D388)</f>
        <v>357940</v>
      </c>
      <c r="E389" s="111">
        <f aca="true" t="shared" si="25" ref="E389:H389">SUM(E382:E388)</f>
        <v>358678</v>
      </c>
      <c r="F389" s="111">
        <f t="shared" si="25"/>
        <v>330220</v>
      </c>
      <c r="G389" s="111">
        <f t="shared" si="25"/>
        <v>347959</v>
      </c>
      <c r="H389" s="111">
        <f t="shared" si="25"/>
        <v>319576</v>
      </c>
      <c r="I389" s="113">
        <f t="shared" si="23"/>
        <v>342874.6</v>
      </c>
      <c r="J389" s="30">
        <v>342874.6</v>
      </c>
      <c r="K389" s="30"/>
      <c r="L389" s="30"/>
      <c r="M389" s="56" t="s">
        <v>41</v>
      </c>
      <c r="N389" s="57" t="s">
        <v>0</v>
      </c>
      <c r="O389" s="57" t="s">
        <v>0</v>
      </c>
      <c r="P389" s="57" t="s">
        <v>0</v>
      </c>
      <c r="Q389" s="57" t="s">
        <v>0</v>
      </c>
      <c r="R389" s="57" t="s">
        <v>0</v>
      </c>
    </row>
    <row r="390" spans="3:18" ht="12.75">
      <c r="C390" s="110" t="s">
        <v>136</v>
      </c>
      <c r="D390" s="106">
        <v>284772</v>
      </c>
      <c r="E390" s="106">
        <v>290441</v>
      </c>
      <c r="F390" s="106">
        <v>288704</v>
      </c>
      <c r="G390" s="106">
        <v>288454</v>
      </c>
      <c r="H390" s="106">
        <v>303116</v>
      </c>
      <c r="I390" s="113">
        <f>AVERAGE(D390:H390)</f>
        <v>291097.4</v>
      </c>
      <c r="J390" s="30">
        <v>291097.4</v>
      </c>
      <c r="K390" s="30"/>
      <c r="L390" s="30"/>
      <c r="M390" s="56" t="s">
        <v>42</v>
      </c>
      <c r="N390" s="57" t="s">
        <v>0</v>
      </c>
      <c r="O390" s="57" t="s">
        <v>0</v>
      </c>
      <c r="P390" s="57" t="s">
        <v>0</v>
      </c>
      <c r="Q390" s="57" t="s">
        <v>0</v>
      </c>
      <c r="R390" s="57" t="s">
        <v>0</v>
      </c>
    </row>
    <row r="391" spans="3:18" ht="12.75">
      <c r="C391" s="110" t="s">
        <v>135</v>
      </c>
      <c r="D391" s="106">
        <v>133582</v>
      </c>
      <c r="E391" s="106">
        <v>161074</v>
      </c>
      <c r="F391" s="106">
        <v>94756</v>
      </c>
      <c r="G391" s="106">
        <v>115912</v>
      </c>
      <c r="H391" s="106">
        <v>137215</v>
      </c>
      <c r="I391" s="113">
        <f t="shared" si="23"/>
        <v>128507.8</v>
      </c>
      <c r="J391" s="30">
        <v>128507.8</v>
      </c>
      <c r="K391" s="30"/>
      <c r="L391" s="30"/>
      <c r="M391" s="56" t="s">
        <v>29</v>
      </c>
      <c r="N391" s="57" t="s">
        <v>0</v>
      </c>
      <c r="O391" s="57" t="s">
        <v>0</v>
      </c>
      <c r="P391" s="57" t="s">
        <v>0</v>
      </c>
      <c r="Q391" s="57" t="s">
        <v>0</v>
      </c>
      <c r="R391" s="57" t="s">
        <v>0</v>
      </c>
    </row>
    <row r="392" spans="3:18" ht="12.75">
      <c r="C392" s="110" t="s">
        <v>137</v>
      </c>
      <c r="D392" s="106">
        <v>13619</v>
      </c>
      <c r="E392" s="106">
        <v>14383</v>
      </c>
      <c r="F392" s="106">
        <v>13041</v>
      </c>
      <c r="G392" s="106">
        <v>12970</v>
      </c>
      <c r="H392" s="106">
        <v>14202</v>
      </c>
      <c r="I392" s="113">
        <f t="shared" si="23"/>
        <v>13643</v>
      </c>
      <c r="J392" s="30">
        <v>13643</v>
      </c>
      <c r="K392" s="30"/>
      <c r="L392" s="30"/>
      <c r="M392" s="56" t="s">
        <v>26</v>
      </c>
      <c r="N392" s="57" t="s">
        <v>0</v>
      </c>
      <c r="O392" s="57" t="s">
        <v>0</v>
      </c>
      <c r="P392" s="57" t="s">
        <v>0</v>
      </c>
      <c r="Q392" s="57" t="s">
        <v>0</v>
      </c>
      <c r="R392" s="57" t="s">
        <v>0</v>
      </c>
    </row>
    <row r="393" spans="3:18" ht="12.75">
      <c r="C393" s="30"/>
      <c r="D393" s="30"/>
      <c r="E393" s="30"/>
      <c r="F393" s="30"/>
      <c r="G393" s="30"/>
      <c r="H393" s="30"/>
      <c r="I393" s="113"/>
      <c r="J393" s="30"/>
      <c r="K393" s="30"/>
      <c r="L393" s="30"/>
      <c r="M393" s="56" t="s">
        <v>43</v>
      </c>
      <c r="N393" s="57" t="s">
        <v>0</v>
      </c>
      <c r="O393" s="57" t="s">
        <v>0</v>
      </c>
      <c r="P393" s="57" t="s">
        <v>0</v>
      </c>
      <c r="Q393" s="57" t="s">
        <v>0</v>
      </c>
      <c r="R393" s="57" t="s">
        <v>0</v>
      </c>
    </row>
    <row r="394" spans="3:18" ht="12.75">
      <c r="C394" s="108" t="s">
        <v>107</v>
      </c>
      <c r="D394" s="30"/>
      <c r="E394" s="30"/>
      <c r="F394" s="30"/>
      <c r="G394" s="30"/>
      <c r="H394" s="30"/>
      <c r="I394" s="113"/>
      <c r="J394" s="30"/>
      <c r="K394" s="30"/>
      <c r="L394" s="30"/>
      <c r="M394" s="56" t="s">
        <v>18</v>
      </c>
      <c r="N394" s="59">
        <v>3990</v>
      </c>
      <c r="O394" s="59">
        <v>4093</v>
      </c>
      <c r="P394" s="59">
        <v>3991</v>
      </c>
      <c r="Q394" s="59">
        <v>3976</v>
      </c>
      <c r="R394" s="59">
        <v>3970</v>
      </c>
    </row>
    <row r="395" spans="3:18" ht="12.75">
      <c r="C395" s="108" t="s">
        <v>0</v>
      </c>
      <c r="D395" s="108" t="s">
        <v>108</v>
      </c>
      <c r="E395" s="30"/>
      <c r="F395" s="30"/>
      <c r="G395" s="30"/>
      <c r="H395" s="30"/>
      <c r="I395" s="113"/>
      <c r="J395" s="30"/>
      <c r="K395" s="30"/>
      <c r="L395" s="30"/>
      <c r="M395" s="56" t="s">
        <v>44</v>
      </c>
      <c r="N395" s="57" t="s">
        <v>0</v>
      </c>
      <c r="O395" s="57" t="s">
        <v>0</v>
      </c>
      <c r="P395" s="57" t="s">
        <v>0</v>
      </c>
      <c r="Q395" s="57" t="s">
        <v>0</v>
      </c>
      <c r="R395" s="57" t="s">
        <v>0</v>
      </c>
    </row>
    <row r="396" spans="3:18" ht="12.75">
      <c r="C396" s="30"/>
      <c r="D396" s="30"/>
      <c r="E396" s="30"/>
      <c r="F396" s="30"/>
      <c r="G396" s="30"/>
      <c r="H396" s="30"/>
      <c r="I396" s="113"/>
      <c r="J396" s="30"/>
      <c r="K396" s="30"/>
      <c r="L396" s="30"/>
      <c r="M396" s="56" t="s">
        <v>25</v>
      </c>
      <c r="N396" s="57" t="s">
        <v>0</v>
      </c>
      <c r="O396" s="57" t="s">
        <v>0</v>
      </c>
      <c r="P396" s="57" t="s">
        <v>0</v>
      </c>
      <c r="Q396" s="57" t="s">
        <v>0</v>
      </c>
      <c r="R396" s="57" t="s">
        <v>0</v>
      </c>
    </row>
    <row r="397" spans="3:18" ht="12.75">
      <c r="C397" s="108" t="s">
        <v>88</v>
      </c>
      <c r="D397" s="108" t="s">
        <v>89</v>
      </c>
      <c r="E397" s="30"/>
      <c r="F397" s="30"/>
      <c r="G397" s="30"/>
      <c r="H397" s="30"/>
      <c r="I397" s="113"/>
      <c r="J397" s="30"/>
      <c r="K397" s="30"/>
      <c r="L397" s="30"/>
      <c r="M397" s="56" t="s">
        <v>27</v>
      </c>
      <c r="N397" s="57" t="s">
        <v>0</v>
      </c>
      <c r="O397" s="57" t="s">
        <v>0</v>
      </c>
      <c r="P397" s="57" t="s">
        <v>0</v>
      </c>
      <c r="Q397" s="57" t="s">
        <v>0</v>
      </c>
      <c r="R397" s="57" t="s">
        <v>0</v>
      </c>
    </row>
    <row r="398" spans="3:18" ht="12.75">
      <c r="C398" s="108" t="s">
        <v>111</v>
      </c>
      <c r="D398" s="108" t="s">
        <v>40</v>
      </c>
      <c r="E398" s="30"/>
      <c r="F398" s="30"/>
      <c r="G398" s="30"/>
      <c r="H398" s="30"/>
      <c r="I398" s="113"/>
      <c r="J398" s="30"/>
      <c r="K398" s="30"/>
      <c r="L398" s="30"/>
      <c r="M398" s="56" t="s">
        <v>45</v>
      </c>
      <c r="N398" s="57" t="s">
        <v>0</v>
      </c>
      <c r="O398" s="57" t="s">
        <v>0</v>
      </c>
      <c r="P398" s="57" t="s">
        <v>0</v>
      </c>
      <c r="Q398" s="57" t="s">
        <v>0</v>
      </c>
      <c r="R398" s="57" t="s">
        <v>0</v>
      </c>
    </row>
    <row r="399" spans="3:18" ht="12.75">
      <c r="C399" s="30"/>
      <c r="D399" s="30"/>
      <c r="E399" s="30"/>
      <c r="F399" s="30"/>
      <c r="G399" s="30"/>
      <c r="H399" s="30"/>
      <c r="I399" s="113"/>
      <c r="J399" s="30"/>
      <c r="K399" s="30"/>
      <c r="L399" s="30"/>
      <c r="M399" s="56" t="s">
        <v>23</v>
      </c>
      <c r="N399" s="57" t="s">
        <v>0</v>
      </c>
      <c r="O399" s="57" t="s">
        <v>0</v>
      </c>
      <c r="P399" s="57" t="s">
        <v>0</v>
      </c>
      <c r="Q399" s="57" t="s">
        <v>0</v>
      </c>
      <c r="R399" s="57" t="s">
        <v>0</v>
      </c>
    </row>
    <row r="400" spans="3:18" ht="12.75">
      <c r="C400" s="110" t="s">
        <v>112</v>
      </c>
      <c r="D400" s="110" t="s">
        <v>60</v>
      </c>
      <c r="E400" s="110" t="s">
        <v>61</v>
      </c>
      <c r="F400" s="110" t="s">
        <v>69</v>
      </c>
      <c r="G400" s="110" t="s">
        <v>70</v>
      </c>
      <c r="H400" s="110" t="s">
        <v>71</v>
      </c>
      <c r="I400" s="113"/>
      <c r="J400" s="30"/>
      <c r="K400" s="30"/>
      <c r="L400" s="30"/>
      <c r="M400" s="56" t="s">
        <v>46</v>
      </c>
      <c r="N400" s="57" t="s">
        <v>0</v>
      </c>
      <c r="O400" s="57" t="s">
        <v>0</v>
      </c>
      <c r="P400" s="57" t="s">
        <v>0</v>
      </c>
      <c r="Q400" s="57" t="s">
        <v>0</v>
      </c>
      <c r="R400" s="57" t="s">
        <v>0</v>
      </c>
    </row>
    <row r="401" spans="3:18" ht="12.75">
      <c r="C401" s="110" t="s">
        <v>140</v>
      </c>
      <c r="D401" s="106">
        <v>5678</v>
      </c>
      <c r="E401" s="106">
        <v>5215</v>
      </c>
      <c r="F401" s="106">
        <v>5502</v>
      </c>
      <c r="G401" s="106">
        <v>4315</v>
      </c>
      <c r="H401" s="106">
        <v>2536</v>
      </c>
      <c r="I401" s="113">
        <f t="shared" si="23"/>
        <v>4649.2</v>
      </c>
      <c r="J401" s="30">
        <v>4649.2</v>
      </c>
      <c r="K401" s="30"/>
      <c r="L401" s="30"/>
      <c r="M401" s="56" t="s">
        <v>24</v>
      </c>
      <c r="N401" s="57" t="s">
        <v>0</v>
      </c>
      <c r="O401" s="57" t="s">
        <v>0</v>
      </c>
      <c r="P401" s="57" t="s">
        <v>0</v>
      </c>
      <c r="Q401" s="57" t="s">
        <v>0</v>
      </c>
      <c r="R401" s="57" t="s">
        <v>0</v>
      </c>
    </row>
    <row r="402" spans="3:18" ht="12.75">
      <c r="C402" s="110" t="s">
        <v>127</v>
      </c>
      <c r="D402" s="106">
        <v>1333</v>
      </c>
      <c r="E402" s="106">
        <v>1424</v>
      </c>
      <c r="F402" s="106">
        <v>1840</v>
      </c>
      <c r="G402" s="106">
        <v>1053</v>
      </c>
      <c r="H402" s="106">
        <v>149</v>
      </c>
      <c r="I402" s="113">
        <f t="shared" si="23"/>
        <v>1159.8</v>
      </c>
      <c r="J402" s="30">
        <v>1159.8</v>
      </c>
      <c r="K402" s="30"/>
      <c r="L402" s="30"/>
      <c r="M402" s="56" t="s">
        <v>47</v>
      </c>
      <c r="N402" s="57" t="s">
        <v>0</v>
      </c>
      <c r="O402" s="57" t="s">
        <v>0</v>
      </c>
      <c r="P402" s="57" t="s">
        <v>0</v>
      </c>
      <c r="Q402" s="57" t="s">
        <v>0</v>
      </c>
      <c r="R402" s="57" t="s">
        <v>0</v>
      </c>
    </row>
    <row r="403" spans="3:18" ht="12.75">
      <c r="C403" s="110" t="s">
        <v>128</v>
      </c>
      <c r="D403" s="106">
        <v>26</v>
      </c>
      <c r="E403" s="106">
        <v>28</v>
      </c>
      <c r="F403" s="106">
        <v>29</v>
      </c>
      <c r="G403" s="106">
        <v>29</v>
      </c>
      <c r="H403" s="106">
        <v>27</v>
      </c>
      <c r="I403" s="113"/>
      <c r="J403" s="30"/>
      <c r="K403" s="30"/>
      <c r="L403" s="30"/>
      <c r="M403" s="56" t="s">
        <v>21</v>
      </c>
      <c r="N403" s="57" t="s">
        <v>0</v>
      </c>
      <c r="O403" s="57" t="s">
        <v>0</v>
      </c>
      <c r="P403" s="57" t="s">
        <v>0</v>
      </c>
      <c r="Q403" s="57" t="s">
        <v>0</v>
      </c>
      <c r="R403" s="57" t="s">
        <v>0</v>
      </c>
    </row>
    <row r="404" spans="3:18" ht="12.75">
      <c r="C404" s="110" t="s">
        <v>129</v>
      </c>
      <c r="D404" s="106">
        <v>401</v>
      </c>
      <c r="E404" s="106">
        <v>616</v>
      </c>
      <c r="F404" s="106">
        <v>402</v>
      </c>
      <c r="G404" s="106">
        <v>516</v>
      </c>
      <c r="H404" s="106">
        <v>574</v>
      </c>
      <c r="I404" s="113"/>
      <c r="J404" s="30"/>
      <c r="K404" s="30"/>
      <c r="L404" s="30"/>
      <c r="M404" s="30"/>
      <c r="N404" s="187"/>
      <c r="O404" s="187"/>
      <c r="P404" s="187"/>
      <c r="Q404" s="187"/>
      <c r="R404" s="30"/>
    </row>
    <row r="405" spans="3:18" ht="12.75">
      <c r="C405" s="110" t="s">
        <v>130</v>
      </c>
      <c r="D405" s="106">
        <v>11</v>
      </c>
      <c r="E405" s="106">
        <v>11</v>
      </c>
      <c r="F405" s="106">
        <v>11</v>
      </c>
      <c r="G405" s="106">
        <v>12</v>
      </c>
      <c r="H405" s="106">
        <v>11</v>
      </c>
      <c r="I405" s="113"/>
      <c r="J405" s="30"/>
      <c r="K405" s="30"/>
      <c r="L405" s="30"/>
      <c r="M405" s="52" t="s">
        <v>107</v>
      </c>
      <c r="N405" s="53"/>
      <c r="O405" s="53"/>
      <c r="P405" s="53"/>
      <c r="Q405" s="53"/>
      <c r="R405" s="53"/>
    </row>
    <row r="406" spans="3:18" ht="12.75">
      <c r="C406" s="110" t="s">
        <v>131</v>
      </c>
      <c r="D406" s="106">
        <v>364</v>
      </c>
      <c r="E406" s="106">
        <v>353</v>
      </c>
      <c r="F406" s="106">
        <v>341</v>
      </c>
      <c r="G406" s="106">
        <v>324</v>
      </c>
      <c r="H406" s="106">
        <v>352</v>
      </c>
      <c r="I406" s="113"/>
      <c r="J406" s="30"/>
      <c r="K406" s="30"/>
      <c r="L406" s="30"/>
      <c r="M406" s="52" t="s">
        <v>0</v>
      </c>
      <c r="N406" s="52" t="s">
        <v>108</v>
      </c>
      <c r="O406" s="53"/>
      <c r="P406" s="53"/>
      <c r="Q406" s="53"/>
      <c r="R406" s="53"/>
    </row>
    <row r="407" spans="3:18" ht="12.75">
      <c r="C407" s="110" t="s">
        <v>132</v>
      </c>
      <c r="D407" s="106">
        <v>1062</v>
      </c>
      <c r="E407" s="106">
        <v>1022</v>
      </c>
      <c r="F407" s="106">
        <v>953</v>
      </c>
      <c r="G407" s="106">
        <v>932</v>
      </c>
      <c r="H407" s="106">
        <v>1011</v>
      </c>
      <c r="I407" s="113"/>
      <c r="J407" s="30"/>
      <c r="K407" s="30"/>
      <c r="L407" s="30"/>
      <c r="M407" s="30"/>
      <c r="N407" s="30"/>
      <c r="O407" s="30"/>
      <c r="P407" s="30"/>
      <c r="Q407" s="30"/>
      <c r="R407" s="30"/>
    </row>
    <row r="408" spans="3:18" ht="12.75">
      <c r="C408" s="110" t="s">
        <v>133</v>
      </c>
      <c r="D408" s="107" t="s">
        <v>0</v>
      </c>
      <c r="E408" s="107" t="s">
        <v>0</v>
      </c>
      <c r="F408" s="107" t="s">
        <v>0</v>
      </c>
      <c r="G408" s="107" t="s">
        <v>0</v>
      </c>
      <c r="H408" s="107" t="s">
        <v>0</v>
      </c>
      <c r="I408" s="113"/>
      <c r="J408" s="30"/>
      <c r="K408" s="30"/>
      <c r="L408" s="30"/>
      <c r="M408" s="52" t="s">
        <v>88</v>
      </c>
      <c r="N408" s="52" t="s">
        <v>89</v>
      </c>
      <c r="O408" s="53"/>
      <c r="P408" s="53"/>
      <c r="Q408" s="53"/>
      <c r="R408" s="53"/>
    </row>
    <row r="409" spans="3:18" ht="12.75">
      <c r="C409" s="110" t="s">
        <v>134</v>
      </c>
      <c r="D409" s="107" t="s">
        <v>0</v>
      </c>
      <c r="E409" s="107" t="s">
        <v>0</v>
      </c>
      <c r="F409" s="107" t="s">
        <v>0</v>
      </c>
      <c r="G409" s="107" t="s">
        <v>0</v>
      </c>
      <c r="H409" s="107" t="s">
        <v>0</v>
      </c>
      <c r="I409" s="113"/>
      <c r="J409" s="30"/>
      <c r="K409" s="30"/>
      <c r="L409" s="30"/>
      <c r="M409" s="52" t="s">
        <v>66</v>
      </c>
      <c r="N409" s="52" t="s">
        <v>134</v>
      </c>
      <c r="O409" s="53"/>
      <c r="P409" s="53"/>
      <c r="Q409" s="53"/>
      <c r="R409" s="53"/>
    </row>
    <row r="410" spans="3:18" ht="12.75">
      <c r="C410" s="110"/>
      <c r="D410" s="111">
        <f>SUM(D403:D409)</f>
        <v>1864</v>
      </c>
      <c r="E410" s="111">
        <f aca="true" t="shared" si="26" ref="E410:H410">SUM(E403:E409)</f>
        <v>2030</v>
      </c>
      <c r="F410" s="111">
        <f t="shared" si="26"/>
        <v>1736</v>
      </c>
      <c r="G410" s="111">
        <f t="shared" si="26"/>
        <v>1813</v>
      </c>
      <c r="H410" s="111">
        <f t="shared" si="26"/>
        <v>1975</v>
      </c>
      <c r="I410" s="113">
        <f t="shared" si="23"/>
        <v>1883.6</v>
      </c>
      <c r="J410" s="30">
        <v>1883.6</v>
      </c>
      <c r="K410" s="30"/>
      <c r="L410" s="30"/>
      <c r="M410" s="30"/>
      <c r="N410" s="30"/>
      <c r="O410" s="30"/>
      <c r="P410" s="30"/>
      <c r="Q410" s="30"/>
      <c r="R410" s="30"/>
    </row>
    <row r="411" spans="3:18" ht="12.75">
      <c r="C411" s="110" t="s">
        <v>136</v>
      </c>
      <c r="D411" s="106">
        <v>2408</v>
      </c>
      <c r="E411" s="106">
        <v>1689</v>
      </c>
      <c r="F411" s="106">
        <v>1843</v>
      </c>
      <c r="G411" s="106">
        <v>1388</v>
      </c>
      <c r="H411" s="106">
        <v>375</v>
      </c>
      <c r="I411" s="113">
        <f>AVERAGE(D411:H411)</f>
        <v>1540.6</v>
      </c>
      <c r="J411" s="30">
        <v>1540.6</v>
      </c>
      <c r="K411" s="30"/>
      <c r="L411" s="30"/>
      <c r="M411" s="56" t="s">
        <v>67</v>
      </c>
      <c r="N411" s="56" t="s">
        <v>60</v>
      </c>
      <c r="O411" s="56" t="s">
        <v>61</v>
      </c>
      <c r="P411" s="56" t="s">
        <v>69</v>
      </c>
      <c r="Q411" s="56" t="s">
        <v>70</v>
      </c>
      <c r="R411" s="56" t="s">
        <v>71</v>
      </c>
    </row>
    <row r="412" spans="3:18" ht="12.75">
      <c r="C412" s="110" t="s">
        <v>135</v>
      </c>
      <c r="D412" s="106">
        <v>39</v>
      </c>
      <c r="E412" s="106">
        <v>35</v>
      </c>
      <c r="F412" s="106">
        <v>36</v>
      </c>
      <c r="G412" s="106">
        <v>34</v>
      </c>
      <c r="H412" s="106">
        <v>32</v>
      </c>
      <c r="I412" s="113">
        <f t="shared" si="23"/>
        <v>35.2</v>
      </c>
      <c r="J412" s="30">
        <v>35.2</v>
      </c>
      <c r="K412" s="30"/>
      <c r="L412" s="30"/>
      <c r="M412" s="56" t="s">
        <v>72</v>
      </c>
      <c r="N412" s="112">
        <f>SUM(N414:N441)</f>
        <v>5262</v>
      </c>
      <c r="O412" s="112">
        <f aca="true" t="shared" si="27" ref="O412:R412">SUM(O414:O441)</f>
        <v>5083</v>
      </c>
      <c r="P412" s="112">
        <f t="shared" si="27"/>
        <v>5222</v>
      </c>
      <c r="Q412" s="112">
        <f t="shared" si="27"/>
        <v>5383</v>
      </c>
      <c r="R412" s="112">
        <f t="shared" si="27"/>
        <v>5150</v>
      </c>
    </row>
    <row r="413" spans="3:18" ht="12.75">
      <c r="C413" s="110" t="s">
        <v>137</v>
      </c>
      <c r="D413" s="106">
        <v>34</v>
      </c>
      <c r="E413" s="106">
        <v>36</v>
      </c>
      <c r="F413" s="106">
        <v>47</v>
      </c>
      <c r="G413" s="106">
        <v>27</v>
      </c>
      <c r="H413" s="106">
        <v>3</v>
      </c>
      <c r="I413" s="113">
        <f t="shared" si="23"/>
        <v>29.4</v>
      </c>
      <c r="J413" s="30">
        <v>29.4</v>
      </c>
      <c r="K413" s="30"/>
      <c r="L413" s="30"/>
      <c r="M413" s="56" t="s">
        <v>95</v>
      </c>
      <c r="N413" s="57" t="s">
        <v>0</v>
      </c>
      <c r="O413" s="57" t="s">
        <v>0</v>
      </c>
      <c r="P413" s="57" t="s">
        <v>0</v>
      </c>
      <c r="Q413" s="57" t="s">
        <v>0</v>
      </c>
      <c r="R413" s="57" t="s">
        <v>0</v>
      </c>
    </row>
    <row r="414" spans="3:18" ht="12.75">
      <c r="C414" s="30"/>
      <c r="D414" s="30"/>
      <c r="E414" s="30"/>
      <c r="F414" s="30"/>
      <c r="G414" s="30"/>
      <c r="H414" s="30"/>
      <c r="I414" s="113"/>
      <c r="J414" s="30"/>
      <c r="K414" s="30"/>
      <c r="L414" s="30"/>
      <c r="M414" s="56" t="s">
        <v>31</v>
      </c>
      <c r="N414" s="57" t="s">
        <v>0</v>
      </c>
      <c r="O414" s="57" t="s">
        <v>0</v>
      </c>
      <c r="P414" s="57" t="s">
        <v>0</v>
      </c>
      <c r="Q414" s="57" t="s">
        <v>0</v>
      </c>
      <c r="R414" s="57" t="s">
        <v>0</v>
      </c>
    </row>
    <row r="415" spans="3:18" ht="12.75">
      <c r="C415" s="108" t="s">
        <v>107</v>
      </c>
      <c r="D415" s="30"/>
      <c r="E415" s="30"/>
      <c r="F415" s="30"/>
      <c r="G415" s="30"/>
      <c r="H415" s="30"/>
      <c r="I415" s="113"/>
      <c r="J415" s="30"/>
      <c r="K415" s="30"/>
      <c r="L415" s="30"/>
      <c r="M415" s="56" t="s">
        <v>32</v>
      </c>
      <c r="N415" s="57" t="s">
        <v>0</v>
      </c>
      <c r="O415" s="57" t="s">
        <v>0</v>
      </c>
      <c r="P415" s="57" t="s">
        <v>0</v>
      </c>
      <c r="Q415" s="57" t="s">
        <v>0</v>
      </c>
      <c r="R415" s="57" t="s">
        <v>0</v>
      </c>
    </row>
    <row r="416" spans="3:18" ht="12.75">
      <c r="C416" s="108" t="s">
        <v>0</v>
      </c>
      <c r="D416" s="108" t="s">
        <v>108</v>
      </c>
      <c r="E416" s="30"/>
      <c r="F416" s="30"/>
      <c r="G416" s="30"/>
      <c r="H416" s="30"/>
      <c r="I416" s="113"/>
      <c r="J416" s="30"/>
      <c r="K416" s="30"/>
      <c r="L416" s="30"/>
      <c r="M416" s="56" t="s">
        <v>20</v>
      </c>
      <c r="N416" s="57" t="s">
        <v>0</v>
      </c>
      <c r="O416" s="57" t="s">
        <v>0</v>
      </c>
      <c r="P416" s="57" t="s">
        <v>0</v>
      </c>
      <c r="Q416" s="57" t="s">
        <v>0</v>
      </c>
      <c r="R416" s="57" t="s">
        <v>0</v>
      </c>
    </row>
    <row r="417" spans="3:18" ht="12.75">
      <c r="C417" s="30"/>
      <c r="D417" s="30"/>
      <c r="E417" s="30"/>
      <c r="F417" s="30"/>
      <c r="G417" s="30"/>
      <c r="H417" s="30"/>
      <c r="I417" s="113"/>
      <c r="J417" s="30"/>
      <c r="K417" s="30"/>
      <c r="L417" s="30"/>
      <c r="M417" s="56" t="s">
        <v>33</v>
      </c>
      <c r="N417" s="57" t="s">
        <v>0</v>
      </c>
      <c r="O417" s="57" t="s">
        <v>0</v>
      </c>
      <c r="P417" s="57" t="s">
        <v>0</v>
      </c>
      <c r="Q417" s="57" t="s">
        <v>0</v>
      </c>
      <c r="R417" s="57" t="s">
        <v>0</v>
      </c>
    </row>
    <row r="418" spans="3:18" ht="12.75">
      <c r="C418" s="108" t="s">
        <v>88</v>
      </c>
      <c r="D418" s="108" t="s">
        <v>89</v>
      </c>
      <c r="E418" s="30"/>
      <c r="F418" s="30"/>
      <c r="G418" s="30"/>
      <c r="H418" s="30"/>
      <c r="I418" s="113"/>
      <c r="J418" s="30"/>
      <c r="K418" s="30"/>
      <c r="L418" s="30"/>
      <c r="M418" s="56" t="s">
        <v>73</v>
      </c>
      <c r="N418" s="57" t="s">
        <v>0</v>
      </c>
      <c r="O418" s="57" t="s">
        <v>0</v>
      </c>
      <c r="P418" s="57" t="s">
        <v>0</v>
      </c>
      <c r="Q418" s="57" t="s">
        <v>0</v>
      </c>
      <c r="R418" s="57" t="s">
        <v>0</v>
      </c>
    </row>
    <row r="419" spans="3:18" ht="12.75">
      <c r="C419" s="108" t="s">
        <v>111</v>
      </c>
      <c r="D419" s="108" t="s">
        <v>41</v>
      </c>
      <c r="E419" s="30"/>
      <c r="F419" s="30"/>
      <c r="G419" s="30"/>
      <c r="H419" s="30"/>
      <c r="I419" s="113"/>
      <c r="J419" s="30"/>
      <c r="K419" s="30"/>
      <c r="L419" s="30"/>
      <c r="M419" s="56" t="s">
        <v>34</v>
      </c>
      <c r="N419" s="57" t="s">
        <v>0</v>
      </c>
      <c r="O419" s="57" t="s">
        <v>0</v>
      </c>
      <c r="P419" s="57" t="s">
        <v>0</v>
      </c>
      <c r="Q419" s="57" t="s">
        <v>0</v>
      </c>
      <c r="R419" s="57" t="s">
        <v>0</v>
      </c>
    </row>
    <row r="420" spans="3:18" ht="12.75">
      <c r="C420" s="30"/>
      <c r="D420" s="30"/>
      <c r="E420" s="30"/>
      <c r="F420" s="30"/>
      <c r="G420" s="30"/>
      <c r="H420" s="30"/>
      <c r="I420" s="113"/>
      <c r="J420" s="30"/>
      <c r="K420" s="30"/>
      <c r="L420" s="30"/>
      <c r="M420" s="56" t="s">
        <v>35</v>
      </c>
      <c r="N420" s="57" t="s">
        <v>0</v>
      </c>
      <c r="O420" s="57" t="s">
        <v>0</v>
      </c>
      <c r="P420" s="57" t="s">
        <v>0</v>
      </c>
      <c r="Q420" s="57" t="s">
        <v>0</v>
      </c>
      <c r="R420" s="57" t="s">
        <v>0</v>
      </c>
    </row>
    <row r="421" spans="3:18" ht="12.75">
      <c r="C421" s="110" t="s">
        <v>112</v>
      </c>
      <c r="D421" s="110" t="s">
        <v>60</v>
      </c>
      <c r="E421" s="110" t="s">
        <v>61</v>
      </c>
      <c r="F421" s="110" t="s">
        <v>69</v>
      </c>
      <c r="G421" s="110" t="s">
        <v>70</v>
      </c>
      <c r="H421" s="110" t="s">
        <v>71</v>
      </c>
      <c r="I421" s="113"/>
      <c r="J421" s="30"/>
      <c r="K421" s="30"/>
      <c r="L421" s="30"/>
      <c r="M421" s="56" t="s">
        <v>36</v>
      </c>
      <c r="N421" s="57" t="s">
        <v>0</v>
      </c>
      <c r="O421" s="57" t="s">
        <v>0</v>
      </c>
      <c r="P421" s="57" t="s">
        <v>0</v>
      </c>
      <c r="Q421" s="57" t="s">
        <v>0</v>
      </c>
      <c r="R421" s="57" t="s">
        <v>0</v>
      </c>
    </row>
    <row r="422" spans="3:18" ht="12.75">
      <c r="C422" s="110" t="s">
        <v>140</v>
      </c>
      <c r="D422" s="106">
        <v>88455</v>
      </c>
      <c r="E422" s="106">
        <v>89392</v>
      </c>
      <c r="F422" s="106">
        <v>104355</v>
      </c>
      <c r="G422" s="106">
        <v>101748</v>
      </c>
      <c r="H422" s="106">
        <v>107055</v>
      </c>
      <c r="I422" s="113">
        <f t="shared" si="23"/>
        <v>98201</v>
      </c>
      <c r="J422" s="30">
        <v>98201</v>
      </c>
      <c r="K422" s="30"/>
      <c r="L422" s="30"/>
      <c r="M422" s="56" t="s">
        <v>37</v>
      </c>
      <c r="N422" s="57" t="s">
        <v>0</v>
      </c>
      <c r="O422" s="57" t="s">
        <v>0</v>
      </c>
      <c r="P422" s="57" t="s">
        <v>0</v>
      </c>
      <c r="Q422" s="57" t="s">
        <v>0</v>
      </c>
      <c r="R422" s="57" t="s">
        <v>0</v>
      </c>
    </row>
    <row r="423" spans="3:18" ht="12.75">
      <c r="C423" s="110" t="s">
        <v>127</v>
      </c>
      <c r="D423" s="106">
        <v>27718</v>
      </c>
      <c r="E423" s="106">
        <v>26676</v>
      </c>
      <c r="F423" s="106">
        <v>40270</v>
      </c>
      <c r="G423" s="106">
        <v>37061</v>
      </c>
      <c r="H423" s="106">
        <v>41741</v>
      </c>
      <c r="I423" s="113">
        <f t="shared" si="23"/>
        <v>34693.2</v>
      </c>
      <c r="J423" s="30">
        <v>34693.2</v>
      </c>
      <c r="K423" s="30"/>
      <c r="L423" s="30"/>
      <c r="M423" s="56" t="s">
        <v>22</v>
      </c>
      <c r="N423" s="57" t="s">
        <v>0</v>
      </c>
      <c r="O423" s="57" t="s">
        <v>0</v>
      </c>
      <c r="P423" s="57" t="s">
        <v>0</v>
      </c>
      <c r="Q423" s="57" t="s">
        <v>0</v>
      </c>
      <c r="R423" s="57" t="s">
        <v>0</v>
      </c>
    </row>
    <row r="424" spans="3:18" ht="12.75">
      <c r="C424" s="110" t="s">
        <v>128</v>
      </c>
      <c r="D424" s="106">
        <v>216</v>
      </c>
      <c r="E424" s="106">
        <v>336</v>
      </c>
      <c r="F424" s="106">
        <v>444</v>
      </c>
      <c r="G424" s="106">
        <v>672</v>
      </c>
      <c r="H424" s="106">
        <v>1308</v>
      </c>
      <c r="I424" s="113"/>
      <c r="J424" s="30"/>
      <c r="K424" s="30"/>
      <c r="L424" s="30"/>
      <c r="M424" s="56" t="s">
        <v>38</v>
      </c>
      <c r="N424" s="57" t="s">
        <v>0</v>
      </c>
      <c r="O424" s="57" t="s">
        <v>0</v>
      </c>
      <c r="P424" s="57" t="s">
        <v>0</v>
      </c>
      <c r="Q424" s="57" t="s">
        <v>0</v>
      </c>
      <c r="R424" s="57" t="s">
        <v>0</v>
      </c>
    </row>
    <row r="425" spans="3:18" ht="12.75">
      <c r="C425" s="110" t="s">
        <v>129</v>
      </c>
      <c r="D425" s="106">
        <v>61</v>
      </c>
      <c r="E425" s="106">
        <v>44</v>
      </c>
      <c r="F425" s="106">
        <v>52</v>
      </c>
      <c r="G425" s="106">
        <v>24</v>
      </c>
      <c r="H425" s="106">
        <v>14</v>
      </c>
      <c r="I425" s="113"/>
      <c r="J425" s="30"/>
      <c r="K425" s="30"/>
      <c r="L425" s="30"/>
      <c r="M425" s="56" t="s">
        <v>39</v>
      </c>
      <c r="N425" s="57" t="s">
        <v>0</v>
      </c>
      <c r="O425" s="57" t="s">
        <v>0</v>
      </c>
      <c r="P425" s="57" t="s">
        <v>0</v>
      </c>
      <c r="Q425" s="57" t="s">
        <v>0</v>
      </c>
      <c r="R425" s="57" t="s">
        <v>0</v>
      </c>
    </row>
    <row r="426" spans="3:18" ht="12.75">
      <c r="C426" s="110" t="s">
        <v>130</v>
      </c>
      <c r="D426" s="106">
        <v>28</v>
      </c>
      <c r="E426" s="106">
        <v>54</v>
      </c>
      <c r="F426" s="106">
        <v>13</v>
      </c>
      <c r="G426" s="106">
        <v>9</v>
      </c>
      <c r="H426" s="106">
        <v>22</v>
      </c>
      <c r="I426" s="113"/>
      <c r="J426" s="30"/>
      <c r="K426" s="30"/>
      <c r="L426" s="30"/>
      <c r="M426" s="56" t="s">
        <v>40</v>
      </c>
      <c r="N426" s="57" t="s">
        <v>0</v>
      </c>
      <c r="O426" s="57" t="s">
        <v>0</v>
      </c>
      <c r="P426" s="57" t="s">
        <v>0</v>
      </c>
      <c r="Q426" s="57" t="s">
        <v>0</v>
      </c>
      <c r="R426" s="57" t="s">
        <v>0</v>
      </c>
    </row>
    <row r="427" spans="3:18" ht="12.75">
      <c r="C427" s="110" t="s">
        <v>131</v>
      </c>
      <c r="D427" s="106">
        <v>226</v>
      </c>
      <c r="E427" s="106">
        <v>431</v>
      </c>
      <c r="F427" s="106">
        <v>431</v>
      </c>
      <c r="G427" s="106">
        <v>431</v>
      </c>
      <c r="H427" s="106">
        <v>431</v>
      </c>
      <c r="I427" s="113"/>
      <c r="J427" s="30"/>
      <c r="K427" s="30"/>
      <c r="L427" s="30"/>
      <c r="M427" s="56" t="s">
        <v>41</v>
      </c>
      <c r="N427" s="57" t="s">
        <v>0</v>
      </c>
      <c r="O427" s="57" t="s">
        <v>0</v>
      </c>
      <c r="P427" s="57" t="s">
        <v>0</v>
      </c>
      <c r="Q427" s="57" t="s">
        <v>0</v>
      </c>
      <c r="R427" s="57" t="s">
        <v>0</v>
      </c>
    </row>
    <row r="428" spans="3:18" ht="12.75">
      <c r="C428" s="110" t="s">
        <v>132</v>
      </c>
      <c r="D428" s="106">
        <v>12</v>
      </c>
      <c r="E428" s="106">
        <v>9</v>
      </c>
      <c r="F428" s="106">
        <v>11</v>
      </c>
      <c r="G428" s="106">
        <v>18</v>
      </c>
      <c r="H428" s="106">
        <v>12</v>
      </c>
      <c r="I428" s="113"/>
      <c r="J428" s="30"/>
      <c r="K428" s="30"/>
      <c r="L428" s="30"/>
      <c r="M428" s="56" t="s">
        <v>42</v>
      </c>
      <c r="N428" s="57" t="s">
        <v>0</v>
      </c>
      <c r="O428" s="57" t="s">
        <v>0</v>
      </c>
      <c r="P428" s="57" t="s">
        <v>0</v>
      </c>
      <c r="Q428" s="57" t="s">
        <v>0</v>
      </c>
      <c r="R428" s="57" t="s">
        <v>0</v>
      </c>
    </row>
    <row r="429" spans="3:18" ht="12.75">
      <c r="C429" s="110" t="s">
        <v>133</v>
      </c>
      <c r="D429" s="107" t="s">
        <v>0</v>
      </c>
      <c r="E429" s="107" t="s">
        <v>0</v>
      </c>
      <c r="F429" s="107" t="s">
        <v>0</v>
      </c>
      <c r="G429" s="107" t="s">
        <v>0</v>
      </c>
      <c r="H429" s="107" t="s">
        <v>0</v>
      </c>
      <c r="I429" s="113"/>
      <c r="J429" s="30"/>
      <c r="K429" s="30"/>
      <c r="L429" s="30"/>
      <c r="M429" s="56" t="s">
        <v>29</v>
      </c>
      <c r="N429" s="57" t="s">
        <v>0</v>
      </c>
      <c r="O429" s="57" t="s">
        <v>0</v>
      </c>
      <c r="P429" s="57" t="s">
        <v>0</v>
      </c>
      <c r="Q429" s="57" t="s">
        <v>0</v>
      </c>
      <c r="R429" s="57" t="s">
        <v>0</v>
      </c>
    </row>
    <row r="430" spans="3:18" ht="12.75">
      <c r="C430" s="110" t="s">
        <v>134</v>
      </c>
      <c r="D430" s="107" t="s">
        <v>0</v>
      </c>
      <c r="E430" s="107" t="s">
        <v>0</v>
      </c>
      <c r="F430" s="107" t="s">
        <v>0</v>
      </c>
      <c r="G430" s="107" t="s">
        <v>0</v>
      </c>
      <c r="H430" s="107" t="s">
        <v>0</v>
      </c>
      <c r="I430" s="113"/>
      <c r="J430" s="30"/>
      <c r="K430" s="30"/>
      <c r="L430" s="30"/>
      <c r="M430" s="56" t="s">
        <v>26</v>
      </c>
      <c r="N430" s="57" t="s">
        <v>0</v>
      </c>
      <c r="O430" s="57" t="s">
        <v>0</v>
      </c>
      <c r="P430" s="57" t="s">
        <v>0</v>
      </c>
      <c r="Q430" s="57" t="s">
        <v>0</v>
      </c>
      <c r="R430" s="57" t="s">
        <v>0</v>
      </c>
    </row>
    <row r="431" spans="3:18" ht="12.75">
      <c r="C431" s="110"/>
      <c r="D431" s="111">
        <f>SUM(D424:D430)</f>
        <v>543</v>
      </c>
      <c r="E431" s="111">
        <f aca="true" t="shared" si="28" ref="E431:H431">SUM(E424:E430)</f>
        <v>874</v>
      </c>
      <c r="F431" s="111">
        <f t="shared" si="28"/>
        <v>951</v>
      </c>
      <c r="G431" s="111">
        <f t="shared" si="28"/>
        <v>1154</v>
      </c>
      <c r="H431" s="111">
        <f t="shared" si="28"/>
        <v>1787</v>
      </c>
      <c r="I431" s="113">
        <f aca="true" t="shared" si="29" ref="I431:I486">AVERAGE(D431:H431)</f>
        <v>1061.8</v>
      </c>
      <c r="J431" s="30">
        <v>1061.8</v>
      </c>
      <c r="K431" s="30"/>
      <c r="L431" s="30"/>
      <c r="M431" s="56" t="s">
        <v>43</v>
      </c>
      <c r="N431" s="57" t="s">
        <v>0</v>
      </c>
      <c r="O431" s="57" t="s">
        <v>0</v>
      </c>
      <c r="P431" s="57" t="s">
        <v>0</v>
      </c>
      <c r="Q431" s="57" t="s">
        <v>0</v>
      </c>
      <c r="R431" s="57" t="s">
        <v>0</v>
      </c>
    </row>
    <row r="432" spans="3:18" ht="12.75">
      <c r="C432" s="110" t="s">
        <v>136</v>
      </c>
      <c r="D432" s="106">
        <v>27717</v>
      </c>
      <c r="E432" s="106">
        <v>28083</v>
      </c>
      <c r="F432" s="106">
        <v>28674</v>
      </c>
      <c r="G432" s="106">
        <v>28829</v>
      </c>
      <c r="H432" s="106">
        <v>28941</v>
      </c>
      <c r="I432" s="113">
        <f>AVERAGE(D432:H432)</f>
        <v>28448.8</v>
      </c>
      <c r="J432" s="30">
        <v>28448.8</v>
      </c>
      <c r="K432" s="30"/>
      <c r="L432" s="30"/>
      <c r="M432" s="56" t="s">
        <v>18</v>
      </c>
      <c r="N432" s="59">
        <v>3753</v>
      </c>
      <c r="O432" s="59">
        <v>3753</v>
      </c>
      <c r="P432" s="59">
        <v>3753</v>
      </c>
      <c r="Q432" s="59">
        <v>3753</v>
      </c>
      <c r="R432" s="59">
        <v>3753</v>
      </c>
    </row>
    <row r="433" spans="3:18" ht="12.75">
      <c r="C433" s="110" t="s">
        <v>135</v>
      </c>
      <c r="D433" s="106">
        <v>31510</v>
      </c>
      <c r="E433" s="106">
        <v>32820</v>
      </c>
      <c r="F433" s="106">
        <v>33083</v>
      </c>
      <c r="G433" s="106">
        <v>33435</v>
      </c>
      <c r="H433" s="106">
        <v>33118</v>
      </c>
      <c r="I433" s="113">
        <f t="shared" si="29"/>
        <v>32793.2</v>
      </c>
      <c r="J433" s="30">
        <v>32793.2</v>
      </c>
      <c r="K433" s="30"/>
      <c r="L433" s="30"/>
      <c r="M433" s="56" t="s">
        <v>44</v>
      </c>
      <c r="N433" s="57" t="s">
        <v>0</v>
      </c>
      <c r="O433" s="57" t="s">
        <v>0</v>
      </c>
      <c r="P433" s="57" t="s">
        <v>0</v>
      </c>
      <c r="Q433" s="57" t="s">
        <v>0</v>
      </c>
      <c r="R433" s="57" t="s">
        <v>0</v>
      </c>
    </row>
    <row r="434" spans="3:18" ht="12.75">
      <c r="C434" s="110" t="s">
        <v>137</v>
      </c>
      <c r="D434" s="106">
        <v>965</v>
      </c>
      <c r="E434" s="106">
        <v>939</v>
      </c>
      <c r="F434" s="106">
        <v>1376</v>
      </c>
      <c r="G434" s="106">
        <v>1268</v>
      </c>
      <c r="H434" s="106">
        <v>1469</v>
      </c>
      <c r="I434" s="113">
        <f t="shared" si="29"/>
        <v>1203.4</v>
      </c>
      <c r="J434" s="30">
        <v>1203.4</v>
      </c>
      <c r="K434" s="30"/>
      <c r="L434" s="30"/>
      <c r="M434" s="56" t="s">
        <v>25</v>
      </c>
      <c r="N434" s="59">
        <v>173</v>
      </c>
      <c r="O434" s="59">
        <v>239</v>
      </c>
      <c r="P434" s="59">
        <v>406</v>
      </c>
      <c r="Q434" s="59">
        <v>406</v>
      </c>
      <c r="R434" s="59">
        <v>389</v>
      </c>
    </row>
    <row r="435" spans="3:18" ht="12.75">
      <c r="C435" s="30"/>
      <c r="D435" s="30"/>
      <c r="E435" s="30"/>
      <c r="F435" s="30"/>
      <c r="G435" s="30"/>
      <c r="H435" s="30"/>
      <c r="I435" s="113"/>
      <c r="J435" s="30"/>
      <c r="K435" s="30"/>
      <c r="L435" s="30"/>
      <c r="M435" s="56" t="s">
        <v>27</v>
      </c>
      <c r="N435" s="57" t="s">
        <v>0</v>
      </c>
      <c r="O435" s="57" t="s">
        <v>0</v>
      </c>
      <c r="P435" s="57" t="s">
        <v>0</v>
      </c>
      <c r="Q435" s="57" t="s">
        <v>0</v>
      </c>
      <c r="R435" s="57" t="s">
        <v>0</v>
      </c>
    </row>
    <row r="436" spans="3:18" ht="12.75">
      <c r="C436" s="108" t="s">
        <v>107</v>
      </c>
      <c r="D436" s="30"/>
      <c r="E436" s="30"/>
      <c r="F436" s="30"/>
      <c r="G436" s="30"/>
      <c r="H436" s="30"/>
      <c r="I436" s="113"/>
      <c r="J436" s="30"/>
      <c r="K436" s="30"/>
      <c r="L436" s="30"/>
      <c r="M436" s="56" t="s">
        <v>45</v>
      </c>
      <c r="N436" s="57" t="s">
        <v>0</v>
      </c>
      <c r="O436" s="57" t="s">
        <v>0</v>
      </c>
      <c r="P436" s="57" t="s">
        <v>0</v>
      </c>
      <c r="Q436" s="57" t="s">
        <v>0</v>
      </c>
      <c r="R436" s="57" t="s">
        <v>0</v>
      </c>
    </row>
    <row r="437" spans="3:18" ht="12.75">
      <c r="C437" s="108" t="s">
        <v>0</v>
      </c>
      <c r="D437" s="108" t="s">
        <v>108</v>
      </c>
      <c r="E437" s="30"/>
      <c r="F437" s="30"/>
      <c r="G437" s="30"/>
      <c r="H437" s="30"/>
      <c r="I437" s="113"/>
      <c r="J437" s="30"/>
      <c r="K437" s="30"/>
      <c r="L437" s="30"/>
      <c r="M437" s="56" t="s">
        <v>23</v>
      </c>
      <c r="N437" s="57" t="s">
        <v>0</v>
      </c>
      <c r="O437" s="57" t="s">
        <v>0</v>
      </c>
      <c r="P437" s="57" t="s">
        <v>0</v>
      </c>
      <c r="Q437" s="57" t="s">
        <v>0</v>
      </c>
      <c r="R437" s="57" t="s">
        <v>0</v>
      </c>
    </row>
    <row r="438" spans="3:18" ht="12.75">
      <c r="C438" s="30"/>
      <c r="D438" s="30"/>
      <c r="E438" s="30"/>
      <c r="F438" s="30"/>
      <c r="G438" s="30"/>
      <c r="H438" s="30"/>
      <c r="I438" s="113"/>
      <c r="J438" s="30"/>
      <c r="K438" s="30"/>
      <c r="L438" s="30"/>
      <c r="M438" s="56" t="s">
        <v>46</v>
      </c>
      <c r="N438" s="57" t="s">
        <v>0</v>
      </c>
      <c r="O438" s="57" t="s">
        <v>0</v>
      </c>
      <c r="P438" s="57" t="s">
        <v>0</v>
      </c>
      <c r="Q438" s="57" t="s">
        <v>0</v>
      </c>
      <c r="R438" s="57" t="s">
        <v>0</v>
      </c>
    </row>
    <row r="439" spans="3:18" ht="12.75">
      <c r="C439" s="108" t="s">
        <v>88</v>
      </c>
      <c r="D439" s="108" t="s">
        <v>89</v>
      </c>
      <c r="E439" s="30"/>
      <c r="F439" s="30"/>
      <c r="G439" s="30"/>
      <c r="H439" s="30"/>
      <c r="I439" s="113"/>
      <c r="J439" s="30"/>
      <c r="K439" s="30"/>
      <c r="L439" s="30"/>
      <c r="M439" s="56" t="s">
        <v>24</v>
      </c>
      <c r="N439" s="57" t="s">
        <v>0</v>
      </c>
      <c r="O439" s="57" t="s">
        <v>0</v>
      </c>
      <c r="P439" s="57" t="s">
        <v>0</v>
      </c>
      <c r="Q439" s="57" t="s">
        <v>0</v>
      </c>
      <c r="R439" s="57" t="s">
        <v>0</v>
      </c>
    </row>
    <row r="440" spans="3:18" ht="12.75">
      <c r="C440" s="108" t="s">
        <v>111</v>
      </c>
      <c r="D440" s="108" t="s">
        <v>42</v>
      </c>
      <c r="E440" s="30"/>
      <c r="F440" s="30"/>
      <c r="G440" s="30"/>
      <c r="H440" s="30"/>
      <c r="I440" s="113"/>
      <c r="J440" s="30"/>
      <c r="K440" s="30"/>
      <c r="L440" s="30"/>
      <c r="M440" s="56" t="s">
        <v>47</v>
      </c>
      <c r="N440" s="57" t="s">
        <v>0</v>
      </c>
      <c r="O440" s="57" t="s">
        <v>0</v>
      </c>
      <c r="P440" s="57" t="s">
        <v>0</v>
      </c>
      <c r="Q440" s="57" t="s">
        <v>0</v>
      </c>
      <c r="R440" s="57" t="s">
        <v>0</v>
      </c>
    </row>
    <row r="441" spans="3:18" ht="12.75">
      <c r="C441" s="30"/>
      <c r="D441" s="30"/>
      <c r="E441" s="30"/>
      <c r="F441" s="30"/>
      <c r="G441" s="30"/>
      <c r="H441" s="30"/>
      <c r="I441" s="113"/>
      <c r="J441" s="30"/>
      <c r="K441" s="30"/>
      <c r="L441" s="30"/>
      <c r="M441" s="56" t="s">
        <v>21</v>
      </c>
      <c r="N441" s="59">
        <v>1336</v>
      </c>
      <c r="O441" s="59">
        <v>1091</v>
      </c>
      <c r="P441" s="59">
        <v>1063</v>
      </c>
      <c r="Q441" s="59">
        <v>1224</v>
      </c>
      <c r="R441" s="59">
        <v>1008</v>
      </c>
    </row>
    <row r="442" spans="3:18" ht="12.75">
      <c r="C442" s="110" t="s">
        <v>112</v>
      </c>
      <c r="D442" s="110" t="s">
        <v>60</v>
      </c>
      <c r="E442" s="110" t="s">
        <v>61</v>
      </c>
      <c r="F442" s="110" t="s">
        <v>69</v>
      </c>
      <c r="G442" s="110" t="s">
        <v>70</v>
      </c>
      <c r="H442" s="110" t="s">
        <v>71</v>
      </c>
      <c r="I442" s="113"/>
      <c r="J442" s="30"/>
      <c r="K442" s="30"/>
      <c r="L442" s="30"/>
      <c r="M442" s="30"/>
      <c r="N442" s="187"/>
      <c r="O442" s="187"/>
      <c r="P442" s="187"/>
      <c r="Q442" s="187"/>
      <c r="R442" s="30"/>
    </row>
    <row r="443" spans="3:18" ht="12.75">
      <c r="C443" s="110" t="s">
        <v>140</v>
      </c>
      <c r="D443" s="106">
        <v>137288</v>
      </c>
      <c r="E443" s="106">
        <v>146807</v>
      </c>
      <c r="F443" s="106">
        <v>179370</v>
      </c>
      <c r="G443" s="106">
        <v>172827</v>
      </c>
      <c r="H443" s="106">
        <v>192611</v>
      </c>
      <c r="I443" s="113">
        <f t="shared" si="29"/>
        <v>165780.6</v>
      </c>
      <c r="J443" s="30">
        <v>165780.6</v>
      </c>
      <c r="K443" s="30"/>
      <c r="L443" s="30"/>
      <c r="M443" s="52" t="s">
        <v>107</v>
      </c>
      <c r="N443" s="53"/>
      <c r="O443" s="53"/>
      <c r="P443" s="53"/>
      <c r="Q443" s="53"/>
      <c r="R443" s="53"/>
    </row>
    <row r="444" spans="3:18" ht="12.75">
      <c r="C444" s="110" t="s">
        <v>127</v>
      </c>
      <c r="D444" s="106">
        <v>60909</v>
      </c>
      <c r="E444" s="106">
        <v>69384</v>
      </c>
      <c r="F444" s="106">
        <v>102097</v>
      </c>
      <c r="G444" s="106">
        <v>98120</v>
      </c>
      <c r="H444" s="106">
        <v>111510</v>
      </c>
      <c r="I444" s="113">
        <f t="shared" si="29"/>
        <v>88404</v>
      </c>
      <c r="J444" s="30">
        <v>88404</v>
      </c>
      <c r="K444" s="30"/>
      <c r="L444" s="30"/>
      <c r="M444" s="52" t="s">
        <v>0</v>
      </c>
      <c r="N444" s="52" t="s">
        <v>108</v>
      </c>
      <c r="O444" s="53"/>
      <c r="P444" s="53"/>
      <c r="Q444" s="53"/>
      <c r="R444" s="53"/>
    </row>
    <row r="445" spans="3:18" ht="12.75">
      <c r="C445" s="110" t="s">
        <v>128</v>
      </c>
      <c r="D445" s="106">
        <v>3014</v>
      </c>
      <c r="E445" s="106">
        <v>3354</v>
      </c>
      <c r="F445" s="106">
        <v>3436</v>
      </c>
      <c r="G445" s="106">
        <v>3853</v>
      </c>
      <c r="H445" s="106">
        <v>8639</v>
      </c>
      <c r="I445" s="113"/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3:18" ht="12.75">
      <c r="C446" s="110" t="s">
        <v>129</v>
      </c>
      <c r="D446" s="106">
        <v>2638</v>
      </c>
      <c r="E446" s="106">
        <v>3264</v>
      </c>
      <c r="F446" s="106">
        <v>3340</v>
      </c>
      <c r="G446" s="106">
        <v>2894</v>
      </c>
      <c r="H446" s="106">
        <v>3098</v>
      </c>
      <c r="I446" s="113"/>
      <c r="J446" s="30"/>
      <c r="K446" s="30"/>
      <c r="L446" s="30"/>
      <c r="M446" s="52" t="s">
        <v>88</v>
      </c>
      <c r="N446" s="52" t="s">
        <v>89</v>
      </c>
      <c r="O446" s="53"/>
      <c r="P446" s="53"/>
      <c r="Q446" s="53"/>
      <c r="R446" s="53"/>
    </row>
    <row r="447" spans="3:18" ht="12.75">
      <c r="C447" s="110" t="s">
        <v>130</v>
      </c>
      <c r="D447" s="106">
        <v>7</v>
      </c>
      <c r="E447" s="106">
        <v>15</v>
      </c>
      <c r="F447" s="106">
        <v>7</v>
      </c>
      <c r="G447" s="106">
        <v>7</v>
      </c>
      <c r="H447" s="106">
        <v>11</v>
      </c>
      <c r="I447" s="113"/>
      <c r="J447" s="30"/>
      <c r="K447" s="30"/>
      <c r="L447" s="30"/>
      <c r="M447" s="52" t="s">
        <v>66</v>
      </c>
      <c r="N447" s="52" t="s">
        <v>135</v>
      </c>
      <c r="O447" s="53"/>
      <c r="P447" s="53"/>
      <c r="Q447" s="53"/>
      <c r="R447" s="53"/>
    </row>
    <row r="448" spans="3:18" ht="12.75">
      <c r="C448" s="110" t="s">
        <v>131</v>
      </c>
      <c r="D448" s="106">
        <v>564</v>
      </c>
      <c r="E448" s="106">
        <v>727</v>
      </c>
      <c r="F448" s="106">
        <v>911</v>
      </c>
      <c r="G448" s="106">
        <v>741</v>
      </c>
      <c r="H448" s="106">
        <v>812</v>
      </c>
      <c r="I448" s="113"/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3:18" ht="12.75">
      <c r="C449" s="110" t="s">
        <v>132</v>
      </c>
      <c r="D449" s="106">
        <v>91</v>
      </c>
      <c r="E449" s="106">
        <v>125</v>
      </c>
      <c r="F449" s="106">
        <v>177</v>
      </c>
      <c r="G449" s="106">
        <v>157</v>
      </c>
      <c r="H449" s="106">
        <v>145</v>
      </c>
      <c r="I449" s="113"/>
      <c r="J449" s="30"/>
      <c r="K449" s="30"/>
      <c r="L449" s="30"/>
      <c r="M449" s="56" t="s">
        <v>67</v>
      </c>
      <c r="N449" s="56" t="s">
        <v>60</v>
      </c>
      <c r="O449" s="56" t="s">
        <v>61</v>
      </c>
      <c r="P449" s="56" t="s">
        <v>69</v>
      </c>
      <c r="Q449" s="56" t="s">
        <v>70</v>
      </c>
      <c r="R449" s="56" t="s">
        <v>71</v>
      </c>
    </row>
    <row r="450" spans="3:18" ht="12.75">
      <c r="C450" s="110" t="s">
        <v>133</v>
      </c>
      <c r="D450" s="107" t="s">
        <v>0</v>
      </c>
      <c r="E450" s="107" t="s">
        <v>0</v>
      </c>
      <c r="F450" s="107" t="s">
        <v>0</v>
      </c>
      <c r="G450" s="107" t="s">
        <v>0</v>
      </c>
      <c r="H450" s="107" t="s">
        <v>0</v>
      </c>
      <c r="I450" s="113"/>
      <c r="J450" s="30"/>
      <c r="K450" s="30"/>
      <c r="L450" s="30"/>
      <c r="M450" s="56" t="s">
        <v>72</v>
      </c>
      <c r="N450" s="58">
        <f>SUM(N452:N479)</f>
        <v>5339116</v>
      </c>
      <c r="O450" s="58">
        <f aca="true" t="shared" si="30" ref="O450:R450">SUM(O452:O479)</f>
        <v>5233451</v>
      </c>
      <c r="P450" s="58">
        <f t="shared" si="30"/>
        <v>5171877</v>
      </c>
      <c r="Q450" s="58">
        <f t="shared" si="30"/>
        <v>5173479</v>
      </c>
      <c r="R450" s="58">
        <f t="shared" si="30"/>
        <v>5188146</v>
      </c>
    </row>
    <row r="451" spans="3:18" ht="12.75">
      <c r="C451" s="110" t="s">
        <v>134</v>
      </c>
      <c r="D451" s="107" t="s">
        <v>0</v>
      </c>
      <c r="E451" s="107" t="s">
        <v>0</v>
      </c>
      <c r="F451" s="107" t="s">
        <v>0</v>
      </c>
      <c r="G451" s="107" t="s">
        <v>0</v>
      </c>
      <c r="H451" s="107" t="s">
        <v>0</v>
      </c>
      <c r="I451" s="113"/>
      <c r="J451" s="30"/>
      <c r="K451" s="30"/>
      <c r="L451" s="30"/>
      <c r="M451" s="56" t="s">
        <v>95</v>
      </c>
      <c r="N451" s="59">
        <v>4534514</v>
      </c>
      <c r="O451" s="59">
        <v>4413761</v>
      </c>
      <c r="P451" s="59">
        <v>4367291</v>
      </c>
      <c r="Q451" s="59">
        <v>4352734</v>
      </c>
      <c r="R451" s="58">
        <f>SUM(R452+R455+R456+R458+R459+R460+R461+R463+R467+R470+R471+R473+R477+R478+R479)</f>
        <v>4361407</v>
      </c>
    </row>
    <row r="452" spans="3:18" ht="12.75">
      <c r="C452" s="110"/>
      <c r="D452" s="111">
        <f>SUM(D445:D451)</f>
        <v>6314</v>
      </c>
      <c r="E452" s="111">
        <f aca="true" t="shared" si="31" ref="E452:H452">SUM(E445:E451)</f>
        <v>7485</v>
      </c>
      <c r="F452" s="111">
        <f t="shared" si="31"/>
        <v>7871</v>
      </c>
      <c r="G452" s="111">
        <f t="shared" si="31"/>
        <v>7652</v>
      </c>
      <c r="H452" s="111">
        <f t="shared" si="31"/>
        <v>12705</v>
      </c>
      <c r="I452" s="113">
        <f t="shared" si="29"/>
        <v>8405.4</v>
      </c>
      <c r="J452" s="30">
        <v>8405.4</v>
      </c>
      <c r="K452" s="30"/>
      <c r="L452" s="30"/>
      <c r="M452" s="56" t="s">
        <v>31</v>
      </c>
      <c r="N452" s="59">
        <v>89544</v>
      </c>
      <c r="O452" s="59">
        <v>87614</v>
      </c>
      <c r="P452" s="59">
        <v>90897</v>
      </c>
      <c r="Q452" s="59">
        <v>89276</v>
      </c>
      <c r="R452" s="59">
        <v>88174</v>
      </c>
    </row>
    <row r="453" spans="3:18" ht="12.75">
      <c r="C453" s="110" t="s">
        <v>136</v>
      </c>
      <c r="D453" s="106">
        <v>44509</v>
      </c>
      <c r="E453" s="106">
        <v>45126</v>
      </c>
      <c r="F453" s="106">
        <v>45515</v>
      </c>
      <c r="G453" s="106">
        <v>42562</v>
      </c>
      <c r="H453" s="106">
        <v>43601</v>
      </c>
      <c r="I453" s="113">
        <f>AVERAGE(D453:H453)</f>
        <v>44262.6</v>
      </c>
      <c r="J453" s="30">
        <v>44262.6</v>
      </c>
      <c r="K453" s="30"/>
      <c r="L453" s="30"/>
      <c r="M453" s="56" t="s">
        <v>32</v>
      </c>
      <c r="N453" s="59">
        <v>33776</v>
      </c>
      <c r="O453" s="59">
        <v>33306</v>
      </c>
      <c r="P453" s="59">
        <v>32685</v>
      </c>
      <c r="Q453" s="59">
        <v>27407</v>
      </c>
      <c r="R453" s="59">
        <v>27068</v>
      </c>
    </row>
    <row r="454" spans="3:18" ht="12.75">
      <c r="C454" s="110" t="s">
        <v>135</v>
      </c>
      <c r="D454" s="106">
        <v>24214</v>
      </c>
      <c r="E454" s="106">
        <v>23233</v>
      </c>
      <c r="F454" s="106">
        <v>21679</v>
      </c>
      <c r="G454" s="106">
        <v>22373</v>
      </c>
      <c r="H454" s="106">
        <v>22357</v>
      </c>
      <c r="I454" s="113">
        <f t="shared" si="29"/>
        <v>22771.2</v>
      </c>
      <c r="J454" s="30">
        <v>22771.2</v>
      </c>
      <c r="K454" s="30"/>
      <c r="L454" s="30"/>
      <c r="M454" s="56" t="s">
        <v>20</v>
      </c>
      <c r="N454" s="59">
        <v>46298</v>
      </c>
      <c r="O454" s="59">
        <v>50981</v>
      </c>
      <c r="P454" s="59">
        <v>48476</v>
      </c>
      <c r="Q454" s="59">
        <v>53971</v>
      </c>
      <c r="R454" s="59">
        <v>56430</v>
      </c>
    </row>
    <row r="455" spans="3:18" ht="12.75">
      <c r="C455" s="110" t="s">
        <v>137</v>
      </c>
      <c r="D455" s="106">
        <v>1341</v>
      </c>
      <c r="E455" s="106">
        <v>1580</v>
      </c>
      <c r="F455" s="106">
        <v>2207</v>
      </c>
      <c r="G455" s="106">
        <v>2121</v>
      </c>
      <c r="H455" s="106">
        <v>2438</v>
      </c>
      <c r="I455" s="113">
        <f t="shared" si="29"/>
        <v>1937.4</v>
      </c>
      <c r="J455" s="30">
        <v>1937.4</v>
      </c>
      <c r="K455" s="30"/>
      <c r="L455" s="30"/>
      <c r="M455" s="56" t="s">
        <v>33</v>
      </c>
      <c r="N455" s="59">
        <v>20580</v>
      </c>
      <c r="O455" s="59">
        <v>19747</v>
      </c>
      <c r="P455" s="59">
        <v>20457</v>
      </c>
      <c r="Q455" s="59">
        <v>18516</v>
      </c>
      <c r="R455" s="59">
        <v>18241</v>
      </c>
    </row>
    <row r="456" spans="3:18" ht="12.75">
      <c r="C456" s="30"/>
      <c r="D456" s="30"/>
      <c r="E456" s="30"/>
      <c r="F456" s="30"/>
      <c r="G456" s="30"/>
      <c r="H456" s="30"/>
      <c r="I456" s="113"/>
      <c r="J456" s="30"/>
      <c r="K456" s="30"/>
      <c r="L456" s="30"/>
      <c r="M456" s="56" t="s">
        <v>73</v>
      </c>
      <c r="N456" s="59">
        <v>702770</v>
      </c>
      <c r="O456" s="59">
        <v>718899</v>
      </c>
      <c r="P456" s="59">
        <v>743963</v>
      </c>
      <c r="Q456" s="59">
        <v>697831</v>
      </c>
      <c r="R456" s="112">
        <v>697831</v>
      </c>
    </row>
    <row r="457" spans="3:18" ht="12.75">
      <c r="C457" s="108" t="s">
        <v>107</v>
      </c>
      <c r="D457" s="30"/>
      <c r="E457" s="30"/>
      <c r="F457" s="30"/>
      <c r="G457" s="30"/>
      <c r="H457" s="30"/>
      <c r="I457" s="113"/>
      <c r="J457" s="30"/>
      <c r="K457" s="30"/>
      <c r="L457" s="30"/>
      <c r="M457" s="56" t="s">
        <v>34</v>
      </c>
      <c r="N457" s="59">
        <v>10242</v>
      </c>
      <c r="O457" s="59">
        <v>7304</v>
      </c>
      <c r="P457" s="59">
        <v>8866</v>
      </c>
      <c r="Q457" s="59">
        <v>12584</v>
      </c>
      <c r="R457" s="59">
        <v>11172</v>
      </c>
    </row>
    <row r="458" spans="3:18" ht="12.75">
      <c r="C458" s="108" t="s">
        <v>0</v>
      </c>
      <c r="D458" s="108" t="s">
        <v>108</v>
      </c>
      <c r="E458" s="30"/>
      <c r="F458" s="30"/>
      <c r="G458" s="30"/>
      <c r="H458" s="30"/>
      <c r="I458" s="113"/>
      <c r="J458" s="30"/>
      <c r="K458" s="30"/>
      <c r="L458" s="30"/>
      <c r="M458" s="56" t="s">
        <v>35</v>
      </c>
      <c r="N458" s="59">
        <v>674416</v>
      </c>
      <c r="O458" s="59">
        <v>670400</v>
      </c>
      <c r="P458" s="59">
        <v>664112</v>
      </c>
      <c r="Q458" s="59">
        <v>656096</v>
      </c>
      <c r="R458" s="112">
        <v>656096</v>
      </c>
    </row>
    <row r="459" spans="3:18" ht="12.75">
      <c r="C459" s="30"/>
      <c r="D459" s="30"/>
      <c r="E459" s="30"/>
      <c r="F459" s="30"/>
      <c r="G459" s="30"/>
      <c r="H459" s="30"/>
      <c r="I459" s="113"/>
      <c r="J459" s="30"/>
      <c r="K459" s="30"/>
      <c r="L459" s="30"/>
      <c r="M459" s="56" t="s">
        <v>36</v>
      </c>
      <c r="N459" s="59">
        <v>19634</v>
      </c>
      <c r="O459" s="59">
        <v>26024</v>
      </c>
      <c r="P459" s="59">
        <v>27220</v>
      </c>
      <c r="Q459" s="59">
        <v>24094</v>
      </c>
      <c r="R459" s="59">
        <v>20902</v>
      </c>
    </row>
    <row r="460" spans="3:18" ht="12.75">
      <c r="C460" s="108" t="s">
        <v>88</v>
      </c>
      <c r="D460" s="108" t="s">
        <v>89</v>
      </c>
      <c r="E460" s="30"/>
      <c r="F460" s="30"/>
      <c r="G460" s="30"/>
      <c r="H460" s="30"/>
      <c r="I460" s="113"/>
      <c r="J460" s="30"/>
      <c r="K460" s="30"/>
      <c r="L460" s="30"/>
      <c r="M460" s="56" t="s">
        <v>37</v>
      </c>
      <c r="N460" s="59">
        <v>204950</v>
      </c>
      <c r="O460" s="59">
        <v>210245</v>
      </c>
      <c r="P460" s="59">
        <v>203670</v>
      </c>
      <c r="Q460" s="59">
        <v>206882</v>
      </c>
      <c r="R460" s="59">
        <v>202292</v>
      </c>
    </row>
    <row r="461" spans="3:18" ht="12.75">
      <c r="C461" s="108" t="s">
        <v>111</v>
      </c>
      <c r="D461" s="108" t="s">
        <v>29</v>
      </c>
      <c r="E461" s="30"/>
      <c r="F461" s="30"/>
      <c r="G461" s="30"/>
      <c r="H461" s="30"/>
      <c r="I461" s="113"/>
      <c r="J461" s="30"/>
      <c r="K461" s="30"/>
      <c r="L461" s="30"/>
      <c r="M461" s="56" t="s">
        <v>22</v>
      </c>
      <c r="N461" s="59">
        <v>1427269</v>
      </c>
      <c r="O461" s="59">
        <v>1290329</v>
      </c>
      <c r="P461" s="59">
        <v>1323997</v>
      </c>
      <c r="Q461" s="59">
        <v>1326064</v>
      </c>
      <c r="R461" s="59">
        <v>1290688</v>
      </c>
    </row>
    <row r="462" spans="3:18" ht="12.75">
      <c r="C462" s="30"/>
      <c r="D462" s="30"/>
      <c r="E462" s="30"/>
      <c r="F462" s="30"/>
      <c r="G462" s="30"/>
      <c r="H462" s="30"/>
      <c r="I462" s="113"/>
      <c r="J462" s="30"/>
      <c r="K462" s="30"/>
      <c r="L462" s="30"/>
      <c r="M462" s="56" t="s">
        <v>38</v>
      </c>
      <c r="N462" s="59">
        <v>12575</v>
      </c>
      <c r="O462" s="59">
        <v>12238</v>
      </c>
      <c r="P462" s="59">
        <v>9872</v>
      </c>
      <c r="Q462" s="59">
        <v>12726</v>
      </c>
      <c r="R462" s="59">
        <v>12197</v>
      </c>
    </row>
    <row r="463" spans="3:18" ht="12.75">
      <c r="C463" s="110" t="s">
        <v>112</v>
      </c>
      <c r="D463" s="110" t="s">
        <v>60</v>
      </c>
      <c r="E463" s="110" t="s">
        <v>61</v>
      </c>
      <c r="F463" s="110" t="s">
        <v>69</v>
      </c>
      <c r="G463" s="110" t="s">
        <v>70</v>
      </c>
      <c r="H463" s="110" t="s">
        <v>71</v>
      </c>
      <c r="I463" s="113"/>
      <c r="J463" s="30"/>
      <c r="K463" s="30"/>
      <c r="L463" s="30"/>
      <c r="M463" s="56" t="s">
        <v>39</v>
      </c>
      <c r="N463" s="59">
        <v>133582</v>
      </c>
      <c r="O463" s="59">
        <v>161074</v>
      </c>
      <c r="P463" s="59">
        <v>94756</v>
      </c>
      <c r="Q463" s="59">
        <v>115912</v>
      </c>
      <c r="R463" s="59">
        <v>137215</v>
      </c>
    </row>
    <row r="464" spans="3:18" ht="12.75">
      <c r="C464" s="110" t="s">
        <v>140</v>
      </c>
      <c r="D464" s="106">
        <v>15839</v>
      </c>
      <c r="E464" s="106">
        <v>15400</v>
      </c>
      <c r="F464" s="106">
        <v>15875</v>
      </c>
      <c r="G464" s="106">
        <v>16026</v>
      </c>
      <c r="H464" s="106">
        <v>16085</v>
      </c>
      <c r="I464" s="113">
        <f t="shared" si="29"/>
        <v>15845</v>
      </c>
      <c r="J464" s="30">
        <v>15845</v>
      </c>
      <c r="K464" s="30"/>
      <c r="L464" s="30"/>
      <c r="M464" s="56" t="s">
        <v>40</v>
      </c>
      <c r="N464" s="59">
        <v>39</v>
      </c>
      <c r="O464" s="59">
        <v>35</v>
      </c>
      <c r="P464" s="59">
        <v>36</v>
      </c>
      <c r="Q464" s="59">
        <v>34</v>
      </c>
      <c r="R464" s="59">
        <v>32</v>
      </c>
    </row>
    <row r="465" spans="3:18" ht="12.75">
      <c r="C465" s="110" t="s">
        <v>127</v>
      </c>
      <c r="D465" s="106">
        <v>2960</v>
      </c>
      <c r="E465" s="106">
        <v>2667</v>
      </c>
      <c r="F465" s="106">
        <v>2740</v>
      </c>
      <c r="G465" s="106">
        <v>3098</v>
      </c>
      <c r="H465" s="106">
        <v>3008</v>
      </c>
      <c r="I465" s="113">
        <f t="shared" si="29"/>
        <v>2894.6</v>
      </c>
      <c r="J465" s="30">
        <v>2894.6</v>
      </c>
      <c r="K465" s="30"/>
      <c r="L465" s="30"/>
      <c r="M465" s="56" t="s">
        <v>41</v>
      </c>
      <c r="N465" s="59">
        <v>31510</v>
      </c>
      <c r="O465" s="59">
        <v>32820</v>
      </c>
      <c r="P465" s="59">
        <v>33083</v>
      </c>
      <c r="Q465" s="59">
        <v>33435</v>
      </c>
      <c r="R465" s="59">
        <v>33118</v>
      </c>
    </row>
    <row r="466" spans="3:18" ht="12.75">
      <c r="C466" s="110" t="s">
        <v>128</v>
      </c>
      <c r="D466" s="106">
        <v>30</v>
      </c>
      <c r="E466" s="106">
        <v>19</v>
      </c>
      <c r="F466" s="106">
        <v>15</v>
      </c>
      <c r="G466" s="106">
        <v>31</v>
      </c>
      <c r="H466" s="106">
        <v>34</v>
      </c>
      <c r="I466" s="113"/>
      <c r="J466" s="30"/>
      <c r="K466" s="30"/>
      <c r="L466" s="30"/>
      <c r="M466" s="56" t="s">
        <v>42</v>
      </c>
      <c r="N466" s="59">
        <v>24214</v>
      </c>
      <c r="O466" s="59">
        <v>23233</v>
      </c>
      <c r="P466" s="59">
        <v>21679</v>
      </c>
      <c r="Q466" s="59">
        <v>22373</v>
      </c>
      <c r="R466" s="59">
        <v>22357</v>
      </c>
    </row>
    <row r="467" spans="3:18" ht="12.75">
      <c r="C467" s="110" t="s">
        <v>129</v>
      </c>
      <c r="D467" s="106">
        <v>64</v>
      </c>
      <c r="E467" s="106">
        <v>64</v>
      </c>
      <c r="F467" s="106">
        <v>67</v>
      </c>
      <c r="G467" s="106">
        <v>57</v>
      </c>
      <c r="H467" s="106">
        <v>62</v>
      </c>
      <c r="I467" s="113"/>
      <c r="J467" s="30"/>
      <c r="K467" s="30"/>
      <c r="L467" s="30"/>
      <c r="M467" s="56" t="s">
        <v>29</v>
      </c>
      <c r="N467" s="59">
        <v>10382</v>
      </c>
      <c r="O467" s="59">
        <v>10390</v>
      </c>
      <c r="P467" s="59">
        <v>10336</v>
      </c>
      <c r="Q467" s="59">
        <v>10276</v>
      </c>
      <c r="R467" s="59">
        <v>10265</v>
      </c>
    </row>
    <row r="468" spans="3:18" ht="12.75">
      <c r="C468" s="110" t="s">
        <v>130</v>
      </c>
      <c r="D468" s="106">
        <v>680</v>
      </c>
      <c r="E468" s="106">
        <v>668</v>
      </c>
      <c r="F468" s="106">
        <v>660</v>
      </c>
      <c r="G468" s="106">
        <v>658</v>
      </c>
      <c r="H468" s="106">
        <v>673</v>
      </c>
      <c r="I468" s="113"/>
      <c r="J468" s="30"/>
      <c r="K468" s="30"/>
      <c r="L468" s="30"/>
      <c r="M468" s="56" t="s">
        <v>26</v>
      </c>
      <c r="N468" s="59">
        <v>14767</v>
      </c>
      <c r="O468" s="59">
        <v>15874</v>
      </c>
      <c r="P468" s="59">
        <v>12136</v>
      </c>
      <c r="Q468" s="59">
        <v>14425</v>
      </c>
      <c r="R468" s="59">
        <v>14891</v>
      </c>
    </row>
    <row r="469" spans="3:18" ht="12.75">
      <c r="C469" s="110" t="s">
        <v>131</v>
      </c>
      <c r="D469" s="106">
        <v>3</v>
      </c>
      <c r="E469" s="106">
        <v>4</v>
      </c>
      <c r="F469" s="106">
        <v>4</v>
      </c>
      <c r="G469" s="106">
        <v>4</v>
      </c>
      <c r="H469" s="106">
        <v>4</v>
      </c>
      <c r="I469" s="113"/>
      <c r="J469" s="30"/>
      <c r="K469" s="30"/>
      <c r="L469" s="30"/>
      <c r="M469" s="56" t="s">
        <v>43</v>
      </c>
      <c r="N469" s="57" t="s">
        <v>0</v>
      </c>
      <c r="O469" s="57" t="s">
        <v>0</v>
      </c>
      <c r="P469" s="57" t="s">
        <v>0</v>
      </c>
      <c r="Q469" s="57" t="s">
        <v>0</v>
      </c>
      <c r="R469" s="57" t="s">
        <v>0</v>
      </c>
    </row>
    <row r="470" spans="3:18" ht="12.75">
      <c r="C470" s="110" t="s">
        <v>132</v>
      </c>
      <c r="D470" s="106">
        <v>87</v>
      </c>
      <c r="E470" s="106">
        <v>85</v>
      </c>
      <c r="F470" s="106">
        <v>57</v>
      </c>
      <c r="G470" s="106">
        <v>67</v>
      </c>
      <c r="H470" s="106">
        <v>82</v>
      </c>
      <c r="I470" s="113"/>
      <c r="J470" s="30"/>
      <c r="K470" s="30"/>
      <c r="L470" s="30"/>
      <c r="M470" s="56" t="s">
        <v>18</v>
      </c>
      <c r="N470" s="59">
        <v>232718</v>
      </c>
      <c r="O470" s="59">
        <v>226670</v>
      </c>
      <c r="P470" s="59">
        <v>212667</v>
      </c>
      <c r="Q470" s="59">
        <v>232356</v>
      </c>
      <c r="R470" s="59">
        <v>258813</v>
      </c>
    </row>
    <row r="471" spans="3:18" ht="12.75">
      <c r="C471" s="110" t="s">
        <v>133</v>
      </c>
      <c r="D471" s="107" t="s">
        <v>0</v>
      </c>
      <c r="E471" s="107" t="s">
        <v>0</v>
      </c>
      <c r="F471" s="107" t="s">
        <v>0</v>
      </c>
      <c r="G471" s="107" t="s">
        <v>0</v>
      </c>
      <c r="H471" s="107" t="s">
        <v>0</v>
      </c>
      <c r="I471" s="113"/>
      <c r="J471" s="30"/>
      <c r="K471" s="30"/>
      <c r="L471" s="30"/>
      <c r="M471" s="56" t="s">
        <v>44</v>
      </c>
      <c r="N471" s="59">
        <v>121189</v>
      </c>
      <c r="O471" s="59">
        <v>100841</v>
      </c>
      <c r="P471" s="59">
        <v>100841</v>
      </c>
      <c r="Q471" s="59">
        <v>100841</v>
      </c>
      <c r="R471" s="59">
        <v>90798</v>
      </c>
    </row>
    <row r="472" spans="3:18" ht="12.75">
      <c r="C472" s="110" t="s">
        <v>134</v>
      </c>
      <c r="D472" s="107" t="s">
        <v>0</v>
      </c>
      <c r="E472" s="107" t="s">
        <v>0</v>
      </c>
      <c r="F472" s="107" t="s">
        <v>0</v>
      </c>
      <c r="G472" s="107" t="s">
        <v>0</v>
      </c>
      <c r="H472" s="107" t="s">
        <v>0</v>
      </c>
      <c r="I472" s="113"/>
      <c r="J472" s="30"/>
      <c r="K472" s="30"/>
      <c r="L472" s="30"/>
      <c r="M472" s="56" t="s">
        <v>25</v>
      </c>
      <c r="N472" s="59">
        <v>322315</v>
      </c>
      <c r="O472" s="59">
        <v>338934</v>
      </c>
      <c r="P472" s="59">
        <v>339991</v>
      </c>
      <c r="Q472" s="59">
        <v>335859</v>
      </c>
      <c r="R472" s="59">
        <v>337652</v>
      </c>
    </row>
    <row r="473" spans="3:18" ht="12.75">
      <c r="C473" s="110"/>
      <c r="D473" s="111">
        <f>SUM(D466:D472)</f>
        <v>864</v>
      </c>
      <c r="E473" s="111">
        <f aca="true" t="shared" si="32" ref="E473:H473">SUM(E466:E472)</f>
        <v>840</v>
      </c>
      <c r="F473" s="111">
        <f t="shared" si="32"/>
        <v>803</v>
      </c>
      <c r="G473" s="111">
        <f t="shared" si="32"/>
        <v>817</v>
      </c>
      <c r="H473" s="111">
        <f t="shared" si="32"/>
        <v>855</v>
      </c>
      <c r="I473" s="113">
        <f t="shared" si="29"/>
        <v>835.8</v>
      </c>
      <c r="J473" s="30">
        <v>835.8</v>
      </c>
      <c r="K473" s="30"/>
      <c r="L473" s="30"/>
      <c r="M473" s="56" t="s">
        <v>27</v>
      </c>
      <c r="N473" s="59">
        <v>64533</v>
      </c>
      <c r="O473" s="59">
        <v>64821</v>
      </c>
      <c r="P473" s="59">
        <v>65109</v>
      </c>
      <c r="Q473" s="59">
        <v>65397</v>
      </c>
      <c r="R473" s="59">
        <v>65397</v>
      </c>
    </row>
    <row r="474" spans="3:18" ht="12.75">
      <c r="C474" s="110" t="s">
        <v>136</v>
      </c>
      <c r="D474" s="106">
        <v>1553</v>
      </c>
      <c r="E474" s="106">
        <v>1432</v>
      </c>
      <c r="F474" s="106">
        <v>1922</v>
      </c>
      <c r="G474" s="106">
        <v>1752</v>
      </c>
      <c r="H474" s="106">
        <v>1874</v>
      </c>
      <c r="I474" s="113">
        <f>AVERAGE(D474:H474)</f>
        <v>1706.6</v>
      </c>
      <c r="J474" s="30">
        <v>1706.6</v>
      </c>
      <c r="K474" s="30"/>
      <c r="L474" s="30"/>
      <c r="M474" s="56" t="s">
        <v>45</v>
      </c>
      <c r="N474" s="59">
        <v>248794</v>
      </c>
      <c r="O474" s="59">
        <v>248580</v>
      </c>
      <c r="P474" s="59">
        <v>245629</v>
      </c>
      <c r="Q474" s="59">
        <v>258108</v>
      </c>
      <c r="R474" s="59">
        <v>253187</v>
      </c>
    </row>
    <row r="475" spans="3:18" ht="12.75">
      <c r="C475" s="110" t="s">
        <v>135</v>
      </c>
      <c r="D475" s="106">
        <v>10382</v>
      </c>
      <c r="E475" s="106">
        <v>10390</v>
      </c>
      <c r="F475" s="106">
        <v>10336</v>
      </c>
      <c r="G475" s="106">
        <v>10276</v>
      </c>
      <c r="H475" s="106">
        <v>10265</v>
      </c>
      <c r="I475" s="113">
        <f t="shared" si="29"/>
        <v>10329.8</v>
      </c>
      <c r="J475" s="30">
        <v>10329.8</v>
      </c>
      <c r="K475" s="30"/>
      <c r="L475" s="30"/>
      <c r="M475" s="56" t="s">
        <v>23</v>
      </c>
      <c r="N475" s="59">
        <v>35652</v>
      </c>
      <c r="O475" s="59">
        <v>31719</v>
      </c>
      <c r="P475" s="59">
        <v>27622</v>
      </c>
      <c r="Q475" s="59">
        <v>25371</v>
      </c>
      <c r="R475" s="59">
        <v>34293</v>
      </c>
    </row>
    <row r="476" spans="3:18" ht="12.75">
      <c r="C476" s="110" t="s">
        <v>137</v>
      </c>
      <c r="D476" s="106">
        <v>80</v>
      </c>
      <c r="E476" s="106">
        <v>72</v>
      </c>
      <c r="F476" s="106">
        <v>74</v>
      </c>
      <c r="G476" s="106">
        <v>83</v>
      </c>
      <c r="H476" s="106">
        <v>82</v>
      </c>
      <c r="I476" s="113">
        <f t="shared" si="29"/>
        <v>78.2</v>
      </c>
      <c r="J476" s="30">
        <v>78.2</v>
      </c>
      <c r="K476" s="30"/>
      <c r="L476" s="30"/>
      <c r="M476" s="56" t="s">
        <v>46</v>
      </c>
      <c r="N476" s="59">
        <v>24420</v>
      </c>
      <c r="O476" s="59">
        <v>24666</v>
      </c>
      <c r="P476" s="59">
        <v>24511</v>
      </c>
      <c r="Q476" s="59">
        <v>24452</v>
      </c>
      <c r="R476" s="59">
        <v>24342</v>
      </c>
    </row>
    <row r="477" spans="3:18" ht="12.75">
      <c r="C477" s="30"/>
      <c r="D477" s="30"/>
      <c r="E477" s="30"/>
      <c r="F477" s="30"/>
      <c r="G477" s="30"/>
      <c r="H477" s="30"/>
      <c r="I477" s="113"/>
      <c r="J477" s="30"/>
      <c r="K477" s="30"/>
      <c r="L477" s="30"/>
      <c r="M477" s="56" t="s">
        <v>24</v>
      </c>
      <c r="N477" s="59">
        <v>10136</v>
      </c>
      <c r="O477" s="59">
        <v>9910</v>
      </c>
      <c r="P477" s="59">
        <v>9639</v>
      </c>
      <c r="Q477" s="59">
        <v>9473</v>
      </c>
      <c r="R477" s="59">
        <v>9323</v>
      </c>
    </row>
    <row r="478" spans="3:18" ht="12.75">
      <c r="C478" s="108" t="s">
        <v>107</v>
      </c>
      <c r="D478" s="30"/>
      <c r="E478" s="30"/>
      <c r="F478" s="30"/>
      <c r="G478" s="30"/>
      <c r="H478" s="30"/>
      <c r="I478" s="113"/>
      <c r="J478" s="30"/>
      <c r="K478" s="30"/>
      <c r="L478" s="30"/>
      <c r="M478" s="56" t="s">
        <v>47</v>
      </c>
      <c r="N478" s="59">
        <v>117589</v>
      </c>
      <c r="O478" s="59">
        <v>107327</v>
      </c>
      <c r="P478" s="59">
        <v>109771</v>
      </c>
      <c r="Q478" s="59">
        <v>116791</v>
      </c>
      <c r="R478" s="112">
        <v>116791</v>
      </c>
    </row>
    <row r="479" spans="3:18" ht="12.75">
      <c r="C479" s="108" t="s">
        <v>0</v>
      </c>
      <c r="D479" s="108" t="s">
        <v>108</v>
      </c>
      <c r="E479" s="30"/>
      <c r="F479" s="30"/>
      <c r="G479" s="30"/>
      <c r="H479" s="30"/>
      <c r="I479" s="113"/>
      <c r="J479" s="30"/>
      <c r="K479" s="30"/>
      <c r="L479" s="30"/>
      <c r="M479" s="56" t="s">
        <v>21</v>
      </c>
      <c r="N479" s="59">
        <v>705222</v>
      </c>
      <c r="O479" s="59">
        <v>709470</v>
      </c>
      <c r="P479" s="59">
        <v>689856</v>
      </c>
      <c r="Q479" s="59">
        <v>682929</v>
      </c>
      <c r="R479" s="59">
        <v>698581</v>
      </c>
    </row>
    <row r="480" spans="3:18" ht="12.75">
      <c r="C480" s="30"/>
      <c r="D480" s="30"/>
      <c r="E480" s="30"/>
      <c r="F480" s="30"/>
      <c r="G480" s="30"/>
      <c r="H480" s="30"/>
      <c r="I480" s="113"/>
      <c r="J480" s="30"/>
      <c r="K480" s="30"/>
      <c r="L480" s="30"/>
      <c r="M480" s="30"/>
      <c r="N480" s="187"/>
      <c r="O480" s="187"/>
      <c r="P480" s="187"/>
      <c r="Q480" s="187"/>
      <c r="R480" s="30"/>
    </row>
    <row r="481" spans="3:18" ht="12.75">
      <c r="C481" s="108" t="s">
        <v>88</v>
      </c>
      <c r="D481" s="108" t="s">
        <v>89</v>
      </c>
      <c r="E481" s="30"/>
      <c r="F481" s="30"/>
      <c r="G481" s="30"/>
      <c r="H481" s="30"/>
      <c r="I481" s="113"/>
      <c r="J481" s="30"/>
      <c r="K481" s="30"/>
      <c r="L481" s="30"/>
      <c r="M481" s="52" t="s">
        <v>107</v>
      </c>
      <c r="N481" s="53"/>
      <c r="O481" s="53"/>
      <c r="P481" s="53"/>
      <c r="Q481" s="53"/>
      <c r="R481" s="53"/>
    </row>
    <row r="482" spans="3:18" ht="12.75">
      <c r="C482" s="108" t="s">
        <v>111</v>
      </c>
      <c r="D482" s="108" t="s">
        <v>26</v>
      </c>
      <c r="E482" s="30"/>
      <c r="F482" s="30"/>
      <c r="G482" s="30"/>
      <c r="H482" s="30"/>
      <c r="I482" s="113"/>
      <c r="J482" s="30"/>
      <c r="K482" s="30"/>
      <c r="L482" s="30"/>
      <c r="M482" s="52" t="s">
        <v>0</v>
      </c>
      <c r="N482" s="52" t="s">
        <v>108</v>
      </c>
      <c r="O482" s="53"/>
      <c r="P482" s="53"/>
      <c r="Q482" s="53"/>
      <c r="R482" s="53"/>
    </row>
    <row r="483" spans="3:18" ht="12.75">
      <c r="C483" s="30"/>
      <c r="D483" s="30"/>
      <c r="E483" s="30"/>
      <c r="F483" s="30"/>
      <c r="G483" s="30"/>
      <c r="H483" s="30"/>
      <c r="I483" s="113"/>
      <c r="J483" s="30"/>
      <c r="K483" s="30"/>
      <c r="L483" s="30"/>
      <c r="M483" s="30"/>
      <c r="N483" s="30"/>
      <c r="O483" s="30"/>
      <c r="P483" s="30"/>
      <c r="Q483" s="30"/>
      <c r="R483" s="30"/>
    </row>
    <row r="484" spans="3:25" ht="12.75">
      <c r="C484" s="110" t="s">
        <v>112</v>
      </c>
      <c r="D484" s="110" t="s">
        <v>60</v>
      </c>
      <c r="E484" s="110" t="s">
        <v>61</v>
      </c>
      <c r="F484" s="110" t="s">
        <v>69</v>
      </c>
      <c r="G484" s="110" t="s">
        <v>70</v>
      </c>
      <c r="H484" s="110" t="s">
        <v>71</v>
      </c>
      <c r="I484" s="113"/>
      <c r="J484" s="30"/>
      <c r="K484" s="30"/>
      <c r="L484" s="30"/>
      <c r="M484" s="52" t="s">
        <v>88</v>
      </c>
      <c r="N484" s="52" t="s">
        <v>89</v>
      </c>
      <c r="O484" s="53"/>
      <c r="P484" s="53"/>
      <c r="Q484" s="53"/>
      <c r="R484" s="53"/>
      <c r="T484" s="52"/>
      <c r="U484" s="52"/>
      <c r="V484" s="53"/>
      <c r="W484" s="53"/>
      <c r="X484" s="53"/>
      <c r="Y484" s="53"/>
    </row>
    <row r="485" spans="3:25" ht="12.75">
      <c r="C485" s="110" t="s">
        <v>140</v>
      </c>
      <c r="D485" s="106">
        <v>296532</v>
      </c>
      <c r="E485" s="106">
        <v>333903</v>
      </c>
      <c r="F485" s="106">
        <v>279432</v>
      </c>
      <c r="G485" s="106">
        <v>343709</v>
      </c>
      <c r="H485" s="106">
        <v>397509</v>
      </c>
      <c r="I485" s="113">
        <f t="shared" si="29"/>
        <v>330217</v>
      </c>
      <c r="J485" s="15">
        <v>330217</v>
      </c>
      <c r="K485" s="30"/>
      <c r="L485" s="30"/>
      <c r="M485" s="52" t="s">
        <v>66</v>
      </c>
      <c r="N485" s="52" t="s">
        <v>136</v>
      </c>
      <c r="O485" s="53"/>
      <c r="P485" s="53"/>
      <c r="Q485" s="53"/>
      <c r="R485" s="53"/>
      <c r="T485" s="52"/>
      <c r="U485" s="52"/>
      <c r="V485" s="53"/>
      <c r="W485" s="53"/>
      <c r="X485" s="53"/>
      <c r="Y485" s="53"/>
    </row>
    <row r="486" spans="3:25" ht="12.75">
      <c r="C486" s="110" t="s">
        <v>127</v>
      </c>
      <c r="D486" s="106">
        <v>183455</v>
      </c>
      <c r="E486" s="106">
        <v>203626</v>
      </c>
      <c r="F486" s="106">
        <v>162934</v>
      </c>
      <c r="G486" s="106">
        <v>209932</v>
      </c>
      <c r="H486" s="106">
        <v>249632</v>
      </c>
      <c r="I486" s="113">
        <f t="shared" si="29"/>
        <v>201915.8</v>
      </c>
      <c r="J486" s="15">
        <v>201915.8</v>
      </c>
      <c r="K486" s="30"/>
      <c r="L486" s="30"/>
      <c r="M486" s="30"/>
      <c r="N486" s="30"/>
      <c r="O486" s="30"/>
      <c r="P486" s="30"/>
      <c r="Q486" s="30"/>
      <c r="R486" s="30"/>
      <c r="T486" s="30"/>
      <c r="U486" s="30"/>
      <c r="V486" s="30"/>
      <c r="W486" s="30"/>
      <c r="X486" s="30"/>
      <c r="Y486" s="30"/>
    </row>
    <row r="487" spans="3:25" ht="12.75">
      <c r="C487" s="110" t="s">
        <v>128</v>
      </c>
      <c r="D487" s="106">
        <v>1305</v>
      </c>
      <c r="E487" s="106">
        <v>1521</v>
      </c>
      <c r="F487" s="106">
        <v>1586</v>
      </c>
      <c r="G487" s="106">
        <v>1596</v>
      </c>
      <c r="H487" s="106">
        <v>1647</v>
      </c>
      <c r="I487" s="113"/>
      <c r="J487" s="15"/>
      <c r="K487" s="30"/>
      <c r="L487" s="30"/>
      <c r="M487" s="56" t="s">
        <v>67</v>
      </c>
      <c r="N487" s="56" t="s">
        <v>60</v>
      </c>
      <c r="O487" s="56" t="s">
        <v>61</v>
      </c>
      <c r="P487" s="56" t="s">
        <v>69</v>
      </c>
      <c r="Q487" s="56" t="s">
        <v>70</v>
      </c>
      <c r="R487" s="56" t="s">
        <v>71</v>
      </c>
      <c r="T487" s="30"/>
      <c r="U487" s="30"/>
      <c r="V487" s="30"/>
      <c r="W487" s="30"/>
      <c r="X487" s="30"/>
      <c r="Y487" s="30"/>
    </row>
    <row r="488" spans="3:25" ht="12.75">
      <c r="C488" s="110" t="s">
        <v>129</v>
      </c>
      <c r="D488" s="106">
        <v>3130</v>
      </c>
      <c r="E488" s="106">
        <v>3563</v>
      </c>
      <c r="F488" s="106">
        <v>3441</v>
      </c>
      <c r="G488" s="106">
        <v>3456</v>
      </c>
      <c r="H488" s="106">
        <v>3862</v>
      </c>
      <c r="I488" s="113"/>
      <c r="J488" s="15"/>
      <c r="K488" s="30"/>
      <c r="L488" s="30"/>
      <c r="M488" s="56" t="s">
        <v>72</v>
      </c>
      <c r="N488" s="58">
        <f>SUM(N490:N517)</f>
        <v>1911501</v>
      </c>
      <c r="O488" s="58">
        <f aca="true" t="shared" si="33" ref="O488:R488">SUM(O490:O517)</f>
        <v>1986664</v>
      </c>
      <c r="P488" s="58">
        <f t="shared" si="33"/>
        <v>1760030</v>
      </c>
      <c r="Q488" s="58">
        <f t="shared" si="33"/>
        <v>1741631</v>
      </c>
      <c r="R488" s="58">
        <f t="shared" si="33"/>
        <v>1820469</v>
      </c>
      <c r="T488" s="30"/>
      <c r="U488" s="30"/>
      <c r="V488" s="30"/>
      <c r="W488" s="30"/>
      <c r="X488" s="30"/>
      <c r="Y488" s="30"/>
    </row>
    <row r="489" spans="3:25" ht="12.75">
      <c r="C489" s="110" t="s">
        <v>130</v>
      </c>
      <c r="D489" s="106">
        <v>52312</v>
      </c>
      <c r="E489" s="106">
        <v>64393</v>
      </c>
      <c r="F489" s="106">
        <v>57943</v>
      </c>
      <c r="G489" s="106">
        <v>66477</v>
      </c>
      <c r="H489" s="106">
        <v>78117</v>
      </c>
      <c r="I489" s="113"/>
      <c r="J489" s="15"/>
      <c r="K489" s="30"/>
      <c r="L489" s="30"/>
      <c r="M489" s="56" t="s">
        <v>95</v>
      </c>
      <c r="N489" s="58">
        <f aca="true" t="shared" si="34" ref="N489:Q489">SUM(N490+N493+N494+N496+N497+N498+N499+N501+N505+N508+N509+N511+N515+N516+N517)</f>
        <v>1364920</v>
      </c>
      <c r="O489" s="58">
        <f t="shared" si="34"/>
        <v>1410803</v>
      </c>
      <c r="P489" s="58">
        <f t="shared" si="34"/>
        <v>1357447</v>
      </c>
      <c r="Q489" s="58">
        <f t="shared" si="34"/>
        <v>1354972</v>
      </c>
      <c r="R489" s="58">
        <f>SUM(R490+R493+R494+R496+R497+R498+R499+R501+R505+R508+R509+R511+R515+R516+R517)</f>
        <v>1404708</v>
      </c>
      <c r="T489" s="30"/>
      <c r="U489" s="30"/>
      <c r="V489" s="30"/>
      <c r="W489" s="30"/>
      <c r="X489" s="30"/>
      <c r="Y489" s="30"/>
    </row>
    <row r="490" spans="3:25" ht="12.75">
      <c r="C490" s="110" t="s">
        <v>131</v>
      </c>
      <c r="D490" s="106">
        <v>6729</v>
      </c>
      <c r="E490" s="106">
        <v>9167</v>
      </c>
      <c r="F490" s="106">
        <v>8895</v>
      </c>
      <c r="G490" s="106">
        <v>9203</v>
      </c>
      <c r="H490" s="106">
        <v>8527</v>
      </c>
      <c r="I490" s="113"/>
      <c r="J490" s="15"/>
      <c r="K490" s="30"/>
      <c r="L490" s="30"/>
      <c r="M490" s="56" t="s">
        <v>31</v>
      </c>
      <c r="N490" s="59">
        <v>55654</v>
      </c>
      <c r="O490" s="59">
        <v>52776</v>
      </c>
      <c r="P490" s="59">
        <v>50111</v>
      </c>
      <c r="Q490" s="59">
        <v>52214</v>
      </c>
      <c r="R490" s="59">
        <v>54954</v>
      </c>
      <c r="T490" s="30"/>
      <c r="U490" s="30"/>
      <c r="V490" s="30"/>
      <c r="W490" s="30"/>
      <c r="X490" s="30"/>
      <c r="Y490" s="30"/>
    </row>
    <row r="491" spans="3:25" ht="12.75">
      <c r="C491" s="110" t="s">
        <v>132</v>
      </c>
      <c r="D491" s="106">
        <v>3806</v>
      </c>
      <c r="E491" s="106">
        <v>4094</v>
      </c>
      <c r="F491" s="106">
        <v>4100</v>
      </c>
      <c r="G491" s="106">
        <v>4837</v>
      </c>
      <c r="H491" s="106">
        <v>5006</v>
      </c>
      <c r="I491" s="113"/>
      <c r="J491" s="15"/>
      <c r="K491" s="30"/>
      <c r="L491" s="30"/>
      <c r="M491" s="56" t="s">
        <v>32</v>
      </c>
      <c r="N491" s="59">
        <v>13594</v>
      </c>
      <c r="O491" s="59">
        <v>9627</v>
      </c>
      <c r="P491" s="59">
        <v>10212</v>
      </c>
      <c r="Q491" s="59">
        <v>10628</v>
      </c>
      <c r="R491" s="59">
        <v>12239</v>
      </c>
      <c r="T491" s="30"/>
      <c r="U491" s="30"/>
      <c r="V491" s="30"/>
      <c r="W491" s="30"/>
      <c r="X491" s="30"/>
      <c r="Y491" s="30"/>
    </row>
    <row r="492" spans="3:25" ht="12.75">
      <c r="C492" s="110" t="s">
        <v>133</v>
      </c>
      <c r="D492" s="107" t="s">
        <v>0</v>
      </c>
      <c r="E492" s="107" t="s">
        <v>0</v>
      </c>
      <c r="F492" s="107" t="s">
        <v>0</v>
      </c>
      <c r="G492" s="107" t="s">
        <v>0</v>
      </c>
      <c r="H492" s="107" t="s">
        <v>0</v>
      </c>
      <c r="I492" s="113"/>
      <c r="J492" s="15"/>
      <c r="K492" s="30"/>
      <c r="L492" s="30"/>
      <c r="M492" s="56" t="s">
        <v>20</v>
      </c>
      <c r="N492" s="59">
        <v>50289</v>
      </c>
      <c r="O492" s="59">
        <v>57543</v>
      </c>
      <c r="P492" s="59">
        <v>57398</v>
      </c>
      <c r="Q492" s="59">
        <v>53368</v>
      </c>
      <c r="R492" s="59">
        <v>64880</v>
      </c>
      <c r="T492" s="30"/>
      <c r="U492" s="30"/>
      <c r="V492" s="30"/>
      <c r="W492" s="30"/>
      <c r="X492" s="30"/>
      <c r="Y492" s="30"/>
    </row>
    <row r="493" spans="3:25" ht="12.75">
      <c r="C493" s="110" t="s">
        <v>134</v>
      </c>
      <c r="D493" s="107" t="s">
        <v>0</v>
      </c>
      <c r="E493" s="107" t="s">
        <v>0</v>
      </c>
      <c r="F493" s="107" t="s">
        <v>0</v>
      </c>
      <c r="G493" s="107" t="s">
        <v>0</v>
      </c>
      <c r="H493" s="107" t="s">
        <v>0</v>
      </c>
      <c r="I493" s="113"/>
      <c r="J493" s="15"/>
      <c r="K493" s="30"/>
      <c r="L493" s="30"/>
      <c r="M493" s="56" t="s">
        <v>33</v>
      </c>
      <c r="N493" s="59">
        <v>125175</v>
      </c>
      <c r="O493" s="59">
        <v>128416</v>
      </c>
      <c r="P493" s="59">
        <v>126197</v>
      </c>
      <c r="Q493" s="59">
        <v>128716</v>
      </c>
      <c r="R493" s="59">
        <v>130923</v>
      </c>
      <c r="T493" s="30"/>
      <c r="U493" s="30"/>
      <c r="V493" s="30"/>
      <c r="W493" s="30"/>
      <c r="X493" s="30"/>
      <c r="Y493" s="30"/>
    </row>
    <row r="494" spans="3:25" ht="12.75">
      <c r="C494" s="110"/>
      <c r="D494" s="111">
        <f>SUM(D487:D493)</f>
        <v>67282</v>
      </c>
      <c r="E494" s="111">
        <f aca="true" t="shared" si="35" ref="E494:H494">SUM(E487:E493)</f>
        <v>82738</v>
      </c>
      <c r="F494" s="111">
        <f t="shared" si="35"/>
        <v>75965</v>
      </c>
      <c r="G494" s="111">
        <f t="shared" si="35"/>
        <v>85569</v>
      </c>
      <c r="H494" s="111">
        <f t="shared" si="35"/>
        <v>97159</v>
      </c>
      <c r="I494" s="113">
        <f aca="true" t="shared" si="36" ref="I494:I549">AVERAGE(D494:H494)</f>
        <v>81742.6</v>
      </c>
      <c r="J494" s="15">
        <v>81742.6</v>
      </c>
      <c r="K494" s="30"/>
      <c r="L494" s="30"/>
      <c r="M494" s="56" t="s">
        <v>73</v>
      </c>
      <c r="N494" s="59">
        <v>201630</v>
      </c>
      <c r="O494" s="59">
        <v>211093</v>
      </c>
      <c r="P494" s="59">
        <v>205479</v>
      </c>
      <c r="Q494" s="59">
        <v>184669</v>
      </c>
      <c r="R494" s="112">
        <v>184669</v>
      </c>
      <c r="T494" s="30"/>
      <c r="U494" s="30"/>
      <c r="V494" s="30"/>
      <c r="W494" s="30"/>
      <c r="X494" s="30"/>
      <c r="Y494" s="30"/>
    </row>
    <row r="495" spans="3:25" ht="12.75">
      <c r="C495" s="110" t="s">
        <v>136</v>
      </c>
      <c r="D495" s="106">
        <v>25758.817499999997</v>
      </c>
      <c r="E495" s="106">
        <v>25737.835</v>
      </c>
      <c r="F495" s="106">
        <v>22348.005</v>
      </c>
      <c r="G495" s="106">
        <v>26604.7225</v>
      </c>
      <c r="H495" s="106">
        <v>28135.95</v>
      </c>
      <c r="I495" s="113">
        <f>AVERAGE(D495:H495)</f>
        <v>25717.066</v>
      </c>
      <c r="J495" s="15">
        <v>25717.066</v>
      </c>
      <c r="K495" s="30"/>
      <c r="L495" s="30"/>
      <c r="M495" s="56" t="s">
        <v>34</v>
      </c>
      <c r="N495" s="59">
        <v>4429</v>
      </c>
      <c r="O495" s="59">
        <v>6644</v>
      </c>
      <c r="P495" s="59">
        <v>8772</v>
      </c>
      <c r="Q495" s="59">
        <v>2874</v>
      </c>
      <c r="R495" s="59">
        <v>2995</v>
      </c>
      <c r="T495" s="30"/>
      <c r="U495" s="30"/>
      <c r="V495" s="30"/>
      <c r="W495" s="30"/>
      <c r="X495" s="30"/>
      <c r="Y495" s="30"/>
    </row>
    <row r="496" spans="3:25" ht="12.75">
      <c r="C496" s="110" t="s">
        <v>135</v>
      </c>
      <c r="D496" s="106">
        <v>13997.655</v>
      </c>
      <c r="E496" s="106">
        <v>15235.675</v>
      </c>
      <c r="F496" s="106">
        <v>11664.065</v>
      </c>
      <c r="G496" s="106">
        <v>13688.15</v>
      </c>
      <c r="H496" s="106">
        <v>14206.15</v>
      </c>
      <c r="I496" s="113">
        <f t="shared" si="36"/>
        <v>13758.339000000002</v>
      </c>
      <c r="J496" s="15">
        <v>13758.339000000002</v>
      </c>
      <c r="K496" s="30"/>
      <c r="L496" s="30"/>
      <c r="M496" s="56" t="s">
        <v>35</v>
      </c>
      <c r="N496" s="57"/>
      <c r="O496" s="57"/>
      <c r="P496" s="57"/>
      <c r="Q496" s="57"/>
      <c r="R496" s="57"/>
      <c r="T496" s="30"/>
      <c r="U496" s="30"/>
      <c r="V496" s="30"/>
      <c r="W496" s="30"/>
      <c r="X496" s="30"/>
      <c r="Y496" s="30"/>
    </row>
    <row r="497" spans="3:25" ht="12.75">
      <c r="C497" s="110" t="s">
        <v>137</v>
      </c>
      <c r="D497" s="106">
        <v>6039</v>
      </c>
      <c r="E497" s="106">
        <v>6566</v>
      </c>
      <c r="F497" s="106">
        <v>6520</v>
      </c>
      <c r="G497" s="106">
        <v>7916</v>
      </c>
      <c r="H497" s="106">
        <v>8376</v>
      </c>
      <c r="I497" s="113">
        <f t="shared" si="36"/>
        <v>7083.4</v>
      </c>
      <c r="J497" s="15">
        <v>7083.4</v>
      </c>
      <c r="K497" s="30"/>
      <c r="L497" s="30"/>
      <c r="M497" s="56" t="s">
        <v>36</v>
      </c>
      <c r="N497" s="59">
        <v>1532</v>
      </c>
      <c r="O497" s="59">
        <v>2187</v>
      </c>
      <c r="P497" s="59">
        <v>3490</v>
      </c>
      <c r="Q497" s="59">
        <v>2413</v>
      </c>
      <c r="R497" s="59">
        <v>2207</v>
      </c>
      <c r="T497" s="30"/>
      <c r="U497" s="30"/>
      <c r="V497" s="30"/>
      <c r="W497" s="30"/>
      <c r="X497" s="30"/>
      <c r="Y497" s="30"/>
    </row>
    <row r="498" spans="3:25" ht="12.75">
      <c r="C498" s="30"/>
      <c r="D498" s="113"/>
      <c r="E498" s="113"/>
      <c r="F498" s="113"/>
      <c r="G498" s="113"/>
      <c r="H498" s="113"/>
      <c r="I498" s="113"/>
      <c r="J498" s="30"/>
      <c r="K498" s="30"/>
      <c r="L498" s="30"/>
      <c r="M498" s="56" t="s">
        <v>37</v>
      </c>
      <c r="N498" s="59">
        <v>170611</v>
      </c>
      <c r="O498" s="59">
        <v>183999</v>
      </c>
      <c r="P498" s="59">
        <v>166974</v>
      </c>
      <c r="Q498" s="59">
        <v>166914</v>
      </c>
      <c r="R498" s="59">
        <v>169253</v>
      </c>
      <c r="T498" s="30"/>
      <c r="U498" s="30"/>
      <c r="V498" s="30"/>
      <c r="W498" s="30"/>
      <c r="X498" s="30"/>
      <c r="Y498" s="30"/>
    </row>
    <row r="499" spans="3:25" ht="12.75">
      <c r="C499" s="108" t="s">
        <v>107</v>
      </c>
      <c r="D499" s="30"/>
      <c r="E499" s="30"/>
      <c r="F499" s="30"/>
      <c r="G499" s="30"/>
      <c r="H499" s="30"/>
      <c r="I499" s="113"/>
      <c r="J499" s="30"/>
      <c r="K499" s="30"/>
      <c r="L499" s="30"/>
      <c r="M499" s="56" t="s">
        <v>22</v>
      </c>
      <c r="N499" s="59">
        <v>302205</v>
      </c>
      <c r="O499" s="59">
        <v>322761</v>
      </c>
      <c r="P499" s="59">
        <v>308344</v>
      </c>
      <c r="Q499" s="59">
        <v>311033</v>
      </c>
      <c r="R499" s="59">
        <v>338166</v>
      </c>
      <c r="T499" s="30"/>
      <c r="U499" s="30"/>
      <c r="V499" s="30"/>
      <c r="W499" s="30"/>
      <c r="X499" s="30"/>
      <c r="Y499" s="30"/>
    </row>
    <row r="500" spans="3:25" ht="12.75">
      <c r="C500" s="108" t="s">
        <v>0</v>
      </c>
      <c r="D500" s="108" t="s">
        <v>108</v>
      </c>
      <c r="E500" s="30"/>
      <c r="F500" s="30"/>
      <c r="G500" s="30"/>
      <c r="H500" s="30"/>
      <c r="I500" s="113"/>
      <c r="J500" s="30"/>
      <c r="K500" s="30"/>
      <c r="L500" s="30"/>
      <c r="M500" s="56" t="s">
        <v>38</v>
      </c>
      <c r="N500" s="59">
        <v>14991</v>
      </c>
      <c r="O500" s="59">
        <v>12595</v>
      </c>
      <c r="P500" s="59">
        <v>10241</v>
      </c>
      <c r="Q500" s="59">
        <v>13517</v>
      </c>
      <c r="R500" s="59">
        <v>10566</v>
      </c>
      <c r="T500" s="30"/>
      <c r="U500" s="30"/>
      <c r="V500" s="30"/>
      <c r="W500" s="30"/>
      <c r="X500" s="30"/>
      <c r="Y500" s="30"/>
    </row>
    <row r="501" spans="3:25" ht="12.75">
      <c r="C501" s="30"/>
      <c r="D501" s="30"/>
      <c r="E501" s="30"/>
      <c r="F501" s="30"/>
      <c r="G501" s="30"/>
      <c r="H501" s="30"/>
      <c r="I501" s="113"/>
      <c r="J501" s="30"/>
      <c r="K501" s="30"/>
      <c r="L501" s="30"/>
      <c r="M501" s="56" t="s">
        <v>39</v>
      </c>
      <c r="N501" s="59">
        <v>284772</v>
      </c>
      <c r="O501" s="59">
        <v>290441</v>
      </c>
      <c r="P501" s="59">
        <v>288704</v>
      </c>
      <c r="Q501" s="59">
        <v>288454</v>
      </c>
      <c r="R501" s="59">
        <v>303116</v>
      </c>
      <c r="T501" s="30"/>
      <c r="U501" s="30"/>
      <c r="V501" s="30"/>
      <c r="W501" s="30"/>
      <c r="X501" s="30"/>
      <c r="Y501" s="30"/>
    </row>
    <row r="502" spans="3:25" ht="12.75">
      <c r="C502" s="108" t="s">
        <v>88</v>
      </c>
      <c r="D502" s="108" t="s">
        <v>89</v>
      </c>
      <c r="E502" s="30"/>
      <c r="F502" s="30"/>
      <c r="G502" s="30"/>
      <c r="H502" s="30"/>
      <c r="I502" s="113"/>
      <c r="J502" s="30"/>
      <c r="K502" s="30"/>
      <c r="L502" s="30"/>
      <c r="M502" s="56" t="s">
        <v>40</v>
      </c>
      <c r="N502" s="59">
        <v>2408</v>
      </c>
      <c r="O502" s="59">
        <v>1689</v>
      </c>
      <c r="P502" s="59">
        <v>1843</v>
      </c>
      <c r="Q502" s="59">
        <v>1388</v>
      </c>
      <c r="R502" s="59">
        <v>375</v>
      </c>
      <c r="T502" s="30"/>
      <c r="U502" s="30"/>
      <c r="V502" s="30"/>
      <c r="W502" s="30"/>
      <c r="X502" s="30"/>
      <c r="Y502" s="30"/>
    </row>
    <row r="503" spans="3:25" ht="12.75">
      <c r="C503" s="108" t="s">
        <v>111</v>
      </c>
      <c r="D503" s="108" t="s">
        <v>43</v>
      </c>
      <c r="E503" s="30"/>
      <c r="F503" s="30"/>
      <c r="G503" s="30"/>
      <c r="H503" s="30"/>
      <c r="I503" s="113"/>
      <c r="J503" s="30"/>
      <c r="K503" s="30"/>
      <c r="L503" s="30"/>
      <c r="M503" s="56" t="s">
        <v>41</v>
      </c>
      <c r="N503" s="59">
        <v>27717</v>
      </c>
      <c r="O503" s="59">
        <v>28083</v>
      </c>
      <c r="P503" s="59">
        <v>28674</v>
      </c>
      <c r="Q503" s="59">
        <v>28829</v>
      </c>
      <c r="R503" s="59">
        <v>28941</v>
      </c>
      <c r="T503" s="30"/>
      <c r="U503" s="30"/>
      <c r="V503" s="30"/>
      <c r="W503" s="30"/>
      <c r="X503" s="30"/>
      <c r="Y503" s="30"/>
    </row>
    <row r="504" spans="3:25" ht="12.75">
      <c r="C504" s="30"/>
      <c r="D504" s="30"/>
      <c r="E504" s="30"/>
      <c r="F504" s="30"/>
      <c r="G504" s="30"/>
      <c r="H504" s="30"/>
      <c r="I504" s="113"/>
      <c r="J504" s="30"/>
      <c r="K504" s="30"/>
      <c r="L504" s="30"/>
      <c r="M504" s="56" t="s">
        <v>42</v>
      </c>
      <c r="N504" s="59">
        <v>44509</v>
      </c>
      <c r="O504" s="59">
        <v>45126</v>
      </c>
      <c r="P504" s="59">
        <v>45515</v>
      </c>
      <c r="Q504" s="59">
        <v>42562</v>
      </c>
      <c r="R504" s="59">
        <v>43601</v>
      </c>
      <c r="T504" s="30"/>
      <c r="U504" s="30"/>
      <c r="V504" s="30"/>
      <c r="W504" s="30"/>
      <c r="X504" s="30"/>
      <c r="Y504" s="30"/>
    </row>
    <row r="505" spans="3:25" ht="12.75">
      <c r="C505" s="110" t="s">
        <v>112</v>
      </c>
      <c r="D505" s="110" t="s">
        <v>60</v>
      </c>
      <c r="E505" s="110" t="s">
        <v>61</v>
      </c>
      <c r="F505" s="110" t="s">
        <v>69</v>
      </c>
      <c r="G505" s="110" t="s">
        <v>70</v>
      </c>
      <c r="H505" s="110" t="s">
        <v>71</v>
      </c>
      <c r="I505" s="113"/>
      <c r="J505" s="30"/>
      <c r="K505" s="30"/>
      <c r="L505" s="30"/>
      <c r="M505" s="56" t="s">
        <v>29</v>
      </c>
      <c r="N505" s="59">
        <v>1553</v>
      </c>
      <c r="O505" s="59">
        <v>1432</v>
      </c>
      <c r="P505" s="59">
        <v>1922</v>
      </c>
      <c r="Q505" s="59">
        <v>1752</v>
      </c>
      <c r="R505" s="59">
        <v>1874</v>
      </c>
      <c r="T505" s="30"/>
      <c r="U505" s="30"/>
      <c r="V505" s="30"/>
      <c r="W505" s="30"/>
      <c r="X505" s="30"/>
      <c r="Y505" s="30"/>
    </row>
    <row r="506" spans="3:25" ht="12.75">
      <c r="C506" s="110" t="s">
        <v>140</v>
      </c>
      <c r="D506" s="106">
        <v>1449</v>
      </c>
      <c r="E506" s="106">
        <v>1599</v>
      </c>
      <c r="F506" s="106">
        <v>1468</v>
      </c>
      <c r="G506" s="106">
        <v>1439</v>
      </c>
      <c r="H506" s="106">
        <v>1403</v>
      </c>
      <c r="I506" s="113">
        <f t="shared" si="36"/>
        <v>1471.6</v>
      </c>
      <c r="J506" s="30">
        <v>1471.6</v>
      </c>
      <c r="K506" s="30"/>
      <c r="L506" s="30"/>
      <c r="M506" s="56" t="s">
        <v>26</v>
      </c>
      <c r="N506" s="59">
        <v>24989</v>
      </c>
      <c r="O506" s="59">
        <v>25100</v>
      </c>
      <c r="P506" s="59">
        <v>21876</v>
      </c>
      <c r="Q506" s="59">
        <v>25868</v>
      </c>
      <c r="R506" s="59">
        <v>27451</v>
      </c>
      <c r="T506" s="30"/>
      <c r="U506" s="30"/>
      <c r="V506" s="30"/>
      <c r="W506" s="30"/>
      <c r="X506" s="30"/>
      <c r="Y506" s="30"/>
    </row>
    <row r="507" spans="3:25" ht="12.75">
      <c r="C507" s="110" t="s">
        <v>127</v>
      </c>
      <c r="D507" s="107" t="s">
        <v>0</v>
      </c>
      <c r="E507" s="107" t="s">
        <v>0</v>
      </c>
      <c r="F507" s="107" t="s">
        <v>0</v>
      </c>
      <c r="G507" s="107" t="s">
        <v>0</v>
      </c>
      <c r="H507" s="107" t="s">
        <v>0</v>
      </c>
      <c r="I507" s="188" t="s">
        <v>0</v>
      </c>
      <c r="J507" s="30" t="s">
        <v>0</v>
      </c>
      <c r="K507" s="30"/>
      <c r="L507" s="30"/>
      <c r="M507" s="56" t="s">
        <v>43</v>
      </c>
      <c r="N507" s="59">
        <v>1022</v>
      </c>
      <c r="O507" s="59">
        <v>1142</v>
      </c>
      <c r="P507" s="59">
        <v>1082</v>
      </c>
      <c r="Q507" s="59">
        <v>1031</v>
      </c>
      <c r="R507" s="59">
        <v>1002</v>
      </c>
      <c r="T507" s="30"/>
      <c r="U507" s="30"/>
      <c r="V507" s="30"/>
      <c r="W507" s="30"/>
      <c r="X507" s="30"/>
      <c r="Y507" s="30"/>
    </row>
    <row r="508" spans="3:25" ht="12.75">
      <c r="C508" s="110" t="s">
        <v>128</v>
      </c>
      <c r="D508" s="107" t="s">
        <v>0</v>
      </c>
      <c r="E508" s="107" t="s">
        <v>0</v>
      </c>
      <c r="F508" s="107" t="s">
        <v>0</v>
      </c>
      <c r="G508" s="107" t="s">
        <v>0</v>
      </c>
      <c r="H508" s="107" t="s">
        <v>0</v>
      </c>
      <c r="I508" s="113"/>
      <c r="J508" s="30"/>
      <c r="K508" s="30"/>
      <c r="L508" s="30"/>
      <c r="M508" s="56" t="s">
        <v>18</v>
      </c>
      <c r="N508" s="59">
        <v>42447</v>
      </c>
      <c r="O508" s="59">
        <v>42954</v>
      </c>
      <c r="P508" s="59">
        <v>38199</v>
      </c>
      <c r="Q508" s="59">
        <v>38387</v>
      </c>
      <c r="R508" s="59">
        <v>36080</v>
      </c>
      <c r="T508" s="30"/>
      <c r="U508" s="30"/>
      <c r="V508" s="30"/>
      <c r="W508" s="30"/>
      <c r="X508" s="30"/>
      <c r="Y508" s="30"/>
    </row>
    <row r="509" spans="3:25" ht="12.75">
      <c r="C509" s="110" t="s">
        <v>129</v>
      </c>
      <c r="D509" s="106">
        <v>123</v>
      </c>
      <c r="E509" s="106">
        <v>150</v>
      </c>
      <c r="F509" s="106">
        <v>101</v>
      </c>
      <c r="G509" s="106">
        <v>100</v>
      </c>
      <c r="H509" s="106">
        <v>86</v>
      </c>
      <c r="I509" s="113"/>
      <c r="J509" s="30"/>
      <c r="K509" s="30"/>
      <c r="L509" s="30"/>
      <c r="M509" s="56" t="s">
        <v>44</v>
      </c>
      <c r="N509" s="59">
        <v>37865</v>
      </c>
      <c r="O509" s="59">
        <v>39130</v>
      </c>
      <c r="P509" s="59">
        <v>38709</v>
      </c>
      <c r="Q509" s="59">
        <v>38231</v>
      </c>
      <c r="R509" s="59">
        <v>39128</v>
      </c>
      <c r="T509" s="30"/>
      <c r="U509" s="30"/>
      <c r="V509" s="30"/>
      <c r="W509" s="30"/>
      <c r="X509" s="30"/>
      <c r="Y509" s="30"/>
    </row>
    <row r="510" spans="3:25" ht="12.75">
      <c r="C510" s="110" t="s">
        <v>130</v>
      </c>
      <c r="D510" s="107" t="s">
        <v>0</v>
      </c>
      <c r="E510" s="107" t="s">
        <v>0</v>
      </c>
      <c r="F510" s="107" t="s">
        <v>0</v>
      </c>
      <c r="G510" s="107" t="s">
        <v>0</v>
      </c>
      <c r="H510" s="107" t="s">
        <v>0</v>
      </c>
      <c r="I510" s="113"/>
      <c r="J510" s="30"/>
      <c r="K510" s="30"/>
      <c r="L510" s="30"/>
      <c r="M510" s="56" t="s">
        <v>25</v>
      </c>
      <c r="N510" s="59">
        <v>89741</v>
      </c>
      <c r="O510" s="59">
        <v>97473</v>
      </c>
      <c r="P510" s="59">
        <v>116664</v>
      </c>
      <c r="Q510" s="59">
        <v>109448</v>
      </c>
      <c r="R510" s="59">
        <v>117316</v>
      </c>
      <c r="T510" s="30"/>
      <c r="U510" s="30"/>
      <c r="V510" s="30"/>
      <c r="W510" s="30"/>
      <c r="X510" s="30"/>
      <c r="Y510" s="30"/>
    </row>
    <row r="511" spans="3:25" ht="12.75">
      <c r="C511" s="110" t="s">
        <v>131</v>
      </c>
      <c r="D511" s="106">
        <v>230</v>
      </c>
      <c r="E511" s="106">
        <v>231</v>
      </c>
      <c r="F511" s="106">
        <v>199</v>
      </c>
      <c r="G511" s="106">
        <v>227</v>
      </c>
      <c r="H511" s="106">
        <v>231</v>
      </c>
      <c r="I511" s="113"/>
      <c r="J511" s="30"/>
      <c r="K511" s="30"/>
      <c r="L511" s="30"/>
      <c r="M511" s="56" t="s">
        <v>27</v>
      </c>
      <c r="N511" s="59">
        <v>39571</v>
      </c>
      <c r="O511" s="59">
        <v>36200</v>
      </c>
      <c r="P511" s="59">
        <v>30122</v>
      </c>
      <c r="Q511" s="59">
        <v>38862</v>
      </c>
      <c r="R511" s="59">
        <v>39255</v>
      </c>
      <c r="T511" s="30"/>
      <c r="U511" s="30"/>
      <c r="V511" s="30"/>
      <c r="W511" s="30"/>
      <c r="X511" s="30"/>
      <c r="Y511" s="30"/>
    </row>
    <row r="512" spans="3:25" ht="12.75">
      <c r="C512" s="110" t="s">
        <v>132</v>
      </c>
      <c r="D512" s="106">
        <v>74</v>
      </c>
      <c r="E512" s="106">
        <v>75</v>
      </c>
      <c r="F512" s="106">
        <v>86</v>
      </c>
      <c r="G512" s="106">
        <v>80</v>
      </c>
      <c r="H512" s="106">
        <v>84</v>
      </c>
      <c r="I512" s="113"/>
      <c r="J512" s="30"/>
      <c r="K512" s="30"/>
      <c r="L512" s="30"/>
      <c r="M512" s="56" t="s">
        <v>45</v>
      </c>
      <c r="N512" s="59">
        <v>244000</v>
      </c>
      <c r="O512" s="59">
        <v>260051</v>
      </c>
      <c r="P512" s="59">
        <v>61095</v>
      </c>
      <c r="Q512" s="59">
        <v>69123</v>
      </c>
      <c r="R512" s="59">
        <v>74165</v>
      </c>
      <c r="T512" s="30"/>
      <c r="U512" s="30"/>
      <c r="V512" s="30"/>
      <c r="W512" s="30"/>
      <c r="X512" s="30"/>
      <c r="Y512" s="30"/>
    </row>
    <row r="513" spans="3:25" ht="12.75">
      <c r="C513" s="110" t="s">
        <v>133</v>
      </c>
      <c r="D513" s="107" t="s">
        <v>0</v>
      </c>
      <c r="E513" s="107" t="s">
        <v>0</v>
      </c>
      <c r="F513" s="107" t="s">
        <v>0</v>
      </c>
      <c r="G513" s="107" t="s">
        <v>0</v>
      </c>
      <c r="H513" s="107" t="s">
        <v>0</v>
      </c>
      <c r="I513" s="113"/>
      <c r="J513" s="30"/>
      <c r="K513" s="30"/>
      <c r="L513" s="30"/>
      <c r="M513" s="56" t="s">
        <v>23</v>
      </c>
      <c r="N513" s="59">
        <v>5930</v>
      </c>
      <c r="O513" s="59">
        <v>6096</v>
      </c>
      <c r="P513" s="59">
        <v>5379</v>
      </c>
      <c r="Q513" s="59">
        <v>4634</v>
      </c>
      <c r="R513" s="59">
        <v>7038</v>
      </c>
      <c r="T513" s="30"/>
      <c r="U513" s="30"/>
      <c r="V513" s="30"/>
      <c r="W513" s="30"/>
      <c r="X513" s="30"/>
      <c r="Y513" s="30"/>
    </row>
    <row r="514" spans="3:25" ht="12.75">
      <c r="C514" s="110" t="s">
        <v>134</v>
      </c>
      <c r="D514" s="107" t="s">
        <v>0</v>
      </c>
      <c r="E514" s="107" t="s">
        <v>0</v>
      </c>
      <c r="F514" s="107" t="s">
        <v>0</v>
      </c>
      <c r="G514" s="107" t="s">
        <v>0</v>
      </c>
      <c r="H514" s="107" t="s">
        <v>0</v>
      </c>
      <c r="I514" s="113"/>
      <c r="J514" s="30"/>
      <c r="K514" s="30"/>
      <c r="L514" s="30"/>
      <c r="M514" s="56" t="s">
        <v>46</v>
      </c>
      <c r="N514" s="59">
        <v>22962</v>
      </c>
      <c r="O514" s="59">
        <v>24692</v>
      </c>
      <c r="P514" s="59">
        <v>33832</v>
      </c>
      <c r="Q514" s="59">
        <v>23389</v>
      </c>
      <c r="R514" s="59">
        <v>25192</v>
      </c>
      <c r="T514" s="30"/>
      <c r="U514" s="30"/>
      <c r="V514" s="30"/>
      <c r="W514" s="30"/>
      <c r="X514" s="30"/>
      <c r="Y514" s="30"/>
    </row>
    <row r="515" spans="3:25" ht="12.75">
      <c r="C515" s="110"/>
      <c r="D515" s="111">
        <f>SUM(D509:D514)</f>
        <v>427</v>
      </c>
      <c r="E515" s="111">
        <f aca="true" t="shared" si="37" ref="E515:H515">SUM(E509:E514)</f>
        <v>456</v>
      </c>
      <c r="F515" s="111">
        <f t="shared" si="37"/>
        <v>386</v>
      </c>
      <c r="G515" s="111">
        <f t="shared" si="37"/>
        <v>407</v>
      </c>
      <c r="H515" s="111">
        <f t="shared" si="37"/>
        <v>401</v>
      </c>
      <c r="I515" s="113">
        <f t="shared" si="36"/>
        <v>415.4</v>
      </c>
      <c r="J515" s="30">
        <v>415.4</v>
      </c>
      <c r="K515" s="30"/>
      <c r="L515" s="30"/>
      <c r="M515" s="56" t="s">
        <v>24</v>
      </c>
      <c r="N515" s="59">
        <v>70003</v>
      </c>
      <c r="O515" s="59">
        <v>64063</v>
      </c>
      <c r="P515" s="59">
        <v>63936</v>
      </c>
      <c r="Q515" s="59">
        <v>59931</v>
      </c>
      <c r="R515" s="59">
        <v>63186</v>
      </c>
      <c r="T515" s="30"/>
      <c r="U515" s="30"/>
      <c r="V515" s="30"/>
      <c r="W515" s="30"/>
      <c r="X515" s="30"/>
      <c r="Y515" s="30"/>
    </row>
    <row r="516" spans="3:25" ht="12.75">
      <c r="C516" s="110" t="s">
        <v>136</v>
      </c>
      <c r="D516" s="106">
        <v>1022</v>
      </c>
      <c r="E516" s="106">
        <v>1142</v>
      </c>
      <c r="F516" s="106">
        <v>1082</v>
      </c>
      <c r="G516" s="106">
        <v>1031</v>
      </c>
      <c r="H516" s="106">
        <v>1002</v>
      </c>
      <c r="I516" s="188">
        <f>AVERAGE(D516:H516)</f>
        <v>1055.8</v>
      </c>
      <c r="J516" s="30">
        <v>1055.8</v>
      </c>
      <c r="K516" s="30"/>
      <c r="L516" s="30"/>
      <c r="M516" s="56" t="s">
        <v>47</v>
      </c>
      <c r="N516" s="59">
        <v>9608</v>
      </c>
      <c r="O516" s="59">
        <v>12988</v>
      </c>
      <c r="P516" s="59">
        <v>13810</v>
      </c>
      <c r="Q516" s="59">
        <v>16947</v>
      </c>
      <c r="R516" s="112">
        <v>16947</v>
      </c>
      <c r="T516" s="30"/>
      <c r="U516" s="30"/>
      <c r="V516" s="30"/>
      <c r="W516" s="30"/>
      <c r="X516" s="30"/>
      <c r="Y516" s="30"/>
    </row>
    <row r="517" spans="3:25" ht="12.75">
      <c r="C517" s="110" t="s">
        <v>135</v>
      </c>
      <c r="D517" s="107" t="s">
        <v>0</v>
      </c>
      <c r="E517" s="107" t="s">
        <v>0</v>
      </c>
      <c r="F517" s="107" t="s">
        <v>0</v>
      </c>
      <c r="G517" s="107" t="s">
        <v>0</v>
      </c>
      <c r="H517" s="107" t="s">
        <v>0</v>
      </c>
      <c r="I517" s="188" t="s">
        <v>0</v>
      </c>
      <c r="J517" s="30" t="s">
        <v>0</v>
      </c>
      <c r="K517" s="30"/>
      <c r="L517" s="30"/>
      <c r="M517" s="56" t="s">
        <v>21</v>
      </c>
      <c r="N517" s="59">
        <v>22294</v>
      </c>
      <c r="O517" s="59">
        <v>22363</v>
      </c>
      <c r="P517" s="59">
        <v>21450</v>
      </c>
      <c r="Q517" s="59">
        <v>26449</v>
      </c>
      <c r="R517" s="59">
        <v>24950</v>
      </c>
      <c r="T517" s="30"/>
      <c r="U517" s="30"/>
      <c r="V517" s="30"/>
      <c r="W517" s="30"/>
      <c r="X517" s="30"/>
      <c r="Y517" s="30"/>
    </row>
    <row r="518" spans="3:25" ht="12.75">
      <c r="C518" s="110" t="s">
        <v>137</v>
      </c>
      <c r="D518" s="107" t="s">
        <v>0</v>
      </c>
      <c r="E518" s="107" t="s">
        <v>0</v>
      </c>
      <c r="F518" s="107" t="s">
        <v>0</v>
      </c>
      <c r="G518" s="107" t="s">
        <v>0</v>
      </c>
      <c r="H518" s="107" t="s">
        <v>0</v>
      </c>
      <c r="I518" s="188" t="s">
        <v>0</v>
      </c>
      <c r="J518" s="30" t="s">
        <v>0</v>
      </c>
      <c r="K518" s="30"/>
      <c r="L518" s="30"/>
      <c r="M518" s="30"/>
      <c r="N518" s="187"/>
      <c r="O518" s="187"/>
      <c r="P518" s="187"/>
      <c r="Q518" s="187"/>
      <c r="R518" s="30"/>
      <c r="T518" s="30"/>
      <c r="U518" s="30"/>
      <c r="V518" s="30"/>
      <c r="W518" s="30"/>
      <c r="X518" s="30"/>
      <c r="Y518" s="30"/>
    </row>
    <row r="519" spans="3:18" ht="12.75">
      <c r="C519" s="30"/>
      <c r="D519" s="30"/>
      <c r="E519" s="30"/>
      <c r="F519" s="30"/>
      <c r="G519" s="30"/>
      <c r="H519" s="30"/>
      <c r="I519" s="113"/>
      <c r="J519" s="30"/>
      <c r="K519" s="30"/>
      <c r="L519" s="30"/>
      <c r="M519" s="52" t="s">
        <v>107</v>
      </c>
      <c r="N519" s="53"/>
      <c r="O519" s="53"/>
      <c r="P519" s="53"/>
      <c r="Q519" s="53"/>
      <c r="R519" s="53"/>
    </row>
    <row r="520" spans="3:18" ht="12.75">
      <c r="C520" s="108" t="s">
        <v>107</v>
      </c>
      <c r="D520" s="30"/>
      <c r="E520" s="30"/>
      <c r="F520" s="30"/>
      <c r="G520" s="30"/>
      <c r="H520" s="30"/>
      <c r="I520" s="113"/>
      <c r="J520" s="30"/>
      <c r="K520" s="30"/>
      <c r="L520" s="30"/>
      <c r="M520" s="52" t="s">
        <v>0</v>
      </c>
      <c r="N520" s="52" t="s">
        <v>108</v>
      </c>
      <c r="O520" s="53"/>
      <c r="P520" s="53"/>
      <c r="Q520" s="53"/>
      <c r="R520" s="53"/>
    </row>
    <row r="521" spans="3:18" ht="12.75">
      <c r="C521" s="108" t="s">
        <v>0</v>
      </c>
      <c r="D521" s="108" t="s">
        <v>108</v>
      </c>
      <c r="E521" s="30"/>
      <c r="F521" s="30"/>
      <c r="G521" s="30"/>
      <c r="H521" s="30"/>
      <c r="I521" s="113"/>
      <c r="J521" s="30"/>
      <c r="K521" s="30"/>
      <c r="L521" s="30"/>
      <c r="M521" s="30"/>
      <c r="N521" s="30"/>
      <c r="O521" s="30"/>
      <c r="P521" s="30"/>
      <c r="Q521" s="30"/>
      <c r="R521" s="30"/>
    </row>
    <row r="522" spans="3:25" ht="12.75">
      <c r="C522" s="30"/>
      <c r="D522" s="30"/>
      <c r="E522" s="30"/>
      <c r="F522" s="30"/>
      <c r="G522" s="30"/>
      <c r="H522" s="30"/>
      <c r="I522" s="113"/>
      <c r="J522" s="30"/>
      <c r="K522" s="30"/>
      <c r="L522" s="30"/>
      <c r="M522" s="52" t="s">
        <v>88</v>
      </c>
      <c r="N522" s="52" t="s">
        <v>89</v>
      </c>
      <c r="O522" s="53"/>
      <c r="P522" s="53"/>
      <c r="Q522" s="53"/>
      <c r="R522" s="53"/>
      <c r="T522" s="52"/>
      <c r="U522" s="52"/>
      <c r="V522" s="53"/>
      <c r="W522" s="53"/>
      <c r="X522" s="53"/>
      <c r="Y522" s="53"/>
    </row>
    <row r="523" spans="3:25" ht="12.75">
      <c r="C523" s="108" t="s">
        <v>88</v>
      </c>
      <c r="D523" s="108" t="s">
        <v>89</v>
      </c>
      <c r="E523" s="30"/>
      <c r="F523" s="30"/>
      <c r="G523" s="30"/>
      <c r="H523" s="30"/>
      <c r="I523" s="113"/>
      <c r="J523" s="30"/>
      <c r="K523" s="30"/>
      <c r="L523" s="30"/>
      <c r="M523" s="52" t="s">
        <v>66</v>
      </c>
      <c r="N523" s="52" t="s">
        <v>137</v>
      </c>
      <c r="O523" s="53"/>
      <c r="P523" s="53"/>
      <c r="Q523" s="53"/>
      <c r="R523" s="53"/>
      <c r="T523" s="52"/>
      <c r="U523" s="52"/>
      <c r="V523" s="53"/>
      <c r="W523" s="53"/>
      <c r="X523" s="53"/>
      <c r="Y523" s="53"/>
    </row>
    <row r="524" spans="3:25" ht="12.75">
      <c r="C524" s="108" t="s">
        <v>111</v>
      </c>
      <c r="D524" s="108" t="s">
        <v>18</v>
      </c>
      <c r="E524" s="30"/>
      <c r="F524" s="30"/>
      <c r="G524" s="30"/>
      <c r="H524" s="30"/>
      <c r="I524" s="113"/>
      <c r="J524" s="30"/>
      <c r="K524" s="30"/>
      <c r="L524" s="30"/>
      <c r="M524" s="30"/>
      <c r="N524" s="30"/>
      <c r="O524" s="30"/>
      <c r="P524" s="30"/>
      <c r="Q524" s="30"/>
      <c r="R524" s="30"/>
      <c r="T524" s="30"/>
      <c r="U524" s="30"/>
      <c r="V524" s="30"/>
      <c r="W524" s="30"/>
      <c r="X524" s="30"/>
      <c r="Y524" s="30"/>
    </row>
    <row r="525" spans="3:25" ht="12.75">
      <c r="C525" s="30"/>
      <c r="D525" s="30"/>
      <c r="E525" s="30"/>
      <c r="F525" s="30"/>
      <c r="G525" s="30"/>
      <c r="H525" s="30"/>
      <c r="I525" s="113"/>
      <c r="J525" s="30"/>
      <c r="K525" s="30"/>
      <c r="L525" s="30"/>
      <c r="M525" s="56" t="s">
        <v>67</v>
      </c>
      <c r="N525" s="56" t="s">
        <v>60</v>
      </c>
      <c r="O525" s="56" t="s">
        <v>61</v>
      </c>
      <c r="P525" s="56" t="s">
        <v>69</v>
      </c>
      <c r="Q525" s="56" t="s">
        <v>70</v>
      </c>
      <c r="R525" s="56" t="s">
        <v>71</v>
      </c>
      <c r="T525" s="30"/>
      <c r="U525" s="30"/>
      <c r="V525" s="30"/>
      <c r="W525" s="30"/>
      <c r="X525" s="30"/>
      <c r="Y525" s="30"/>
    </row>
    <row r="526" spans="3:25" ht="12.75">
      <c r="C526" s="110" t="s">
        <v>112</v>
      </c>
      <c r="D526" s="110" t="s">
        <v>60</v>
      </c>
      <c r="E526" s="110" t="s">
        <v>61</v>
      </c>
      <c r="F526" s="110" t="s">
        <v>69</v>
      </c>
      <c r="G526" s="110" t="s">
        <v>70</v>
      </c>
      <c r="H526" s="110" t="s">
        <v>71</v>
      </c>
      <c r="I526" s="113"/>
      <c r="J526" s="30"/>
      <c r="K526" s="30"/>
      <c r="L526" s="30"/>
      <c r="M526" s="56" t="s">
        <v>72</v>
      </c>
      <c r="N526" s="58">
        <f>SUM(N528:N555)</f>
        <v>281180</v>
      </c>
      <c r="O526" s="58">
        <f aca="true" t="shared" si="38" ref="O526:R526">SUM(O528:O555)</f>
        <v>296915</v>
      </c>
      <c r="P526" s="58">
        <f t="shared" si="38"/>
        <v>276460</v>
      </c>
      <c r="Q526" s="58">
        <f t="shared" si="38"/>
        <v>299461</v>
      </c>
      <c r="R526" s="58">
        <f t="shared" si="38"/>
        <v>313289</v>
      </c>
      <c r="T526" s="30"/>
      <c r="U526" s="30"/>
      <c r="V526" s="30"/>
      <c r="W526" s="30"/>
      <c r="X526" s="30"/>
      <c r="Y526" s="30"/>
    </row>
    <row r="527" spans="3:25" ht="12.75">
      <c r="C527" s="110" t="s">
        <v>140</v>
      </c>
      <c r="D527" s="106">
        <v>360460</v>
      </c>
      <c r="E527" s="106">
        <v>354483</v>
      </c>
      <c r="F527" s="106">
        <v>335317</v>
      </c>
      <c r="G527" s="106">
        <v>355400</v>
      </c>
      <c r="H527" s="106">
        <v>382635</v>
      </c>
      <c r="I527" s="113">
        <f t="shared" si="36"/>
        <v>357659</v>
      </c>
      <c r="J527" s="30">
        <v>357659</v>
      </c>
      <c r="K527" s="30"/>
      <c r="L527" s="30"/>
      <c r="M527" s="56" t="s">
        <v>95</v>
      </c>
      <c r="N527" s="58">
        <f aca="true" t="shared" si="39" ref="N527:Q527">SUM(N528+N531+N532+N534+N535+N536+N537+N539+N543+N546+N547+N549+N553+N554+N555)</f>
        <v>180084</v>
      </c>
      <c r="O527" s="58">
        <f t="shared" si="39"/>
        <v>185927</v>
      </c>
      <c r="P527" s="58">
        <f t="shared" si="39"/>
        <v>175694</v>
      </c>
      <c r="Q527" s="58">
        <f t="shared" si="39"/>
        <v>177909</v>
      </c>
      <c r="R527" s="58">
        <f>SUM(R528+R531+R532+R534+R535+R536+R537+R539+R543+R546+R547+R549+R553+R554+R555)</f>
        <v>183740</v>
      </c>
      <c r="T527" s="30"/>
      <c r="U527" s="30"/>
      <c r="V527" s="30"/>
      <c r="W527" s="30"/>
      <c r="X527" s="30"/>
      <c r="Y527" s="30"/>
    </row>
    <row r="528" spans="3:25" ht="12.75">
      <c r="C528" s="110" t="s">
        <v>127</v>
      </c>
      <c r="D528" s="106">
        <v>30495</v>
      </c>
      <c r="E528" s="106">
        <v>27251</v>
      </c>
      <c r="F528" s="106">
        <v>29399</v>
      </c>
      <c r="G528" s="106">
        <v>29944</v>
      </c>
      <c r="H528" s="106">
        <v>29081</v>
      </c>
      <c r="I528" s="113">
        <f t="shared" si="36"/>
        <v>29234</v>
      </c>
      <c r="J528" s="30">
        <v>29234</v>
      </c>
      <c r="K528" s="30"/>
      <c r="L528" s="30"/>
      <c r="M528" s="56" t="s">
        <v>31</v>
      </c>
      <c r="N528" s="59">
        <v>1660</v>
      </c>
      <c r="O528" s="59">
        <v>1670</v>
      </c>
      <c r="P528" s="59">
        <v>1631</v>
      </c>
      <c r="Q528" s="59">
        <v>1751</v>
      </c>
      <c r="R528" s="59">
        <v>1725</v>
      </c>
      <c r="T528" s="30"/>
      <c r="U528" s="30"/>
      <c r="V528" s="30"/>
      <c r="W528" s="30"/>
      <c r="X528" s="30"/>
      <c r="Y528" s="30"/>
    </row>
    <row r="529" spans="3:25" ht="12.75">
      <c r="C529" s="110" t="s">
        <v>128</v>
      </c>
      <c r="D529" s="106">
        <v>396</v>
      </c>
      <c r="E529" s="106">
        <v>324</v>
      </c>
      <c r="F529" s="106">
        <v>360</v>
      </c>
      <c r="G529" s="106">
        <v>360</v>
      </c>
      <c r="H529" s="106">
        <v>396</v>
      </c>
      <c r="I529" s="113"/>
      <c r="J529" s="30"/>
      <c r="K529" s="30"/>
      <c r="L529" s="30"/>
      <c r="M529" s="56" t="s">
        <v>32</v>
      </c>
      <c r="N529" s="59">
        <v>4077</v>
      </c>
      <c r="O529" s="59">
        <v>4280</v>
      </c>
      <c r="P529" s="59">
        <v>3810</v>
      </c>
      <c r="Q529" s="59">
        <v>5203</v>
      </c>
      <c r="R529" s="59">
        <v>5568</v>
      </c>
      <c r="T529" s="30"/>
      <c r="U529" s="30"/>
      <c r="V529" s="30"/>
      <c r="W529" s="30"/>
      <c r="X529" s="30"/>
      <c r="Y529" s="30"/>
    </row>
    <row r="530" spans="3:25" ht="12.75">
      <c r="C530" s="110" t="s">
        <v>129</v>
      </c>
      <c r="D530" s="106">
        <v>30876</v>
      </c>
      <c r="E530" s="106">
        <v>33426</v>
      </c>
      <c r="F530" s="106">
        <v>31399</v>
      </c>
      <c r="G530" s="106">
        <v>30783</v>
      </c>
      <c r="H530" s="106">
        <v>34318</v>
      </c>
      <c r="I530" s="113"/>
      <c r="J530" s="30"/>
      <c r="K530" s="30"/>
      <c r="L530" s="30"/>
      <c r="M530" s="56" t="s">
        <v>20</v>
      </c>
      <c r="N530" s="59">
        <v>6323</v>
      </c>
      <c r="O530" s="59">
        <v>7882</v>
      </c>
      <c r="P530" s="59">
        <v>6431</v>
      </c>
      <c r="Q530" s="59">
        <v>6839</v>
      </c>
      <c r="R530" s="59">
        <v>8027</v>
      </c>
      <c r="T530" s="30"/>
      <c r="U530" s="30"/>
      <c r="V530" s="30"/>
      <c r="W530" s="30"/>
      <c r="X530" s="30"/>
      <c r="Y530" s="30"/>
    </row>
    <row r="531" spans="3:25" ht="12.75">
      <c r="C531" s="110" t="s">
        <v>130</v>
      </c>
      <c r="D531" s="106">
        <v>870</v>
      </c>
      <c r="E531" s="106">
        <v>626</v>
      </c>
      <c r="F531" s="106">
        <v>626</v>
      </c>
      <c r="G531" s="106">
        <v>788</v>
      </c>
      <c r="H531" s="106">
        <v>756</v>
      </c>
      <c r="I531" s="113"/>
      <c r="J531" s="30"/>
      <c r="K531" s="30"/>
      <c r="L531" s="30"/>
      <c r="M531" s="56" t="s">
        <v>33</v>
      </c>
      <c r="N531" s="59">
        <v>4223</v>
      </c>
      <c r="O531" s="59">
        <v>4276</v>
      </c>
      <c r="P531" s="59">
        <v>4701</v>
      </c>
      <c r="Q531" s="59">
        <v>4487</v>
      </c>
      <c r="R531" s="59">
        <v>4564</v>
      </c>
      <c r="T531" s="30"/>
      <c r="U531" s="30"/>
      <c r="V531" s="30"/>
      <c r="W531" s="30"/>
      <c r="X531" s="30"/>
      <c r="Y531" s="30"/>
    </row>
    <row r="532" spans="3:25" ht="12.75">
      <c r="C532" s="110" t="s">
        <v>131</v>
      </c>
      <c r="D532" s="106">
        <v>10872</v>
      </c>
      <c r="E532" s="106">
        <v>11645</v>
      </c>
      <c r="F532" s="106">
        <v>11089</v>
      </c>
      <c r="G532" s="106">
        <v>11048</v>
      </c>
      <c r="H532" s="106">
        <v>11529</v>
      </c>
      <c r="I532" s="113"/>
      <c r="J532" s="30"/>
      <c r="K532" s="30"/>
      <c r="L532" s="30"/>
      <c r="M532" s="56" t="s">
        <v>73</v>
      </c>
      <c r="N532" s="59">
        <v>10268</v>
      </c>
      <c r="O532" s="59">
        <v>10856</v>
      </c>
      <c r="P532" s="59">
        <v>10136</v>
      </c>
      <c r="Q532" s="59">
        <v>9786</v>
      </c>
      <c r="R532" s="112">
        <v>9786</v>
      </c>
      <c r="T532" s="30"/>
      <c r="U532" s="30"/>
      <c r="V532" s="30"/>
      <c r="W532" s="30"/>
      <c r="X532" s="30"/>
      <c r="Y532" s="30"/>
    </row>
    <row r="533" spans="3:25" ht="12.75">
      <c r="C533" s="110" t="s">
        <v>132</v>
      </c>
      <c r="D533" s="106">
        <v>384</v>
      </c>
      <c r="E533" s="106">
        <v>472</v>
      </c>
      <c r="F533" s="106">
        <v>307</v>
      </c>
      <c r="G533" s="106">
        <v>413</v>
      </c>
      <c r="H533" s="106">
        <v>448</v>
      </c>
      <c r="I533" s="113"/>
      <c r="J533" s="30"/>
      <c r="K533" s="30"/>
      <c r="L533" s="30"/>
      <c r="M533" s="56" t="s">
        <v>34</v>
      </c>
      <c r="N533" s="59">
        <v>606</v>
      </c>
      <c r="O533" s="59">
        <v>694</v>
      </c>
      <c r="P533" s="59">
        <v>885</v>
      </c>
      <c r="Q533" s="59">
        <v>889</v>
      </c>
      <c r="R533" s="59">
        <v>1051</v>
      </c>
      <c r="T533" s="30"/>
      <c r="U533" s="30"/>
      <c r="V533" s="30"/>
      <c r="W533" s="30"/>
      <c r="X533" s="30"/>
      <c r="Y533" s="30"/>
    </row>
    <row r="534" spans="3:25" ht="12.75">
      <c r="C534" s="110" t="s">
        <v>133</v>
      </c>
      <c r="D534" s="106">
        <v>3990</v>
      </c>
      <c r="E534" s="106">
        <v>4093</v>
      </c>
      <c r="F534" s="106">
        <v>3991</v>
      </c>
      <c r="G534" s="106">
        <v>3976</v>
      </c>
      <c r="H534" s="106">
        <v>3970</v>
      </c>
      <c r="I534" s="113"/>
      <c r="J534" s="30"/>
      <c r="K534" s="30"/>
      <c r="L534" s="30"/>
      <c r="M534" s="56" t="s">
        <v>35</v>
      </c>
      <c r="N534" s="57"/>
      <c r="O534" s="57"/>
      <c r="P534" s="57"/>
      <c r="Q534" s="57"/>
      <c r="R534" s="57"/>
      <c r="T534" s="30"/>
      <c r="U534" s="30"/>
      <c r="V534" s="30"/>
      <c r="W534" s="30"/>
      <c r="X534" s="30"/>
      <c r="Y534" s="30"/>
    </row>
    <row r="535" spans="3:25" ht="12.75">
      <c r="C535" s="110" t="s">
        <v>134</v>
      </c>
      <c r="D535" s="106">
        <v>3753</v>
      </c>
      <c r="E535" s="106">
        <v>3753</v>
      </c>
      <c r="F535" s="106">
        <v>3753</v>
      </c>
      <c r="G535" s="106">
        <v>3753</v>
      </c>
      <c r="H535" s="106">
        <v>3753</v>
      </c>
      <c r="I535" s="113"/>
      <c r="J535" s="30"/>
      <c r="K535" s="30"/>
      <c r="L535" s="30"/>
      <c r="M535" s="56" t="s">
        <v>36</v>
      </c>
      <c r="N535" s="59">
        <v>2794</v>
      </c>
      <c r="O535" s="59">
        <v>3298</v>
      </c>
      <c r="P535" s="59">
        <v>3002</v>
      </c>
      <c r="Q535" s="59">
        <v>3241</v>
      </c>
      <c r="R535" s="59">
        <v>2870</v>
      </c>
      <c r="T535" s="30"/>
      <c r="U535" s="30"/>
      <c r="V535" s="30"/>
      <c r="W535" s="30"/>
      <c r="X535" s="30"/>
      <c r="Y535" s="30"/>
    </row>
    <row r="536" spans="3:25" ht="12.75">
      <c r="C536" s="110"/>
      <c r="D536" s="111">
        <f>SUM(D529:D535)</f>
        <v>51141</v>
      </c>
      <c r="E536" s="111">
        <f aca="true" t="shared" si="40" ref="E536:H536">SUM(E529:E535)</f>
        <v>54339</v>
      </c>
      <c r="F536" s="111">
        <f t="shared" si="40"/>
        <v>51525</v>
      </c>
      <c r="G536" s="111">
        <f t="shared" si="40"/>
        <v>51121</v>
      </c>
      <c r="H536" s="111">
        <f t="shared" si="40"/>
        <v>55170</v>
      </c>
      <c r="I536" s="113">
        <f t="shared" si="36"/>
        <v>52659.2</v>
      </c>
      <c r="J536" s="30">
        <v>52659.2</v>
      </c>
      <c r="K536" s="30"/>
      <c r="L536" s="30"/>
      <c r="M536" s="56" t="s">
        <v>37</v>
      </c>
      <c r="N536" s="59">
        <v>11455</v>
      </c>
      <c r="O536" s="59">
        <v>13233</v>
      </c>
      <c r="P536" s="59">
        <v>10428</v>
      </c>
      <c r="Q536" s="59">
        <v>14701</v>
      </c>
      <c r="R536" s="59">
        <v>11972</v>
      </c>
      <c r="T536" s="30"/>
      <c r="U536" s="30"/>
      <c r="V536" s="30"/>
      <c r="W536" s="30"/>
      <c r="X536" s="30"/>
      <c r="Y536" s="30"/>
    </row>
    <row r="537" spans="3:25" ht="12.75">
      <c r="C537" s="110" t="s">
        <v>136</v>
      </c>
      <c r="D537" s="106">
        <v>42447</v>
      </c>
      <c r="E537" s="106">
        <v>42954</v>
      </c>
      <c r="F537" s="106">
        <v>38199</v>
      </c>
      <c r="G537" s="106">
        <v>38387</v>
      </c>
      <c r="H537" s="106">
        <v>36080</v>
      </c>
      <c r="I537" s="113">
        <f>AVERAGE(D537:H537)</f>
        <v>39613.4</v>
      </c>
      <c r="J537" s="30">
        <v>39613.4</v>
      </c>
      <c r="K537" s="30"/>
      <c r="L537" s="30"/>
      <c r="M537" s="56" t="s">
        <v>22</v>
      </c>
      <c r="N537" s="59">
        <v>108306</v>
      </c>
      <c r="O537" s="59">
        <v>109264</v>
      </c>
      <c r="P537" s="59">
        <v>104856</v>
      </c>
      <c r="Q537" s="59">
        <v>104562</v>
      </c>
      <c r="R537" s="59">
        <v>105467</v>
      </c>
      <c r="T537" s="30"/>
      <c r="U537" s="30"/>
      <c r="V537" s="30"/>
      <c r="W537" s="30"/>
      <c r="X537" s="30"/>
      <c r="Y537" s="30"/>
    </row>
    <row r="538" spans="3:25" ht="12.75">
      <c r="C538" s="110" t="s">
        <v>135</v>
      </c>
      <c r="D538" s="106">
        <v>232718</v>
      </c>
      <c r="E538" s="106">
        <v>226670</v>
      </c>
      <c r="F538" s="106">
        <v>212667</v>
      </c>
      <c r="G538" s="106">
        <v>232356</v>
      </c>
      <c r="H538" s="106">
        <v>258813</v>
      </c>
      <c r="I538" s="113">
        <f t="shared" si="36"/>
        <v>232644.8</v>
      </c>
      <c r="J538" s="30">
        <v>232644.8</v>
      </c>
      <c r="K538" s="30"/>
      <c r="L538" s="30"/>
      <c r="M538" s="56" t="s">
        <v>38</v>
      </c>
      <c r="N538" s="59">
        <v>3895</v>
      </c>
      <c r="O538" s="59">
        <v>3532</v>
      </c>
      <c r="P538" s="59">
        <v>3118</v>
      </c>
      <c r="Q538" s="59">
        <v>3887</v>
      </c>
      <c r="R538" s="59">
        <v>3914</v>
      </c>
      <c r="T538" s="30"/>
      <c r="U538" s="30"/>
      <c r="V538" s="30"/>
      <c r="W538" s="30"/>
      <c r="X538" s="30"/>
      <c r="Y538" s="30"/>
    </row>
    <row r="539" spans="3:25" ht="12.75">
      <c r="C539" s="110" t="s">
        <v>137</v>
      </c>
      <c r="D539" s="106">
        <v>3659</v>
      </c>
      <c r="E539" s="106">
        <v>3270</v>
      </c>
      <c r="F539" s="106">
        <v>3528</v>
      </c>
      <c r="G539" s="106">
        <v>3593</v>
      </c>
      <c r="H539" s="106">
        <v>3490</v>
      </c>
      <c r="I539" s="113">
        <f t="shared" si="36"/>
        <v>3508</v>
      </c>
      <c r="J539" s="30">
        <v>3508</v>
      </c>
      <c r="K539" s="30"/>
      <c r="L539" s="30"/>
      <c r="M539" s="56" t="s">
        <v>39</v>
      </c>
      <c r="N539" s="59">
        <v>13619</v>
      </c>
      <c r="O539" s="59">
        <v>14383</v>
      </c>
      <c r="P539" s="59">
        <v>13041</v>
      </c>
      <c r="Q539" s="59">
        <v>12970</v>
      </c>
      <c r="R539" s="59">
        <v>14202</v>
      </c>
      <c r="T539" s="30"/>
      <c r="U539" s="30"/>
      <c r="V539" s="30"/>
      <c r="W539" s="30"/>
      <c r="X539" s="30"/>
      <c r="Y539" s="30"/>
    </row>
    <row r="540" spans="3:25" ht="12.75">
      <c r="C540" s="30"/>
      <c r="D540" s="30"/>
      <c r="E540" s="30"/>
      <c r="F540" s="30"/>
      <c r="G540" s="30"/>
      <c r="H540" s="30"/>
      <c r="I540" s="113"/>
      <c r="J540" s="30"/>
      <c r="K540" s="30"/>
      <c r="L540" s="30"/>
      <c r="M540" s="56" t="s">
        <v>40</v>
      </c>
      <c r="N540" s="59">
        <v>34</v>
      </c>
      <c r="O540" s="59">
        <v>36</v>
      </c>
      <c r="P540" s="59">
        <v>47</v>
      </c>
      <c r="Q540" s="59">
        <v>27</v>
      </c>
      <c r="R540" s="59">
        <v>3</v>
      </c>
      <c r="T540" s="30"/>
      <c r="U540" s="30"/>
      <c r="V540" s="30"/>
      <c r="W540" s="30"/>
      <c r="X540" s="30"/>
      <c r="Y540" s="30"/>
    </row>
    <row r="541" spans="3:25" ht="12.75">
      <c r="C541" s="108" t="s">
        <v>107</v>
      </c>
      <c r="D541" s="30"/>
      <c r="E541" s="30"/>
      <c r="F541" s="30"/>
      <c r="G541" s="30"/>
      <c r="H541" s="30"/>
      <c r="I541" s="113"/>
      <c r="J541" s="30"/>
      <c r="K541" s="30"/>
      <c r="L541" s="30"/>
      <c r="M541" s="56" t="s">
        <v>41</v>
      </c>
      <c r="N541" s="59">
        <v>965</v>
      </c>
      <c r="O541" s="59">
        <v>939</v>
      </c>
      <c r="P541" s="59">
        <v>1376</v>
      </c>
      <c r="Q541" s="59">
        <v>1268</v>
      </c>
      <c r="R541" s="59">
        <v>1469</v>
      </c>
      <c r="T541" s="30"/>
      <c r="U541" s="30"/>
      <c r="V541" s="30"/>
      <c r="W541" s="30"/>
      <c r="X541" s="30"/>
      <c r="Y541" s="30"/>
    </row>
    <row r="542" spans="3:25" ht="12.75">
      <c r="C542" s="108" t="s">
        <v>0</v>
      </c>
      <c r="D542" s="108" t="s">
        <v>108</v>
      </c>
      <c r="E542" s="30"/>
      <c r="F542" s="30"/>
      <c r="G542" s="30"/>
      <c r="H542" s="30"/>
      <c r="I542" s="113"/>
      <c r="J542" s="30"/>
      <c r="K542" s="30"/>
      <c r="L542" s="30"/>
      <c r="M542" s="56" t="s">
        <v>42</v>
      </c>
      <c r="N542" s="59">
        <v>1341</v>
      </c>
      <c r="O542" s="59">
        <v>1580</v>
      </c>
      <c r="P542" s="59">
        <v>2207</v>
      </c>
      <c r="Q542" s="59">
        <v>2121</v>
      </c>
      <c r="R542" s="59">
        <v>2438</v>
      </c>
      <c r="T542" s="30"/>
      <c r="U542" s="30"/>
      <c r="V542" s="30"/>
      <c r="W542" s="30"/>
      <c r="X542" s="30"/>
      <c r="Y542" s="30"/>
    </row>
    <row r="543" spans="3:25" ht="12.75">
      <c r="C543" s="30"/>
      <c r="D543" s="30"/>
      <c r="E543" s="30"/>
      <c r="F543" s="30"/>
      <c r="G543" s="30"/>
      <c r="H543" s="30"/>
      <c r="I543" s="113"/>
      <c r="J543" s="30"/>
      <c r="K543" s="30"/>
      <c r="L543" s="30"/>
      <c r="M543" s="56" t="s">
        <v>29</v>
      </c>
      <c r="N543" s="59">
        <v>80</v>
      </c>
      <c r="O543" s="59">
        <v>72</v>
      </c>
      <c r="P543" s="59">
        <v>74</v>
      </c>
      <c r="Q543" s="59">
        <v>83</v>
      </c>
      <c r="R543" s="59">
        <v>82</v>
      </c>
      <c r="T543" s="30"/>
      <c r="U543" s="30"/>
      <c r="V543" s="30"/>
      <c r="W543" s="30"/>
      <c r="X543" s="30"/>
      <c r="Y543" s="30"/>
    </row>
    <row r="544" spans="3:25" ht="12.75">
      <c r="C544" s="108" t="s">
        <v>88</v>
      </c>
      <c r="D544" s="108" t="s">
        <v>89</v>
      </c>
      <c r="E544" s="30"/>
      <c r="F544" s="30"/>
      <c r="G544" s="30"/>
      <c r="H544" s="30"/>
      <c r="I544" s="113"/>
      <c r="J544" s="30"/>
      <c r="K544" s="30"/>
      <c r="L544" s="30"/>
      <c r="M544" s="56" t="s">
        <v>26</v>
      </c>
      <c r="N544" s="59">
        <v>6039</v>
      </c>
      <c r="O544" s="59">
        <v>6566</v>
      </c>
      <c r="P544" s="59">
        <v>6520</v>
      </c>
      <c r="Q544" s="59">
        <v>7916</v>
      </c>
      <c r="R544" s="59">
        <v>8376</v>
      </c>
      <c r="T544" s="30"/>
      <c r="U544" s="30"/>
      <c r="V544" s="30"/>
      <c r="W544" s="30"/>
      <c r="X544" s="30"/>
      <c r="Y544" s="30"/>
    </row>
    <row r="545" spans="3:25" ht="12.75">
      <c r="C545" s="108" t="s">
        <v>111</v>
      </c>
      <c r="D545" s="108" t="s">
        <v>44</v>
      </c>
      <c r="E545" s="30"/>
      <c r="F545" s="30"/>
      <c r="G545" s="30"/>
      <c r="H545" s="30"/>
      <c r="I545" s="113"/>
      <c r="J545" s="30"/>
      <c r="K545" s="30"/>
      <c r="L545" s="30"/>
      <c r="M545" s="56" t="s">
        <v>43</v>
      </c>
      <c r="N545" s="57" t="s">
        <v>0</v>
      </c>
      <c r="O545" s="57" t="s">
        <v>0</v>
      </c>
      <c r="P545" s="57" t="s">
        <v>0</v>
      </c>
      <c r="Q545" s="57" t="s">
        <v>0</v>
      </c>
      <c r="R545" s="57" t="s">
        <v>0</v>
      </c>
      <c r="T545" s="30"/>
      <c r="U545" s="30"/>
      <c r="V545" s="30"/>
      <c r="W545" s="30"/>
      <c r="X545" s="30"/>
      <c r="Y545" s="30"/>
    </row>
    <row r="546" spans="3:25" ht="12.75">
      <c r="C546" s="30"/>
      <c r="D546" s="30"/>
      <c r="E546" s="30"/>
      <c r="F546" s="30"/>
      <c r="G546" s="30"/>
      <c r="H546" s="30"/>
      <c r="I546" s="113"/>
      <c r="J546" s="30"/>
      <c r="K546" s="30"/>
      <c r="L546" s="30"/>
      <c r="M546" s="56" t="s">
        <v>18</v>
      </c>
      <c r="N546" s="59">
        <v>3659</v>
      </c>
      <c r="O546" s="59">
        <v>3270</v>
      </c>
      <c r="P546" s="59">
        <v>3528</v>
      </c>
      <c r="Q546" s="59">
        <v>3593</v>
      </c>
      <c r="R546" s="59">
        <v>3490</v>
      </c>
      <c r="T546" s="30"/>
      <c r="U546" s="30"/>
      <c r="V546" s="30"/>
      <c r="W546" s="30"/>
      <c r="X546" s="30"/>
      <c r="Y546" s="30"/>
    </row>
    <row r="547" spans="3:25" ht="12.75">
      <c r="C547" s="110" t="s">
        <v>112</v>
      </c>
      <c r="D547" s="110" t="s">
        <v>60</v>
      </c>
      <c r="E547" s="110" t="s">
        <v>61</v>
      </c>
      <c r="F547" s="110" t="s">
        <v>69</v>
      </c>
      <c r="G547" s="110" t="s">
        <v>70</v>
      </c>
      <c r="H547" s="110" t="s">
        <v>71</v>
      </c>
      <c r="I547" s="113"/>
      <c r="J547" s="30"/>
      <c r="K547" s="30"/>
      <c r="L547" s="30"/>
      <c r="M547" s="56" t="s">
        <v>44</v>
      </c>
      <c r="N547" s="59">
        <v>3095</v>
      </c>
      <c r="O547" s="59">
        <v>3743</v>
      </c>
      <c r="P547" s="59">
        <v>3314</v>
      </c>
      <c r="Q547" s="59">
        <v>2816</v>
      </c>
      <c r="R547" s="59">
        <v>3606</v>
      </c>
      <c r="T547" s="30"/>
      <c r="U547" s="30"/>
      <c r="V547" s="30"/>
      <c r="W547" s="30"/>
      <c r="X547" s="30"/>
      <c r="Y547" s="30"/>
    </row>
    <row r="548" spans="3:25" ht="12.75">
      <c r="C548" s="110" t="s">
        <v>140</v>
      </c>
      <c r="D548" s="106">
        <v>265092</v>
      </c>
      <c r="E548" s="106">
        <v>264304</v>
      </c>
      <c r="F548" s="106">
        <v>244722</v>
      </c>
      <c r="G548" s="106">
        <v>240074</v>
      </c>
      <c r="H548" s="106">
        <v>254460</v>
      </c>
      <c r="I548" s="113">
        <f t="shared" si="36"/>
        <v>253730.4</v>
      </c>
      <c r="J548" s="30">
        <v>253730.4</v>
      </c>
      <c r="K548" s="30"/>
      <c r="L548" s="30"/>
      <c r="M548" s="56" t="s">
        <v>25</v>
      </c>
      <c r="N548" s="59">
        <v>56601</v>
      </c>
      <c r="O548" s="59">
        <v>58425</v>
      </c>
      <c r="P548" s="59">
        <v>60206</v>
      </c>
      <c r="Q548" s="59">
        <v>67084</v>
      </c>
      <c r="R548" s="59">
        <v>70075</v>
      </c>
      <c r="T548" s="30"/>
      <c r="U548" s="30"/>
      <c r="V548" s="30"/>
      <c r="W548" s="30"/>
      <c r="X548" s="30"/>
      <c r="Y548" s="30"/>
    </row>
    <row r="549" spans="3:25" ht="12.75">
      <c r="C549" s="110" t="s">
        <v>127</v>
      </c>
      <c r="D549" s="106">
        <v>82352</v>
      </c>
      <c r="E549" s="106">
        <v>97053</v>
      </c>
      <c r="F549" s="106">
        <v>81544</v>
      </c>
      <c r="G549" s="106">
        <v>78501</v>
      </c>
      <c r="H549" s="106">
        <v>96679</v>
      </c>
      <c r="I549" s="113">
        <f t="shared" si="36"/>
        <v>87225.8</v>
      </c>
      <c r="J549" s="30">
        <v>87225.8</v>
      </c>
      <c r="K549" s="30"/>
      <c r="L549" s="30"/>
      <c r="M549" s="56" t="s">
        <v>27</v>
      </c>
      <c r="N549" s="59">
        <v>5837</v>
      </c>
      <c r="O549" s="59">
        <v>6555</v>
      </c>
      <c r="P549" s="59">
        <v>6685</v>
      </c>
      <c r="Q549" s="59">
        <v>7702</v>
      </c>
      <c r="R549" s="59">
        <v>7527</v>
      </c>
      <c r="T549" s="30"/>
      <c r="U549" s="30"/>
      <c r="V549" s="30"/>
      <c r="W549" s="30"/>
      <c r="X549" s="30"/>
      <c r="Y549" s="30"/>
    </row>
    <row r="550" spans="3:25" ht="12.75">
      <c r="C550" s="110" t="s">
        <v>128</v>
      </c>
      <c r="D550" s="106">
        <v>2210</v>
      </c>
      <c r="E550" s="106">
        <v>2528</v>
      </c>
      <c r="F550" s="106">
        <v>1588</v>
      </c>
      <c r="G550" s="106">
        <v>1593</v>
      </c>
      <c r="H550" s="106">
        <v>1960</v>
      </c>
      <c r="I550" s="113"/>
      <c r="J550" s="30"/>
      <c r="K550" s="30"/>
      <c r="L550" s="30"/>
      <c r="M550" s="56" t="s">
        <v>45</v>
      </c>
      <c r="N550" s="59">
        <v>19638</v>
      </c>
      <c r="O550" s="59">
        <v>24715</v>
      </c>
      <c r="P550" s="59">
        <v>14246</v>
      </c>
      <c r="Q550" s="59">
        <v>24297</v>
      </c>
      <c r="R550" s="59">
        <v>25684</v>
      </c>
      <c r="T550" s="30"/>
      <c r="U550" s="30"/>
      <c r="V550" s="30"/>
      <c r="W550" s="30"/>
      <c r="X550" s="30"/>
      <c r="Y550" s="30"/>
    </row>
    <row r="551" spans="3:25" ht="12.75">
      <c r="C551" s="110" t="s">
        <v>129</v>
      </c>
      <c r="D551" s="106">
        <v>8012</v>
      </c>
      <c r="E551" s="106">
        <v>9102</v>
      </c>
      <c r="F551" s="106">
        <v>7956</v>
      </c>
      <c r="G551" s="106">
        <v>8369</v>
      </c>
      <c r="H551" s="106">
        <v>10290</v>
      </c>
      <c r="I551" s="113"/>
      <c r="J551" s="30"/>
      <c r="K551" s="30"/>
      <c r="L551" s="30"/>
      <c r="M551" s="56" t="s">
        <v>23</v>
      </c>
      <c r="N551" s="57" t="s">
        <v>0</v>
      </c>
      <c r="O551" s="57" t="s">
        <v>0</v>
      </c>
      <c r="P551" s="57" t="s">
        <v>0</v>
      </c>
      <c r="Q551" s="57" t="s">
        <v>0</v>
      </c>
      <c r="R551" s="57" t="s">
        <v>0</v>
      </c>
      <c r="T551" s="30"/>
      <c r="U551" s="30"/>
      <c r="V551" s="30"/>
      <c r="W551" s="30"/>
      <c r="X551" s="30"/>
      <c r="Y551" s="30"/>
    </row>
    <row r="552" spans="3:25" ht="12.75">
      <c r="C552" s="110" t="s">
        <v>130</v>
      </c>
      <c r="D552" s="106">
        <v>7161</v>
      </c>
      <c r="E552" s="106">
        <v>8092</v>
      </c>
      <c r="F552" s="106">
        <v>7306</v>
      </c>
      <c r="G552" s="106">
        <v>6275</v>
      </c>
      <c r="H552" s="106">
        <v>8196</v>
      </c>
      <c r="I552" s="113"/>
      <c r="J552" s="30"/>
      <c r="K552" s="30"/>
      <c r="L552" s="30"/>
      <c r="M552" s="56" t="s">
        <v>46</v>
      </c>
      <c r="N552" s="59">
        <v>1577</v>
      </c>
      <c r="O552" s="59">
        <v>2339</v>
      </c>
      <c r="P552" s="59">
        <v>1920</v>
      </c>
      <c r="Q552" s="59">
        <v>2021</v>
      </c>
      <c r="R552" s="59">
        <v>2944</v>
      </c>
      <c r="T552" s="30"/>
      <c r="U552" s="30"/>
      <c r="V552" s="30"/>
      <c r="W552" s="30"/>
      <c r="X552" s="30"/>
      <c r="Y552" s="30"/>
    </row>
    <row r="553" spans="3:25" ht="12.75">
      <c r="C553" s="110" t="s">
        <v>131</v>
      </c>
      <c r="D553" s="106">
        <v>2059</v>
      </c>
      <c r="E553" s="106">
        <v>2212</v>
      </c>
      <c r="F553" s="106">
        <v>2190</v>
      </c>
      <c r="G553" s="106">
        <v>2135</v>
      </c>
      <c r="H553" s="106">
        <v>2463</v>
      </c>
      <c r="I553" s="113"/>
      <c r="J553" s="30"/>
      <c r="K553" s="30"/>
      <c r="L553" s="30"/>
      <c r="M553" s="56" t="s">
        <v>24</v>
      </c>
      <c r="N553" s="59">
        <v>200</v>
      </c>
      <c r="O553" s="59">
        <v>246</v>
      </c>
      <c r="P553" s="59">
        <v>581</v>
      </c>
      <c r="Q553" s="59">
        <v>639</v>
      </c>
      <c r="R553" s="59">
        <v>623</v>
      </c>
      <c r="T553" s="30"/>
      <c r="U553" s="30"/>
      <c r="V553" s="30"/>
      <c r="W553" s="30"/>
      <c r="X553" s="30"/>
      <c r="Y553" s="30"/>
    </row>
    <row r="554" spans="3:25" ht="12.75">
      <c r="C554" s="110" t="s">
        <v>132</v>
      </c>
      <c r="D554" s="106">
        <v>1149</v>
      </c>
      <c r="E554" s="106">
        <v>1603</v>
      </c>
      <c r="F554" s="106">
        <v>1275</v>
      </c>
      <c r="G554" s="106">
        <v>1314</v>
      </c>
      <c r="H554" s="106">
        <v>1340</v>
      </c>
      <c r="I554" s="113"/>
      <c r="J554" s="30"/>
      <c r="K554" s="30"/>
      <c r="L554" s="30"/>
      <c r="M554" s="56" t="s">
        <v>47</v>
      </c>
      <c r="N554" s="59">
        <v>4015</v>
      </c>
      <c r="O554" s="59">
        <v>4015</v>
      </c>
      <c r="P554" s="59">
        <v>2545</v>
      </c>
      <c r="Q554" s="59">
        <v>2522</v>
      </c>
      <c r="R554" s="112">
        <v>2522</v>
      </c>
      <c r="T554" s="30"/>
      <c r="U554" s="30"/>
      <c r="V554" s="30"/>
      <c r="W554" s="30"/>
      <c r="X554" s="30"/>
      <c r="Y554" s="30"/>
    </row>
    <row r="555" spans="3:25" ht="12.75">
      <c r="C555" s="110" t="s">
        <v>133</v>
      </c>
      <c r="D555" s="107" t="s">
        <v>0</v>
      </c>
      <c r="E555" s="107" t="s">
        <v>0</v>
      </c>
      <c r="F555" s="107" t="s">
        <v>0</v>
      </c>
      <c r="G555" s="107" t="s">
        <v>0</v>
      </c>
      <c r="H555" s="107" t="s">
        <v>0</v>
      </c>
      <c r="I555" s="113"/>
      <c r="J555" s="30"/>
      <c r="K555" s="30"/>
      <c r="L555" s="30"/>
      <c r="M555" s="56" t="s">
        <v>21</v>
      </c>
      <c r="N555" s="59">
        <v>10873</v>
      </c>
      <c r="O555" s="59">
        <v>11046</v>
      </c>
      <c r="P555" s="59">
        <v>11172</v>
      </c>
      <c r="Q555" s="59">
        <v>9056</v>
      </c>
      <c r="R555" s="59">
        <v>15304</v>
      </c>
      <c r="T555" s="30"/>
      <c r="U555" s="30"/>
      <c r="V555" s="30"/>
      <c r="W555" s="30"/>
      <c r="X555" s="30"/>
      <c r="Y555" s="30"/>
    </row>
    <row r="556" spans="3:25" ht="12.75">
      <c r="C556" s="110" t="s">
        <v>134</v>
      </c>
      <c r="D556" s="107" t="s">
        <v>0</v>
      </c>
      <c r="E556" s="107" t="s">
        <v>0</v>
      </c>
      <c r="F556" s="107" t="s">
        <v>0</v>
      </c>
      <c r="G556" s="107" t="s">
        <v>0</v>
      </c>
      <c r="H556" s="107" t="s">
        <v>0</v>
      </c>
      <c r="I556" s="113"/>
      <c r="J556" s="30"/>
      <c r="K556" s="30"/>
      <c r="L556" s="30"/>
      <c r="M556" s="30"/>
      <c r="N556" s="187"/>
      <c r="O556" s="187"/>
      <c r="P556" s="187"/>
      <c r="Q556" s="187"/>
      <c r="R556" s="30"/>
      <c r="T556" s="30"/>
      <c r="U556" s="30"/>
      <c r="V556" s="30"/>
      <c r="W556" s="30"/>
      <c r="X556" s="30"/>
      <c r="Y556" s="30"/>
    </row>
    <row r="557" spans="3:25" ht="12.75">
      <c r="C557" s="110"/>
      <c r="D557" s="111">
        <f>SUM(D550:D556)</f>
        <v>20591</v>
      </c>
      <c r="E557" s="111">
        <f aca="true" t="shared" si="41" ref="E557:H557">SUM(E550:E556)</f>
        <v>23537</v>
      </c>
      <c r="F557" s="111">
        <f t="shared" si="41"/>
        <v>20315</v>
      </c>
      <c r="G557" s="111">
        <f t="shared" si="41"/>
        <v>19686</v>
      </c>
      <c r="H557" s="111">
        <f t="shared" si="41"/>
        <v>24249</v>
      </c>
      <c r="I557" s="113">
        <f aca="true" t="shared" si="42" ref="I557:I613">AVERAGE(D557:H557)</f>
        <v>21675.6</v>
      </c>
      <c r="J557" s="30">
        <v>21675.6</v>
      </c>
      <c r="K557" s="30"/>
      <c r="L557" s="30"/>
      <c r="M557" s="52" t="s">
        <v>107</v>
      </c>
      <c r="N557" s="53"/>
      <c r="O557" s="53"/>
      <c r="P557" s="53"/>
      <c r="Q557" s="53"/>
      <c r="R557" s="53"/>
      <c r="T557" s="30"/>
      <c r="U557" s="30"/>
      <c r="V557" s="30"/>
      <c r="W557" s="30"/>
      <c r="X557" s="30"/>
      <c r="Y557" s="30"/>
    </row>
    <row r="558" spans="3:25" ht="12.75">
      <c r="C558" s="110" t="s">
        <v>136</v>
      </c>
      <c r="D558" s="106">
        <v>37865</v>
      </c>
      <c r="E558" s="106">
        <v>39130</v>
      </c>
      <c r="F558" s="106">
        <v>38709</v>
      </c>
      <c r="G558" s="106">
        <v>38231</v>
      </c>
      <c r="H558" s="106">
        <v>39128</v>
      </c>
      <c r="I558" s="113">
        <f>AVERAGE(D558:H558)</f>
        <v>38612.6</v>
      </c>
      <c r="J558" s="30">
        <v>38612.6</v>
      </c>
      <c r="K558" s="30"/>
      <c r="L558" s="30"/>
      <c r="M558" s="52" t="s">
        <v>0</v>
      </c>
      <c r="N558" s="52" t="s">
        <v>108</v>
      </c>
      <c r="O558" s="53"/>
      <c r="P558" s="53"/>
      <c r="Q558" s="53"/>
      <c r="R558" s="53"/>
      <c r="T558" s="30"/>
      <c r="U558" s="30"/>
      <c r="V558" s="30"/>
      <c r="W558" s="30"/>
      <c r="X558" s="30"/>
      <c r="Y558" s="30"/>
    </row>
    <row r="559" spans="3:18" ht="12.75">
      <c r="C559" s="110" t="s">
        <v>135</v>
      </c>
      <c r="D559" s="106">
        <v>121189</v>
      </c>
      <c r="E559" s="106">
        <v>100841</v>
      </c>
      <c r="F559" s="106">
        <v>100841</v>
      </c>
      <c r="G559" s="106">
        <v>100841</v>
      </c>
      <c r="H559" s="106">
        <v>90798</v>
      </c>
      <c r="I559" s="113">
        <f t="shared" si="42"/>
        <v>102902</v>
      </c>
      <c r="J559" s="30">
        <v>102902</v>
      </c>
      <c r="K559" s="30"/>
      <c r="L559" s="30"/>
      <c r="M559" s="30"/>
      <c r="N559" s="30"/>
      <c r="O559" s="30"/>
      <c r="P559" s="30"/>
      <c r="Q559" s="30"/>
      <c r="R559" s="30"/>
    </row>
    <row r="560" spans="3:18" ht="12.75">
      <c r="C560" s="110" t="s">
        <v>137</v>
      </c>
      <c r="D560" s="106">
        <v>3095</v>
      </c>
      <c r="E560" s="106">
        <v>3743</v>
      </c>
      <c r="F560" s="106">
        <v>3314</v>
      </c>
      <c r="G560" s="106">
        <v>2816</v>
      </c>
      <c r="H560" s="106">
        <v>3606</v>
      </c>
      <c r="I560" s="113">
        <f t="shared" si="42"/>
        <v>3314.8</v>
      </c>
      <c r="J560" s="30">
        <v>3314.8</v>
      </c>
      <c r="K560" s="30"/>
      <c r="L560" s="30"/>
      <c r="M560" s="30"/>
      <c r="N560" s="30"/>
      <c r="O560" s="30"/>
      <c r="P560" s="30"/>
      <c r="Q560" s="30"/>
      <c r="R560" s="30"/>
    </row>
    <row r="561" spans="3:18" ht="12.75">
      <c r="C561" s="30"/>
      <c r="D561" s="30"/>
      <c r="E561" s="30"/>
      <c r="F561" s="30"/>
      <c r="G561" s="30"/>
      <c r="H561" s="30"/>
      <c r="I561" s="113"/>
      <c r="J561" s="30"/>
      <c r="K561" s="30"/>
      <c r="L561" s="30"/>
      <c r="M561" s="30"/>
      <c r="N561" s="30"/>
      <c r="O561" s="30"/>
      <c r="P561" s="30"/>
      <c r="Q561" s="30"/>
      <c r="R561" s="30"/>
    </row>
    <row r="562" spans="3:18" ht="12.75">
      <c r="C562" s="108" t="s">
        <v>107</v>
      </c>
      <c r="D562" s="30"/>
      <c r="E562" s="30"/>
      <c r="F562" s="30"/>
      <c r="G562" s="30"/>
      <c r="H562" s="30"/>
      <c r="I562" s="113"/>
      <c r="J562" s="30"/>
      <c r="K562" s="30"/>
      <c r="L562" s="30"/>
      <c r="M562" s="30"/>
      <c r="N562" s="30"/>
      <c r="O562" s="30"/>
      <c r="P562" s="30"/>
      <c r="Q562" s="30"/>
      <c r="R562" s="30"/>
    </row>
    <row r="563" spans="3:18" ht="12.75">
      <c r="C563" s="108" t="s">
        <v>0</v>
      </c>
      <c r="D563" s="108" t="s">
        <v>108</v>
      </c>
      <c r="E563" s="30"/>
      <c r="F563" s="30"/>
      <c r="G563" s="30"/>
      <c r="H563" s="30"/>
      <c r="I563" s="113"/>
      <c r="J563" s="30"/>
      <c r="R563" s="30"/>
    </row>
    <row r="564" spans="3:18" ht="12.75">
      <c r="C564" s="30"/>
      <c r="D564" s="30"/>
      <c r="E564" s="30"/>
      <c r="F564" s="30"/>
      <c r="G564" s="30"/>
      <c r="H564" s="30"/>
      <c r="I564" s="113"/>
      <c r="J564" s="30"/>
      <c r="R564" s="30"/>
    </row>
    <row r="565" spans="3:18" ht="12.75">
      <c r="C565" s="108" t="s">
        <v>88</v>
      </c>
      <c r="D565" s="108" t="s">
        <v>89</v>
      </c>
      <c r="E565" s="30"/>
      <c r="F565" s="30"/>
      <c r="G565" s="30"/>
      <c r="H565" s="30"/>
      <c r="I565" s="113"/>
      <c r="J565" s="30"/>
      <c r="R565" s="30"/>
    </row>
    <row r="566" spans="3:18" ht="12.75">
      <c r="C566" s="108" t="s">
        <v>111</v>
      </c>
      <c r="D566" s="108" t="s">
        <v>25</v>
      </c>
      <c r="E566" s="30"/>
      <c r="F566" s="30"/>
      <c r="G566" s="30"/>
      <c r="H566" s="30"/>
      <c r="I566" s="113"/>
      <c r="J566" s="30"/>
      <c r="R566" s="30"/>
    </row>
    <row r="567" spans="3:18" ht="12.75">
      <c r="C567" s="30"/>
      <c r="D567" s="30"/>
      <c r="E567" s="30"/>
      <c r="F567" s="30"/>
      <c r="G567" s="30"/>
      <c r="H567" s="30"/>
      <c r="I567" s="113"/>
      <c r="J567" s="30"/>
      <c r="R567" s="30"/>
    </row>
    <row r="568" spans="3:18" ht="12.75">
      <c r="C568" s="110" t="s">
        <v>112</v>
      </c>
      <c r="D568" s="110" t="s">
        <v>60</v>
      </c>
      <c r="E568" s="110" t="s">
        <v>61</v>
      </c>
      <c r="F568" s="110" t="s">
        <v>69</v>
      </c>
      <c r="G568" s="110" t="s">
        <v>70</v>
      </c>
      <c r="H568" s="110" t="s">
        <v>71</v>
      </c>
      <c r="I568" s="113"/>
      <c r="J568" s="30"/>
      <c r="R568" s="30"/>
    </row>
    <row r="569" spans="3:18" ht="12.75">
      <c r="C569" s="110" t="s">
        <v>140</v>
      </c>
      <c r="D569" s="106">
        <v>1100546</v>
      </c>
      <c r="E569" s="106">
        <v>1114326</v>
      </c>
      <c r="F569" s="106">
        <v>1169195</v>
      </c>
      <c r="G569" s="106">
        <v>1177615</v>
      </c>
      <c r="H569" s="106">
        <v>1287667</v>
      </c>
      <c r="I569" s="113">
        <f t="shared" si="42"/>
        <v>1169869.8</v>
      </c>
      <c r="J569" s="30">
        <v>1169869.8</v>
      </c>
      <c r="R569" s="30"/>
    </row>
    <row r="570" spans="3:18" ht="12.75">
      <c r="C570" s="110" t="s">
        <v>127</v>
      </c>
      <c r="D570" s="106">
        <v>476712</v>
      </c>
      <c r="E570" s="106">
        <v>468276</v>
      </c>
      <c r="F570" s="106">
        <v>495003</v>
      </c>
      <c r="G570" s="106">
        <v>493717</v>
      </c>
      <c r="H570" s="106">
        <v>558263</v>
      </c>
      <c r="I570" s="113">
        <f t="shared" si="42"/>
        <v>498394.2</v>
      </c>
      <c r="J570" s="30">
        <v>498394.2</v>
      </c>
      <c r="R570" s="30"/>
    </row>
    <row r="571" spans="3:18" ht="12.75">
      <c r="C571" s="110" t="s">
        <v>128</v>
      </c>
      <c r="D571" s="106">
        <v>14386</v>
      </c>
      <c r="E571" s="106">
        <v>13731</v>
      </c>
      <c r="F571" s="106">
        <v>19592</v>
      </c>
      <c r="G571" s="106">
        <v>15366</v>
      </c>
      <c r="H571" s="106">
        <v>19921</v>
      </c>
      <c r="I571" s="113"/>
      <c r="J571" s="30"/>
      <c r="R571" s="30"/>
    </row>
    <row r="572" spans="3:18" ht="12.75">
      <c r="C572" s="110" t="s">
        <v>129</v>
      </c>
      <c r="D572" s="106">
        <v>44352</v>
      </c>
      <c r="E572" s="106">
        <v>50776</v>
      </c>
      <c r="F572" s="106">
        <v>50469</v>
      </c>
      <c r="G572" s="106">
        <v>42608</v>
      </c>
      <c r="H572" s="106">
        <v>47741</v>
      </c>
      <c r="I572" s="113"/>
      <c r="J572" s="30"/>
      <c r="R572" s="30"/>
    </row>
    <row r="573" spans="3:18" ht="12.75">
      <c r="C573" s="110" t="s">
        <v>130</v>
      </c>
      <c r="D573" s="106">
        <v>78212</v>
      </c>
      <c r="E573" s="106">
        <v>65231</v>
      </c>
      <c r="F573" s="106">
        <v>65518</v>
      </c>
      <c r="G573" s="106">
        <v>92814</v>
      </c>
      <c r="H573" s="106">
        <v>113975</v>
      </c>
      <c r="I573" s="113"/>
      <c r="J573" s="30"/>
      <c r="R573" s="30"/>
    </row>
    <row r="574" spans="3:18" ht="12.75">
      <c r="C574" s="110" t="s">
        <v>131</v>
      </c>
      <c r="D574" s="106">
        <v>12566</v>
      </c>
      <c r="E574" s="106">
        <v>14410</v>
      </c>
      <c r="F574" s="106">
        <v>13660</v>
      </c>
      <c r="G574" s="106">
        <v>12012</v>
      </c>
      <c r="H574" s="106">
        <v>13917</v>
      </c>
      <c r="I574" s="113"/>
      <c r="J574" s="30"/>
      <c r="R574" s="30"/>
    </row>
    <row r="575" spans="3:18" ht="12.75">
      <c r="C575" s="110" t="s">
        <v>132</v>
      </c>
      <c r="D575" s="106">
        <v>5487</v>
      </c>
      <c r="E575" s="106">
        <v>6829</v>
      </c>
      <c r="F575" s="106">
        <v>7686</v>
      </c>
      <c r="G575" s="106">
        <v>8302</v>
      </c>
      <c r="H575" s="106">
        <v>8419</v>
      </c>
      <c r="I575" s="113"/>
      <c r="J575" s="30"/>
      <c r="R575" s="30"/>
    </row>
    <row r="576" spans="3:18" ht="12.75">
      <c r="C576" s="110" t="s">
        <v>133</v>
      </c>
      <c r="D576" s="107" t="s">
        <v>0</v>
      </c>
      <c r="E576" s="107" t="s">
        <v>0</v>
      </c>
      <c r="F576" s="107" t="s">
        <v>0</v>
      </c>
      <c r="G576" s="107" t="s">
        <v>0</v>
      </c>
      <c r="H576" s="107" t="s">
        <v>0</v>
      </c>
      <c r="I576" s="113"/>
      <c r="J576" s="30"/>
      <c r="R576" s="30"/>
    </row>
    <row r="577" spans="3:18" ht="12.75">
      <c r="C577" s="110" t="s">
        <v>134</v>
      </c>
      <c r="D577" s="106">
        <v>173</v>
      </c>
      <c r="E577" s="106">
        <v>239</v>
      </c>
      <c r="F577" s="106">
        <v>406</v>
      </c>
      <c r="G577" s="106">
        <v>406</v>
      </c>
      <c r="H577" s="106">
        <v>389</v>
      </c>
      <c r="I577" s="113"/>
      <c r="J577" s="30"/>
      <c r="R577" s="30"/>
    </row>
    <row r="578" spans="3:18" ht="12.75">
      <c r="C578" s="110"/>
      <c r="D578" s="111">
        <f>SUM(D571:D577)</f>
        <v>155176</v>
      </c>
      <c r="E578" s="111">
        <f aca="true" t="shared" si="43" ref="E578:H578">SUM(E571:E577)</f>
        <v>151216</v>
      </c>
      <c r="F578" s="111">
        <f t="shared" si="43"/>
        <v>157331</v>
      </c>
      <c r="G578" s="111">
        <f t="shared" si="43"/>
        <v>171508</v>
      </c>
      <c r="H578" s="111">
        <f t="shared" si="43"/>
        <v>204362</v>
      </c>
      <c r="I578" s="113">
        <f t="shared" si="42"/>
        <v>167918.6</v>
      </c>
      <c r="J578" s="30">
        <v>167918.6</v>
      </c>
      <c r="R578" s="30"/>
    </row>
    <row r="579" spans="3:18" ht="12.75">
      <c r="C579" s="110" t="s">
        <v>136</v>
      </c>
      <c r="D579" s="106">
        <v>101695.09796</v>
      </c>
      <c r="E579" s="106">
        <v>117230.1315</v>
      </c>
      <c r="F579" s="106">
        <v>137462.45987</v>
      </c>
      <c r="G579" s="106">
        <v>131384.68760999996</v>
      </c>
      <c r="H579" s="106">
        <v>139066.09119</v>
      </c>
      <c r="I579" s="113">
        <f>AVERAGE(D579:H579)</f>
        <v>125367.693626</v>
      </c>
      <c r="J579" s="30">
        <v>125367.693626</v>
      </c>
      <c r="R579" s="30"/>
    </row>
    <row r="580" spans="3:18" ht="12.75">
      <c r="C580" s="110" t="s">
        <v>135</v>
      </c>
      <c r="D580" s="106">
        <v>310360.65403000003</v>
      </c>
      <c r="E580" s="106">
        <v>319177.45548999996</v>
      </c>
      <c r="F580" s="106">
        <v>319192.23837000004</v>
      </c>
      <c r="G580" s="106">
        <v>313922.85985999997</v>
      </c>
      <c r="H580" s="106">
        <v>315901.83742</v>
      </c>
      <c r="I580" s="113">
        <f t="shared" si="42"/>
        <v>315711.009034</v>
      </c>
      <c r="J580" s="30">
        <v>315711.009034</v>
      </c>
      <c r="K580" s="108"/>
      <c r="L580" s="30"/>
      <c r="M580" s="30"/>
      <c r="N580" s="30"/>
      <c r="O580" s="30"/>
      <c r="P580" s="30"/>
      <c r="Q580" s="30"/>
      <c r="R580" s="30"/>
    </row>
    <row r="581" spans="3:18" ht="12.75">
      <c r="C581" s="110" t="s">
        <v>137</v>
      </c>
      <c r="D581" s="106">
        <v>56601</v>
      </c>
      <c r="E581" s="106">
        <v>58425</v>
      </c>
      <c r="F581" s="106">
        <v>60206</v>
      </c>
      <c r="G581" s="106">
        <v>67084</v>
      </c>
      <c r="H581" s="106">
        <v>70075</v>
      </c>
      <c r="I581" s="113">
        <f t="shared" si="42"/>
        <v>62478.2</v>
      </c>
      <c r="J581" s="30">
        <v>62478.2</v>
      </c>
      <c r="K581" s="108"/>
      <c r="L581" s="108"/>
      <c r="M581" s="30"/>
      <c r="N581" s="30"/>
      <c r="O581" s="30"/>
      <c r="P581" s="30"/>
      <c r="Q581" s="30"/>
      <c r="R581" s="30"/>
    </row>
    <row r="582" spans="3:18" ht="12.75">
      <c r="C582" s="30"/>
      <c r="D582" s="113"/>
      <c r="E582" s="113"/>
      <c r="F582" s="113"/>
      <c r="G582" s="113"/>
      <c r="H582" s="113"/>
      <c r="I582" s="113"/>
      <c r="J582" s="30"/>
      <c r="K582" s="108"/>
      <c r="L582" s="108"/>
      <c r="M582" s="30"/>
      <c r="N582" s="30"/>
      <c r="O582" s="30"/>
      <c r="P582" s="30"/>
      <c r="Q582" s="30"/>
      <c r="R582" s="30"/>
    </row>
    <row r="583" spans="3:18" ht="12.75">
      <c r="C583" s="108" t="s">
        <v>107</v>
      </c>
      <c r="D583" s="30"/>
      <c r="E583" s="30"/>
      <c r="F583" s="30"/>
      <c r="G583" s="30"/>
      <c r="H583" s="30"/>
      <c r="I583" s="113"/>
      <c r="J583" s="30"/>
      <c r="K583" s="108"/>
      <c r="L583" s="108"/>
      <c r="M583" s="30"/>
      <c r="N583" s="30"/>
      <c r="O583" s="30"/>
      <c r="P583" s="30"/>
      <c r="Q583" s="30"/>
      <c r="R583" s="30"/>
    </row>
    <row r="584" spans="3:18" ht="12.75">
      <c r="C584" s="108" t="s">
        <v>0</v>
      </c>
      <c r="D584" s="108" t="s">
        <v>108</v>
      </c>
      <c r="E584" s="30"/>
      <c r="F584" s="30"/>
      <c r="G584" s="30"/>
      <c r="H584" s="30"/>
      <c r="I584" s="113"/>
      <c r="J584" s="30"/>
      <c r="K584" s="108"/>
      <c r="L584" s="108"/>
      <c r="M584" s="30"/>
      <c r="N584" s="30"/>
      <c r="O584" s="30"/>
      <c r="P584" s="30"/>
      <c r="Q584" s="30"/>
      <c r="R584" s="30"/>
    </row>
    <row r="585" spans="3:18" ht="12.75">
      <c r="C585" s="30"/>
      <c r="D585" s="30"/>
      <c r="E585" s="30"/>
      <c r="F585" s="30"/>
      <c r="G585" s="30"/>
      <c r="H585" s="30"/>
      <c r="I585" s="113"/>
      <c r="J585" s="30"/>
      <c r="K585" s="108"/>
      <c r="L585" s="108"/>
      <c r="M585" s="30"/>
      <c r="N585" s="30"/>
      <c r="O585" s="30"/>
      <c r="P585" s="30"/>
      <c r="Q585" s="30"/>
      <c r="R585" s="30"/>
    </row>
    <row r="586" spans="3:18" ht="12.75">
      <c r="C586" s="108" t="s">
        <v>88</v>
      </c>
      <c r="D586" s="108" t="s">
        <v>89</v>
      </c>
      <c r="E586" s="30"/>
      <c r="F586" s="30"/>
      <c r="G586" s="30"/>
      <c r="H586" s="30"/>
      <c r="I586" s="113"/>
      <c r="J586" s="30"/>
      <c r="K586" s="108"/>
      <c r="L586" s="108"/>
      <c r="M586" s="30"/>
      <c r="N586" s="30"/>
      <c r="O586" s="30"/>
      <c r="P586" s="30"/>
      <c r="Q586" s="30"/>
      <c r="R586" s="30"/>
    </row>
    <row r="587" spans="3:18" ht="12.75">
      <c r="C587" s="108" t="s">
        <v>111</v>
      </c>
      <c r="D587" s="108" t="s">
        <v>27</v>
      </c>
      <c r="E587" s="30"/>
      <c r="F587" s="30"/>
      <c r="G587" s="30"/>
      <c r="H587" s="30"/>
      <c r="I587" s="113"/>
      <c r="J587" s="30"/>
      <c r="K587" s="108"/>
      <c r="L587" s="108"/>
      <c r="M587" s="30"/>
      <c r="N587" s="30"/>
      <c r="O587" s="30"/>
      <c r="P587" s="30"/>
      <c r="Q587" s="30"/>
      <c r="R587" s="30"/>
    </row>
    <row r="588" spans="3:18" ht="12.75">
      <c r="C588" s="30"/>
      <c r="D588" s="30"/>
      <c r="E588" s="30"/>
      <c r="F588" s="30"/>
      <c r="G588" s="30"/>
      <c r="H588" s="30"/>
      <c r="I588" s="113"/>
      <c r="J588" s="30"/>
      <c r="K588" s="108"/>
      <c r="L588" s="108"/>
      <c r="M588" s="30"/>
      <c r="N588" s="30"/>
      <c r="O588" s="30"/>
      <c r="P588" s="30"/>
      <c r="Q588" s="30"/>
      <c r="R588" s="30"/>
    </row>
    <row r="589" spans="3:18" ht="12.75">
      <c r="C589" s="110" t="s">
        <v>112</v>
      </c>
      <c r="D589" s="110" t="s">
        <v>60</v>
      </c>
      <c r="E589" s="110" t="s">
        <v>61</v>
      </c>
      <c r="F589" s="110" t="s">
        <v>69</v>
      </c>
      <c r="G589" s="110" t="s">
        <v>70</v>
      </c>
      <c r="H589" s="110" t="s">
        <v>71</v>
      </c>
      <c r="I589" s="113"/>
      <c r="J589" s="30"/>
      <c r="K589" s="108"/>
      <c r="L589" s="108"/>
      <c r="M589" s="30"/>
      <c r="N589" s="30"/>
      <c r="O589" s="30"/>
      <c r="P589" s="30"/>
      <c r="Q589" s="30"/>
      <c r="R589" s="30"/>
    </row>
    <row r="590" spans="3:18" ht="12.75">
      <c r="C590" s="110" t="s">
        <v>140</v>
      </c>
      <c r="D590" s="106">
        <v>156027</v>
      </c>
      <c r="E590" s="106">
        <v>156266</v>
      </c>
      <c r="F590" s="106">
        <v>151130</v>
      </c>
      <c r="G590" s="106">
        <v>167119</v>
      </c>
      <c r="H590" s="106">
        <v>166944</v>
      </c>
      <c r="I590" s="113">
        <f t="shared" si="42"/>
        <v>159497.2</v>
      </c>
      <c r="J590" s="15">
        <v>159497.2</v>
      </c>
      <c r="K590" s="108"/>
      <c r="L590" s="108"/>
      <c r="M590" s="30"/>
      <c r="N590" s="30"/>
      <c r="O590" s="30"/>
      <c r="P590" s="30"/>
      <c r="Q590" s="30"/>
      <c r="R590" s="30"/>
    </row>
    <row r="591" spans="3:18" ht="12.75">
      <c r="C591" s="110" t="s">
        <v>127</v>
      </c>
      <c r="D591" s="106">
        <v>22803</v>
      </c>
      <c r="E591" s="106">
        <v>25787</v>
      </c>
      <c r="F591" s="106">
        <v>26215</v>
      </c>
      <c r="G591" s="106">
        <v>30243</v>
      </c>
      <c r="H591" s="106">
        <v>29621</v>
      </c>
      <c r="I591" s="113">
        <f t="shared" si="42"/>
        <v>26933.8</v>
      </c>
      <c r="J591" s="15">
        <v>26933.8</v>
      </c>
      <c r="K591" s="108"/>
      <c r="L591" s="108"/>
      <c r="M591" s="30"/>
      <c r="N591" s="30"/>
      <c r="O591" s="30"/>
      <c r="P591" s="30"/>
      <c r="Q591" s="30"/>
      <c r="R591" s="30"/>
    </row>
    <row r="592" spans="3:18" ht="12.75">
      <c r="C592" s="110" t="s">
        <v>128</v>
      </c>
      <c r="D592" s="106">
        <v>79</v>
      </c>
      <c r="E592" s="106">
        <v>82</v>
      </c>
      <c r="F592" s="106">
        <v>77</v>
      </c>
      <c r="G592" s="106">
        <v>71</v>
      </c>
      <c r="H592" s="106">
        <v>70</v>
      </c>
      <c r="I592" s="113"/>
      <c r="J592" s="15"/>
      <c r="K592" s="108"/>
      <c r="L592" s="108"/>
      <c r="M592" s="30"/>
      <c r="N592" s="30"/>
      <c r="O592" s="30"/>
      <c r="P592" s="30"/>
      <c r="Q592" s="30"/>
      <c r="R592" s="30"/>
    </row>
    <row r="593" spans="3:18" ht="12.75">
      <c r="C593" s="110" t="s">
        <v>129</v>
      </c>
      <c r="D593" s="106">
        <v>1927</v>
      </c>
      <c r="E593" s="106">
        <v>1965</v>
      </c>
      <c r="F593" s="106">
        <v>2266</v>
      </c>
      <c r="G593" s="106">
        <v>2458</v>
      </c>
      <c r="H593" s="106">
        <v>2726</v>
      </c>
      <c r="I593" s="113"/>
      <c r="J593" s="15"/>
      <c r="K593" s="108"/>
      <c r="L593" s="108"/>
      <c r="M593" s="30"/>
      <c r="N593" s="30"/>
      <c r="O593" s="30"/>
      <c r="P593" s="30"/>
      <c r="Q593" s="30"/>
      <c r="R593" s="30"/>
    </row>
    <row r="594" spans="3:18" ht="12.75">
      <c r="C594" s="110" t="s">
        <v>130</v>
      </c>
      <c r="D594" s="106">
        <v>255</v>
      </c>
      <c r="E594" s="106">
        <v>343</v>
      </c>
      <c r="F594" s="106">
        <v>266</v>
      </c>
      <c r="G594" s="106">
        <v>322</v>
      </c>
      <c r="H594" s="106">
        <v>444</v>
      </c>
      <c r="I594" s="113"/>
      <c r="J594" s="15"/>
      <c r="K594" s="108"/>
      <c r="L594" s="108"/>
      <c r="M594" s="30"/>
      <c r="N594" s="30"/>
      <c r="O594" s="30"/>
      <c r="P594" s="30"/>
      <c r="Q594" s="30"/>
      <c r="R594" s="30"/>
    </row>
    <row r="595" spans="3:18" ht="12.75">
      <c r="C595" s="110" t="s">
        <v>131</v>
      </c>
      <c r="D595" s="106">
        <v>7434</v>
      </c>
      <c r="E595" s="106">
        <v>6692</v>
      </c>
      <c r="F595" s="106">
        <v>7489</v>
      </c>
      <c r="G595" s="106">
        <v>6965</v>
      </c>
      <c r="H595" s="106">
        <v>8047</v>
      </c>
      <c r="I595" s="113"/>
      <c r="J595" s="15"/>
      <c r="K595" s="108"/>
      <c r="L595" s="108"/>
      <c r="M595" s="30"/>
      <c r="N595" s="30"/>
      <c r="O595" s="30"/>
      <c r="P595" s="30"/>
      <c r="Q595" s="30"/>
      <c r="R595" s="30"/>
    </row>
    <row r="596" spans="3:18" ht="12.75">
      <c r="C596" s="110" t="s">
        <v>132</v>
      </c>
      <c r="D596" s="106">
        <v>9726</v>
      </c>
      <c r="E596" s="106">
        <v>9910</v>
      </c>
      <c r="F596" s="106">
        <v>8970</v>
      </c>
      <c r="G596" s="106">
        <v>11158</v>
      </c>
      <c r="H596" s="106">
        <v>9953</v>
      </c>
      <c r="I596" s="113"/>
      <c r="J596" s="15"/>
      <c r="K596" s="108"/>
      <c r="L596" s="108"/>
      <c r="M596" s="30"/>
      <c r="N596" s="30"/>
      <c r="O596" s="30"/>
      <c r="P596" s="30"/>
      <c r="Q596" s="30"/>
      <c r="R596" s="30"/>
    </row>
    <row r="597" spans="3:18" ht="12.75">
      <c r="C597" s="110" t="s">
        <v>133</v>
      </c>
      <c r="D597" s="107" t="s">
        <v>0</v>
      </c>
      <c r="E597" s="107" t="s">
        <v>0</v>
      </c>
      <c r="F597" s="107" t="s">
        <v>0</v>
      </c>
      <c r="G597" s="107" t="s">
        <v>0</v>
      </c>
      <c r="H597" s="107" t="s">
        <v>0</v>
      </c>
      <c r="I597" s="113"/>
      <c r="J597" s="15"/>
      <c r="K597" s="108"/>
      <c r="L597" s="108"/>
      <c r="M597" s="30"/>
      <c r="N597" s="30"/>
      <c r="O597" s="30"/>
      <c r="P597" s="30"/>
      <c r="Q597" s="30"/>
      <c r="R597" s="30"/>
    </row>
    <row r="598" spans="3:18" ht="12.75">
      <c r="C598" s="110" t="s">
        <v>134</v>
      </c>
      <c r="D598" s="107" t="s">
        <v>0</v>
      </c>
      <c r="E598" s="107" t="s">
        <v>0</v>
      </c>
      <c r="F598" s="107" t="s">
        <v>0</v>
      </c>
      <c r="G598" s="107" t="s">
        <v>0</v>
      </c>
      <c r="H598" s="107" t="s">
        <v>0</v>
      </c>
      <c r="I598" s="113"/>
      <c r="J598" s="15"/>
      <c r="K598" s="108"/>
      <c r="L598" s="108"/>
      <c r="M598" s="30"/>
      <c r="N598" s="30"/>
      <c r="O598" s="30"/>
      <c r="P598" s="30"/>
      <c r="Q598" s="30"/>
      <c r="R598" s="30"/>
    </row>
    <row r="599" spans="3:18" ht="12.75">
      <c r="C599" s="110"/>
      <c r="D599" s="111">
        <f>SUM(D592:D598)+D603</f>
        <v>23282.94279050098</v>
      </c>
      <c r="E599" s="111">
        <f>SUM(E592:E598)+E603</f>
        <v>22902.944870520878</v>
      </c>
      <c r="F599" s="111">
        <f aca="true" t="shared" si="44" ref="F599:H599">SUM(F592:F598)+F603</f>
        <v>22997.88898191778</v>
      </c>
      <c r="G599" s="111">
        <f t="shared" si="44"/>
        <v>24914.367897820655</v>
      </c>
      <c r="H599" s="111">
        <f t="shared" si="44"/>
        <v>25144.37813518491</v>
      </c>
      <c r="I599" s="113">
        <f>AVERAGE(D599:H599)</f>
        <v>23848.504535189037</v>
      </c>
      <c r="J599" s="15">
        <v>23848.504535189037</v>
      </c>
      <c r="K599" s="108"/>
      <c r="L599" s="108"/>
      <c r="M599" s="30"/>
      <c r="N599" s="30"/>
      <c r="O599" s="30"/>
      <c r="P599" s="30"/>
      <c r="Q599" s="30"/>
      <c r="R599" s="30"/>
    </row>
    <row r="600" spans="3:18" ht="12.75">
      <c r="C600" s="110" t="s">
        <v>136</v>
      </c>
      <c r="D600" s="106">
        <v>39571</v>
      </c>
      <c r="E600" s="106">
        <v>36200</v>
      </c>
      <c r="F600" s="106">
        <v>30122</v>
      </c>
      <c r="G600" s="106">
        <v>38862</v>
      </c>
      <c r="H600" s="106">
        <v>39255</v>
      </c>
      <c r="I600" s="113">
        <f>AVERAGE(D600:H600)</f>
        <v>36802</v>
      </c>
      <c r="J600" s="15">
        <v>36802</v>
      </c>
      <c r="K600" s="108"/>
      <c r="L600" s="108"/>
      <c r="M600" s="30"/>
      <c r="N600" s="30"/>
      <c r="O600" s="30"/>
      <c r="P600" s="30"/>
      <c r="Q600" s="30"/>
      <c r="R600" s="30"/>
    </row>
    <row r="601" spans="3:18" ht="12.75">
      <c r="C601" s="110" t="s">
        <v>135</v>
      </c>
      <c r="D601" s="106">
        <v>64533</v>
      </c>
      <c r="E601" s="106">
        <v>64821</v>
      </c>
      <c r="F601" s="106">
        <v>65109</v>
      </c>
      <c r="G601" s="106">
        <v>65397</v>
      </c>
      <c r="H601" s="106">
        <v>65397</v>
      </c>
      <c r="I601" s="113">
        <f t="shared" si="42"/>
        <v>65051.4</v>
      </c>
      <c r="J601" s="15">
        <v>65051.4</v>
      </c>
      <c r="K601" s="108"/>
      <c r="L601" s="108"/>
      <c r="M601" s="30"/>
      <c r="N601" s="30"/>
      <c r="O601" s="30"/>
      <c r="P601" s="30"/>
      <c r="Q601" s="30"/>
      <c r="R601" s="30"/>
    </row>
    <row r="602" spans="3:18" ht="12.75">
      <c r="C602" s="110" t="s">
        <v>137</v>
      </c>
      <c r="D602" s="106">
        <v>5837</v>
      </c>
      <c r="E602" s="106">
        <v>6555</v>
      </c>
      <c r="F602" s="106">
        <v>6685</v>
      </c>
      <c r="G602" s="106">
        <v>7702</v>
      </c>
      <c r="H602" s="106">
        <v>7527</v>
      </c>
      <c r="I602" s="113">
        <f t="shared" si="42"/>
        <v>6861.2</v>
      </c>
      <c r="J602" s="15">
        <v>6861.2</v>
      </c>
      <c r="K602" s="108"/>
      <c r="L602" s="108"/>
      <c r="M602" s="30"/>
      <c r="N602" s="30"/>
      <c r="O602" s="30"/>
      <c r="P602" s="30"/>
      <c r="Q602" s="30"/>
      <c r="R602" s="30"/>
    </row>
    <row r="603" spans="3:18" ht="12.75">
      <c r="C603" s="110" t="s">
        <v>163</v>
      </c>
      <c r="D603" s="106">
        <v>3861.9427905009784</v>
      </c>
      <c r="E603" s="106">
        <v>3910.9448705208774</v>
      </c>
      <c r="F603" s="106">
        <v>3929.8889819177775</v>
      </c>
      <c r="G603" s="106">
        <v>3940.3678978206553</v>
      </c>
      <c r="H603" s="106">
        <v>3904.37813518491</v>
      </c>
      <c r="I603" s="113"/>
      <c r="J603" s="30"/>
      <c r="K603" s="108"/>
      <c r="L603" s="108"/>
      <c r="M603" s="30"/>
      <c r="N603" s="30"/>
      <c r="O603" s="30"/>
      <c r="P603" s="30"/>
      <c r="Q603" s="30"/>
      <c r="R603" s="30"/>
    </row>
    <row r="604" spans="3:18" ht="12.75">
      <c r="C604" s="30"/>
      <c r="D604" s="113">
        <f>D591+D599+D600+D601+D602</f>
        <v>156026.942790501</v>
      </c>
      <c r="E604" s="113">
        <f aca="true" t="shared" si="45" ref="E604:H604">E591+E599+E600+E601+E602</f>
        <v>156265.94487052088</v>
      </c>
      <c r="F604" s="113">
        <f t="shared" si="45"/>
        <v>151128.8889819178</v>
      </c>
      <c r="G604" s="113">
        <f t="shared" si="45"/>
        <v>167118.36789782066</v>
      </c>
      <c r="H604" s="113">
        <f t="shared" si="45"/>
        <v>166944.3781351849</v>
      </c>
      <c r="I604" s="113"/>
      <c r="J604" s="30"/>
      <c r="K604" s="108"/>
      <c r="L604" s="108"/>
      <c r="M604" s="30"/>
      <c r="N604" s="30"/>
      <c r="O604" s="30"/>
      <c r="P604" s="30"/>
      <c r="Q604" s="30"/>
      <c r="R604" s="30"/>
    </row>
    <row r="605" spans="3:18" ht="12.75">
      <c r="C605" s="108" t="s">
        <v>107</v>
      </c>
      <c r="D605" s="30"/>
      <c r="E605" s="30"/>
      <c r="F605" s="30"/>
      <c r="G605" s="30"/>
      <c r="H605" s="30"/>
      <c r="I605" s="113"/>
      <c r="J605" s="30"/>
      <c r="K605" s="108"/>
      <c r="L605" s="108"/>
      <c r="M605" s="30"/>
      <c r="N605" s="30"/>
      <c r="O605" s="30"/>
      <c r="P605" s="30"/>
      <c r="Q605" s="30"/>
      <c r="R605" s="30"/>
    </row>
    <row r="606" spans="3:18" ht="12.75">
      <c r="C606" s="108" t="s">
        <v>0</v>
      </c>
      <c r="D606" s="108" t="s">
        <v>108</v>
      </c>
      <c r="E606" s="30"/>
      <c r="F606" s="30"/>
      <c r="G606" s="30"/>
      <c r="H606" s="30"/>
      <c r="I606" s="113"/>
      <c r="J606" s="30"/>
      <c r="K606" s="108"/>
      <c r="L606" s="108"/>
      <c r="M606" s="30"/>
      <c r="N606" s="30"/>
      <c r="O606" s="30"/>
      <c r="P606" s="30"/>
      <c r="Q606" s="30"/>
      <c r="R606" s="30"/>
    </row>
    <row r="607" spans="3:18" ht="12.75">
      <c r="C607" s="30"/>
      <c r="D607" s="30"/>
      <c r="E607" s="30"/>
      <c r="F607" s="30"/>
      <c r="G607" s="30"/>
      <c r="H607" s="30"/>
      <c r="I607" s="113"/>
      <c r="J607" s="30"/>
      <c r="K607" s="108"/>
      <c r="L607" s="108"/>
      <c r="M607" s="30"/>
      <c r="N607" s="30"/>
      <c r="O607" s="30"/>
      <c r="P607" s="30"/>
      <c r="Q607" s="30"/>
      <c r="R607" s="30"/>
    </row>
    <row r="608" spans="3:18" ht="12.75">
      <c r="C608" s="108" t="s">
        <v>88</v>
      </c>
      <c r="D608" s="108" t="s">
        <v>89</v>
      </c>
      <c r="E608" s="30"/>
      <c r="F608" s="30"/>
      <c r="G608" s="30"/>
      <c r="H608" s="30"/>
      <c r="I608" s="113"/>
      <c r="J608" s="30"/>
      <c r="K608" s="108"/>
      <c r="L608" s="108"/>
      <c r="M608" s="30"/>
      <c r="N608" s="30"/>
      <c r="O608" s="30"/>
      <c r="P608" s="30"/>
      <c r="Q608" s="30"/>
      <c r="R608" s="30"/>
    </row>
    <row r="609" spans="3:18" ht="12.75">
      <c r="C609" s="108" t="s">
        <v>111</v>
      </c>
      <c r="D609" s="108" t="s">
        <v>45</v>
      </c>
      <c r="E609" s="30"/>
      <c r="F609" s="30"/>
      <c r="G609" s="30"/>
      <c r="H609" s="30"/>
      <c r="I609" s="113"/>
      <c r="J609" s="30"/>
      <c r="K609" s="108"/>
      <c r="L609" s="108"/>
      <c r="M609" s="30"/>
      <c r="N609" s="30"/>
      <c r="O609" s="30"/>
      <c r="P609" s="30"/>
      <c r="Q609" s="30"/>
      <c r="R609" s="30"/>
    </row>
    <row r="610" spans="3:18" ht="12.75">
      <c r="C610" s="30"/>
      <c r="D610" s="30"/>
      <c r="E610" s="30"/>
      <c r="F610" s="30"/>
      <c r="G610" s="30"/>
      <c r="H610" s="30"/>
      <c r="I610" s="113"/>
      <c r="J610" s="30"/>
      <c r="K610" s="108"/>
      <c r="L610" s="108"/>
      <c r="M610" s="30"/>
      <c r="N610" s="30"/>
      <c r="O610" s="30"/>
      <c r="P610" s="30"/>
      <c r="Q610" s="30"/>
      <c r="R610" s="30"/>
    </row>
    <row r="611" spans="3:18" ht="12.75">
      <c r="C611" s="110" t="s">
        <v>112</v>
      </c>
      <c r="D611" s="110" t="s">
        <v>60</v>
      </c>
      <c r="E611" s="110" t="s">
        <v>61</v>
      </c>
      <c r="F611" s="110" t="s">
        <v>69</v>
      </c>
      <c r="G611" s="110" t="s">
        <v>70</v>
      </c>
      <c r="H611" s="110" t="s">
        <v>71</v>
      </c>
      <c r="I611" s="113"/>
      <c r="J611" s="30"/>
      <c r="K611" s="108"/>
      <c r="L611" s="108"/>
      <c r="M611" s="30"/>
      <c r="N611" s="30"/>
      <c r="O611" s="30"/>
      <c r="P611" s="30"/>
      <c r="Q611" s="30"/>
      <c r="R611" s="30"/>
    </row>
    <row r="612" spans="3:18" ht="12.75">
      <c r="C612" s="110" t="s">
        <v>140</v>
      </c>
      <c r="D612" s="106">
        <v>929024</v>
      </c>
      <c r="E612" s="106">
        <v>1062922</v>
      </c>
      <c r="F612" s="106">
        <v>661062</v>
      </c>
      <c r="G612" s="106">
        <v>883949</v>
      </c>
      <c r="H612" s="106">
        <v>913211</v>
      </c>
      <c r="I612" s="113">
        <f t="shared" si="42"/>
        <v>890033.6</v>
      </c>
      <c r="J612" s="30">
        <v>890033.6</v>
      </c>
      <c r="K612" s="108"/>
      <c r="L612" s="108"/>
      <c r="M612" s="30"/>
      <c r="N612" s="30"/>
      <c r="O612" s="30"/>
      <c r="P612" s="30"/>
      <c r="Q612" s="30"/>
      <c r="R612" s="30"/>
    </row>
    <row r="613" spans="3:18" ht="12.75">
      <c r="C613" s="110" t="s">
        <v>127</v>
      </c>
      <c r="D613" s="106">
        <v>336554</v>
      </c>
      <c r="E613" s="106">
        <v>422178</v>
      </c>
      <c r="F613" s="106">
        <v>261220</v>
      </c>
      <c r="G613" s="106">
        <v>418961</v>
      </c>
      <c r="H613" s="106">
        <v>441424</v>
      </c>
      <c r="I613" s="113">
        <f t="shared" si="42"/>
        <v>376067.4</v>
      </c>
      <c r="J613" s="30">
        <v>376067.4</v>
      </c>
      <c r="K613" s="108"/>
      <c r="L613" s="108"/>
      <c r="M613" s="30"/>
      <c r="N613" s="30"/>
      <c r="O613" s="30"/>
      <c r="P613" s="30"/>
      <c r="Q613" s="30"/>
      <c r="R613" s="30"/>
    </row>
    <row r="614" spans="3:18" ht="12.75">
      <c r="C614" s="110" t="s">
        <v>128</v>
      </c>
      <c r="D614" s="106">
        <v>1660</v>
      </c>
      <c r="E614" s="106">
        <v>3421</v>
      </c>
      <c r="F614" s="106">
        <v>2804</v>
      </c>
      <c r="G614" s="106">
        <v>3295</v>
      </c>
      <c r="H614" s="106">
        <v>3177</v>
      </c>
      <c r="I614" s="113"/>
      <c r="J614" s="30"/>
      <c r="K614" s="108"/>
      <c r="L614" s="108"/>
      <c r="M614" s="30"/>
      <c r="N614" s="30"/>
      <c r="O614" s="30"/>
      <c r="P614" s="30"/>
      <c r="Q614" s="30"/>
      <c r="R614" s="30"/>
    </row>
    <row r="615" spans="3:18" ht="12.75">
      <c r="C615" s="110" t="s">
        <v>129</v>
      </c>
      <c r="D615" s="106">
        <v>14596</v>
      </c>
      <c r="E615" s="106">
        <v>17318</v>
      </c>
      <c r="F615" s="106">
        <v>11235</v>
      </c>
      <c r="G615" s="106">
        <v>15171</v>
      </c>
      <c r="H615" s="106">
        <v>17001</v>
      </c>
      <c r="I615" s="113"/>
      <c r="J615" s="30"/>
      <c r="K615" s="108"/>
      <c r="L615" s="108"/>
      <c r="M615" s="30"/>
      <c r="N615" s="30"/>
      <c r="O615" s="30"/>
      <c r="P615" s="30"/>
      <c r="Q615" s="30"/>
      <c r="R615" s="30"/>
    </row>
    <row r="616" spans="3:18" ht="12.75">
      <c r="C616" s="110" t="s">
        <v>130</v>
      </c>
      <c r="D616" s="106">
        <v>50295</v>
      </c>
      <c r="E616" s="106">
        <v>70042</v>
      </c>
      <c r="F616" s="106">
        <v>51693</v>
      </c>
      <c r="G616" s="106">
        <v>78429</v>
      </c>
      <c r="H616" s="106">
        <v>82979</v>
      </c>
      <c r="I616" s="113"/>
      <c r="J616" s="30"/>
      <c r="K616" s="108"/>
      <c r="L616" s="108"/>
      <c r="M616" s="30"/>
      <c r="N616" s="30"/>
      <c r="O616" s="30"/>
      <c r="P616" s="30"/>
      <c r="Q616" s="30"/>
      <c r="R616" s="30"/>
    </row>
    <row r="617" spans="3:18" ht="12.75">
      <c r="C617" s="110" t="s">
        <v>131</v>
      </c>
      <c r="D617" s="106">
        <v>6477</v>
      </c>
      <c r="E617" s="106">
        <v>8996</v>
      </c>
      <c r="F617" s="106">
        <v>6937</v>
      </c>
      <c r="G617" s="106">
        <v>8912</v>
      </c>
      <c r="H617" s="106">
        <v>8806</v>
      </c>
      <c r="I617" s="113"/>
      <c r="J617" s="30"/>
      <c r="K617" s="108"/>
      <c r="L617" s="108"/>
      <c r="M617" s="30"/>
      <c r="N617" s="30"/>
      <c r="O617" s="30"/>
      <c r="P617" s="30"/>
      <c r="Q617" s="30"/>
      <c r="R617" s="30"/>
    </row>
    <row r="618" spans="3:18" ht="12.75">
      <c r="C618" s="110" t="s">
        <v>132</v>
      </c>
      <c r="D618" s="106">
        <v>7010</v>
      </c>
      <c r="E618" s="106">
        <v>7620</v>
      </c>
      <c r="F618" s="106">
        <v>6202</v>
      </c>
      <c r="G618" s="106">
        <v>7653</v>
      </c>
      <c r="H618" s="106">
        <v>6789</v>
      </c>
      <c r="I618" s="113"/>
      <c r="J618" s="30"/>
      <c r="K618" s="108"/>
      <c r="L618" s="108"/>
      <c r="M618" s="30"/>
      <c r="N618" s="30"/>
      <c r="O618" s="30"/>
      <c r="P618" s="30"/>
      <c r="Q618" s="30"/>
      <c r="R618" s="30"/>
    </row>
    <row r="619" spans="3:18" ht="12.75">
      <c r="C619" s="110" t="s">
        <v>133</v>
      </c>
      <c r="D619" s="107" t="s">
        <v>0</v>
      </c>
      <c r="E619" s="107" t="s">
        <v>0</v>
      </c>
      <c r="F619" s="107" t="s">
        <v>0</v>
      </c>
      <c r="G619" s="107" t="s">
        <v>0</v>
      </c>
      <c r="H619" s="107" t="s">
        <v>0</v>
      </c>
      <c r="I619" s="113"/>
      <c r="J619" s="30"/>
      <c r="K619" s="108"/>
      <c r="L619" s="108"/>
      <c r="M619" s="30"/>
      <c r="N619" s="30"/>
      <c r="O619" s="30"/>
      <c r="P619" s="30"/>
      <c r="Q619" s="30"/>
      <c r="R619" s="30"/>
    </row>
    <row r="620" spans="3:18" ht="12.75">
      <c r="C620" s="110" t="s">
        <v>134</v>
      </c>
      <c r="D620" s="107" t="s">
        <v>0</v>
      </c>
      <c r="E620" s="107" t="s">
        <v>0</v>
      </c>
      <c r="F620" s="107" t="s">
        <v>0</v>
      </c>
      <c r="G620" s="107" t="s">
        <v>0</v>
      </c>
      <c r="H620" s="107" t="s">
        <v>0</v>
      </c>
      <c r="I620" s="113"/>
      <c r="J620" s="30"/>
      <c r="K620" s="108"/>
      <c r="L620" s="108"/>
      <c r="M620" s="30"/>
      <c r="N620" s="30"/>
      <c r="O620" s="30"/>
      <c r="P620" s="30"/>
      <c r="Q620" s="30"/>
      <c r="R620" s="30"/>
    </row>
    <row r="621" spans="3:18" ht="12.75">
      <c r="C621" s="110"/>
      <c r="D621" s="111">
        <f>SUM(D614:D620)</f>
        <v>80038</v>
      </c>
      <c r="E621" s="111">
        <f aca="true" t="shared" si="46" ref="E621:H621">SUM(E614:E620)</f>
        <v>107397</v>
      </c>
      <c r="F621" s="111">
        <f t="shared" si="46"/>
        <v>78871</v>
      </c>
      <c r="G621" s="111">
        <f t="shared" si="46"/>
        <v>113460</v>
      </c>
      <c r="H621" s="111">
        <f t="shared" si="46"/>
        <v>118752</v>
      </c>
      <c r="I621" s="113">
        <f aca="true" t="shared" si="47" ref="I621:I676">AVERAGE(D621:H621)</f>
        <v>99703.6</v>
      </c>
      <c r="J621" s="30">
        <v>99703.6</v>
      </c>
      <c r="K621" s="108"/>
      <c r="L621" s="108"/>
      <c r="M621" s="30"/>
      <c r="N621" s="30"/>
      <c r="O621" s="30"/>
      <c r="P621" s="30"/>
      <c r="Q621" s="30"/>
      <c r="R621" s="30"/>
    </row>
    <row r="622" spans="3:18" ht="12.75">
      <c r="C622" s="110" t="s">
        <v>136</v>
      </c>
      <c r="D622" s="106">
        <v>244000</v>
      </c>
      <c r="E622" s="106">
        <v>260051</v>
      </c>
      <c r="F622" s="106">
        <v>61095</v>
      </c>
      <c r="G622" s="106">
        <v>69123</v>
      </c>
      <c r="H622" s="106">
        <v>74165</v>
      </c>
      <c r="I622" s="113">
        <f>AVERAGE(D622:H622)</f>
        <v>141686.8</v>
      </c>
      <c r="J622" s="30">
        <v>141686.8</v>
      </c>
      <c r="K622" s="108"/>
      <c r="L622" s="108"/>
      <c r="M622" s="30"/>
      <c r="N622" s="30"/>
      <c r="O622" s="30"/>
      <c r="P622" s="30"/>
      <c r="Q622" s="30"/>
      <c r="R622" s="30"/>
    </row>
    <row r="623" spans="3:18" ht="12.75">
      <c r="C623" s="110" t="s">
        <v>135</v>
      </c>
      <c r="D623" s="106">
        <v>248794</v>
      </c>
      <c r="E623" s="106">
        <v>248580</v>
      </c>
      <c r="F623" s="106">
        <v>245629</v>
      </c>
      <c r="G623" s="106">
        <v>258108</v>
      </c>
      <c r="H623" s="106">
        <v>253187</v>
      </c>
      <c r="I623" s="113">
        <f t="shared" si="47"/>
        <v>250859.6</v>
      </c>
      <c r="J623" s="30">
        <v>250859.6</v>
      </c>
      <c r="K623" s="108"/>
      <c r="L623" s="108"/>
      <c r="M623" s="30"/>
      <c r="N623" s="30"/>
      <c r="O623" s="30"/>
      <c r="P623" s="30"/>
      <c r="Q623" s="30"/>
      <c r="R623" s="30"/>
    </row>
    <row r="624" spans="3:18" ht="12.75">
      <c r="C624" s="110" t="s">
        <v>137</v>
      </c>
      <c r="D624" s="106">
        <v>19638</v>
      </c>
      <c r="E624" s="106">
        <v>24715</v>
      </c>
      <c r="F624" s="106">
        <v>14246</v>
      </c>
      <c r="G624" s="106">
        <v>24297</v>
      </c>
      <c r="H624" s="106">
        <v>25684</v>
      </c>
      <c r="I624" s="113">
        <f t="shared" si="47"/>
        <v>21716</v>
      </c>
      <c r="J624" s="30">
        <v>21716</v>
      </c>
      <c r="K624" s="108"/>
      <c r="L624" s="108"/>
      <c r="M624" s="30"/>
      <c r="N624" s="30"/>
      <c r="O624" s="30"/>
      <c r="P624" s="30"/>
      <c r="Q624" s="30"/>
      <c r="R624" s="30"/>
    </row>
    <row r="625" spans="3:18" ht="12.75">
      <c r="C625" s="30"/>
      <c r="D625" s="30"/>
      <c r="E625" s="30"/>
      <c r="F625" s="30"/>
      <c r="G625" s="30"/>
      <c r="H625" s="30"/>
      <c r="I625" s="113"/>
      <c r="J625" s="30"/>
      <c r="K625" s="108"/>
      <c r="L625" s="108"/>
      <c r="M625" s="30"/>
      <c r="N625" s="30"/>
      <c r="O625" s="30"/>
      <c r="P625" s="30"/>
      <c r="Q625" s="30"/>
      <c r="R625" s="30"/>
    </row>
    <row r="626" spans="3:18" ht="12.75">
      <c r="C626" s="108" t="s">
        <v>107</v>
      </c>
      <c r="D626" s="30"/>
      <c r="E626" s="30"/>
      <c r="F626" s="30"/>
      <c r="G626" s="30"/>
      <c r="H626" s="30"/>
      <c r="I626" s="113"/>
      <c r="J626" s="30"/>
      <c r="K626" s="108"/>
      <c r="L626" s="108"/>
      <c r="M626" s="30"/>
      <c r="N626" s="30"/>
      <c r="O626" s="30"/>
      <c r="P626" s="30"/>
      <c r="Q626" s="30"/>
      <c r="R626" s="30"/>
    </row>
    <row r="627" spans="3:18" ht="12.75">
      <c r="C627" s="108" t="s">
        <v>0</v>
      </c>
      <c r="D627" s="108" t="s">
        <v>108</v>
      </c>
      <c r="E627" s="30"/>
      <c r="F627" s="30"/>
      <c r="G627" s="30"/>
      <c r="H627" s="30"/>
      <c r="I627" s="113"/>
      <c r="J627" s="30"/>
      <c r="K627" s="108"/>
      <c r="L627" s="108"/>
      <c r="M627" s="30"/>
      <c r="N627" s="30"/>
      <c r="O627" s="30"/>
      <c r="P627" s="30"/>
      <c r="Q627" s="30"/>
      <c r="R627" s="30"/>
    </row>
    <row r="628" spans="3:18" ht="12.75">
      <c r="C628" s="30"/>
      <c r="D628" s="30"/>
      <c r="E628" s="30"/>
      <c r="F628" s="30"/>
      <c r="G628" s="30"/>
      <c r="H628" s="30"/>
      <c r="I628" s="113"/>
      <c r="J628" s="30"/>
      <c r="K628" s="108"/>
      <c r="L628" s="108"/>
      <c r="M628" s="30"/>
      <c r="N628" s="30"/>
      <c r="O628" s="30"/>
      <c r="P628" s="30"/>
      <c r="Q628" s="30"/>
      <c r="R628" s="30"/>
    </row>
    <row r="629" spans="3:18" ht="12.75">
      <c r="C629" s="108" t="s">
        <v>88</v>
      </c>
      <c r="D629" s="108" t="s">
        <v>89</v>
      </c>
      <c r="E629" s="30"/>
      <c r="F629" s="30"/>
      <c r="G629" s="30"/>
      <c r="H629" s="30"/>
      <c r="I629" s="113"/>
      <c r="J629" s="30"/>
      <c r="K629" s="108"/>
      <c r="L629" s="108"/>
      <c r="M629" s="30"/>
      <c r="N629" s="30"/>
      <c r="O629" s="30"/>
      <c r="P629" s="30"/>
      <c r="Q629" s="30"/>
      <c r="R629" s="30"/>
    </row>
    <row r="630" spans="3:18" ht="12.75">
      <c r="C630" s="108" t="s">
        <v>111</v>
      </c>
      <c r="D630" s="108" t="s">
        <v>23</v>
      </c>
      <c r="E630" s="30"/>
      <c r="F630" s="30"/>
      <c r="G630" s="30"/>
      <c r="H630" s="30"/>
      <c r="I630" s="113"/>
      <c r="J630" s="30"/>
      <c r="K630" s="108"/>
      <c r="L630" s="108"/>
      <c r="M630" s="30"/>
      <c r="N630" s="30"/>
      <c r="O630" s="30"/>
      <c r="P630" s="30"/>
      <c r="Q630" s="30"/>
      <c r="R630" s="30"/>
    </row>
    <row r="631" spans="3:18" ht="12.75">
      <c r="C631" s="30"/>
      <c r="D631" s="30"/>
      <c r="E631" s="30"/>
      <c r="F631" s="30"/>
      <c r="G631" s="30"/>
      <c r="H631" s="30"/>
      <c r="I631" s="113"/>
      <c r="J631" s="30"/>
      <c r="K631" s="108"/>
      <c r="L631" s="108"/>
      <c r="M631" s="30"/>
      <c r="N631" s="30"/>
      <c r="O631" s="30"/>
      <c r="P631" s="30"/>
      <c r="Q631" s="30"/>
      <c r="R631" s="30"/>
    </row>
    <row r="632" spans="3:18" ht="12.75">
      <c r="C632" s="110" t="s">
        <v>112</v>
      </c>
      <c r="D632" s="110" t="s">
        <v>60</v>
      </c>
      <c r="E632" s="110" t="s">
        <v>61</v>
      </c>
      <c r="F632" s="110" t="s">
        <v>69</v>
      </c>
      <c r="G632" s="110" t="s">
        <v>70</v>
      </c>
      <c r="H632" s="110" t="s">
        <v>71</v>
      </c>
      <c r="I632" s="113"/>
      <c r="J632" s="30"/>
      <c r="K632" s="108"/>
      <c r="L632" s="108"/>
      <c r="M632" s="30"/>
      <c r="N632" s="30"/>
      <c r="O632" s="30"/>
      <c r="P632" s="30"/>
      <c r="Q632" s="30"/>
      <c r="R632" s="30"/>
    </row>
    <row r="633" spans="3:18" ht="12.75">
      <c r="C633" s="110" t="s">
        <v>140</v>
      </c>
      <c r="D633" s="106">
        <v>52784</v>
      </c>
      <c r="E633" s="106">
        <v>49670</v>
      </c>
      <c r="F633" s="106">
        <v>44210</v>
      </c>
      <c r="G633" s="106">
        <v>39151</v>
      </c>
      <c r="H633" s="106">
        <v>53893</v>
      </c>
      <c r="I633" s="113">
        <f t="shared" si="47"/>
        <v>47941.6</v>
      </c>
      <c r="J633" s="30">
        <v>47941.6</v>
      </c>
      <c r="K633" s="108"/>
      <c r="L633" s="108"/>
      <c r="M633" s="30"/>
      <c r="N633" s="30"/>
      <c r="O633" s="30"/>
      <c r="P633" s="30"/>
      <c r="Q633" s="30"/>
      <c r="R633" s="30"/>
    </row>
    <row r="634" spans="3:18" ht="12.75">
      <c r="C634" s="110" t="s">
        <v>127</v>
      </c>
      <c r="D634" s="106">
        <v>9161</v>
      </c>
      <c r="E634" s="106">
        <v>9727</v>
      </c>
      <c r="F634" s="106">
        <v>9441</v>
      </c>
      <c r="G634" s="106">
        <v>7449</v>
      </c>
      <c r="H634" s="106">
        <v>10457</v>
      </c>
      <c r="I634" s="113">
        <f t="shared" si="47"/>
        <v>9247</v>
      </c>
      <c r="J634" s="30">
        <v>9247</v>
      </c>
      <c r="K634" s="108"/>
      <c r="L634" s="108"/>
      <c r="M634" s="30"/>
      <c r="N634" s="30"/>
      <c r="O634" s="30"/>
      <c r="P634" s="30"/>
      <c r="Q634" s="30"/>
      <c r="R634" s="30"/>
    </row>
    <row r="635" spans="3:18" ht="12.75">
      <c r="C635" s="110" t="s">
        <v>128</v>
      </c>
      <c r="D635" s="106">
        <v>74</v>
      </c>
      <c r="E635" s="106">
        <v>137</v>
      </c>
      <c r="F635" s="106">
        <v>61</v>
      </c>
      <c r="G635" s="106">
        <v>37</v>
      </c>
      <c r="H635" s="106">
        <v>62</v>
      </c>
      <c r="I635" s="113"/>
      <c r="J635" s="30"/>
      <c r="K635" s="108"/>
      <c r="L635" s="108"/>
      <c r="M635" s="30"/>
      <c r="N635" s="30"/>
      <c r="O635" s="30"/>
      <c r="P635" s="30"/>
      <c r="Q635" s="30"/>
      <c r="R635" s="30"/>
    </row>
    <row r="636" spans="3:18" ht="12.75">
      <c r="C636" s="110" t="s">
        <v>129</v>
      </c>
      <c r="D636" s="106">
        <v>367</v>
      </c>
      <c r="E636" s="106">
        <v>345</v>
      </c>
      <c r="F636" s="106">
        <v>290</v>
      </c>
      <c r="G636" s="106">
        <v>235</v>
      </c>
      <c r="H636" s="106">
        <v>340</v>
      </c>
      <c r="I636" s="113"/>
      <c r="J636" s="30"/>
      <c r="K636" s="108"/>
      <c r="L636" s="108"/>
      <c r="M636" s="30"/>
      <c r="N636" s="30"/>
      <c r="O636" s="30"/>
      <c r="P636" s="30"/>
      <c r="Q636" s="30"/>
      <c r="R636" s="30"/>
    </row>
    <row r="637" spans="3:18" ht="12.75">
      <c r="C637" s="110" t="s">
        <v>130</v>
      </c>
      <c r="D637" s="106">
        <v>776</v>
      </c>
      <c r="E637" s="106">
        <v>750</v>
      </c>
      <c r="F637" s="106">
        <v>743</v>
      </c>
      <c r="G637" s="106">
        <v>643</v>
      </c>
      <c r="H637" s="106">
        <v>892</v>
      </c>
      <c r="I637" s="113"/>
      <c r="J637" s="30"/>
      <c r="K637" s="108"/>
      <c r="L637" s="108"/>
      <c r="M637" s="30"/>
      <c r="N637" s="30"/>
      <c r="O637" s="30"/>
      <c r="P637" s="30"/>
      <c r="Q637" s="30"/>
      <c r="R637" s="30"/>
    </row>
    <row r="638" spans="3:18" ht="12.75">
      <c r="C638" s="110" t="s">
        <v>131</v>
      </c>
      <c r="D638" s="106">
        <v>197</v>
      </c>
      <c r="E638" s="106">
        <v>257</v>
      </c>
      <c r="F638" s="106">
        <v>214</v>
      </c>
      <c r="G638" s="106">
        <v>221</v>
      </c>
      <c r="H638" s="106">
        <v>274</v>
      </c>
      <c r="I638" s="113"/>
      <c r="J638" s="30"/>
      <c r="K638" s="108"/>
      <c r="L638" s="108"/>
      <c r="M638" s="30"/>
      <c r="N638" s="30"/>
      <c r="O638" s="30"/>
      <c r="P638" s="30"/>
      <c r="Q638" s="30"/>
      <c r="R638" s="30"/>
    </row>
    <row r="639" spans="3:18" ht="12.75">
      <c r="C639" s="110" t="s">
        <v>132</v>
      </c>
      <c r="D639" s="106">
        <v>628</v>
      </c>
      <c r="E639" s="106">
        <v>639</v>
      </c>
      <c r="F639" s="106">
        <v>459</v>
      </c>
      <c r="G639" s="106">
        <v>560</v>
      </c>
      <c r="H639" s="106">
        <v>537</v>
      </c>
      <c r="I639" s="113"/>
      <c r="J639" s="30"/>
      <c r="K639" s="108"/>
      <c r="L639" s="108"/>
      <c r="M639" s="30"/>
      <c r="N639" s="30"/>
      <c r="O639" s="30"/>
      <c r="P639" s="30"/>
      <c r="Q639" s="30"/>
      <c r="R639" s="30"/>
    </row>
    <row r="640" spans="3:18" ht="12.75">
      <c r="C640" s="110" t="s">
        <v>133</v>
      </c>
      <c r="D640" s="107" t="s">
        <v>0</v>
      </c>
      <c r="E640" s="107" t="s">
        <v>0</v>
      </c>
      <c r="F640" s="107" t="s">
        <v>0</v>
      </c>
      <c r="G640" s="107" t="s">
        <v>0</v>
      </c>
      <c r="H640" s="107" t="s">
        <v>0</v>
      </c>
      <c r="I640" s="113"/>
      <c r="J640" s="30"/>
      <c r="K640" s="108"/>
      <c r="L640" s="108"/>
      <c r="M640" s="30"/>
      <c r="N640" s="30"/>
      <c r="O640" s="30"/>
      <c r="P640" s="30"/>
      <c r="Q640" s="30"/>
      <c r="R640" s="30"/>
    </row>
    <row r="641" spans="3:18" ht="12.75">
      <c r="C641" s="110" t="s">
        <v>134</v>
      </c>
      <c r="D641" s="107" t="s">
        <v>0</v>
      </c>
      <c r="E641" s="107" t="s">
        <v>0</v>
      </c>
      <c r="F641" s="107" t="s">
        <v>0</v>
      </c>
      <c r="G641" s="107" t="s">
        <v>0</v>
      </c>
      <c r="H641" s="107" t="s">
        <v>0</v>
      </c>
      <c r="I641" s="113"/>
      <c r="J641" s="30"/>
      <c r="K641" s="108"/>
      <c r="L641" s="108"/>
      <c r="M641" s="30"/>
      <c r="N641" s="30"/>
      <c r="O641" s="30"/>
      <c r="P641" s="30"/>
      <c r="Q641" s="30"/>
      <c r="R641" s="30"/>
    </row>
    <row r="642" spans="3:18" ht="12.75">
      <c r="C642" s="110"/>
      <c r="D642" s="111">
        <f>SUM(D635:D641)</f>
        <v>2042</v>
      </c>
      <c r="E642" s="111">
        <f aca="true" t="shared" si="48" ref="E642:H642">SUM(E635:E641)</f>
        <v>2128</v>
      </c>
      <c r="F642" s="111">
        <f t="shared" si="48"/>
        <v>1767</v>
      </c>
      <c r="G642" s="111">
        <f t="shared" si="48"/>
        <v>1696</v>
      </c>
      <c r="H642" s="111">
        <f t="shared" si="48"/>
        <v>2105</v>
      </c>
      <c r="I642" s="113">
        <f t="shared" si="47"/>
        <v>1947.6</v>
      </c>
      <c r="J642" s="30">
        <v>1947.6</v>
      </c>
      <c r="K642" s="108"/>
      <c r="L642" s="108"/>
      <c r="M642" s="30"/>
      <c r="N642" s="30"/>
      <c r="O642" s="30"/>
      <c r="P642" s="30"/>
      <c r="Q642" s="30"/>
      <c r="R642" s="30"/>
    </row>
    <row r="643" spans="3:18" ht="12.75">
      <c r="C643" s="110" t="s">
        <v>136</v>
      </c>
      <c r="D643" s="106">
        <v>10116.18622048</v>
      </c>
      <c r="E643" s="106">
        <v>9937.676023679998</v>
      </c>
      <c r="F643" s="106">
        <v>8364.513634879999</v>
      </c>
      <c r="G643" s="106">
        <v>7455.9803209599995</v>
      </c>
      <c r="H643" s="106">
        <v>10819.8791616</v>
      </c>
      <c r="I643" s="113">
        <f>AVERAGE(D643:H643)</f>
        <v>9338.847072319999</v>
      </c>
      <c r="J643" s="30">
        <v>9338.847072319999</v>
      </c>
      <c r="K643" s="108"/>
      <c r="L643" s="108"/>
      <c r="M643" s="30"/>
      <c r="N643" s="30"/>
      <c r="O643" s="30"/>
      <c r="P643" s="30"/>
      <c r="Q643" s="30"/>
      <c r="R643" s="30"/>
    </row>
    <row r="644" spans="3:18" ht="12.75">
      <c r="C644" s="110" t="s">
        <v>135</v>
      </c>
      <c r="D644" s="106">
        <v>31465.3248</v>
      </c>
      <c r="E644" s="106">
        <v>27877.094399999998</v>
      </c>
      <c r="F644" s="106">
        <v>24636.6912</v>
      </c>
      <c r="G644" s="106">
        <v>22549.363199999996</v>
      </c>
      <c r="H644" s="106">
        <v>30510.7776</v>
      </c>
      <c r="I644" s="113">
        <f t="shared" si="47"/>
        <v>27407.85024</v>
      </c>
      <c r="J644" s="30">
        <v>27407.85024</v>
      </c>
      <c r="K644" s="108"/>
      <c r="L644" s="108"/>
      <c r="M644" s="30"/>
      <c r="N644" s="30"/>
      <c r="O644" s="30"/>
      <c r="P644" s="30"/>
      <c r="Q644" s="30"/>
      <c r="R644" s="30"/>
    </row>
    <row r="645" spans="3:18" ht="12.75">
      <c r="C645" s="110" t="s">
        <v>137</v>
      </c>
      <c r="D645" s="107" t="s">
        <v>0</v>
      </c>
      <c r="E645" s="107" t="s">
        <v>0</v>
      </c>
      <c r="F645" s="107" t="s">
        <v>0</v>
      </c>
      <c r="G645" s="107" t="s">
        <v>0</v>
      </c>
      <c r="H645" s="107" t="s">
        <v>0</v>
      </c>
      <c r="I645" s="188" t="s">
        <v>0</v>
      </c>
      <c r="J645" s="30" t="s">
        <v>0</v>
      </c>
      <c r="K645" s="108"/>
      <c r="L645" s="108"/>
      <c r="M645" s="30"/>
      <c r="N645" s="30"/>
      <c r="O645" s="30"/>
      <c r="P645" s="30"/>
      <c r="Q645" s="30"/>
      <c r="R645" s="30"/>
    </row>
    <row r="646" spans="3:18" ht="12.75">
      <c r="C646" s="30"/>
      <c r="D646" s="113"/>
      <c r="E646" s="113"/>
      <c r="F646" s="113"/>
      <c r="G646" s="113"/>
      <c r="H646" s="113"/>
      <c r="I646" s="113"/>
      <c r="J646" s="30"/>
      <c r="K646" s="108"/>
      <c r="L646" s="108"/>
      <c r="M646" s="30"/>
      <c r="N646" s="30"/>
      <c r="O646" s="30"/>
      <c r="P646" s="30"/>
      <c r="Q646" s="30"/>
      <c r="R646" s="30"/>
    </row>
    <row r="647" spans="3:18" ht="12.75">
      <c r="C647" s="108" t="s">
        <v>107</v>
      </c>
      <c r="D647" s="30"/>
      <c r="E647" s="30"/>
      <c r="F647" s="30"/>
      <c r="G647" s="30"/>
      <c r="H647" s="30"/>
      <c r="I647" s="113"/>
      <c r="J647" s="30"/>
      <c r="K647" s="108"/>
      <c r="L647" s="108"/>
      <c r="M647" s="30"/>
      <c r="N647" s="30"/>
      <c r="O647" s="30"/>
      <c r="P647" s="30"/>
      <c r="Q647" s="30"/>
      <c r="R647" s="30"/>
    </row>
    <row r="648" spans="3:18" ht="12.75">
      <c r="C648" s="108" t="s">
        <v>0</v>
      </c>
      <c r="D648" s="108" t="s">
        <v>108</v>
      </c>
      <c r="E648" s="30"/>
      <c r="F648" s="30"/>
      <c r="G648" s="30"/>
      <c r="H648" s="30"/>
      <c r="I648" s="113"/>
      <c r="J648" s="30"/>
      <c r="K648" s="108"/>
      <c r="L648" s="108"/>
      <c r="M648" s="30"/>
      <c r="N648" s="30"/>
      <c r="O648" s="30"/>
      <c r="P648" s="30"/>
      <c r="Q648" s="30"/>
      <c r="R648" s="30"/>
    </row>
    <row r="649" spans="3:18" ht="12.75">
      <c r="C649" s="30"/>
      <c r="D649" s="30"/>
      <c r="E649" s="30"/>
      <c r="F649" s="30"/>
      <c r="G649" s="30"/>
      <c r="H649" s="30"/>
      <c r="I649" s="113"/>
      <c r="J649" s="30"/>
      <c r="K649" s="108"/>
      <c r="L649" s="108"/>
      <c r="M649" s="30"/>
      <c r="N649" s="30"/>
      <c r="O649" s="30"/>
      <c r="P649" s="30"/>
      <c r="Q649" s="30"/>
      <c r="R649" s="30"/>
    </row>
    <row r="650" spans="3:18" ht="12.75">
      <c r="C650" s="108" t="s">
        <v>88</v>
      </c>
      <c r="D650" s="108" t="s">
        <v>89</v>
      </c>
      <c r="E650" s="30"/>
      <c r="F650" s="30"/>
      <c r="G650" s="30"/>
      <c r="H650" s="30"/>
      <c r="I650" s="113"/>
      <c r="J650" s="30"/>
      <c r="K650" s="108"/>
      <c r="L650" s="108"/>
      <c r="M650" s="30"/>
      <c r="N650" s="30"/>
      <c r="O650" s="30"/>
      <c r="P650" s="30"/>
      <c r="Q650" s="30"/>
      <c r="R650" s="30"/>
    </row>
    <row r="651" spans="3:18" ht="12.75">
      <c r="C651" s="108" t="s">
        <v>111</v>
      </c>
      <c r="D651" s="108" t="s">
        <v>46</v>
      </c>
      <c r="E651" s="30"/>
      <c r="F651" s="30"/>
      <c r="G651" s="30"/>
      <c r="H651" s="30"/>
      <c r="I651" s="113"/>
      <c r="J651" s="30"/>
      <c r="K651" s="108"/>
      <c r="L651" s="108"/>
      <c r="M651" s="30"/>
      <c r="N651" s="30"/>
      <c r="O651" s="30"/>
      <c r="P651" s="30"/>
      <c r="Q651" s="30"/>
      <c r="R651" s="30"/>
    </row>
    <row r="652" spans="3:18" ht="12.75">
      <c r="C652" s="30"/>
      <c r="D652" s="30"/>
      <c r="E652" s="30"/>
      <c r="F652" s="30"/>
      <c r="G652" s="30"/>
      <c r="H652" s="30"/>
      <c r="I652" s="113"/>
      <c r="J652" s="30"/>
      <c r="K652" s="108"/>
      <c r="L652" s="108"/>
      <c r="M652" s="30"/>
      <c r="N652" s="30"/>
      <c r="O652" s="30"/>
      <c r="P652" s="30"/>
      <c r="Q652" s="30"/>
      <c r="R652" s="30"/>
    </row>
    <row r="653" spans="3:18" ht="12.75">
      <c r="C653" s="110" t="s">
        <v>112</v>
      </c>
      <c r="D653" s="110" t="s">
        <v>60</v>
      </c>
      <c r="E653" s="110" t="s">
        <v>61</v>
      </c>
      <c r="F653" s="110" t="s">
        <v>69</v>
      </c>
      <c r="G653" s="110" t="s">
        <v>70</v>
      </c>
      <c r="H653" s="110" t="s">
        <v>71</v>
      </c>
      <c r="I653" s="113"/>
      <c r="J653" s="30"/>
      <c r="K653" s="108"/>
      <c r="L653" s="108"/>
      <c r="M653" s="30"/>
      <c r="N653" s="30"/>
      <c r="O653" s="30"/>
      <c r="P653" s="30"/>
      <c r="Q653" s="30"/>
      <c r="R653" s="30"/>
    </row>
    <row r="654" spans="3:18" ht="12.75">
      <c r="C654" s="110" t="s">
        <v>140</v>
      </c>
      <c r="D654" s="106">
        <v>103890</v>
      </c>
      <c r="E654" s="106">
        <v>130272</v>
      </c>
      <c r="F654" s="106">
        <v>125534</v>
      </c>
      <c r="G654" s="106">
        <v>122140</v>
      </c>
      <c r="H654" s="106">
        <v>151570</v>
      </c>
      <c r="I654" s="113">
        <f t="shared" si="47"/>
        <v>126681.2</v>
      </c>
      <c r="J654" s="30">
        <v>126681.2</v>
      </c>
      <c r="K654" s="108"/>
      <c r="L654" s="108"/>
      <c r="M654" s="30"/>
      <c r="N654" s="30"/>
      <c r="O654" s="30"/>
      <c r="P654" s="30"/>
      <c r="Q654" s="30"/>
      <c r="R654" s="30"/>
    </row>
    <row r="655" spans="3:18" ht="12.75">
      <c r="C655" s="110" t="s">
        <v>127</v>
      </c>
      <c r="D655" s="106">
        <v>46417</v>
      </c>
      <c r="E655" s="106">
        <v>67209</v>
      </c>
      <c r="F655" s="106">
        <v>54700</v>
      </c>
      <c r="G655" s="106">
        <v>61458</v>
      </c>
      <c r="H655" s="106">
        <v>85010</v>
      </c>
      <c r="I655" s="113">
        <f t="shared" si="47"/>
        <v>62958.8</v>
      </c>
      <c r="J655" s="30">
        <v>62958.8</v>
      </c>
      <c r="K655" s="108"/>
      <c r="L655" s="108"/>
      <c r="M655" s="30"/>
      <c r="N655" s="30"/>
      <c r="O655" s="30"/>
      <c r="P655" s="30"/>
      <c r="Q655" s="30"/>
      <c r="R655" s="30"/>
    </row>
    <row r="656" spans="3:18" ht="12.75">
      <c r="C656" s="110" t="s">
        <v>128</v>
      </c>
      <c r="D656" s="106">
        <v>612</v>
      </c>
      <c r="E656" s="106">
        <v>644</v>
      </c>
      <c r="F656" s="106">
        <v>363</v>
      </c>
      <c r="G656" s="106">
        <v>324</v>
      </c>
      <c r="H656" s="106">
        <v>521</v>
      </c>
      <c r="I656" s="113"/>
      <c r="J656" s="30"/>
      <c r="K656" s="108"/>
      <c r="L656" s="108"/>
      <c r="M656" s="30"/>
      <c r="N656" s="30"/>
      <c r="O656" s="30"/>
      <c r="P656" s="30"/>
      <c r="Q656" s="30"/>
      <c r="R656" s="30"/>
    </row>
    <row r="657" spans="3:18" ht="12.75">
      <c r="C657" s="110" t="s">
        <v>129</v>
      </c>
      <c r="D657" s="106">
        <v>2175</v>
      </c>
      <c r="E657" s="106">
        <v>2806</v>
      </c>
      <c r="F657" s="106">
        <v>2157</v>
      </c>
      <c r="G657" s="106">
        <v>2603</v>
      </c>
      <c r="H657" s="106">
        <v>3381</v>
      </c>
      <c r="I657" s="113"/>
      <c r="J657" s="30"/>
      <c r="K657" s="108"/>
      <c r="L657" s="108"/>
      <c r="M657" s="30"/>
      <c r="N657" s="30"/>
      <c r="O657" s="30"/>
      <c r="P657" s="30"/>
      <c r="Q657" s="30"/>
      <c r="R657" s="30"/>
    </row>
    <row r="658" spans="3:18" ht="12.75">
      <c r="C658" s="110" t="s">
        <v>130</v>
      </c>
      <c r="D658" s="106">
        <v>5545</v>
      </c>
      <c r="E658" s="106">
        <v>7629</v>
      </c>
      <c r="F658" s="106">
        <v>7719</v>
      </c>
      <c r="G658" s="106">
        <v>7548</v>
      </c>
      <c r="H658" s="106">
        <v>9892</v>
      </c>
      <c r="I658" s="113"/>
      <c r="J658" s="30"/>
      <c r="K658" s="108"/>
      <c r="L658" s="108"/>
      <c r="M658" s="30"/>
      <c r="N658" s="30"/>
      <c r="O658" s="30"/>
      <c r="P658" s="30"/>
      <c r="Q658" s="30"/>
      <c r="R658" s="30"/>
    </row>
    <row r="659" spans="3:18" ht="12.75">
      <c r="C659" s="110" t="s">
        <v>131</v>
      </c>
      <c r="D659" s="106">
        <v>2</v>
      </c>
      <c r="E659" s="106">
        <v>1</v>
      </c>
      <c r="F659" s="106">
        <v>1</v>
      </c>
      <c r="G659" s="106">
        <v>5</v>
      </c>
      <c r="H659" s="106">
        <v>2</v>
      </c>
      <c r="I659" s="113"/>
      <c r="J659" s="30"/>
      <c r="K659" s="108"/>
      <c r="L659" s="108"/>
      <c r="M659" s="30"/>
      <c r="N659" s="30"/>
      <c r="O659" s="30"/>
      <c r="P659" s="30"/>
      <c r="Q659" s="30"/>
      <c r="R659" s="30"/>
    </row>
    <row r="660" spans="3:18" ht="12.75">
      <c r="C660" s="110" t="s">
        <v>132</v>
      </c>
      <c r="D660" s="106">
        <v>182</v>
      </c>
      <c r="E660" s="106">
        <v>286</v>
      </c>
      <c r="F660" s="106">
        <v>332</v>
      </c>
      <c r="G660" s="106">
        <v>344</v>
      </c>
      <c r="H660" s="106">
        <v>290</v>
      </c>
      <c r="I660" s="113"/>
      <c r="J660" s="30"/>
      <c r="K660" s="108"/>
      <c r="L660" s="108"/>
      <c r="M660" s="30"/>
      <c r="N660" s="30"/>
      <c r="O660" s="30"/>
      <c r="P660" s="30"/>
      <c r="Q660" s="30"/>
      <c r="R660" s="30"/>
    </row>
    <row r="661" spans="3:18" ht="12.75">
      <c r="C661" s="110" t="s">
        <v>133</v>
      </c>
      <c r="D661" s="107" t="s">
        <v>0</v>
      </c>
      <c r="E661" s="107" t="s">
        <v>0</v>
      </c>
      <c r="F661" s="107" t="s">
        <v>0</v>
      </c>
      <c r="G661" s="107" t="s">
        <v>0</v>
      </c>
      <c r="H661" s="107" t="s">
        <v>0</v>
      </c>
      <c r="I661" s="113"/>
      <c r="J661" s="30"/>
      <c r="K661" s="108"/>
      <c r="L661" s="108"/>
      <c r="M661" s="30"/>
      <c r="N661" s="30"/>
      <c r="O661" s="30"/>
      <c r="P661" s="30"/>
      <c r="Q661" s="30"/>
      <c r="R661" s="30"/>
    </row>
    <row r="662" spans="3:18" ht="12.75">
      <c r="C662" s="110" t="s">
        <v>134</v>
      </c>
      <c r="D662" s="107" t="s">
        <v>0</v>
      </c>
      <c r="E662" s="107" t="s">
        <v>0</v>
      </c>
      <c r="F662" s="107" t="s">
        <v>0</v>
      </c>
      <c r="G662" s="107" t="s">
        <v>0</v>
      </c>
      <c r="H662" s="107" t="s">
        <v>0</v>
      </c>
      <c r="I662" s="113"/>
      <c r="J662" s="30"/>
      <c r="K662" s="108"/>
      <c r="L662" s="108"/>
      <c r="M662" s="30"/>
      <c r="N662" s="30"/>
      <c r="O662" s="30"/>
      <c r="P662" s="30"/>
      <c r="Q662" s="30"/>
      <c r="R662" s="30"/>
    </row>
    <row r="663" spans="3:18" ht="12.75">
      <c r="C663" s="110"/>
      <c r="D663" s="111">
        <f>SUM(D656:D662)</f>
        <v>8516</v>
      </c>
      <c r="E663" s="111">
        <f aca="true" t="shared" si="49" ref="E663:H663">SUM(E656:E662)</f>
        <v>11366</v>
      </c>
      <c r="F663" s="111">
        <f t="shared" si="49"/>
        <v>10572</v>
      </c>
      <c r="G663" s="111">
        <f t="shared" si="49"/>
        <v>10824</v>
      </c>
      <c r="H663" s="111">
        <f t="shared" si="49"/>
        <v>14086</v>
      </c>
      <c r="I663" s="113">
        <f t="shared" si="47"/>
        <v>11072.8</v>
      </c>
      <c r="J663" s="30">
        <v>11072.8</v>
      </c>
      <c r="K663" s="108"/>
      <c r="L663" s="108"/>
      <c r="M663" s="30"/>
      <c r="N663" s="30"/>
      <c r="O663" s="30"/>
      <c r="P663" s="30"/>
      <c r="Q663" s="30"/>
      <c r="R663" s="30"/>
    </row>
    <row r="664" spans="3:18" ht="12.75">
      <c r="C664" s="110" t="s">
        <v>136</v>
      </c>
      <c r="D664" s="106">
        <v>22962</v>
      </c>
      <c r="E664" s="106">
        <v>24692</v>
      </c>
      <c r="F664" s="106">
        <v>33832</v>
      </c>
      <c r="G664" s="106">
        <v>23389</v>
      </c>
      <c r="H664" s="106">
        <v>25192</v>
      </c>
      <c r="I664" s="113">
        <f>AVERAGE(D664:H664)</f>
        <v>26013.4</v>
      </c>
      <c r="J664" s="30">
        <v>26013.4</v>
      </c>
      <c r="K664" s="108"/>
      <c r="L664" s="108"/>
      <c r="M664" s="30"/>
      <c r="N664" s="30"/>
      <c r="O664" s="30"/>
      <c r="P664" s="30"/>
      <c r="Q664" s="30"/>
      <c r="R664" s="30"/>
    </row>
    <row r="665" spans="3:18" ht="12.75">
      <c r="C665" s="110" t="s">
        <v>135</v>
      </c>
      <c r="D665" s="106">
        <v>24420</v>
      </c>
      <c r="E665" s="106">
        <v>24666</v>
      </c>
      <c r="F665" s="106">
        <v>24511</v>
      </c>
      <c r="G665" s="106">
        <v>24452</v>
      </c>
      <c r="H665" s="106">
        <v>24342</v>
      </c>
      <c r="I665" s="113">
        <f t="shared" si="47"/>
        <v>24478.2</v>
      </c>
      <c r="J665" s="30">
        <v>24478.2</v>
      </c>
      <c r="K665" s="108"/>
      <c r="L665" s="108"/>
      <c r="M665" s="30"/>
      <c r="N665" s="30"/>
      <c r="O665" s="30"/>
      <c r="P665" s="30"/>
      <c r="Q665" s="30"/>
      <c r="R665" s="30"/>
    </row>
    <row r="666" spans="3:18" ht="12.75">
      <c r="C666" s="110" t="s">
        <v>137</v>
      </c>
      <c r="D666" s="106">
        <v>1577</v>
      </c>
      <c r="E666" s="106">
        <v>2339</v>
      </c>
      <c r="F666" s="106">
        <v>1920</v>
      </c>
      <c r="G666" s="106">
        <v>2021</v>
      </c>
      <c r="H666" s="106">
        <v>2944</v>
      </c>
      <c r="I666" s="113">
        <f t="shared" si="47"/>
        <v>2160.2</v>
      </c>
      <c r="J666" s="30">
        <v>2160.2</v>
      </c>
      <c r="K666" s="108"/>
      <c r="L666" s="108"/>
      <c r="M666" s="30"/>
      <c r="N666" s="30"/>
      <c r="O666" s="30"/>
      <c r="P666" s="30"/>
      <c r="Q666" s="30"/>
      <c r="R666" s="30"/>
    </row>
    <row r="667" spans="3:18" ht="12.75">
      <c r="C667" s="30"/>
      <c r="D667" s="30"/>
      <c r="E667" s="30"/>
      <c r="F667" s="30"/>
      <c r="G667" s="30"/>
      <c r="H667" s="30"/>
      <c r="I667" s="113"/>
      <c r="J667" s="30"/>
      <c r="K667" s="108"/>
      <c r="L667" s="108"/>
      <c r="M667" s="30"/>
      <c r="N667" s="30"/>
      <c r="O667" s="30"/>
      <c r="P667" s="30"/>
      <c r="Q667" s="30"/>
      <c r="R667" s="30"/>
    </row>
    <row r="668" spans="3:18" ht="12.75">
      <c r="C668" s="108" t="s">
        <v>107</v>
      </c>
      <c r="D668" s="30"/>
      <c r="E668" s="30"/>
      <c r="F668" s="30"/>
      <c r="G668" s="30"/>
      <c r="H668" s="30"/>
      <c r="I668" s="113"/>
      <c r="J668" s="30"/>
      <c r="K668" s="108"/>
      <c r="L668" s="108"/>
      <c r="M668" s="30"/>
      <c r="N668" s="30"/>
      <c r="O668" s="30"/>
      <c r="P668" s="30"/>
      <c r="Q668" s="30"/>
      <c r="R668" s="30"/>
    </row>
    <row r="669" spans="3:18" ht="12.75">
      <c r="C669" s="108" t="s">
        <v>0</v>
      </c>
      <c r="D669" s="108" t="s">
        <v>108</v>
      </c>
      <c r="E669" s="30"/>
      <c r="F669" s="30"/>
      <c r="G669" s="30"/>
      <c r="H669" s="30"/>
      <c r="I669" s="113"/>
      <c r="J669" s="30"/>
      <c r="K669" s="108"/>
      <c r="L669" s="108"/>
      <c r="M669" s="30"/>
      <c r="N669" s="30"/>
      <c r="O669" s="30"/>
      <c r="P669" s="30"/>
      <c r="Q669" s="30"/>
      <c r="R669" s="30"/>
    </row>
    <row r="670" spans="3:18" ht="12.75">
      <c r="C670" s="30"/>
      <c r="D670" s="30"/>
      <c r="E670" s="30"/>
      <c r="F670" s="30"/>
      <c r="G670" s="30"/>
      <c r="H670" s="30"/>
      <c r="I670" s="113"/>
      <c r="J670" s="30"/>
      <c r="K670" s="108"/>
      <c r="L670" s="108"/>
      <c r="M670" s="30"/>
      <c r="N670" s="30"/>
      <c r="O670" s="30"/>
      <c r="P670" s="30"/>
      <c r="Q670" s="30"/>
      <c r="R670" s="30"/>
    </row>
    <row r="671" spans="3:18" ht="12.75">
      <c r="C671" s="108" t="s">
        <v>88</v>
      </c>
      <c r="D671" s="108" t="s">
        <v>89</v>
      </c>
      <c r="E671" s="30"/>
      <c r="F671" s="30"/>
      <c r="G671" s="30"/>
      <c r="H671" s="30"/>
      <c r="I671" s="113"/>
      <c r="J671" s="30"/>
      <c r="K671" s="108"/>
      <c r="L671" s="108"/>
      <c r="M671" s="30"/>
      <c r="N671" s="30"/>
      <c r="O671" s="30"/>
      <c r="P671" s="30"/>
      <c r="Q671" s="30"/>
      <c r="R671" s="30"/>
    </row>
    <row r="672" spans="3:18" ht="12.75">
      <c r="C672" s="108" t="s">
        <v>111</v>
      </c>
      <c r="D672" s="108" t="s">
        <v>24</v>
      </c>
      <c r="E672" s="30"/>
      <c r="F672" s="30"/>
      <c r="G672" s="30"/>
      <c r="H672" s="30"/>
      <c r="I672" s="113"/>
      <c r="J672" s="30"/>
      <c r="K672" s="108"/>
      <c r="L672" s="108"/>
      <c r="M672" s="30"/>
      <c r="N672" s="30"/>
      <c r="O672" s="30"/>
      <c r="P672" s="30"/>
      <c r="Q672" s="30"/>
      <c r="R672" s="30"/>
    </row>
    <row r="673" spans="3:18" ht="12.75">
      <c r="C673" s="30"/>
      <c r="D673" s="30"/>
      <c r="E673" s="30"/>
      <c r="F673" s="30"/>
      <c r="G673" s="30"/>
      <c r="H673" s="30"/>
      <c r="I673" s="113"/>
      <c r="J673" s="30"/>
      <c r="K673" s="108"/>
      <c r="L673" s="108"/>
      <c r="M673" s="30"/>
      <c r="N673" s="30"/>
      <c r="O673" s="30"/>
      <c r="P673" s="30"/>
      <c r="Q673" s="30"/>
      <c r="R673" s="30"/>
    </row>
    <row r="674" spans="3:18" ht="12.75">
      <c r="C674" s="110" t="s">
        <v>112</v>
      </c>
      <c r="D674" s="110" t="s">
        <v>60</v>
      </c>
      <c r="E674" s="110" t="s">
        <v>61</v>
      </c>
      <c r="F674" s="110" t="s">
        <v>69</v>
      </c>
      <c r="G674" s="110" t="s">
        <v>70</v>
      </c>
      <c r="H674" s="110" t="s">
        <v>71</v>
      </c>
      <c r="I674" s="113"/>
      <c r="J674" s="30"/>
      <c r="K674" s="108"/>
      <c r="L674" s="108"/>
      <c r="M674" s="30"/>
      <c r="N674" s="30"/>
      <c r="O674" s="30"/>
      <c r="P674" s="30"/>
      <c r="Q674" s="30"/>
      <c r="R674" s="30"/>
    </row>
    <row r="675" spans="3:18" ht="12.75">
      <c r="C675" s="110" t="s">
        <v>140</v>
      </c>
      <c r="D675" s="106">
        <v>146493</v>
      </c>
      <c r="E675" s="106">
        <v>151093</v>
      </c>
      <c r="F675" s="106">
        <v>148328</v>
      </c>
      <c r="G675" s="106">
        <v>150637</v>
      </c>
      <c r="H675" s="106">
        <v>155165</v>
      </c>
      <c r="I675" s="113">
        <f t="shared" si="47"/>
        <v>150343.2</v>
      </c>
      <c r="J675" s="30">
        <v>150343.2</v>
      </c>
      <c r="K675" s="108"/>
      <c r="L675" s="108"/>
      <c r="M675" s="30"/>
      <c r="N675" s="30"/>
      <c r="O675" s="30"/>
      <c r="P675" s="30"/>
      <c r="Q675" s="30"/>
      <c r="R675" s="30"/>
    </row>
    <row r="676" spans="3:18" ht="12.75">
      <c r="C676" s="110" t="s">
        <v>127</v>
      </c>
      <c r="D676" s="106">
        <v>53692</v>
      </c>
      <c r="E676" s="106">
        <v>66351</v>
      </c>
      <c r="F676" s="106">
        <v>66577</v>
      </c>
      <c r="G676" s="106">
        <v>72589</v>
      </c>
      <c r="H676" s="106">
        <v>74259</v>
      </c>
      <c r="I676" s="113">
        <f t="shared" si="47"/>
        <v>66693.6</v>
      </c>
      <c r="J676" s="30">
        <v>66693.6</v>
      </c>
      <c r="K676" s="108"/>
      <c r="L676" s="108"/>
      <c r="M676" s="30"/>
      <c r="N676" s="30"/>
      <c r="O676" s="30"/>
      <c r="P676" s="30"/>
      <c r="Q676" s="30"/>
      <c r="R676" s="30"/>
    </row>
    <row r="677" spans="3:18" ht="12.75">
      <c r="C677" s="110" t="s">
        <v>128</v>
      </c>
      <c r="D677" s="106">
        <v>1010</v>
      </c>
      <c r="E677" s="106">
        <v>1122</v>
      </c>
      <c r="F677" s="106">
        <v>1085</v>
      </c>
      <c r="G677" s="106">
        <v>962</v>
      </c>
      <c r="H677" s="106">
        <v>1210</v>
      </c>
      <c r="I677" s="113"/>
      <c r="J677" s="30"/>
      <c r="K677" s="108"/>
      <c r="L677" s="108"/>
      <c r="M677" s="30"/>
      <c r="N677" s="30"/>
      <c r="O677" s="30"/>
      <c r="P677" s="30"/>
      <c r="Q677" s="30"/>
      <c r="R677" s="30"/>
    </row>
    <row r="678" spans="3:18" ht="12.75">
      <c r="C678" s="110" t="s">
        <v>129</v>
      </c>
      <c r="D678" s="106">
        <v>3391</v>
      </c>
      <c r="E678" s="106">
        <v>3708</v>
      </c>
      <c r="F678" s="106">
        <v>2511</v>
      </c>
      <c r="G678" s="106">
        <v>3095</v>
      </c>
      <c r="H678" s="106">
        <v>3206</v>
      </c>
      <c r="I678" s="113"/>
      <c r="J678" s="30"/>
      <c r="K678" s="108"/>
      <c r="L678" s="108"/>
      <c r="M678" s="30"/>
      <c r="N678" s="30"/>
      <c r="O678" s="30"/>
      <c r="P678" s="30"/>
      <c r="Q678" s="30"/>
      <c r="R678" s="30"/>
    </row>
    <row r="679" spans="3:18" ht="12.75">
      <c r="C679" s="110" t="s">
        <v>130</v>
      </c>
      <c r="D679" s="106">
        <v>7104</v>
      </c>
      <c r="E679" s="106">
        <v>4706</v>
      </c>
      <c r="F679" s="106">
        <v>3096</v>
      </c>
      <c r="G679" s="106">
        <v>3159</v>
      </c>
      <c r="H679" s="106">
        <v>2567</v>
      </c>
      <c r="I679" s="113"/>
      <c r="J679" s="30"/>
      <c r="K679" s="108"/>
      <c r="L679" s="108"/>
      <c r="M679" s="30"/>
      <c r="N679" s="30"/>
      <c r="O679" s="30"/>
      <c r="P679" s="30"/>
      <c r="Q679" s="30"/>
      <c r="R679" s="30"/>
    </row>
    <row r="680" spans="3:18" ht="12.75">
      <c r="C680" s="110" t="s">
        <v>131</v>
      </c>
      <c r="D680" s="106">
        <v>834</v>
      </c>
      <c r="E680" s="106">
        <v>849</v>
      </c>
      <c r="F680" s="106">
        <v>770</v>
      </c>
      <c r="G680" s="106">
        <v>615</v>
      </c>
      <c r="H680" s="106">
        <v>615</v>
      </c>
      <c r="I680" s="113"/>
      <c r="J680" s="30"/>
      <c r="K680" s="108"/>
      <c r="L680" s="108"/>
      <c r="M680" s="30"/>
      <c r="N680" s="30"/>
      <c r="O680" s="30"/>
      <c r="P680" s="30"/>
      <c r="Q680" s="30"/>
      <c r="R680" s="30"/>
    </row>
    <row r="681" spans="3:18" ht="12.75">
      <c r="C681" s="110" t="s">
        <v>132</v>
      </c>
      <c r="D681" s="106">
        <v>33</v>
      </c>
      <c r="E681" s="106">
        <v>33</v>
      </c>
      <c r="F681" s="106">
        <v>33</v>
      </c>
      <c r="G681" s="106">
        <v>33</v>
      </c>
      <c r="H681" s="106">
        <v>33</v>
      </c>
      <c r="I681" s="113"/>
      <c r="J681" s="30"/>
      <c r="K681" s="108"/>
      <c r="L681" s="108"/>
      <c r="M681" s="30"/>
      <c r="N681" s="30"/>
      <c r="O681" s="30"/>
      <c r="P681" s="30"/>
      <c r="Q681" s="30"/>
      <c r="R681" s="30"/>
    </row>
    <row r="682" spans="3:18" ht="12.75">
      <c r="C682" s="110" t="s">
        <v>133</v>
      </c>
      <c r="D682" s="107" t="s">
        <v>0</v>
      </c>
      <c r="E682" s="107" t="s">
        <v>0</v>
      </c>
      <c r="F682" s="107" t="s">
        <v>0</v>
      </c>
      <c r="G682" s="107" t="s">
        <v>0</v>
      </c>
      <c r="H682" s="107" t="s">
        <v>0</v>
      </c>
      <c r="I682" s="113"/>
      <c r="J682" s="30"/>
      <c r="K682" s="108"/>
      <c r="L682" s="108"/>
      <c r="M682" s="30"/>
      <c r="N682" s="30"/>
      <c r="O682" s="30"/>
      <c r="P682" s="30"/>
      <c r="Q682" s="30"/>
      <c r="R682" s="30"/>
    </row>
    <row r="683" spans="3:18" ht="12.75">
      <c r="C683" s="110" t="s">
        <v>134</v>
      </c>
      <c r="D683" s="107" t="s">
        <v>0</v>
      </c>
      <c r="E683" s="107" t="s">
        <v>0</v>
      </c>
      <c r="F683" s="107" t="s">
        <v>0</v>
      </c>
      <c r="G683" s="107" t="s">
        <v>0</v>
      </c>
      <c r="H683" s="107" t="s">
        <v>0</v>
      </c>
      <c r="I683" s="113"/>
      <c r="J683" s="30"/>
      <c r="K683" s="108"/>
      <c r="L683" s="108"/>
      <c r="M683" s="30"/>
      <c r="N683" s="30"/>
      <c r="O683" s="30"/>
      <c r="P683" s="30"/>
      <c r="Q683" s="30"/>
      <c r="R683" s="30"/>
    </row>
    <row r="684" spans="3:18" ht="12.75">
      <c r="C684" s="110"/>
      <c r="D684" s="111">
        <f>SUM(D677:D683)</f>
        <v>12372</v>
      </c>
      <c r="E684" s="111">
        <f aca="true" t="shared" si="50" ref="E684:H684">SUM(E677:E683)</f>
        <v>10418</v>
      </c>
      <c r="F684" s="111">
        <f t="shared" si="50"/>
        <v>7495</v>
      </c>
      <c r="G684" s="111">
        <f t="shared" si="50"/>
        <v>7864</v>
      </c>
      <c r="H684" s="111">
        <f t="shared" si="50"/>
        <v>7631</v>
      </c>
      <c r="I684" s="113">
        <f aca="true" t="shared" si="51" ref="I684:I747">AVERAGE(D684:H684)</f>
        <v>9156</v>
      </c>
      <c r="J684" s="30">
        <v>9156</v>
      </c>
      <c r="K684" s="108"/>
      <c r="L684" s="108"/>
      <c r="M684" s="30"/>
      <c r="N684" s="30"/>
      <c r="O684" s="30"/>
      <c r="P684" s="30"/>
      <c r="Q684" s="30"/>
      <c r="R684" s="30"/>
    </row>
    <row r="685" spans="3:18" ht="12.75">
      <c r="C685" s="110" t="s">
        <v>136</v>
      </c>
      <c r="D685" s="106">
        <v>70003</v>
      </c>
      <c r="E685" s="106">
        <v>64063</v>
      </c>
      <c r="F685" s="106">
        <v>63936</v>
      </c>
      <c r="G685" s="106">
        <v>59931</v>
      </c>
      <c r="H685" s="106">
        <v>63186</v>
      </c>
      <c r="I685" s="113">
        <f>AVERAGE(D685:H685)</f>
        <v>64223.8</v>
      </c>
      <c r="J685" s="30">
        <v>64223.8</v>
      </c>
      <c r="K685" s="108"/>
      <c r="L685" s="108"/>
      <c r="M685" s="30"/>
      <c r="N685" s="30"/>
      <c r="O685" s="30"/>
      <c r="P685" s="30"/>
      <c r="Q685" s="30"/>
      <c r="R685" s="30"/>
    </row>
    <row r="686" spans="3:18" ht="12.75">
      <c r="C686" s="110" t="s">
        <v>135</v>
      </c>
      <c r="D686" s="106">
        <v>10136</v>
      </c>
      <c r="E686" s="106">
        <v>9910</v>
      </c>
      <c r="F686" s="106">
        <v>9639</v>
      </c>
      <c r="G686" s="106">
        <v>9473</v>
      </c>
      <c r="H686" s="106">
        <v>9323</v>
      </c>
      <c r="I686" s="113">
        <f t="shared" si="51"/>
        <v>9696.2</v>
      </c>
      <c r="J686" s="30">
        <v>9696.2</v>
      </c>
      <c r="K686" s="108"/>
      <c r="L686" s="108"/>
      <c r="M686" s="30"/>
      <c r="N686" s="30"/>
      <c r="O686" s="30"/>
      <c r="P686" s="30"/>
      <c r="Q686" s="30"/>
      <c r="R686" s="30"/>
    </row>
    <row r="687" spans="3:18" ht="12.75">
      <c r="C687" s="110" t="s">
        <v>137</v>
      </c>
      <c r="D687" s="106">
        <v>200</v>
      </c>
      <c r="E687" s="106">
        <v>246</v>
      </c>
      <c r="F687" s="106">
        <v>581</v>
      </c>
      <c r="G687" s="106">
        <v>639</v>
      </c>
      <c r="H687" s="106">
        <v>623</v>
      </c>
      <c r="I687" s="113">
        <f t="shared" si="51"/>
        <v>457.8</v>
      </c>
      <c r="J687" s="30">
        <v>457.8</v>
      </c>
      <c r="K687" s="108"/>
      <c r="L687" s="108"/>
      <c r="M687" s="30"/>
      <c r="N687" s="30"/>
      <c r="O687" s="30"/>
      <c r="P687" s="30"/>
      <c r="Q687" s="30"/>
      <c r="R687" s="30"/>
    </row>
    <row r="688" spans="3:18" ht="12.75">
      <c r="C688" s="30"/>
      <c r="D688" s="30"/>
      <c r="E688" s="30"/>
      <c r="F688" s="30"/>
      <c r="G688" s="30"/>
      <c r="H688" s="30"/>
      <c r="I688" s="113"/>
      <c r="J688" s="30"/>
      <c r="K688" s="108"/>
      <c r="L688" s="108"/>
      <c r="M688" s="30"/>
      <c r="N688" s="30"/>
      <c r="O688" s="30"/>
      <c r="P688" s="30"/>
      <c r="Q688" s="30"/>
      <c r="R688" s="30"/>
    </row>
    <row r="689" spans="3:18" ht="12.75">
      <c r="C689" s="108" t="s">
        <v>107</v>
      </c>
      <c r="D689" s="30"/>
      <c r="E689" s="30"/>
      <c r="F689" s="30"/>
      <c r="G689" s="30"/>
      <c r="H689" s="30"/>
      <c r="I689" s="113"/>
      <c r="J689" s="30"/>
      <c r="K689" s="108"/>
      <c r="L689" s="108"/>
      <c r="M689" s="30"/>
      <c r="N689" s="30"/>
      <c r="O689" s="30"/>
      <c r="P689" s="30"/>
      <c r="Q689" s="30"/>
      <c r="R689" s="30"/>
    </row>
    <row r="690" spans="3:18" ht="12.75">
      <c r="C690" s="108" t="s">
        <v>0</v>
      </c>
      <c r="D690" s="108" t="s">
        <v>108</v>
      </c>
      <c r="E690" s="30"/>
      <c r="F690" s="30"/>
      <c r="G690" s="30"/>
      <c r="H690" s="30"/>
      <c r="I690" s="113"/>
      <c r="J690" s="30"/>
      <c r="K690" s="108"/>
      <c r="L690" s="108"/>
      <c r="M690" s="30"/>
      <c r="N690" s="30"/>
      <c r="O690" s="30"/>
      <c r="P690" s="30"/>
      <c r="Q690" s="30"/>
      <c r="R690" s="30"/>
    </row>
    <row r="691" spans="3:18" ht="12.75">
      <c r="C691" s="30"/>
      <c r="D691" s="30"/>
      <c r="E691" s="30"/>
      <c r="F691" s="30"/>
      <c r="G691" s="30"/>
      <c r="H691" s="30"/>
      <c r="I691" s="113"/>
      <c r="J691" s="30"/>
      <c r="K691" s="108"/>
      <c r="L691" s="108"/>
      <c r="M691" s="30"/>
      <c r="N691" s="30"/>
      <c r="O691" s="30"/>
      <c r="P691" s="30"/>
      <c r="Q691" s="30"/>
      <c r="R691" s="30"/>
    </row>
    <row r="692" spans="3:18" ht="12.75">
      <c r="C692" s="108" t="s">
        <v>88</v>
      </c>
      <c r="D692" s="108" t="s">
        <v>89</v>
      </c>
      <c r="E692" s="30"/>
      <c r="F692" s="30"/>
      <c r="G692" s="30"/>
      <c r="H692" s="30"/>
      <c r="I692" s="113"/>
      <c r="J692" s="30"/>
      <c r="K692" s="108"/>
      <c r="L692" s="108"/>
      <c r="M692" s="30"/>
      <c r="N692" s="30"/>
      <c r="O692" s="30"/>
      <c r="P692" s="30"/>
      <c r="Q692" s="30"/>
      <c r="R692" s="30"/>
    </row>
    <row r="693" spans="3:18" ht="12.75">
      <c r="C693" s="108" t="s">
        <v>111</v>
      </c>
      <c r="D693" s="108" t="s">
        <v>47</v>
      </c>
      <c r="E693" s="30"/>
      <c r="F693" s="30"/>
      <c r="G693" s="30"/>
      <c r="H693" s="30"/>
      <c r="I693" s="113"/>
      <c r="J693" s="30"/>
      <c r="K693" s="108"/>
      <c r="L693" s="108"/>
      <c r="M693" s="30"/>
      <c r="N693" s="30"/>
      <c r="O693" s="30"/>
      <c r="P693" s="30"/>
      <c r="Q693" s="30"/>
      <c r="R693" s="30"/>
    </row>
    <row r="694" spans="3:18" ht="12.75">
      <c r="C694" s="30"/>
      <c r="D694" s="30"/>
      <c r="E694" s="30"/>
      <c r="F694" s="30"/>
      <c r="G694" s="30"/>
      <c r="H694" s="30"/>
      <c r="I694" s="113"/>
      <c r="J694" s="30"/>
      <c r="K694" s="108"/>
      <c r="L694" s="108"/>
      <c r="M694" s="30"/>
      <c r="N694" s="30"/>
      <c r="O694" s="30"/>
      <c r="P694" s="30"/>
      <c r="Q694" s="30"/>
      <c r="R694" s="30"/>
    </row>
    <row r="695" spans="3:18" ht="12.75">
      <c r="C695" s="110" t="s">
        <v>112</v>
      </c>
      <c r="D695" s="110" t="s">
        <v>60</v>
      </c>
      <c r="E695" s="110" t="s">
        <v>61</v>
      </c>
      <c r="F695" s="110" t="s">
        <v>69</v>
      </c>
      <c r="G695" s="110" t="s">
        <v>70</v>
      </c>
      <c r="H695" s="110" t="s">
        <v>71</v>
      </c>
      <c r="I695" s="113"/>
      <c r="J695" s="30"/>
      <c r="K695" s="108"/>
      <c r="L695" s="108"/>
      <c r="M695" s="30"/>
      <c r="N695" s="30"/>
      <c r="O695" s="30"/>
      <c r="P695" s="30"/>
      <c r="Q695" s="30"/>
      <c r="R695" s="30"/>
    </row>
    <row r="696" spans="3:18" ht="12.75">
      <c r="C696" s="110" t="s">
        <v>140</v>
      </c>
      <c r="D696" s="106">
        <v>226840</v>
      </c>
      <c r="E696" s="106">
        <v>226956</v>
      </c>
      <c r="F696" s="106">
        <v>237150</v>
      </c>
      <c r="G696" s="106">
        <v>249371</v>
      </c>
      <c r="H696" s="107" t="s">
        <v>0</v>
      </c>
      <c r="I696" s="113">
        <f t="shared" si="51"/>
        <v>235079.25</v>
      </c>
      <c r="J696" s="30">
        <v>235079.25</v>
      </c>
      <c r="K696" s="108"/>
      <c r="L696" s="108"/>
      <c r="M696" s="30"/>
      <c r="N696" s="30"/>
      <c r="O696" s="30"/>
      <c r="P696" s="30"/>
      <c r="Q696" s="30"/>
      <c r="R696" s="30"/>
    </row>
    <row r="697" spans="3:18" ht="12.75">
      <c r="C697" s="110" t="s">
        <v>127</v>
      </c>
      <c r="D697" s="106">
        <v>74533</v>
      </c>
      <c r="E697" s="106">
        <v>80818</v>
      </c>
      <c r="F697" s="106">
        <v>87821</v>
      </c>
      <c r="G697" s="106">
        <v>88390</v>
      </c>
      <c r="H697" s="107" t="s">
        <v>0</v>
      </c>
      <c r="I697" s="113">
        <f t="shared" si="51"/>
        <v>82890.5</v>
      </c>
      <c r="J697" s="30">
        <v>82890.5</v>
      </c>
      <c r="K697" s="108"/>
      <c r="L697" s="108"/>
      <c r="M697" s="30"/>
      <c r="N697" s="30"/>
      <c r="O697" s="30"/>
      <c r="P697" s="30"/>
      <c r="Q697" s="30"/>
      <c r="R697" s="30"/>
    </row>
    <row r="698" spans="3:18" ht="12.75">
      <c r="C698" s="110" t="s">
        <v>128</v>
      </c>
      <c r="D698" s="106">
        <v>3115</v>
      </c>
      <c r="E698" s="106">
        <v>3506</v>
      </c>
      <c r="F698" s="106">
        <v>3415</v>
      </c>
      <c r="G698" s="106">
        <v>3574</v>
      </c>
      <c r="H698" s="107" t="s">
        <v>0</v>
      </c>
      <c r="I698" s="113"/>
      <c r="J698" s="30"/>
      <c r="K698" s="108"/>
      <c r="L698" s="108"/>
      <c r="M698" s="30"/>
      <c r="N698" s="30"/>
      <c r="O698" s="30"/>
      <c r="P698" s="30"/>
      <c r="Q698" s="30"/>
      <c r="R698" s="30"/>
    </row>
    <row r="699" spans="3:18" ht="12.75">
      <c r="C699" s="110" t="s">
        <v>129</v>
      </c>
      <c r="D699" s="106">
        <v>6891</v>
      </c>
      <c r="E699" s="106">
        <v>8162</v>
      </c>
      <c r="F699" s="106">
        <v>7527</v>
      </c>
      <c r="G699" s="106">
        <v>7635</v>
      </c>
      <c r="H699" s="107" t="s">
        <v>0</v>
      </c>
      <c r="I699" s="113"/>
      <c r="J699" s="30"/>
      <c r="K699" s="108"/>
      <c r="L699" s="108"/>
      <c r="M699" s="30"/>
      <c r="N699" s="30"/>
      <c r="O699" s="30"/>
      <c r="P699" s="30"/>
      <c r="Q699" s="30"/>
      <c r="R699" s="30"/>
    </row>
    <row r="700" spans="3:18" ht="12.75">
      <c r="C700" s="110" t="s">
        <v>130</v>
      </c>
      <c r="D700" s="106">
        <v>10614</v>
      </c>
      <c r="E700" s="106">
        <v>9606</v>
      </c>
      <c r="F700" s="106">
        <v>11725</v>
      </c>
      <c r="G700" s="106">
        <v>12978</v>
      </c>
      <c r="H700" s="107" t="s">
        <v>0</v>
      </c>
      <c r="I700" s="113"/>
      <c r="J700" s="30"/>
      <c r="K700" s="108"/>
      <c r="L700" s="108"/>
      <c r="M700" s="30"/>
      <c r="N700" s="30"/>
      <c r="O700" s="30"/>
      <c r="P700" s="30"/>
      <c r="Q700" s="30"/>
      <c r="R700" s="30"/>
    </row>
    <row r="701" spans="3:18" ht="12.75">
      <c r="C701" s="110" t="s">
        <v>131</v>
      </c>
      <c r="D701" s="106">
        <v>445</v>
      </c>
      <c r="E701" s="106">
        <v>505</v>
      </c>
      <c r="F701" s="106">
        <v>505</v>
      </c>
      <c r="G701" s="106">
        <v>505</v>
      </c>
      <c r="H701" s="107" t="s">
        <v>0</v>
      </c>
      <c r="I701" s="113"/>
      <c r="J701" s="30"/>
      <c r="K701" s="108"/>
      <c r="L701" s="108"/>
      <c r="M701" s="30"/>
      <c r="N701" s="30"/>
      <c r="O701" s="30"/>
      <c r="P701" s="30"/>
      <c r="Q701" s="30"/>
      <c r="R701" s="30"/>
    </row>
    <row r="702" spans="3:18" ht="12.75">
      <c r="C702" s="110" t="s">
        <v>132</v>
      </c>
      <c r="D702" s="106">
        <v>30</v>
      </c>
      <c r="E702" s="106">
        <v>29</v>
      </c>
      <c r="F702" s="106">
        <v>29</v>
      </c>
      <c r="G702" s="106">
        <v>29</v>
      </c>
      <c r="H702" s="107" t="s">
        <v>0</v>
      </c>
      <c r="I702" s="113"/>
      <c r="J702" s="30"/>
      <c r="K702" s="108"/>
      <c r="L702" s="108"/>
      <c r="M702" s="30"/>
      <c r="N702" s="30"/>
      <c r="O702" s="30"/>
      <c r="P702" s="30"/>
      <c r="Q702" s="30"/>
      <c r="R702" s="30"/>
    </row>
    <row r="703" spans="3:18" ht="12.75">
      <c r="C703" s="110" t="s">
        <v>133</v>
      </c>
      <c r="D703" s="107" t="s">
        <v>0</v>
      </c>
      <c r="E703" s="107" t="s">
        <v>0</v>
      </c>
      <c r="F703" s="107" t="s">
        <v>0</v>
      </c>
      <c r="G703" s="107" t="s">
        <v>0</v>
      </c>
      <c r="H703" s="107" t="s">
        <v>0</v>
      </c>
      <c r="I703" s="113"/>
      <c r="J703" s="30"/>
      <c r="K703" s="108"/>
      <c r="L703" s="108"/>
      <c r="M703" s="30"/>
      <c r="N703" s="30"/>
      <c r="O703" s="30"/>
      <c r="P703" s="30"/>
      <c r="Q703" s="30"/>
      <c r="R703" s="30"/>
    </row>
    <row r="704" spans="3:18" ht="12.75">
      <c r="C704" s="110" t="s">
        <v>134</v>
      </c>
      <c r="D704" s="107" t="s">
        <v>0</v>
      </c>
      <c r="E704" s="107" t="s">
        <v>0</v>
      </c>
      <c r="F704" s="107" t="s">
        <v>0</v>
      </c>
      <c r="G704" s="107" t="s">
        <v>0</v>
      </c>
      <c r="H704" s="107" t="s">
        <v>0</v>
      </c>
      <c r="I704" s="113"/>
      <c r="J704" s="30"/>
      <c r="K704" s="108"/>
      <c r="L704" s="108"/>
      <c r="M704" s="30"/>
      <c r="N704" s="30"/>
      <c r="O704" s="30"/>
      <c r="P704" s="30"/>
      <c r="Q704" s="30"/>
      <c r="R704" s="30"/>
    </row>
    <row r="705" spans="3:18" ht="12.75">
      <c r="C705" s="110"/>
      <c r="D705" s="111">
        <f>SUM(D698:D704)</f>
        <v>21095</v>
      </c>
      <c r="E705" s="111">
        <f aca="true" t="shared" si="52" ref="E705:G705">SUM(E698:E704)</f>
        <v>21808</v>
      </c>
      <c r="F705" s="111">
        <f t="shared" si="52"/>
        <v>23201</v>
      </c>
      <c r="G705" s="111">
        <f t="shared" si="52"/>
        <v>24721</v>
      </c>
      <c r="H705" s="107"/>
      <c r="I705" s="113">
        <f t="shared" si="51"/>
        <v>22706.25</v>
      </c>
      <c r="J705" s="30">
        <v>22706.25</v>
      </c>
      <c r="K705" s="108"/>
      <c r="L705" s="108"/>
      <c r="M705" s="30"/>
      <c r="N705" s="30"/>
      <c r="O705" s="30"/>
      <c r="P705" s="30"/>
      <c r="Q705" s="30"/>
      <c r="R705" s="30"/>
    </row>
    <row r="706" spans="3:18" ht="12.75">
      <c r="C706" s="110" t="s">
        <v>136</v>
      </c>
      <c r="D706" s="106">
        <v>114188.49538980001</v>
      </c>
      <c r="E706" s="106">
        <v>107450.19546799999</v>
      </c>
      <c r="F706" s="106">
        <v>110893.15472600001</v>
      </c>
      <c r="G706" s="106">
        <v>120982.18349999998</v>
      </c>
      <c r="H706" s="107" t="s">
        <v>0</v>
      </c>
      <c r="I706" s="113">
        <f>AVERAGE(D706:H706)</f>
        <v>113378.50727095</v>
      </c>
      <c r="J706" s="30">
        <v>113378.50727095</v>
      </c>
      <c r="K706" s="108"/>
      <c r="L706" s="108"/>
      <c r="M706" s="30"/>
      <c r="N706" s="30"/>
      <c r="O706" s="30"/>
      <c r="P706" s="30"/>
      <c r="Q706" s="30"/>
      <c r="R706" s="30"/>
    </row>
    <row r="707" spans="3:18" ht="12.75">
      <c r="C707" s="110" t="s">
        <v>135</v>
      </c>
      <c r="D707" s="106">
        <v>13008</v>
      </c>
      <c r="E707" s="106">
        <v>12864</v>
      </c>
      <c r="F707" s="106">
        <v>12688.531200000001</v>
      </c>
      <c r="G707" s="106">
        <v>12755.4048</v>
      </c>
      <c r="H707" s="107" t="s">
        <v>0</v>
      </c>
      <c r="I707" s="113">
        <f t="shared" si="51"/>
        <v>12828.984</v>
      </c>
      <c r="J707" s="30">
        <v>12828.984</v>
      </c>
      <c r="K707" s="108"/>
      <c r="L707" s="108"/>
      <c r="M707" s="30"/>
      <c r="N707" s="30"/>
      <c r="O707" s="30"/>
      <c r="P707" s="30"/>
      <c r="Q707" s="30"/>
      <c r="R707" s="30"/>
    </row>
    <row r="708" spans="3:18" ht="12.75">
      <c r="C708" s="110" t="s">
        <v>137</v>
      </c>
      <c r="D708" s="106">
        <v>4015</v>
      </c>
      <c r="E708" s="106">
        <v>4015</v>
      </c>
      <c r="F708" s="106">
        <v>2545</v>
      </c>
      <c r="G708" s="106">
        <v>2522</v>
      </c>
      <c r="H708" s="107" t="s">
        <v>0</v>
      </c>
      <c r="I708" s="113">
        <f t="shared" si="51"/>
        <v>3274.25</v>
      </c>
      <c r="J708" s="30">
        <v>3274.25</v>
      </c>
      <c r="K708" s="108"/>
      <c r="L708" s="108"/>
      <c r="M708" s="30"/>
      <c r="N708" s="30"/>
      <c r="O708" s="30"/>
      <c r="P708" s="30"/>
      <c r="Q708" s="30"/>
      <c r="R708" s="30"/>
    </row>
    <row r="709" spans="3:18" ht="12.75">
      <c r="C709" s="30"/>
      <c r="D709" s="113"/>
      <c r="E709" s="113"/>
      <c r="F709" s="113"/>
      <c r="G709" s="113"/>
      <c r="H709" s="30"/>
      <c r="I709" s="113"/>
      <c r="J709" s="30"/>
      <c r="K709" s="108"/>
      <c r="L709" s="108"/>
      <c r="M709" s="30"/>
      <c r="N709" s="30"/>
      <c r="O709" s="30"/>
      <c r="P709" s="30"/>
      <c r="Q709" s="30"/>
      <c r="R709" s="30"/>
    </row>
    <row r="710" spans="3:18" ht="12.75">
      <c r="C710" s="108" t="s">
        <v>107</v>
      </c>
      <c r="D710" s="30"/>
      <c r="E710" s="30"/>
      <c r="F710" s="30"/>
      <c r="G710" s="30"/>
      <c r="H710" s="30"/>
      <c r="I710" s="113"/>
      <c r="J710" s="30"/>
      <c r="K710" s="108"/>
      <c r="L710" s="108"/>
      <c r="M710" s="30"/>
      <c r="N710" s="30"/>
      <c r="O710" s="30"/>
      <c r="P710" s="30"/>
      <c r="Q710" s="30"/>
      <c r="R710" s="30"/>
    </row>
    <row r="711" spans="3:18" ht="12.75">
      <c r="C711" s="108" t="s">
        <v>0</v>
      </c>
      <c r="D711" s="108" t="s">
        <v>108</v>
      </c>
      <c r="E711" s="30"/>
      <c r="F711" s="30"/>
      <c r="G711" s="30"/>
      <c r="H711" s="30"/>
      <c r="I711" s="113"/>
      <c r="J711" s="30"/>
      <c r="K711" s="108"/>
      <c r="L711" s="108"/>
      <c r="M711" s="30"/>
      <c r="N711" s="30"/>
      <c r="O711" s="30"/>
      <c r="P711" s="30"/>
      <c r="Q711" s="30"/>
      <c r="R711" s="30"/>
    </row>
    <row r="712" spans="3:18" ht="12.75">
      <c r="C712" s="30"/>
      <c r="D712" s="30"/>
      <c r="E712" s="30"/>
      <c r="F712" s="30"/>
      <c r="G712" s="30"/>
      <c r="H712" s="30"/>
      <c r="I712" s="113"/>
      <c r="J712" s="30"/>
      <c r="K712" s="108"/>
      <c r="L712" s="108"/>
      <c r="M712" s="30"/>
      <c r="N712" s="30"/>
      <c r="O712" s="30"/>
      <c r="P712" s="30"/>
      <c r="Q712" s="30"/>
      <c r="R712" s="30"/>
    </row>
    <row r="713" spans="3:18" ht="12.75">
      <c r="C713" s="108" t="s">
        <v>88</v>
      </c>
      <c r="D713" s="108" t="s">
        <v>89</v>
      </c>
      <c r="E713" s="30"/>
      <c r="F713" s="30"/>
      <c r="G713" s="30"/>
      <c r="H713" s="30"/>
      <c r="I713" s="113"/>
      <c r="J713" s="30"/>
      <c r="K713" s="108"/>
      <c r="L713" s="108"/>
      <c r="M713" s="30"/>
      <c r="N713" s="30"/>
      <c r="O713" s="30"/>
      <c r="P713" s="30"/>
      <c r="Q713" s="30"/>
      <c r="R713" s="30"/>
    </row>
    <row r="714" spans="3:18" ht="12.75">
      <c r="C714" s="108" t="s">
        <v>111</v>
      </c>
      <c r="D714" s="108" t="s">
        <v>21</v>
      </c>
      <c r="E714" s="30"/>
      <c r="F714" s="30"/>
      <c r="G714" s="30"/>
      <c r="H714" s="30"/>
      <c r="I714" s="113"/>
      <c r="J714" s="30"/>
      <c r="K714" s="108"/>
      <c r="L714" s="108"/>
      <c r="M714" s="30"/>
      <c r="N714" s="30"/>
      <c r="O714" s="30"/>
      <c r="P714" s="30"/>
      <c r="Q714" s="30"/>
      <c r="R714" s="30"/>
    </row>
    <row r="715" spans="3:18" ht="12.75">
      <c r="C715" s="30"/>
      <c r="D715" s="30"/>
      <c r="E715" s="30"/>
      <c r="F715" s="30"/>
      <c r="G715" s="30"/>
      <c r="H715" s="30"/>
      <c r="I715" s="113"/>
      <c r="J715" s="30"/>
      <c r="K715" s="108"/>
      <c r="L715" s="108"/>
      <c r="M715" s="30"/>
      <c r="N715" s="30"/>
      <c r="O715" s="30"/>
      <c r="P715" s="30"/>
      <c r="Q715" s="30"/>
      <c r="R715" s="30"/>
    </row>
    <row r="716" spans="3:18" ht="12.75">
      <c r="C716" s="110" t="s">
        <v>112</v>
      </c>
      <c r="D716" s="110" t="s">
        <v>60</v>
      </c>
      <c r="E716" s="110" t="s">
        <v>61</v>
      </c>
      <c r="F716" s="110" t="s">
        <v>69</v>
      </c>
      <c r="G716" s="110" t="s">
        <v>70</v>
      </c>
      <c r="H716" s="110" t="s">
        <v>71</v>
      </c>
      <c r="I716" s="113"/>
      <c r="J716" s="30"/>
      <c r="K716" s="108"/>
      <c r="L716" s="108"/>
      <c r="M716" s="30"/>
      <c r="N716" s="30"/>
      <c r="O716" s="30"/>
      <c r="P716" s="30"/>
      <c r="Q716" s="30"/>
      <c r="R716" s="30"/>
    </row>
    <row r="717" spans="3:18" ht="12.75">
      <c r="C717" s="110" t="s">
        <v>140</v>
      </c>
      <c r="D717" s="106">
        <v>1277564</v>
      </c>
      <c r="E717" s="106">
        <v>1309908</v>
      </c>
      <c r="F717" s="106">
        <v>1234434</v>
      </c>
      <c r="G717" s="106">
        <v>1226665</v>
      </c>
      <c r="H717" s="106">
        <v>1320213</v>
      </c>
      <c r="I717" s="113">
        <f t="shared" si="51"/>
        <v>1273756.8</v>
      </c>
      <c r="J717" s="30">
        <v>1273756.8</v>
      </c>
      <c r="K717" s="108"/>
      <c r="L717" s="108"/>
      <c r="M717" s="30"/>
      <c r="N717" s="30"/>
      <c r="O717" s="30"/>
      <c r="P717" s="30"/>
      <c r="Q717" s="30"/>
      <c r="R717" s="30"/>
    </row>
    <row r="718" spans="3:18" ht="12.75">
      <c r="C718" s="110" t="s">
        <v>127</v>
      </c>
      <c r="D718" s="106">
        <v>395627</v>
      </c>
      <c r="E718" s="106">
        <v>411527</v>
      </c>
      <c r="F718" s="106">
        <v>376493</v>
      </c>
      <c r="G718" s="106">
        <v>372778</v>
      </c>
      <c r="H718" s="106">
        <v>433045</v>
      </c>
      <c r="I718" s="113">
        <f t="shared" si="51"/>
        <v>397894</v>
      </c>
      <c r="J718" s="30">
        <v>397894</v>
      </c>
      <c r="K718" s="108"/>
      <c r="L718" s="108"/>
      <c r="M718" s="30"/>
      <c r="N718" s="30"/>
      <c r="O718" s="30"/>
      <c r="P718" s="30"/>
      <c r="Q718" s="30"/>
      <c r="R718" s="30"/>
    </row>
    <row r="719" spans="3:18" ht="12.75">
      <c r="C719" s="110" t="s">
        <v>128</v>
      </c>
      <c r="D719" s="106">
        <v>27173</v>
      </c>
      <c r="E719" s="106">
        <v>19310</v>
      </c>
      <c r="F719" s="106">
        <v>14216</v>
      </c>
      <c r="G719" s="106">
        <v>17549</v>
      </c>
      <c r="H719" s="106">
        <v>20846</v>
      </c>
      <c r="I719" s="113"/>
      <c r="J719" s="30"/>
      <c r="K719" s="108"/>
      <c r="L719" s="108"/>
      <c r="M719" s="30"/>
      <c r="N719" s="30"/>
      <c r="O719" s="30"/>
      <c r="P719" s="30"/>
      <c r="Q719" s="30"/>
      <c r="R719" s="30"/>
    </row>
    <row r="720" spans="3:18" ht="12.75">
      <c r="C720" s="110" t="s">
        <v>129</v>
      </c>
      <c r="D720" s="106">
        <v>36771</v>
      </c>
      <c r="E720" s="106">
        <v>40555</v>
      </c>
      <c r="F720" s="106">
        <v>34304</v>
      </c>
      <c r="G720" s="106">
        <v>41945</v>
      </c>
      <c r="H720" s="106">
        <v>42266</v>
      </c>
      <c r="I720" s="113"/>
      <c r="J720" s="30"/>
      <c r="K720" s="108"/>
      <c r="L720" s="108"/>
      <c r="M720" s="30"/>
      <c r="N720" s="30"/>
      <c r="O720" s="30"/>
      <c r="P720" s="30"/>
      <c r="Q720" s="30"/>
      <c r="R720" s="30"/>
    </row>
    <row r="721" spans="3:18" ht="12.75">
      <c r="C721" s="110" t="s">
        <v>130</v>
      </c>
      <c r="D721" s="106">
        <v>69630</v>
      </c>
      <c r="E721" s="106">
        <v>85450</v>
      </c>
      <c r="F721" s="106">
        <v>78295</v>
      </c>
      <c r="G721" s="106">
        <v>66205</v>
      </c>
      <c r="H721" s="106">
        <v>75269</v>
      </c>
      <c r="I721" s="113"/>
      <c r="J721" s="30"/>
      <c r="K721" s="108"/>
      <c r="L721" s="108"/>
      <c r="M721" s="30"/>
      <c r="N721" s="30"/>
      <c r="O721" s="30"/>
      <c r="P721" s="30"/>
      <c r="Q721" s="30"/>
      <c r="R721" s="30"/>
    </row>
    <row r="722" spans="3:18" ht="12.75">
      <c r="C722" s="110" t="s">
        <v>131</v>
      </c>
      <c r="D722" s="106">
        <v>8472</v>
      </c>
      <c r="E722" s="106">
        <v>8932</v>
      </c>
      <c r="F722" s="106">
        <v>7449</v>
      </c>
      <c r="G722" s="106">
        <v>8383</v>
      </c>
      <c r="H722" s="106">
        <v>8781</v>
      </c>
      <c r="I722" s="113"/>
      <c r="J722" s="30"/>
      <c r="K722" s="108"/>
      <c r="L722" s="108"/>
      <c r="M722" s="30"/>
      <c r="N722" s="30"/>
      <c r="O722" s="30"/>
      <c r="P722" s="30"/>
      <c r="Q722" s="30"/>
      <c r="R722" s="30"/>
    </row>
    <row r="723" spans="3:18" ht="12.75">
      <c r="C723" s="110" t="s">
        <v>132</v>
      </c>
      <c r="D723" s="106">
        <v>166</v>
      </c>
      <c r="E723" s="106">
        <v>165</v>
      </c>
      <c r="F723" s="106">
        <v>136</v>
      </c>
      <c r="G723" s="106">
        <v>146</v>
      </c>
      <c r="H723" s="106">
        <v>163</v>
      </c>
      <c r="I723" s="113"/>
      <c r="J723" s="30"/>
      <c r="K723" s="108"/>
      <c r="L723" s="108"/>
      <c r="M723" s="30"/>
      <c r="N723" s="30"/>
      <c r="O723" s="30"/>
      <c r="P723" s="30"/>
      <c r="Q723" s="30"/>
      <c r="R723" s="30"/>
    </row>
    <row r="724" spans="3:18" ht="12.75">
      <c r="C724" s="110" t="s">
        <v>133</v>
      </c>
      <c r="D724" s="107" t="s">
        <v>0</v>
      </c>
      <c r="E724" s="107" t="s">
        <v>0</v>
      </c>
      <c r="F724" s="107" t="s">
        <v>0</v>
      </c>
      <c r="G724" s="107" t="s">
        <v>0</v>
      </c>
      <c r="H724" s="107" t="s">
        <v>0</v>
      </c>
      <c r="I724" s="113"/>
      <c r="J724" s="30"/>
      <c r="K724" s="108"/>
      <c r="L724" s="108"/>
      <c r="M724" s="30"/>
      <c r="N724" s="30"/>
      <c r="O724" s="30"/>
      <c r="P724" s="30"/>
      <c r="Q724" s="30"/>
      <c r="R724" s="30"/>
    </row>
    <row r="725" spans="3:18" ht="12.75">
      <c r="C725" s="110" t="s">
        <v>134</v>
      </c>
      <c r="D725" s="106">
        <v>1336</v>
      </c>
      <c r="E725" s="106">
        <v>1091</v>
      </c>
      <c r="F725" s="106">
        <v>1063</v>
      </c>
      <c r="G725" s="106">
        <v>1224</v>
      </c>
      <c r="H725" s="106">
        <v>1008</v>
      </c>
      <c r="I725" s="113"/>
      <c r="J725" s="30"/>
      <c r="K725" s="108"/>
      <c r="L725" s="108"/>
      <c r="M725" s="30"/>
      <c r="N725" s="30"/>
      <c r="O725" s="30"/>
      <c r="P725" s="30"/>
      <c r="Q725" s="30"/>
      <c r="R725" s="30"/>
    </row>
    <row r="726" spans="3:18" ht="12.75">
      <c r="C726" s="110"/>
      <c r="D726" s="111">
        <f>SUM(D719:D725)</f>
        <v>143548</v>
      </c>
      <c r="E726" s="111">
        <f aca="true" t="shared" si="53" ref="E726:H726">SUM(E719:E725)</f>
        <v>155503</v>
      </c>
      <c r="F726" s="111">
        <f t="shared" si="53"/>
        <v>135463</v>
      </c>
      <c r="G726" s="111">
        <f t="shared" si="53"/>
        <v>135452</v>
      </c>
      <c r="H726" s="111">
        <f t="shared" si="53"/>
        <v>148333</v>
      </c>
      <c r="I726" s="113">
        <f t="shared" si="51"/>
        <v>143659.8</v>
      </c>
      <c r="J726" s="30">
        <v>143659.8</v>
      </c>
      <c r="K726" s="108"/>
      <c r="L726" s="108"/>
      <c r="M726" s="30"/>
      <c r="N726" s="30"/>
      <c r="O726" s="30"/>
      <c r="P726" s="30"/>
      <c r="Q726" s="30"/>
      <c r="R726" s="30"/>
    </row>
    <row r="727" spans="3:18" ht="12.75">
      <c r="C727" s="110" t="s">
        <v>136</v>
      </c>
      <c r="D727" s="106">
        <v>22294</v>
      </c>
      <c r="E727" s="106">
        <v>22363</v>
      </c>
      <c r="F727" s="106">
        <v>21450</v>
      </c>
      <c r="G727" s="106">
        <v>26449</v>
      </c>
      <c r="H727" s="106">
        <v>24950</v>
      </c>
      <c r="I727" s="113">
        <f>AVERAGE(D727:H727)</f>
        <v>23501.2</v>
      </c>
      <c r="J727" s="30">
        <v>23501.2</v>
      </c>
      <c r="K727" s="108"/>
      <c r="L727" s="108"/>
      <c r="M727" s="30"/>
      <c r="N727" s="30"/>
      <c r="O727" s="30"/>
      <c r="P727" s="30"/>
      <c r="Q727" s="30"/>
      <c r="R727" s="30"/>
    </row>
    <row r="728" spans="3:18" ht="12.75">
      <c r="C728" s="110" t="s">
        <v>135</v>
      </c>
      <c r="D728" s="106">
        <v>705222</v>
      </c>
      <c r="E728" s="106">
        <v>709470</v>
      </c>
      <c r="F728" s="106">
        <v>689856</v>
      </c>
      <c r="G728" s="106">
        <v>682929</v>
      </c>
      <c r="H728" s="106">
        <v>698581</v>
      </c>
      <c r="I728" s="113">
        <f t="shared" si="51"/>
        <v>697211.6</v>
      </c>
      <c r="J728" s="30">
        <v>697211.6</v>
      </c>
      <c r="K728" s="108"/>
      <c r="L728" s="108"/>
      <c r="M728" s="30"/>
      <c r="N728" s="30"/>
      <c r="O728" s="30"/>
      <c r="P728" s="30"/>
      <c r="Q728" s="30"/>
      <c r="R728" s="30"/>
    </row>
    <row r="729" spans="3:18" ht="12.75">
      <c r="C729" s="110" t="s">
        <v>137</v>
      </c>
      <c r="D729" s="106">
        <v>10873</v>
      </c>
      <c r="E729" s="106">
        <v>11046</v>
      </c>
      <c r="F729" s="106">
        <v>11172</v>
      </c>
      <c r="G729" s="106">
        <v>9056</v>
      </c>
      <c r="H729" s="106">
        <v>15304</v>
      </c>
      <c r="I729" s="113">
        <f t="shared" si="51"/>
        <v>11490.2</v>
      </c>
      <c r="J729" s="30">
        <v>11490.2</v>
      </c>
      <c r="K729" s="108"/>
      <c r="L729" s="108"/>
      <c r="M729" s="30"/>
      <c r="N729" s="30"/>
      <c r="O729" s="30"/>
      <c r="P729" s="30"/>
      <c r="Q729" s="30"/>
      <c r="R729" s="30"/>
    </row>
    <row r="730" spans="3:18" ht="12.75">
      <c r="C730" s="30"/>
      <c r="D730" s="30"/>
      <c r="E730" s="30"/>
      <c r="F730" s="30"/>
      <c r="G730" s="30"/>
      <c r="H730" s="30"/>
      <c r="I730" s="113"/>
      <c r="J730" s="30"/>
      <c r="K730" s="108"/>
      <c r="L730" s="108"/>
      <c r="M730" s="30"/>
      <c r="N730" s="30"/>
      <c r="O730" s="30"/>
      <c r="P730" s="30"/>
      <c r="Q730" s="30"/>
      <c r="R730" s="30"/>
    </row>
    <row r="731" spans="3:18" ht="12.75">
      <c r="C731" s="108" t="s">
        <v>107</v>
      </c>
      <c r="D731" s="30"/>
      <c r="E731" s="30"/>
      <c r="F731" s="30"/>
      <c r="G731" s="30"/>
      <c r="H731" s="30"/>
      <c r="I731" s="113"/>
      <c r="J731" s="30"/>
      <c r="K731" s="108"/>
      <c r="L731" s="108"/>
      <c r="M731" s="30"/>
      <c r="N731" s="30"/>
      <c r="O731" s="30"/>
      <c r="P731" s="30"/>
      <c r="Q731" s="30"/>
      <c r="R731" s="30"/>
    </row>
    <row r="732" spans="3:18" ht="12.75">
      <c r="C732" s="108" t="s">
        <v>0</v>
      </c>
      <c r="D732" s="108" t="s">
        <v>108</v>
      </c>
      <c r="E732" s="30"/>
      <c r="F732" s="30"/>
      <c r="G732" s="30"/>
      <c r="H732" s="30"/>
      <c r="I732" s="113"/>
      <c r="J732" s="30"/>
      <c r="K732" s="108"/>
      <c r="L732" s="108"/>
      <c r="M732" s="30"/>
      <c r="N732" s="30"/>
      <c r="O732" s="30"/>
      <c r="P732" s="30"/>
      <c r="Q732" s="30"/>
      <c r="R732" s="30"/>
    </row>
    <row r="733" spans="3:18" ht="12.75">
      <c r="C733" s="30"/>
      <c r="D733" s="30"/>
      <c r="E733" s="30"/>
      <c r="F733" s="30"/>
      <c r="G733" s="30"/>
      <c r="H733" s="30"/>
      <c r="I733" s="113"/>
      <c r="J733" s="30"/>
      <c r="K733" s="108"/>
      <c r="L733" s="108"/>
      <c r="M733" s="30"/>
      <c r="N733" s="30"/>
      <c r="O733" s="30"/>
      <c r="P733" s="30"/>
      <c r="Q733" s="30"/>
      <c r="R733" s="30"/>
    </row>
    <row r="734" spans="3:18" ht="12.75">
      <c r="C734" s="108" t="s">
        <v>88</v>
      </c>
      <c r="D734" s="108" t="s">
        <v>89</v>
      </c>
      <c r="E734" s="30"/>
      <c r="F734" s="30"/>
      <c r="G734" s="30"/>
      <c r="H734" s="30"/>
      <c r="I734" s="113"/>
      <c r="J734" s="30"/>
      <c r="K734" s="108"/>
      <c r="L734" s="108"/>
      <c r="M734" s="30"/>
      <c r="N734" s="30"/>
      <c r="O734" s="30"/>
      <c r="P734" s="30"/>
      <c r="Q734" s="30"/>
      <c r="R734" s="30"/>
    </row>
    <row r="735" spans="3:18" ht="12.75">
      <c r="C735" s="108" t="s">
        <v>111</v>
      </c>
      <c r="D735" s="108" t="s">
        <v>28</v>
      </c>
      <c r="E735" s="30"/>
      <c r="F735" s="30"/>
      <c r="G735" s="30"/>
      <c r="H735" s="30"/>
      <c r="I735" s="113"/>
      <c r="J735" s="30"/>
      <c r="K735" s="108"/>
      <c r="L735" s="108"/>
      <c r="M735" s="30"/>
      <c r="N735" s="30"/>
      <c r="O735" s="30"/>
      <c r="P735" s="30"/>
      <c r="Q735" s="30"/>
      <c r="R735" s="30"/>
    </row>
    <row r="736" spans="3:18" ht="12.75">
      <c r="C736" s="30"/>
      <c r="D736" s="30"/>
      <c r="E736" s="30"/>
      <c r="F736" s="30"/>
      <c r="G736" s="30"/>
      <c r="H736" s="30"/>
      <c r="I736" s="113"/>
      <c r="J736" s="30"/>
      <c r="K736" s="108"/>
      <c r="L736" s="108"/>
      <c r="M736" s="30"/>
      <c r="N736" s="30"/>
      <c r="O736" s="30"/>
      <c r="P736" s="30"/>
      <c r="Q736" s="30"/>
      <c r="R736" s="30"/>
    </row>
    <row r="737" spans="3:18" ht="12.75">
      <c r="C737" s="110" t="s">
        <v>112</v>
      </c>
      <c r="D737" s="110" t="s">
        <v>60</v>
      </c>
      <c r="E737" s="110" t="s">
        <v>61</v>
      </c>
      <c r="F737" s="110" t="s">
        <v>69</v>
      </c>
      <c r="G737" s="110" t="s">
        <v>70</v>
      </c>
      <c r="H737" s="110" t="s">
        <v>71</v>
      </c>
      <c r="I737" s="113"/>
      <c r="J737" s="30"/>
      <c r="K737" s="108"/>
      <c r="L737" s="108"/>
      <c r="M737" s="30"/>
      <c r="N737" s="30"/>
      <c r="O737" s="30"/>
      <c r="P737" s="30"/>
      <c r="Q737" s="30"/>
      <c r="R737" s="30"/>
    </row>
    <row r="738" spans="3:18" ht="12.75">
      <c r="C738" s="110" t="s">
        <v>140</v>
      </c>
      <c r="D738" s="106">
        <v>110132</v>
      </c>
      <c r="E738" s="106">
        <v>106995</v>
      </c>
      <c r="F738" s="106">
        <v>113011</v>
      </c>
      <c r="G738" s="106">
        <v>103235</v>
      </c>
      <c r="H738" s="106">
        <v>117314</v>
      </c>
      <c r="I738" s="113">
        <f t="shared" si="51"/>
        <v>110137.4</v>
      </c>
      <c r="J738" s="30">
        <v>110137.4</v>
      </c>
      <c r="K738" s="108"/>
      <c r="L738" s="108"/>
      <c r="M738" s="30"/>
      <c r="N738" s="30"/>
      <c r="O738" s="30"/>
      <c r="P738" s="30"/>
      <c r="Q738" s="30"/>
      <c r="R738" s="30"/>
    </row>
    <row r="739" spans="3:18" ht="12.75">
      <c r="C739" s="110" t="s">
        <v>127</v>
      </c>
      <c r="D739" s="106">
        <v>22367</v>
      </c>
      <c r="E739" s="106">
        <v>19050</v>
      </c>
      <c r="F739" s="106">
        <v>20073</v>
      </c>
      <c r="G739" s="106">
        <v>17800</v>
      </c>
      <c r="H739" s="106">
        <v>21774</v>
      </c>
      <c r="I739" s="113">
        <f t="shared" si="51"/>
        <v>20212.8</v>
      </c>
      <c r="J739" s="30">
        <v>20212.8</v>
      </c>
      <c r="K739" s="108"/>
      <c r="L739" s="108"/>
      <c r="M739" s="30"/>
      <c r="N739" s="30"/>
      <c r="O739" s="30"/>
      <c r="P739" s="30"/>
      <c r="Q739" s="30"/>
      <c r="R739" s="30"/>
    </row>
    <row r="740" spans="3:18" ht="12.75">
      <c r="C740" s="110" t="s">
        <v>128</v>
      </c>
      <c r="D740" s="106">
        <v>241</v>
      </c>
      <c r="E740" s="106">
        <v>85</v>
      </c>
      <c r="F740" s="106">
        <v>70</v>
      </c>
      <c r="G740" s="106">
        <v>37</v>
      </c>
      <c r="H740" s="106">
        <v>78</v>
      </c>
      <c r="I740" s="113"/>
      <c r="J740" s="30"/>
      <c r="K740" s="108"/>
      <c r="L740" s="108"/>
      <c r="M740" s="30"/>
      <c r="N740" s="30"/>
      <c r="O740" s="30"/>
      <c r="P740" s="30"/>
      <c r="Q740" s="30"/>
      <c r="R740" s="30"/>
    </row>
    <row r="741" spans="3:18" ht="12.75">
      <c r="C741" s="110" t="s">
        <v>129</v>
      </c>
      <c r="D741" s="106">
        <v>1174</v>
      </c>
      <c r="E741" s="106">
        <v>1043</v>
      </c>
      <c r="F741" s="106">
        <v>1078</v>
      </c>
      <c r="G741" s="106">
        <v>1124</v>
      </c>
      <c r="H741" s="106">
        <v>1261</v>
      </c>
      <c r="I741" s="113"/>
      <c r="J741" s="30"/>
      <c r="K741" s="108"/>
      <c r="L741" s="108"/>
      <c r="M741" s="30"/>
      <c r="N741" s="30"/>
      <c r="O741" s="30"/>
      <c r="P741" s="30"/>
      <c r="Q741" s="30"/>
      <c r="R741" s="30"/>
    </row>
    <row r="742" spans="3:18" ht="12.75">
      <c r="C742" s="110" t="s">
        <v>130</v>
      </c>
      <c r="D742" s="106">
        <v>357</v>
      </c>
      <c r="E742" s="106">
        <v>301</v>
      </c>
      <c r="F742" s="106">
        <v>397</v>
      </c>
      <c r="G742" s="106">
        <v>210</v>
      </c>
      <c r="H742" s="106">
        <v>315</v>
      </c>
      <c r="I742" s="113"/>
      <c r="J742" s="30"/>
      <c r="K742" s="108"/>
      <c r="L742" s="108"/>
      <c r="M742" s="30"/>
      <c r="N742" s="30"/>
      <c r="O742" s="30"/>
      <c r="P742" s="30"/>
      <c r="Q742" s="30"/>
      <c r="R742" s="30"/>
    </row>
    <row r="743" spans="3:18" ht="12.75">
      <c r="C743" s="110" t="s">
        <v>131</v>
      </c>
      <c r="D743" s="106">
        <v>1166</v>
      </c>
      <c r="E743" s="106">
        <v>1133</v>
      </c>
      <c r="F743" s="106">
        <v>1159</v>
      </c>
      <c r="G743" s="106">
        <v>1210</v>
      </c>
      <c r="H743" s="106">
        <v>1326</v>
      </c>
      <c r="I743" s="113"/>
      <c r="J743" s="30"/>
      <c r="K743" s="108"/>
      <c r="L743" s="108"/>
      <c r="M743" s="30"/>
      <c r="N743" s="30"/>
      <c r="O743" s="30"/>
      <c r="P743" s="30"/>
      <c r="Q743" s="30"/>
      <c r="R743" s="30"/>
    </row>
    <row r="744" spans="3:18" ht="12.75">
      <c r="C744" s="110" t="s">
        <v>132</v>
      </c>
      <c r="D744" s="106">
        <v>51</v>
      </c>
      <c r="E744" s="106">
        <v>41</v>
      </c>
      <c r="F744" s="106">
        <v>50</v>
      </c>
      <c r="G744" s="106">
        <v>42</v>
      </c>
      <c r="H744" s="106">
        <v>55</v>
      </c>
      <c r="I744" s="113"/>
      <c r="J744" s="30"/>
      <c r="K744" s="108"/>
      <c r="L744" s="108"/>
      <c r="M744" s="30"/>
      <c r="N744" s="30"/>
      <c r="O744" s="30"/>
      <c r="P744" s="30"/>
      <c r="Q744" s="30"/>
      <c r="R744" s="30"/>
    </row>
    <row r="745" spans="3:18" ht="12.75">
      <c r="C745" s="110" t="s">
        <v>133</v>
      </c>
      <c r="D745" s="107" t="s">
        <v>0</v>
      </c>
      <c r="E745" s="107" t="s">
        <v>0</v>
      </c>
      <c r="F745" s="107" t="s">
        <v>0</v>
      </c>
      <c r="G745" s="107" t="s">
        <v>0</v>
      </c>
      <c r="H745" s="107" t="s">
        <v>0</v>
      </c>
      <c r="I745" s="113"/>
      <c r="J745" s="30"/>
      <c r="K745" s="108"/>
      <c r="L745" s="108"/>
      <c r="M745" s="30"/>
      <c r="N745" s="30"/>
      <c r="O745" s="30"/>
      <c r="P745" s="30"/>
      <c r="Q745" s="30"/>
      <c r="R745" s="30"/>
    </row>
    <row r="746" spans="3:18" ht="12.75">
      <c r="C746" s="110" t="s">
        <v>134</v>
      </c>
      <c r="D746" s="107" t="s">
        <v>0</v>
      </c>
      <c r="E746" s="107" t="s">
        <v>0</v>
      </c>
      <c r="F746" s="107" t="s">
        <v>0</v>
      </c>
      <c r="G746" s="107" t="s">
        <v>0</v>
      </c>
      <c r="H746" s="107" t="s">
        <v>0</v>
      </c>
      <c r="I746" s="113"/>
      <c r="J746" s="30"/>
      <c r="K746" s="108"/>
      <c r="L746" s="108"/>
      <c r="M746" s="30"/>
      <c r="N746" s="30"/>
      <c r="O746" s="30"/>
      <c r="P746" s="30"/>
      <c r="Q746" s="30"/>
      <c r="R746" s="30"/>
    </row>
    <row r="747" spans="3:18" ht="12.75">
      <c r="C747" s="110"/>
      <c r="D747" s="111">
        <f>SUM(D740:D746)</f>
        <v>2989</v>
      </c>
      <c r="E747" s="111">
        <f aca="true" t="shared" si="54" ref="E747:H747">SUM(E740:E746)</f>
        <v>2603</v>
      </c>
      <c r="F747" s="111">
        <f t="shared" si="54"/>
        <v>2754</v>
      </c>
      <c r="G747" s="111">
        <f t="shared" si="54"/>
        <v>2623</v>
      </c>
      <c r="H747" s="111">
        <f t="shared" si="54"/>
        <v>3035</v>
      </c>
      <c r="I747" s="113">
        <f t="shared" si="51"/>
        <v>2800.8</v>
      </c>
      <c r="J747" s="30">
        <v>2800.8</v>
      </c>
      <c r="K747" s="30"/>
      <c r="L747" s="30"/>
      <c r="M747" s="30"/>
      <c r="N747" s="30"/>
      <c r="O747" s="30"/>
      <c r="P747" s="30"/>
      <c r="Q747" s="30"/>
      <c r="R747" s="30"/>
    </row>
    <row r="748" spans="3:18" ht="12.75">
      <c r="C748" s="110" t="s">
        <v>136</v>
      </c>
      <c r="D748" s="106">
        <v>62992</v>
      </c>
      <c r="E748" s="106">
        <v>63692</v>
      </c>
      <c r="F748" s="106">
        <v>68503</v>
      </c>
      <c r="G748" s="106">
        <v>61190</v>
      </c>
      <c r="H748" s="106">
        <v>70763</v>
      </c>
      <c r="I748" s="113">
        <f>AVERAGE(D748:H748)</f>
        <v>65428</v>
      </c>
      <c r="J748" s="30">
        <v>65428</v>
      </c>
      <c r="K748" s="30"/>
      <c r="L748" s="30"/>
      <c r="M748" s="30"/>
      <c r="N748" s="30"/>
      <c r="O748" s="30"/>
      <c r="P748" s="30"/>
      <c r="Q748" s="30"/>
      <c r="R748" s="30"/>
    </row>
    <row r="749" spans="3:18" ht="12.75">
      <c r="C749" s="110" t="s">
        <v>135</v>
      </c>
      <c r="D749" s="106">
        <v>21000</v>
      </c>
      <c r="E749" s="106">
        <v>21000</v>
      </c>
      <c r="F749" s="106">
        <v>21000</v>
      </c>
      <c r="G749" s="106">
        <v>21000</v>
      </c>
      <c r="H749" s="106">
        <v>21000</v>
      </c>
      <c r="I749" s="113">
        <f aca="true" t="shared" si="55" ref="I749:I771">AVERAGE(D749:H749)</f>
        <v>21000</v>
      </c>
      <c r="J749" s="30">
        <v>21000</v>
      </c>
      <c r="K749" s="30"/>
      <c r="L749" s="30"/>
      <c r="M749" s="30"/>
      <c r="N749" s="30"/>
      <c r="O749" s="30"/>
      <c r="P749" s="30"/>
      <c r="Q749" s="30"/>
      <c r="R749" s="30"/>
    </row>
    <row r="750" spans="3:18" ht="12.75">
      <c r="C750" s="110" t="s">
        <v>137</v>
      </c>
      <c r="D750" s="106">
        <v>783</v>
      </c>
      <c r="E750" s="106">
        <v>650</v>
      </c>
      <c r="F750" s="106">
        <v>681</v>
      </c>
      <c r="G750" s="106">
        <v>623</v>
      </c>
      <c r="H750" s="106">
        <v>743</v>
      </c>
      <c r="I750" s="113">
        <f t="shared" si="55"/>
        <v>696</v>
      </c>
      <c r="J750" s="30">
        <v>696</v>
      </c>
      <c r="K750" s="30"/>
      <c r="L750" s="30"/>
      <c r="M750" s="30"/>
      <c r="N750" s="30"/>
      <c r="O750" s="30"/>
      <c r="P750" s="30"/>
      <c r="Q750" s="30"/>
      <c r="R750" s="30"/>
    </row>
    <row r="751" spans="3:18" ht="12.75">
      <c r="C751" s="30"/>
      <c r="D751" s="30"/>
      <c r="E751" s="30"/>
      <c r="F751" s="30"/>
      <c r="G751" s="30"/>
      <c r="H751" s="30"/>
      <c r="I751" s="113"/>
      <c r="J751" s="30"/>
      <c r="K751" s="30"/>
      <c r="L751" s="30"/>
      <c r="M751" s="30"/>
      <c r="N751" s="30"/>
      <c r="O751" s="30"/>
      <c r="P751" s="30"/>
      <c r="Q751" s="30"/>
      <c r="R751" s="30"/>
    </row>
    <row r="752" spans="3:18" ht="12.75">
      <c r="C752" s="108" t="s">
        <v>107</v>
      </c>
      <c r="D752" s="30"/>
      <c r="E752" s="30"/>
      <c r="F752" s="30"/>
      <c r="G752" s="30"/>
      <c r="H752" s="30"/>
      <c r="I752" s="113"/>
      <c r="J752" s="30"/>
      <c r="K752" s="30"/>
      <c r="L752" s="30"/>
      <c r="M752" s="30"/>
      <c r="N752" s="30"/>
      <c r="O752" s="30"/>
      <c r="P752" s="30"/>
      <c r="Q752" s="30"/>
      <c r="R752" s="30"/>
    </row>
    <row r="753" spans="3:18" ht="12.75">
      <c r="C753" s="108" t="s">
        <v>0</v>
      </c>
      <c r="D753" s="108" t="s">
        <v>108</v>
      </c>
      <c r="E753" s="30"/>
      <c r="F753" s="30"/>
      <c r="G753" s="30"/>
      <c r="H753" s="30"/>
      <c r="I753" s="113"/>
      <c r="J753" s="30"/>
      <c r="K753" s="30"/>
      <c r="L753" s="30"/>
      <c r="M753" s="30"/>
      <c r="N753" s="30"/>
      <c r="O753" s="30"/>
      <c r="P753" s="30"/>
      <c r="Q753" s="30"/>
      <c r="R753" s="30"/>
    </row>
    <row r="754" spans="3:18" ht="12.75">
      <c r="C754" s="30"/>
      <c r="D754" s="30"/>
      <c r="E754" s="30"/>
      <c r="F754" s="30"/>
      <c r="G754" s="30"/>
      <c r="H754" s="30"/>
      <c r="I754" s="113"/>
      <c r="J754" s="30"/>
      <c r="K754" s="30"/>
      <c r="L754" s="30"/>
      <c r="M754" s="30"/>
      <c r="N754" s="30"/>
      <c r="O754" s="30"/>
      <c r="P754" s="30"/>
      <c r="Q754" s="30"/>
      <c r="R754" s="30"/>
    </row>
    <row r="755" spans="3:18" ht="12.75">
      <c r="C755" s="108" t="s">
        <v>88</v>
      </c>
      <c r="D755" s="108" t="s">
        <v>89</v>
      </c>
      <c r="E755" s="30"/>
      <c r="F755" s="30"/>
      <c r="G755" s="30"/>
      <c r="H755" s="30"/>
      <c r="I755" s="113"/>
      <c r="J755" s="30"/>
      <c r="K755" s="30"/>
      <c r="L755" s="30"/>
      <c r="M755" s="30"/>
      <c r="N755" s="30"/>
      <c r="O755" s="30"/>
      <c r="P755" s="30"/>
      <c r="Q755" s="30"/>
      <c r="R755" s="30"/>
    </row>
    <row r="756" spans="3:18" ht="12.75">
      <c r="C756" s="108" t="s">
        <v>111</v>
      </c>
      <c r="D756" s="108" t="s">
        <v>48</v>
      </c>
      <c r="E756" s="30"/>
      <c r="F756" s="30"/>
      <c r="G756" s="30"/>
      <c r="H756" s="30"/>
      <c r="I756" s="113"/>
      <c r="J756" s="30"/>
      <c r="K756" s="30"/>
      <c r="L756" s="30"/>
      <c r="M756" s="30"/>
      <c r="N756" s="30"/>
      <c r="O756" s="30"/>
      <c r="P756" s="30"/>
      <c r="Q756" s="30"/>
      <c r="R756" s="30"/>
    </row>
    <row r="757" spans="3:18" ht="12.75">
      <c r="C757" s="30"/>
      <c r="D757" s="30"/>
      <c r="E757" s="30"/>
      <c r="F757" s="30"/>
      <c r="G757" s="30"/>
      <c r="H757" s="30"/>
      <c r="I757" s="113"/>
      <c r="J757" s="30"/>
      <c r="K757" s="30"/>
      <c r="L757" s="30"/>
      <c r="M757" s="30"/>
      <c r="N757" s="30"/>
      <c r="O757" s="30"/>
      <c r="P757" s="30"/>
      <c r="Q757" s="30"/>
      <c r="R757" s="30"/>
    </row>
    <row r="758" spans="3:18" ht="12.75">
      <c r="C758" s="110" t="s">
        <v>112</v>
      </c>
      <c r="D758" s="110" t="s">
        <v>60</v>
      </c>
      <c r="E758" s="110" t="s">
        <v>61</v>
      </c>
      <c r="F758" s="110" t="s">
        <v>69</v>
      </c>
      <c r="G758" s="110" t="s">
        <v>70</v>
      </c>
      <c r="H758" s="110" t="s">
        <v>71</v>
      </c>
      <c r="I758" s="113"/>
      <c r="J758" s="30"/>
      <c r="K758" s="30"/>
      <c r="L758" s="30"/>
      <c r="M758" s="30"/>
      <c r="N758" s="30"/>
      <c r="O758" s="30"/>
      <c r="P758" s="30"/>
      <c r="Q758" s="30"/>
      <c r="R758" s="30"/>
    </row>
    <row r="759" spans="3:18" ht="12.75">
      <c r="C759" s="110" t="s">
        <v>140</v>
      </c>
      <c r="D759" s="106">
        <v>155298</v>
      </c>
      <c r="E759" s="106">
        <v>155559</v>
      </c>
      <c r="F759" s="106">
        <v>157410</v>
      </c>
      <c r="G759" s="106">
        <v>149998</v>
      </c>
      <c r="H759" s="107" t="s">
        <v>0</v>
      </c>
      <c r="I759" s="113">
        <f t="shared" si="55"/>
        <v>154566.25</v>
      </c>
      <c r="J759" s="15">
        <v>154566.25</v>
      </c>
      <c r="K759" s="30"/>
      <c r="L759" s="30"/>
      <c r="M759" s="30"/>
      <c r="N759" s="30"/>
      <c r="O759" s="30"/>
      <c r="P759" s="30"/>
      <c r="Q759" s="30"/>
      <c r="R759" s="30"/>
    </row>
    <row r="760" spans="3:18" ht="12.75">
      <c r="C760" s="110" t="s">
        <v>127</v>
      </c>
      <c r="D760" s="106">
        <v>16060</v>
      </c>
      <c r="E760" s="106">
        <v>16886</v>
      </c>
      <c r="F760" s="106">
        <v>15995</v>
      </c>
      <c r="G760" s="106">
        <v>14612</v>
      </c>
      <c r="H760" s="107" t="s">
        <v>0</v>
      </c>
      <c r="I760" s="113">
        <f t="shared" si="55"/>
        <v>15888.25</v>
      </c>
      <c r="J760" s="15">
        <v>15888.25</v>
      </c>
      <c r="K760" s="30"/>
      <c r="L760" s="30"/>
      <c r="M760" s="30"/>
      <c r="N760" s="30"/>
      <c r="O760" s="30"/>
      <c r="P760" s="30"/>
      <c r="Q760" s="30"/>
      <c r="R760" s="30"/>
    </row>
    <row r="761" spans="3:18" ht="12.75">
      <c r="C761" s="110" t="s">
        <v>128</v>
      </c>
      <c r="D761" s="106">
        <v>562</v>
      </c>
      <c r="E761" s="106">
        <v>561</v>
      </c>
      <c r="F761" s="106">
        <v>521</v>
      </c>
      <c r="G761" s="106">
        <v>500</v>
      </c>
      <c r="H761" s="107" t="s">
        <v>0</v>
      </c>
      <c r="I761" s="113"/>
      <c r="J761" s="15"/>
      <c r="K761" s="30"/>
      <c r="L761" s="30"/>
      <c r="M761" s="30"/>
      <c r="N761" s="30"/>
      <c r="O761" s="30"/>
      <c r="P761" s="30"/>
      <c r="Q761" s="30"/>
      <c r="R761" s="30"/>
    </row>
    <row r="762" spans="3:18" ht="12.75">
      <c r="C762" s="110" t="s">
        <v>129</v>
      </c>
      <c r="D762" s="106">
        <v>2959</v>
      </c>
      <c r="E762" s="106">
        <v>3867</v>
      </c>
      <c r="F762" s="106">
        <v>3438</v>
      </c>
      <c r="G762" s="106">
        <v>2810</v>
      </c>
      <c r="H762" s="107" t="s">
        <v>0</v>
      </c>
      <c r="I762" s="113"/>
      <c r="J762" s="15"/>
      <c r="K762" s="30"/>
      <c r="L762" s="30"/>
      <c r="M762" s="30"/>
      <c r="N762" s="30"/>
      <c r="O762" s="30"/>
      <c r="P762" s="30"/>
      <c r="Q762" s="30"/>
      <c r="R762" s="30"/>
    </row>
    <row r="763" spans="3:18" ht="12.75">
      <c r="C763" s="110" t="s">
        <v>130</v>
      </c>
      <c r="D763" s="106">
        <v>2353</v>
      </c>
      <c r="E763" s="106">
        <v>2506</v>
      </c>
      <c r="F763" s="106">
        <v>2338</v>
      </c>
      <c r="G763" s="106">
        <v>2442</v>
      </c>
      <c r="H763" s="107" t="s">
        <v>0</v>
      </c>
      <c r="I763" s="113"/>
      <c r="J763" s="15"/>
      <c r="K763" s="30"/>
      <c r="L763" s="30"/>
      <c r="M763" s="30"/>
      <c r="N763" s="30"/>
      <c r="O763" s="30"/>
      <c r="P763" s="30"/>
      <c r="Q763" s="30"/>
      <c r="R763" s="30"/>
    </row>
    <row r="764" spans="3:18" ht="12.75">
      <c r="C764" s="110" t="s">
        <v>131</v>
      </c>
      <c r="D764" s="106">
        <v>959</v>
      </c>
      <c r="E764" s="106">
        <v>1093</v>
      </c>
      <c r="F764" s="106">
        <v>1018</v>
      </c>
      <c r="G764" s="106">
        <v>980</v>
      </c>
      <c r="H764" s="107" t="s">
        <v>0</v>
      </c>
      <c r="I764" s="113"/>
      <c r="J764" s="15"/>
      <c r="K764" s="30"/>
      <c r="L764" s="30"/>
      <c r="M764" s="30"/>
      <c r="N764" s="30"/>
      <c r="O764" s="30"/>
      <c r="P764" s="30"/>
      <c r="Q764" s="30"/>
      <c r="R764" s="30"/>
    </row>
    <row r="765" spans="3:18" ht="12.75">
      <c r="C765" s="110" t="s">
        <v>132</v>
      </c>
      <c r="D765" s="106">
        <v>458</v>
      </c>
      <c r="E765" s="106">
        <v>577</v>
      </c>
      <c r="F765" s="106">
        <v>470</v>
      </c>
      <c r="G765" s="106">
        <v>418</v>
      </c>
      <c r="H765" s="107" t="s">
        <v>0</v>
      </c>
      <c r="I765" s="113"/>
      <c r="J765" s="15"/>
      <c r="K765" s="30"/>
      <c r="L765" s="30"/>
      <c r="M765" s="30"/>
      <c r="N765" s="30"/>
      <c r="O765" s="30"/>
      <c r="P765" s="30"/>
      <c r="Q765" s="30"/>
      <c r="R765" s="30"/>
    </row>
    <row r="766" spans="3:18" ht="12.75">
      <c r="C766" s="110" t="s">
        <v>133</v>
      </c>
      <c r="D766" s="106">
        <v>17</v>
      </c>
      <c r="E766" s="106">
        <v>21</v>
      </c>
      <c r="F766" s="106">
        <v>21</v>
      </c>
      <c r="G766" s="106">
        <v>22</v>
      </c>
      <c r="H766" s="107" t="s">
        <v>0</v>
      </c>
      <c r="I766" s="113"/>
      <c r="J766" s="15"/>
      <c r="K766" s="30"/>
      <c r="L766" s="30"/>
      <c r="M766" s="30"/>
      <c r="N766" s="30"/>
      <c r="O766" s="30"/>
      <c r="P766" s="30"/>
      <c r="Q766" s="30"/>
      <c r="R766" s="30"/>
    </row>
    <row r="767" spans="3:18" ht="12.75">
      <c r="C767" s="110" t="s">
        <v>134</v>
      </c>
      <c r="D767" s="107" t="s">
        <v>0</v>
      </c>
      <c r="E767" s="107" t="s">
        <v>0</v>
      </c>
      <c r="F767" s="107" t="s">
        <v>0</v>
      </c>
      <c r="G767" s="107" t="s">
        <v>0</v>
      </c>
      <c r="H767" s="107" t="s">
        <v>0</v>
      </c>
      <c r="I767" s="113"/>
      <c r="J767" s="15"/>
      <c r="K767" s="30"/>
      <c r="L767" s="30"/>
      <c r="M767" s="30"/>
      <c r="N767" s="30"/>
      <c r="O767" s="30"/>
      <c r="P767" s="30"/>
      <c r="Q767" s="30"/>
      <c r="R767" s="30"/>
    </row>
    <row r="768" spans="3:18" ht="12.75">
      <c r="C768" s="110"/>
      <c r="D768" s="111">
        <f>SUM(D761:D767)</f>
        <v>7308</v>
      </c>
      <c r="E768" s="111">
        <f aca="true" t="shared" si="56" ref="E768:G768">SUM(E761:E767)</f>
        <v>8625</v>
      </c>
      <c r="F768" s="111">
        <f t="shared" si="56"/>
        <v>7806</v>
      </c>
      <c r="G768" s="111">
        <f t="shared" si="56"/>
        <v>7172</v>
      </c>
      <c r="H768" s="107"/>
      <c r="I768" s="113">
        <f t="shared" si="55"/>
        <v>7727.75</v>
      </c>
      <c r="J768" s="15">
        <v>7727.75</v>
      </c>
      <c r="K768" s="30"/>
      <c r="L768" s="30"/>
      <c r="M768" s="30"/>
      <c r="N768" s="30"/>
      <c r="O768" s="30"/>
      <c r="P768" s="30"/>
      <c r="Q768" s="30"/>
      <c r="R768" s="30"/>
    </row>
    <row r="769" spans="3:18" ht="12.75">
      <c r="C769" s="110" t="s">
        <v>136</v>
      </c>
      <c r="D769" s="106">
        <v>7119</v>
      </c>
      <c r="E769" s="106">
        <v>8147</v>
      </c>
      <c r="F769" s="106">
        <v>7661</v>
      </c>
      <c r="G769" s="106">
        <v>7188</v>
      </c>
      <c r="H769" s="107" t="s">
        <v>0</v>
      </c>
      <c r="I769" s="113">
        <f>AVERAGE(D769:H769)</f>
        <v>7528.75</v>
      </c>
      <c r="J769" s="15">
        <v>7528.75</v>
      </c>
      <c r="K769" s="30"/>
      <c r="L769" s="30"/>
      <c r="M769" s="30"/>
      <c r="N769" s="30"/>
      <c r="O769" s="30"/>
      <c r="P769" s="30"/>
      <c r="Q769" s="30"/>
      <c r="R769" s="30"/>
    </row>
    <row r="770" spans="3:18" ht="12.75">
      <c r="C770" s="110" t="s">
        <v>135</v>
      </c>
      <c r="D770" s="106">
        <v>124579</v>
      </c>
      <c r="E770" s="106">
        <v>121666</v>
      </c>
      <c r="F770" s="106">
        <v>125698</v>
      </c>
      <c r="G770" s="106">
        <v>120776</v>
      </c>
      <c r="H770" s="107" t="s">
        <v>0</v>
      </c>
      <c r="I770" s="113">
        <f t="shared" si="55"/>
        <v>123179.75</v>
      </c>
      <c r="J770" s="15">
        <v>123179.75</v>
      </c>
      <c r="K770" s="30"/>
      <c r="L770" s="30"/>
      <c r="M770" s="30"/>
      <c r="N770" s="30"/>
      <c r="O770" s="30"/>
      <c r="P770" s="30"/>
      <c r="Q770" s="30"/>
      <c r="R770" s="30"/>
    </row>
    <row r="771" spans="3:18" ht="12.75">
      <c r="C771" s="110" t="s">
        <v>137</v>
      </c>
      <c r="D771" s="106">
        <v>232</v>
      </c>
      <c r="E771" s="106">
        <v>235</v>
      </c>
      <c r="F771" s="106">
        <v>250</v>
      </c>
      <c r="G771" s="106">
        <v>250</v>
      </c>
      <c r="H771" s="107" t="s">
        <v>0</v>
      </c>
      <c r="I771" s="113">
        <f t="shared" si="55"/>
        <v>241.75</v>
      </c>
      <c r="J771" s="15">
        <v>241.75</v>
      </c>
      <c r="K771" s="30"/>
      <c r="L771" s="30"/>
      <c r="M771" s="30"/>
      <c r="N771" s="30"/>
      <c r="O771" s="30"/>
      <c r="P771" s="30"/>
      <c r="Q771" s="30"/>
      <c r="R771" s="30"/>
    </row>
    <row r="772" spans="3:18" ht="12.75"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</row>
    <row r="773" spans="3:18" ht="12.75">
      <c r="C773" s="108" t="s">
        <v>107</v>
      </c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</row>
    <row r="774" spans="3:18" ht="12.75">
      <c r="C774" s="108" t="s">
        <v>0</v>
      </c>
      <c r="D774" s="108" t="s">
        <v>108</v>
      </c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</row>
    <row r="775" spans="3:18" ht="12.75"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</row>
    <row r="776" spans="3:18" ht="12.75"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</row>
    <row r="777" spans="3:18" ht="12.75"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</row>
    <row r="778" spans="3:18" ht="12.75"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</row>
    <row r="779" spans="3:18" ht="12.75"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</row>
    <row r="780" spans="3:18" ht="12.75"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</row>
    <row r="781" spans="3:18" ht="12.75"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</row>
    <row r="782" spans="3:18" ht="12.75"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3:18" ht="12.75"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</row>
    <row r="784" spans="3:18" ht="12.75"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</row>
    <row r="785" spans="3:18" ht="12.75"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</row>
    <row r="786" spans="3:18" ht="12.75"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</row>
    <row r="787" spans="3:18" ht="12.75"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</row>
    <row r="788" spans="3:18" ht="12.75"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</row>
    <row r="789" spans="3:18" ht="12.75"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</row>
    <row r="790" spans="3:18" ht="12.75"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</row>
    <row r="791" spans="3:18" ht="12.75"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</row>
    <row r="792" spans="3:18" ht="12.75"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</row>
    <row r="793" spans="3:18" ht="12.75"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</row>
    <row r="794" spans="3:18" ht="12.75"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</row>
    <row r="795" spans="3:18" ht="12.75"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</row>
    <row r="796" spans="3:18" ht="12.75"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</row>
    <row r="797" spans="3:18" ht="12.75"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</row>
    <row r="798" spans="3:18" ht="12.75"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</row>
    <row r="799" spans="3:18" ht="12.75"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</row>
    <row r="800" spans="3:18" ht="12.75"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</row>
    <row r="801" spans="3:18" ht="12.75"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</row>
    <row r="802" spans="3:18" ht="12.75"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</row>
    <row r="803" spans="3:18" ht="12.75"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</row>
    <row r="804" spans="3:18" ht="12.75"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</row>
    <row r="805" spans="3:18" ht="12.75"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</row>
    <row r="806" spans="3:18" ht="12.75"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</row>
    <row r="807" spans="3:18" ht="12.75"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</row>
    <row r="808" spans="3:18" ht="12.75"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</row>
    <row r="809" spans="3:18" ht="12.75"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</row>
    <row r="810" spans="3:18" ht="12.75"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</row>
    <row r="811" spans="3:18" ht="12.75"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</row>
    <row r="812" spans="3:18" ht="12.75"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</row>
    <row r="813" spans="3:18" ht="12.75"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</row>
    <row r="814" spans="3:18" ht="12.75"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</row>
    <row r="815" spans="3:18" ht="12.75"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</row>
    <row r="816" spans="3:18" ht="12.75"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</row>
    <row r="817" spans="3:18" ht="12.75"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</row>
    <row r="818" spans="3:18" ht="12.75"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</row>
    <row r="819" spans="3:18" ht="12.75"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</row>
    <row r="820" spans="3:18" ht="12.75"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</row>
    <row r="821" spans="3:18" ht="12.75"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</row>
    <row r="822" spans="3:18" ht="12.75"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</row>
    <row r="823" spans="3:18" ht="12.75"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</row>
    <row r="824" spans="3:18" ht="12.75"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</row>
    <row r="825" spans="3:18" ht="12.75"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</row>
    <row r="826" spans="3:18" ht="12.75"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</row>
    <row r="827" spans="3:18" ht="12.75"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</row>
    <row r="828" spans="3:18" ht="12.75"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</row>
    <row r="829" spans="3:18" ht="12.75"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</row>
    <row r="830" spans="3:18" ht="12.75"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</row>
    <row r="831" spans="3:18" ht="12.75"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</row>
    <row r="832" spans="3:18" ht="12.75"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</row>
    <row r="833" spans="3:18" ht="12.75"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</row>
    <row r="834" spans="3:18" ht="12.75"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</row>
    <row r="835" spans="3:18" ht="12.75"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</row>
    <row r="836" spans="3:18" ht="12.75"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</row>
    <row r="837" spans="3:18" ht="12.75"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</row>
    <row r="838" spans="3:18" ht="12.75"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</row>
    <row r="839" spans="3:18" ht="12.75"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</row>
    <row r="840" spans="3:18" ht="12.75"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</row>
    <row r="841" spans="3:18" ht="12.75"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</row>
    <row r="842" spans="3:18" ht="12.75"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</row>
    <row r="843" spans="3:18" ht="12.75"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</row>
    <row r="844" spans="3:18" ht="12.75"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</row>
    <row r="845" spans="3:18" ht="12.75"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</row>
    <row r="846" spans="3:18" ht="12.75"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</row>
    <row r="847" spans="3:18" ht="12.75"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</row>
    <row r="848" spans="3:18" ht="12.75"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</row>
    <row r="849" spans="3:18" ht="12.75"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</row>
    <row r="850" spans="3:18" ht="12.75"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</row>
    <row r="851" spans="3:18" ht="12.75"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</row>
    <row r="852" spans="3:18" ht="12.75"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</row>
    <row r="853" spans="3:18" ht="12.75"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</row>
    <row r="854" spans="3:18" ht="12.75"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</row>
    <row r="855" spans="3:18" ht="12.75"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</row>
    <row r="856" spans="3:18" ht="12.75"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</row>
    <row r="857" spans="3:18" ht="12.75"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</row>
    <row r="858" spans="3:18" ht="12.75"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</row>
    <row r="859" spans="3:18" ht="12.75"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</row>
    <row r="860" spans="3:18" ht="12.75"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</row>
    <row r="861" spans="3:18" ht="12.75"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</row>
    <row r="862" spans="3:18" ht="12.75"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</row>
    <row r="863" spans="3:18" ht="12.75"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</row>
    <row r="864" spans="3:18" ht="12.75"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</row>
    <row r="865" spans="3:18" ht="12.75"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</row>
    <row r="866" spans="3:18" ht="12.75"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</row>
    <row r="867" spans="3:18" ht="12.75"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</row>
    <row r="868" spans="3:18" ht="12.75"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</row>
    <row r="869" spans="3:18" ht="12.75"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</row>
    <row r="870" spans="3:18" ht="12.75"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</row>
    <row r="871" spans="3:18" ht="12.75"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</row>
    <row r="872" spans="3:18" ht="12.75"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</row>
    <row r="873" spans="3:18" ht="12.75"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</row>
    <row r="874" spans="3:18" ht="12.75"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</row>
    <row r="875" spans="3:18" ht="12.75"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</row>
    <row r="876" spans="3:18" ht="12.75"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</row>
    <row r="877" spans="3:18" ht="12.75"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</row>
    <row r="878" spans="3:18" ht="12.75"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</row>
    <row r="879" spans="3:18" ht="12.75"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</row>
    <row r="880" spans="3:18" ht="12.75"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</row>
    <row r="881" spans="3:18" ht="12.75"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</row>
    <row r="882" spans="3:18" ht="12.75"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</row>
    <row r="883" spans="3:18" ht="12.75"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</row>
    <row r="884" spans="3:18" ht="12.75"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</row>
    <row r="885" spans="3:18" ht="12.75"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</row>
    <row r="886" spans="3:18" ht="12.75"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</row>
    <row r="887" spans="3:18" ht="12.75"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</row>
    <row r="888" spans="3:18" ht="12.75"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</row>
    <row r="889" spans="3:18" ht="12.75"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</row>
    <row r="890" spans="3:18" ht="12.75"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</row>
    <row r="891" spans="3:18" ht="12.75"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</row>
    <row r="892" spans="3:18" ht="12.75"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</row>
    <row r="893" spans="3:18" ht="12.75"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</row>
    <row r="894" spans="3:18" ht="12.75"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</row>
    <row r="895" spans="3:18" ht="12.75"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</row>
    <row r="896" spans="3:18" ht="12.75"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</row>
    <row r="897" spans="3:18" ht="12.75"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</row>
    <row r="898" spans="3:18" ht="12.75"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</row>
    <row r="899" spans="3:18" ht="12.75"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</row>
    <row r="900" spans="3:18" ht="12.75"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</row>
    <row r="901" spans="3:18" ht="12.75"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</row>
    <row r="902" spans="3:18" ht="12.75"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</row>
    <row r="903" spans="3:18" ht="12.75"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</row>
    <row r="904" spans="3:18" ht="12.75"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</row>
    <row r="905" spans="3:18" ht="12.75"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</row>
    <row r="906" spans="3:18" ht="12.75"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</row>
    <row r="907" spans="3:18" ht="12.75"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</row>
    <row r="908" spans="3:18" ht="12.75"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</row>
    <row r="909" spans="3:18" ht="12.75"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</row>
    <row r="910" spans="3:18" ht="12.75"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</row>
    <row r="911" spans="11:18" ht="12.75">
      <c r="K911" s="30"/>
      <c r="L911" s="30"/>
      <c r="M911" s="30"/>
      <c r="N911" s="30"/>
      <c r="O911" s="30"/>
      <c r="P911" s="30"/>
      <c r="Q911" s="30"/>
      <c r="R911" s="30"/>
    </row>
    <row r="912" spans="11:18" ht="12.75">
      <c r="K912" s="30"/>
      <c r="L912" s="30"/>
      <c r="M912" s="30"/>
      <c r="N912" s="30"/>
      <c r="O912" s="30"/>
      <c r="P912" s="30"/>
      <c r="Q912" s="30"/>
      <c r="R912" s="30"/>
    </row>
    <row r="913" spans="11:18" ht="12.75">
      <c r="K913" s="30"/>
      <c r="L913" s="30"/>
      <c r="M913" s="30"/>
      <c r="N913" s="30"/>
      <c r="O913" s="30"/>
      <c r="P913" s="30"/>
      <c r="Q913" s="30"/>
      <c r="R913" s="30"/>
    </row>
    <row r="914" spans="11:18" ht="12.75">
      <c r="K914" s="30"/>
      <c r="L914" s="30"/>
      <c r="M914" s="30"/>
      <c r="N914" s="30"/>
      <c r="O914" s="30"/>
      <c r="P914" s="30"/>
      <c r="Q914" s="30"/>
      <c r="R914" s="30"/>
    </row>
    <row r="915" spans="11:18" ht="12.75">
      <c r="K915" s="30"/>
      <c r="L915" s="30"/>
      <c r="M915" s="30"/>
      <c r="N915" s="30"/>
      <c r="O915" s="30"/>
      <c r="P915" s="30"/>
      <c r="Q915" s="30"/>
      <c r="R915" s="30"/>
    </row>
    <row r="916" spans="11:18" ht="12.75">
      <c r="K916" s="30"/>
      <c r="L916" s="30"/>
      <c r="M916" s="30"/>
      <c r="N916" s="30"/>
      <c r="O916" s="30"/>
      <c r="P916" s="30"/>
      <c r="Q916" s="30"/>
      <c r="R916" s="30"/>
    </row>
    <row r="917" spans="11:18" ht="12.75">
      <c r="K917" s="30"/>
      <c r="L917" s="30"/>
      <c r="M917" s="30"/>
      <c r="N917" s="30"/>
      <c r="O917" s="30"/>
      <c r="P917" s="30"/>
      <c r="Q917" s="30"/>
      <c r="R917" s="30"/>
    </row>
    <row r="918" spans="11:18" ht="12.75">
      <c r="K918" s="30"/>
      <c r="L918" s="30"/>
      <c r="M918" s="30"/>
      <c r="N918" s="30"/>
      <c r="O918" s="30"/>
      <c r="P918" s="30"/>
      <c r="Q918" s="30"/>
      <c r="R918" s="30"/>
    </row>
    <row r="919" spans="11:18" ht="12.75">
      <c r="K919" s="30"/>
      <c r="L919" s="30"/>
      <c r="M919" s="30"/>
      <c r="N919" s="30"/>
      <c r="O919" s="30"/>
      <c r="P919" s="30"/>
      <c r="Q919" s="30"/>
      <c r="R919" s="30"/>
    </row>
    <row r="920" spans="11:18" ht="12.75">
      <c r="K920" s="30"/>
      <c r="L920" s="30"/>
      <c r="M920" s="30"/>
      <c r="N920" s="30"/>
      <c r="O920" s="30"/>
      <c r="P920" s="30"/>
      <c r="Q920" s="30"/>
      <c r="R920" s="30"/>
    </row>
    <row r="921" spans="11:18" ht="12.75">
      <c r="K921" s="30"/>
      <c r="L921" s="30"/>
      <c r="M921" s="30"/>
      <c r="N921" s="30"/>
      <c r="O921" s="30"/>
      <c r="P921" s="30"/>
      <c r="Q921" s="30"/>
      <c r="R921" s="30"/>
    </row>
    <row r="922" spans="11:18" ht="12.75">
      <c r="K922" s="30"/>
      <c r="L922" s="30"/>
      <c r="M922" s="30"/>
      <c r="N922" s="30"/>
      <c r="O922" s="30"/>
      <c r="P922" s="30"/>
      <c r="Q922" s="30"/>
      <c r="R922" s="30"/>
    </row>
    <row r="923" spans="11:18" ht="12.75">
      <c r="K923" s="30"/>
      <c r="L923" s="30"/>
      <c r="M923" s="30"/>
      <c r="N923" s="30"/>
      <c r="O923" s="30"/>
      <c r="P923" s="30"/>
      <c r="Q923" s="30"/>
      <c r="R923" s="30"/>
    </row>
    <row r="924" spans="11:18" ht="12.75">
      <c r="K924" s="30"/>
      <c r="L924" s="30"/>
      <c r="M924" s="30"/>
      <c r="N924" s="30"/>
      <c r="O924" s="30"/>
      <c r="P924" s="30"/>
      <c r="Q924" s="30"/>
      <c r="R924" s="30"/>
    </row>
    <row r="925" spans="11:18" ht="12.75">
      <c r="K925" s="30"/>
      <c r="L925" s="30"/>
      <c r="M925" s="30"/>
      <c r="N925" s="30"/>
      <c r="O925" s="30"/>
      <c r="P925" s="30"/>
      <c r="Q925" s="30"/>
      <c r="R925" s="30"/>
    </row>
    <row r="926" spans="11:18" ht="12.75">
      <c r="K926" s="30"/>
      <c r="L926" s="30"/>
      <c r="M926" s="30"/>
      <c r="N926" s="30"/>
      <c r="O926" s="30"/>
      <c r="P926" s="30"/>
      <c r="Q926" s="30"/>
      <c r="R926" s="30"/>
    </row>
    <row r="927" spans="11:18" ht="12.75">
      <c r="K927" s="30"/>
      <c r="L927" s="30"/>
      <c r="M927" s="30"/>
      <c r="N927" s="30"/>
      <c r="O927" s="30"/>
      <c r="P927" s="30"/>
      <c r="Q927" s="30"/>
      <c r="R927" s="30"/>
    </row>
    <row r="928" spans="11:18" ht="12.75">
      <c r="K928" s="30"/>
      <c r="L928" s="30"/>
      <c r="M928" s="30"/>
      <c r="N928" s="30"/>
      <c r="O928" s="30"/>
      <c r="P928" s="30"/>
      <c r="Q928" s="30"/>
      <c r="R928" s="30"/>
    </row>
    <row r="929" spans="11:18" ht="12.75">
      <c r="K929" s="30"/>
      <c r="L929" s="30"/>
      <c r="M929" s="30"/>
      <c r="N929" s="30"/>
      <c r="O929" s="30"/>
      <c r="P929" s="30"/>
      <c r="Q929" s="30"/>
      <c r="R929" s="30"/>
    </row>
    <row r="930" spans="11:18" ht="12.75">
      <c r="K930" s="30"/>
      <c r="L930" s="30"/>
      <c r="M930" s="30"/>
      <c r="N930" s="30"/>
      <c r="O930" s="30"/>
      <c r="P930" s="30"/>
      <c r="Q930" s="30"/>
      <c r="R930" s="30"/>
    </row>
    <row r="931" spans="11:18" ht="12.75">
      <c r="K931" s="30"/>
      <c r="L931" s="30"/>
      <c r="M931" s="30"/>
      <c r="N931" s="30"/>
      <c r="O931" s="30"/>
      <c r="P931" s="30"/>
      <c r="Q931" s="30"/>
      <c r="R931" s="30"/>
    </row>
    <row r="932" spans="11:18" ht="12.75">
      <c r="K932" s="30"/>
      <c r="L932" s="30"/>
      <c r="M932" s="30"/>
      <c r="N932" s="30"/>
      <c r="O932" s="30"/>
      <c r="P932" s="30"/>
      <c r="Q932" s="30"/>
      <c r="R932" s="30"/>
    </row>
    <row r="933" spans="11:18" ht="12.75">
      <c r="K933" s="30"/>
      <c r="L933" s="30"/>
      <c r="M933" s="30"/>
      <c r="N933" s="30"/>
      <c r="O933" s="30"/>
      <c r="P933" s="30"/>
      <c r="Q933" s="30"/>
      <c r="R933" s="30"/>
    </row>
    <row r="934" spans="11:18" ht="12.75">
      <c r="K934" s="30"/>
      <c r="L934" s="30"/>
      <c r="M934" s="30"/>
      <c r="N934" s="30"/>
      <c r="O934" s="30"/>
      <c r="P934" s="30"/>
      <c r="Q934" s="30"/>
      <c r="R934" s="30"/>
    </row>
    <row r="935" spans="11:18" ht="12.75">
      <c r="K935" s="30"/>
      <c r="L935" s="30"/>
      <c r="M935" s="30"/>
      <c r="N935" s="30"/>
      <c r="O935" s="30"/>
      <c r="P935" s="30"/>
      <c r="Q935" s="30"/>
      <c r="R935" s="30"/>
    </row>
    <row r="936" spans="11:18" ht="12.75">
      <c r="K936" s="30"/>
      <c r="L936" s="30"/>
      <c r="M936" s="30"/>
      <c r="N936" s="30"/>
      <c r="O936" s="30"/>
      <c r="P936" s="30"/>
      <c r="Q936" s="30"/>
      <c r="R936" s="30"/>
    </row>
    <row r="937" spans="11:18" ht="12.75">
      <c r="K937" s="30"/>
      <c r="L937" s="30"/>
      <c r="M937" s="30"/>
      <c r="N937" s="30"/>
      <c r="O937" s="30"/>
      <c r="P937" s="30"/>
      <c r="Q937" s="30"/>
      <c r="R937" s="30"/>
    </row>
    <row r="938" spans="11:18" ht="12.75">
      <c r="K938" s="30"/>
      <c r="L938" s="30"/>
      <c r="M938" s="30"/>
      <c r="N938" s="30"/>
      <c r="O938" s="30"/>
      <c r="P938" s="30"/>
      <c r="Q938" s="30"/>
      <c r="R938" s="30"/>
    </row>
    <row r="939" spans="11:18" ht="12.75">
      <c r="K939" s="30"/>
      <c r="L939" s="30"/>
      <c r="M939" s="30"/>
      <c r="N939" s="30"/>
      <c r="O939" s="30"/>
      <c r="P939" s="30"/>
      <c r="Q939" s="30"/>
      <c r="R939" s="30"/>
    </row>
    <row r="940" spans="11:18" ht="12.75">
      <c r="K940" s="30"/>
      <c r="L940" s="30"/>
      <c r="M940" s="30"/>
      <c r="N940" s="30"/>
      <c r="O940" s="30"/>
      <c r="P940" s="30"/>
      <c r="Q940" s="30"/>
      <c r="R940" s="30"/>
    </row>
    <row r="941" spans="11:18" ht="12.75">
      <c r="K941" s="30"/>
      <c r="L941" s="30"/>
      <c r="M941" s="30"/>
      <c r="N941" s="30"/>
      <c r="O941" s="30"/>
      <c r="P941" s="30"/>
      <c r="Q941" s="30"/>
      <c r="R941" s="30"/>
    </row>
    <row r="942" spans="11:18" ht="12.75">
      <c r="K942" s="30"/>
      <c r="L942" s="30"/>
      <c r="M942" s="30"/>
      <c r="N942" s="30"/>
      <c r="O942" s="30"/>
      <c r="P942" s="30"/>
      <c r="Q942" s="30"/>
      <c r="R942" s="30"/>
    </row>
    <row r="943" spans="11:18" ht="12.75">
      <c r="K943" s="30"/>
      <c r="L943" s="30"/>
      <c r="M943" s="30"/>
      <c r="N943" s="30"/>
      <c r="O943" s="30"/>
      <c r="P943" s="30"/>
      <c r="Q943" s="30"/>
      <c r="R943" s="30"/>
    </row>
    <row r="944" spans="11:18" ht="12.75">
      <c r="K944" s="30"/>
      <c r="L944" s="30"/>
      <c r="M944" s="30"/>
      <c r="N944" s="30"/>
      <c r="O944" s="30"/>
      <c r="P944" s="30"/>
      <c r="Q944" s="30"/>
      <c r="R944" s="30"/>
    </row>
    <row r="945" spans="11:18" ht="12.75">
      <c r="K945" s="30"/>
      <c r="L945" s="30"/>
      <c r="M945" s="30"/>
      <c r="N945" s="30"/>
      <c r="O945" s="30"/>
      <c r="P945" s="30"/>
      <c r="Q945" s="30"/>
      <c r="R945" s="30"/>
    </row>
    <row r="946" spans="11:18" ht="12.75">
      <c r="K946" s="30"/>
      <c r="L946" s="30"/>
      <c r="M946" s="30"/>
      <c r="N946" s="30"/>
      <c r="O946" s="30"/>
      <c r="P946" s="30"/>
      <c r="Q946" s="30"/>
      <c r="R946" s="30"/>
    </row>
    <row r="947" spans="11:18" ht="12.75">
      <c r="K947" s="30"/>
      <c r="L947" s="30"/>
      <c r="M947" s="30"/>
      <c r="N947" s="30"/>
      <c r="O947" s="30"/>
      <c r="P947" s="30"/>
      <c r="Q947" s="30"/>
      <c r="R947" s="30"/>
    </row>
    <row r="948" spans="11:18" ht="12.75">
      <c r="K948" s="30"/>
      <c r="L948" s="30"/>
      <c r="M948" s="30"/>
      <c r="N948" s="30"/>
      <c r="O948" s="30"/>
      <c r="P948" s="30"/>
      <c r="Q948" s="30"/>
      <c r="R948" s="30"/>
    </row>
    <row r="949" spans="11:18" ht="12.75">
      <c r="K949" s="30"/>
      <c r="L949" s="30"/>
      <c r="M949" s="30"/>
      <c r="N949" s="30"/>
      <c r="O949" s="30"/>
      <c r="P949" s="30"/>
      <c r="Q949" s="30"/>
      <c r="R949" s="30"/>
    </row>
    <row r="950" spans="11:18" ht="12.75">
      <c r="K950" s="30"/>
      <c r="L950" s="30"/>
      <c r="M950" s="30"/>
      <c r="N950" s="30"/>
      <c r="O950" s="30"/>
      <c r="P950" s="30"/>
      <c r="Q950" s="30"/>
      <c r="R950" s="30"/>
    </row>
    <row r="951" spans="11:18" ht="12.75">
      <c r="K951" s="30"/>
      <c r="L951" s="30"/>
      <c r="M951" s="30"/>
      <c r="N951" s="30"/>
      <c r="O951" s="30"/>
      <c r="P951" s="30"/>
      <c r="Q951" s="30"/>
      <c r="R951" s="30"/>
    </row>
    <row r="952" spans="11:18" ht="12.75">
      <c r="K952" s="30"/>
      <c r="L952" s="30"/>
      <c r="M952" s="30"/>
      <c r="N952" s="30"/>
      <c r="O952" s="30"/>
      <c r="P952" s="30"/>
      <c r="Q952" s="30"/>
      <c r="R952" s="30"/>
    </row>
    <row r="953" spans="11:18" ht="12.75">
      <c r="K953" s="30"/>
      <c r="L953" s="30"/>
      <c r="M953" s="30"/>
      <c r="N953" s="30"/>
      <c r="O953" s="30"/>
      <c r="P953" s="30"/>
      <c r="Q953" s="30"/>
      <c r="R953" s="30"/>
    </row>
    <row r="954" spans="11:18" ht="12.75">
      <c r="K954" s="30"/>
      <c r="L954" s="30"/>
      <c r="M954" s="30"/>
      <c r="N954" s="30"/>
      <c r="O954" s="30"/>
      <c r="P954" s="30"/>
      <c r="Q954" s="30"/>
      <c r="R954" s="30"/>
    </row>
    <row r="955" spans="11:18" ht="12.75">
      <c r="K955" s="30"/>
      <c r="L955" s="30"/>
      <c r="M955" s="30"/>
      <c r="N955" s="30"/>
      <c r="O955" s="30"/>
      <c r="P955" s="30"/>
      <c r="Q955" s="30"/>
      <c r="R955" s="30"/>
    </row>
    <row r="956" spans="11:18" ht="12.75">
      <c r="K956" s="30"/>
      <c r="L956" s="30"/>
      <c r="M956" s="30"/>
      <c r="N956" s="30"/>
      <c r="O956" s="30"/>
      <c r="P956" s="30"/>
      <c r="Q956" s="30"/>
      <c r="R956" s="30"/>
    </row>
    <row r="957" spans="11:18" ht="12.75">
      <c r="K957" s="30"/>
      <c r="L957" s="30"/>
      <c r="M957" s="30"/>
      <c r="N957" s="30"/>
      <c r="O957" s="30"/>
      <c r="P957" s="30"/>
      <c r="Q957" s="30"/>
      <c r="R957" s="30"/>
    </row>
    <row r="958" spans="11:18" ht="12.75">
      <c r="K958" s="30"/>
      <c r="L958" s="30"/>
      <c r="M958" s="30"/>
      <c r="N958" s="30"/>
      <c r="O958" s="30"/>
      <c r="P958" s="30"/>
      <c r="Q958" s="30"/>
      <c r="R958" s="30"/>
    </row>
    <row r="959" spans="11:18" ht="12.75">
      <c r="K959" s="30"/>
      <c r="L959" s="30"/>
      <c r="M959" s="30"/>
      <c r="N959" s="30"/>
      <c r="O959" s="30"/>
      <c r="P959" s="30"/>
      <c r="Q959" s="30"/>
      <c r="R959" s="30"/>
    </row>
    <row r="960" spans="11:18" ht="12.75">
      <c r="K960" s="30"/>
      <c r="L960" s="30"/>
      <c r="M960" s="30"/>
      <c r="N960" s="30"/>
      <c r="O960" s="30"/>
      <c r="P960" s="30"/>
      <c r="Q960" s="30"/>
      <c r="R960" s="30"/>
    </row>
    <row r="961" spans="11:18" ht="12.75">
      <c r="K961" s="30"/>
      <c r="L961" s="30"/>
      <c r="M961" s="30"/>
      <c r="N961" s="30"/>
      <c r="O961" s="30"/>
      <c r="P961" s="30"/>
      <c r="Q961" s="30"/>
      <c r="R961" s="30"/>
    </row>
    <row r="962" spans="11:18" ht="12.75">
      <c r="K962" s="30"/>
      <c r="L962" s="30"/>
      <c r="M962" s="30"/>
      <c r="N962" s="30"/>
      <c r="O962" s="30"/>
      <c r="P962" s="30"/>
      <c r="Q962" s="30"/>
      <c r="R962" s="30"/>
    </row>
    <row r="963" spans="11:18" ht="12.75">
      <c r="K963" s="30"/>
      <c r="L963" s="30"/>
      <c r="M963" s="30"/>
      <c r="N963" s="30"/>
      <c r="O963" s="30"/>
      <c r="P963" s="30"/>
      <c r="Q963" s="30"/>
      <c r="R963" s="30"/>
    </row>
    <row r="964" spans="11:18" ht="12.75">
      <c r="K964" s="30"/>
      <c r="L964" s="30"/>
      <c r="M964" s="30"/>
      <c r="N964" s="30"/>
      <c r="O964" s="30"/>
      <c r="P964" s="30"/>
      <c r="Q964" s="30"/>
      <c r="R964" s="30"/>
    </row>
    <row r="965" spans="11:18" ht="12.75">
      <c r="K965" s="30"/>
      <c r="L965" s="30"/>
      <c r="M965" s="30"/>
      <c r="N965" s="30"/>
      <c r="O965" s="30"/>
      <c r="P965" s="30"/>
      <c r="Q965" s="30"/>
      <c r="R965" s="30"/>
    </row>
  </sheetData>
  <mergeCells count="1">
    <mergeCell ref="C46:L46"/>
  </mergeCells>
  <conditionalFormatting sqref="K60:N60 M61:M78 X59:AB78 J59:J92">
    <cfRule type="cellIs" priority="3" dxfId="0" operator="greaterThan">
      <formula>49.9</formula>
    </cfRule>
  </conditionalFormatting>
  <conditionalFormatting sqref="M59 M79:M92">
    <cfRule type="cellIs" priority="2" dxfId="0" operator="greaterThan">
      <formula>49.9</formula>
    </cfRule>
  </conditionalFormatting>
  <conditionalFormatting sqref="X79:AB92">
    <cfRule type="cellIs" priority="1" dxfId="0" operator="greaterThan">
      <formula>49.9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B3:AM183"/>
  <sheetViews>
    <sheetView showGridLines="0" workbookViewId="0" topLeftCell="A1">
      <selection activeCell="U72" sqref="U72"/>
    </sheetView>
  </sheetViews>
  <sheetFormatPr defaultColWidth="8.8515625" defaultRowHeight="12.75"/>
  <cols>
    <col min="1" max="2" width="8.8515625" style="30" customWidth="1"/>
    <col min="3" max="3" width="33.28125" style="30" customWidth="1"/>
    <col min="4" max="4" width="10.421875" style="30" bestFit="1" customWidth="1"/>
    <col min="5" max="5" width="11.57421875" style="30" customWidth="1"/>
    <col min="6" max="15" width="11.00390625" style="30" bestFit="1" customWidth="1"/>
    <col min="16" max="17" width="9.8515625" style="30" bestFit="1" customWidth="1"/>
    <col min="18" max="18" width="10.7109375" style="30" customWidth="1"/>
    <col min="19" max="21" width="8.8515625" style="30" customWidth="1"/>
    <col min="22" max="34" width="11.00390625" style="30" customWidth="1"/>
    <col min="35" max="16384" width="8.8515625" style="30" customWidth="1"/>
  </cols>
  <sheetData>
    <row r="1" ht="12.75" customHeight="1"/>
    <row r="2" ht="12.75" customHeight="1"/>
    <row r="3" spans="2:13" s="21" customFormat="1" ht="12.75" customHeight="1">
      <c r="B3" s="7"/>
      <c r="C3" s="11" t="s">
        <v>191</v>
      </c>
      <c r="D3" s="12"/>
      <c r="E3" s="12"/>
      <c r="F3" s="12"/>
      <c r="G3" s="8"/>
      <c r="H3" s="8"/>
      <c r="I3" s="8"/>
      <c r="J3" s="8"/>
      <c r="K3" s="8"/>
      <c r="L3" s="8"/>
      <c r="M3" s="8"/>
    </row>
    <row r="4" s="21" customFormat="1" ht="12.75" customHeight="1">
      <c r="C4" s="21" t="s">
        <v>64</v>
      </c>
    </row>
    <row r="5" ht="12.75" customHeight="1"/>
    <row r="6" ht="12.75" customHeight="1"/>
    <row r="36" spans="18:39" s="21" customFormat="1" ht="12.75">
      <c r="R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9" ht="12.75">
      <c r="C39" s="35" t="s">
        <v>82</v>
      </c>
    </row>
    <row r="40" ht="12.75">
      <c r="C40" s="35"/>
    </row>
    <row r="41" ht="12.75">
      <c r="C41" s="35"/>
    </row>
    <row r="42" ht="12.75">
      <c r="C42" s="25" t="s">
        <v>14</v>
      </c>
    </row>
    <row r="43" spans="3:15" ht="12.75"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3:15" ht="12.75"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3:15" ht="12.75"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3:15" ht="12.75">
      <c r="C46" s="1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3:15" ht="12.75"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9" spans="3:18" ht="12.75">
      <c r="C49" s="298"/>
      <c r="D49" s="298" t="s">
        <v>50</v>
      </c>
      <c r="E49" s="298" t="s">
        <v>51</v>
      </c>
      <c r="F49" s="298" t="s">
        <v>52</v>
      </c>
      <c r="G49" s="298" t="s">
        <v>53</v>
      </c>
      <c r="H49" s="298" t="s">
        <v>54</v>
      </c>
      <c r="I49" s="298" t="s">
        <v>55</v>
      </c>
      <c r="J49" s="298" t="s">
        <v>56</v>
      </c>
      <c r="K49" s="298" t="s">
        <v>57</v>
      </c>
      <c r="L49" s="298" t="s">
        <v>58</v>
      </c>
      <c r="M49" s="298" t="s">
        <v>59</v>
      </c>
      <c r="N49" s="298" t="s">
        <v>60</v>
      </c>
      <c r="O49" s="298" t="s">
        <v>61</v>
      </c>
      <c r="P49" s="298" t="s">
        <v>69</v>
      </c>
      <c r="Q49" s="298" t="s">
        <v>70</v>
      </c>
      <c r="R49" s="298" t="s">
        <v>71</v>
      </c>
    </row>
    <row r="50" spans="3:18" ht="12.75">
      <c r="C50" s="298" t="s">
        <v>62</v>
      </c>
      <c r="D50" s="46">
        <v>26892571</v>
      </c>
      <c r="E50" s="46">
        <v>26346120</v>
      </c>
      <c r="F50" s="46">
        <v>25871370</v>
      </c>
      <c r="G50" s="46">
        <v>25315964</v>
      </c>
      <c r="H50" s="46">
        <v>25572638</v>
      </c>
      <c r="I50" s="46">
        <v>24904355</v>
      </c>
      <c r="J50" s="46">
        <v>24724860</v>
      </c>
      <c r="K50" s="46">
        <v>24804844</v>
      </c>
      <c r="L50" s="46">
        <v>24724911</v>
      </c>
      <c r="M50" s="46">
        <v>23476182</v>
      </c>
      <c r="N50" s="46">
        <v>23779466</v>
      </c>
      <c r="O50" s="46">
        <v>24096508</v>
      </c>
      <c r="P50" s="46">
        <v>23632410</v>
      </c>
      <c r="Q50" s="46">
        <v>24051396</v>
      </c>
      <c r="R50" s="46">
        <v>24363382</v>
      </c>
    </row>
    <row r="51" spans="3:18" ht="12.75">
      <c r="C51" s="298" t="s">
        <v>63</v>
      </c>
      <c r="D51" s="46">
        <v>14927394</v>
      </c>
      <c r="E51" s="46">
        <v>14862204</v>
      </c>
      <c r="F51" s="46">
        <v>14772837</v>
      </c>
      <c r="G51" s="46">
        <v>13188906</v>
      </c>
      <c r="H51" s="46">
        <v>15551367</v>
      </c>
      <c r="I51" s="46">
        <v>14754956</v>
      </c>
      <c r="J51" s="46">
        <v>14153193</v>
      </c>
      <c r="K51" s="46">
        <v>14187534</v>
      </c>
      <c r="L51" s="46">
        <v>15113622</v>
      </c>
      <c r="M51" s="46">
        <v>14858096</v>
      </c>
      <c r="N51" s="46">
        <v>14681261</v>
      </c>
      <c r="O51" s="46">
        <v>14948400</v>
      </c>
      <c r="P51" s="46">
        <v>14305634</v>
      </c>
      <c r="Q51" s="46">
        <v>14912519</v>
      </c>
      <c r="R51" s="46">
        <v>15375558</v>
      </c>
    </row>
    <row r="52" spans="3:18" ht="12.75">
      <c r="C52" s="298" t="s">
        <v>74</v>
      </c>
      <c r="D52" s="31">
        <v>11965177</v>
      </c>
      <c r="E52" s="31">
        <v>11483916</v>
      </c>
      <c r="F52" s="31">
        <v>11098533</v>
      </c>
      <c r="G52" s="31">
        <v>12127058</v>
      </c>
      <c r="H52" s="31">
        <v>10021271</v>
      </c>
      <c r="I52" s="31">
        <v>10149399</v>
      </c>
      <c r="J52" s="31">
        <v>10571667</v>
      </c>
      <c r="K52" s="31">
        <v>10617310</v>
      </c>
      <c r="L52" s="31">
        <v>9611289</v>
      </c>
      <c r="M52" s="31">
        <v>8618086</v>
      </c>
      <c r="N52" s="31">
        <v>9098205</v>
      </c>
      <c r="O52" s="31">
        <v>9148108</v>
      </c>
      <c r="P52" s="31">
        <v>9326776</v>
      </c>
      <c r="Q52" s="31">
        <v>9138877</v>
      </c>
      <c r="R52" s="31">
        <v>8987824</v>
      </c>
    </row>
    <row r="53" spans="3:18" ht="12.75">
      <c r="C53" s="298" t="s">
        <v>75</v>
      </c>
      <c r="D53" s="262">
        <v>100</v>
      </c>
      <c r="E53" s="263">
        <f>100/$D52*E52</f>
        <v>95.97781963442746</v>
      </c>
      <c r="F53" s="263">
        <f>100/$D52*F52</f>
        <v>92.75694793315635</v>
      </c>
      <c r="G53" s="263">
        <f aca="true" t="shared" si="0" ref="G53:R53">100/$D52*G52</f>
        <v>101.352934436323</v>
      </c>
      <c r="H53" s="263">
        <f t="shared" si="0"/>
        <v>83.75363774392973</v>
      </c>
      <c r="I53" s="263">
        <f t="shared" si="0"/>
        <v>84.82447856809807</v>
      </c>
      <c r="J53" s="263">
        <f t="shared" si="0"/>
        <v>88.35361984197976</v>
      </c>
      <c r="K53" s="263">
        <f t="shared" si="0"/>
        <v>88.73508515586522</v>
      </c>
      <c r="L53" s="263">
        <f t="shared" si="0"/>
        <v>80.32717777597439</v>
      </c>
      <c r="M53" s="263">
        <f t="shared" si="0"/>
        <v>72.02639793794943</v>
      </c>
      <c r="N53" s="263">
        <f t="shared" si="0"/>
        <v>76.03903393990744</v>
      </c>
      <c r="O53" s="263">
        <f t="shared" si="0"/>
        <v>76.45610257165438</v>
      </c>
      <c r="P53" s="263">
        <f t="shared" si="0"/>
        <v>77.94933581007619</v>
      </c>
      <c r="Q53" s="263">
        <f t="shared" si="0"/>
        <v>76.37895369203481</v>
      </c>
      <c r="R53" s="263">
        <f t="shared" si="0"/>
        <v>75.11651520073626</v>
      </c>
    </row>
    <row r="54" spans="3:18" ht="12.75">
      <c r="C54" s="298" t="s">
        <v>76</v>
      </c>
      <c r="D54" s="32">
        <f>D51/D50</f>
        <v>0.555075005658626</v>
      </c>
      <c r="E54" s="32">
        <f aca="true" t="shared" si="1" ref="E54:R54">E51/E50</f>
        <v>0.5641135772553986</v>
      </c>
      <c r="F54" s="32">
        <f t="shared" si="1"/>
        <v>0.5710110056019453</v>
      </c>
      <c r="G54" s="32">
        <f t="shared" si="1"/>
        <v>0.5209719053163451</v>
      </c>
      <c r="H54" s="32">
        <f t="shared" si="1"/>
        <v>0.6081252548133673</v>
      </c>
      <c r="I54" s="32">
        <f t="shared" si="1"/>
        <v>0.5924648921845196</v>
      </c>
      <c r="J54" s="32">
        <f t="shared" si="1"/>
        <v>0.5724276295194392</v>
      </c>
      <c r="K54" s="32">
        <f t="shared" si="1"/>
        <v>0.5719662659438616</v>
      </c>
      <c r="L54" s="32">
        <f t="shared" si="1"/>
        <v>0.6112710375378095</v>
      </c>
      <c r="M54" s="32">
        <f t="shared" si="1"/>
        <v>0.6329008694855066</v>
      </c>
      <c r="N54" s="32">
        <f t="shared" si="1"/>
        <v>0.6173923754217189</v>
      </c>
      <c r="O54" s="32">
        <f t="shared" si="1"/>
        <v>0.6203554473536166</v>
      </c>
      <c r="P54" s="32">
        <f t="shared" si="1"/>
        <v>0.6053396162304225</v>
      </c>
      <c r="Q54" s="32">
        <f t="shared" si="1"/>
        <v>0.6200271701484604</v>
      </c>
      <c r="R54" s="32">
        <f t="shared" si="1"/>
        <v>0.6310929246194145</v>
      </c>
    </row>
    <row r="55" spans="3:18" ht="12.75">
      <c r="C55" s="298" t="s">
        <v>77</v>
      </c>
      <c r="D55" s="33">
        <v>100</v>
      </c>
      <c r="E55" s="33">
        <f>100/$D54*E54</f>
        <v>101.62835139478993</v>
      </c>
      <c r="F55" s="33">
        <f aca="true" t="shared" si="2" ref="F55:R55">100/$D54*F54</f>
        <v>102.87096334384762</v>
      </c>
      <c r="G55" s="33">
        <f t="shared" si="2"/>
        <v>93.85612755129988</v>
      </c>
      <c r="H55" s="33">
        <f t="shared" si="2"/>
        <v>109.557311825236</v>
      </c>
      <c r="I55" s="33">
        <f t="shared" si="2"/>
        <v>106.73600615137201</v>
      </c>
      <c r="J55" s="33">
        <f t="shared" si="2"/>
        <v>103.12617640569553</v>
      </c>
      <c r="K55" s="33">
        <f t="shared" si="2"/>
        <v>103.04305906643971</v>
      </c>
      <c r="L55" s="33">
        <f t="shared" si="2"/>
        <v>110.12404293227074</v>
      </c>
      <c r="M55" s="33">
        <f t="shared" si="2"/>
        <v>114.02078332360436</v>
      </c>
      <c r="N55" s="33">
        <f t="shared" si="2"/>
        <v>111.22683765757927</v>
      </c>
      <c r="O55" s="33">
        <f t="shared" si="2"/>
        <v>111.76065234959226</v>
      </c>
      <c r="P55" s="33">
        <f t="shared" si="2"/>
        <v>109.0554627859986</v>
      </c>
      <c r="Q55" s="33">
        <f t="shared" si="2"/>
        <v>111.70151129625539</v>
      </c>
      <c r="R55" s="33">
        <f t="shared" si="2"/>
        <v>113.69507151030682</v>
      </c>
    </row>
    <row r="56" spans="4:17" ht="12.7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60" spans="3:18" ht="12.75">
      <c r="C60" s="52" t="s">
        <v>65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2" spans="3:18" ht="12.75">
      <c r="C62" s="52" t="s">
        <v>84</v>
      </c>
      <c r="D62" s="54">
        <v>42746.56958333333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3:18" ht="12.75">
      <c r="C63" s="52" t="s">
        <v>85</v>
      </c>
      <c r="D63" s="54">
        <v>42753.565480289355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3:18" ht="12.75">
      <c r="C64" s="52" t="s">
        <v>86</v>
      </c>
      <c r="D64" s="52" t="s">
        <v>87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6" spans="3:18" ht="12.75">
      <c r="C66" s="52" t="s">
        <v>88</v>
      </c>
      <c r="D66" s="52" t="s">
        <v>89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3:18" ht="12.75">
      <c r="C67" s="52" t="s">
        <v>66</v>
      </c>
      <c r="D67" s="52" t="s">
        <v>109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9" spans="3:18" ht="12.75">
      <c r="C69" s="56" t="s">
        <v>67</v>
      </c>
      <c r="D69" s="56" t="s">
        <v>50</v>
      </c>
      <c r="E69" s="56" t="s">
        <v>51</v>
      </c>
      <c r="F69" s="56" t="s">
        <v>52</v>
      </c>
      <c r="G69" s="56" t="s">
        <v>53</v>
      </c>
      <c r="H69" s="56" t="s">
        <v>54</v>
      </c>
      <c r="I69" s="56" t="s">
        <v>55</v>
      </c>
      <c r="J69" s="56" t="s">
        <v>56</v>
      </c>
      <c r="K69" s="56" t="s">
        <v>57</v>
      </c>
      <c r="L69" s="56" t="s">
        <v>58</v>
      </c>
      <c r="M69" s="56" t="s">
        <v>59</v>
      </c>
      <c r="N69" s="56" t="s">
        <v>60</v>
      </c>
      <c r="O69" s="56" t="s">
        <v>61</v>
      </c>
      <c r="P69" s="56" t="s">
        <v>69</v>
      </c>
      <c r="Q69" s="56" t="s">
        <v>70</v>
      </c>
      <c r="R69" s="56" t="s">
        <v>71</v>
      </c>
    </row>
    <row r="70" spans="3:18" ht="12.75">
      <c r="C70" s="56" t="s">
        <v>72</v>
      </c>
      <c r="D70" s="58">
        <f>D110-D150</f>
        <v>11965177</v>
      </c>
      <c r="E70" s="58">
        <f aca="true" t="shared" si="3" ref="E70:G70">E110-E150</f>
        <v>11483916</v>
      </c>
      <c r="F70" s="58">
        <f t="shared" si="3"/>
        <v>11098533</v>
      </c>
      <c r="G70" s="58">
        <f t="shared" si="3"/>
        <v>12127058</v>
      </c>
      <c r="H70" s="59">
        <v>10021271</v>
      </c>
      <c r="I70" s="59">
        <v>10149399</v>
      </c>
      <c r="J70" s="59">
        <v>10571667</v>
      </c>
      <c r="K70" s="59">
        <v>10617310</v>
      </c>
      <c r="L70" s="59">
        <v>9611289</v>
      </c>
      <c r="M70" s="59">
        <v>8618086</v>
      </c>
      <c r="N70" s="59">
        <v>9098205</v>
      </c>
      <c r="O70" s="59">
        <v>9148108</v>
      </c>
      <c r="P70" s="59">
        <v>9326776</v>
      </c>
      <c r="Q70" s="59">
        <v>9138877</v>
      </c>
      <c r="R70" s="58">
        <f>R110-R150</f>
        <v>8987824</v>
      </c>
    </row>
    <row r="71" spans="3:18" ht="12.75">
      <c r="C71" s="56" t="s">
        <v>95</v>
      </c>
      <c r="D71" s="59">
        <v>9847443</v>
      </c>
      <c r="E71" s="59">
        <v>9624647</v>
      </c>
      <c r="F71" s="59">
        <v>9051968</v>
      </c>
      <c r="G71" s="59">
        <v>9889863</v>
      </c>
      <c r="H71" s="59">
        <v>8489973</v>
      </c>
      <c r="I71" s="59">
        <v>8355660</v>
      </c>
      <c r="J71" s="59">
        <v>8330957</v>
      </c>
      <c r="K71" s="59">
        <v>8175077</v>
      </c>
      <c r="L71" s="59">
        <v>7622141</v>
      </c>
      <c r="M71" s="59">
        <v>6808013</v>
      </c>
      <c r="N71" s="59">
        <v>7406268</v>
      </c>
      <c r="O71" s="59">
        <v>7593648</v>
      </c>
      <c r="P71" s="59">
        <v>7341983</v>
      </c>
      <c r="Q71" s="59">
        <v>7373961</v>
      </c>
      <c r="R71" s="58">
        <f>R111-R151</f>
        <v>7564933</v>
      </c>
    </row>
    <row r="72" spans="3:18" ht="12.75">
      <c r="C72" s="56" t="s">
        <v>31</v>
      </c>
      <c r="D72" s="59">
        <v>265106</v>
      </c>
      <c r="E72" s="59">
        <v>250271</v>
      </c>
      <c r="F72" s="59">
        <v>236032</v>
      </c>
      <c r="G72" s="59">
        <v>210978</v>
      </c>
      <c r="H72" s="59">
        <v>202977</v>
      </c>
      <c r="I72" s="59">
        <v>201951</v>
      </c>
      <c r="J72" s="59">
        <v>209822</v>
      </c>
      <c r="K72" s="59">
        <v>198475</v>
      </c>
      <c r="L72" s="59">
        <v>169949</v>
      </c>
      <c r="M72" s="59">
        <v>176514</v>
      </c>
      <c r="N72" s="59">
        <v>192788</v>
      </c>
      <c r="O72" s="59">
        <v>191516</v>
      </c>
      <c r="P72" s="59">
        <v>190845</v>
      </c>
      <c r="Q72" s="59">
        <v>184568</v>
      </c>
      <c r="R72" s="59">
        <v>175550</v>
      </c>
    </row>
    <row r="73" spans="3:18" ht="12.75">
      <c r="C73" s="56" t="s">
        <v>32</v>
      </c>
      <c r="D73" s="59">
        <v>157391</v>
      </c>
      <c r="E73" s="59">
        <v>147562</v>
      </c>
      <c r="F73" s="59">
        <v>115229</v>
      </c>
      <c r="G73" s="59">
        <v>166517</v>
      </c>
      <c r="H73" s="59">
        <v>100611</v>
      </c>
      <c r="I73" s="59">
        <v>132505</v>
      </c>
      <c r="J73" s="59">
        <v>125448</v>
      </c>
      <c r="K73" s="59">
        <v>186065</v>
      </c>
      <c r="L73" s="59">
        <v>80977</v>
      </c>
      <c r="M73" s="59">
        <v>102100</v>
      </c>
      <c r="N73" s="59">
        <v>71741</v>
      </c>
      <c r="O73" s="59">
        <v>60297</v>
      </c>
      <c r="P73" s="59">
        <v>123981</v>
      </c>
      <c r="Q73" s="59">
        <v>78959</v>
      </c>
      <c r="R73" s="59">
        <v>137487</v>
      </c>
    </row>
    <row r="74" spans="3:18" ht="12.75">
      <c r="C74" s="56" t="s">
        <v>20</v>
      </c>
      <c r="D74" s="59">
        <v>268939</v>
      </c>
      <c r="E74" s="59">
        <v>294225</v>
      </c>
      <c r="F74" s="59">
        <v>288809</v>
      </c>
      <c r="G74" s="59">
        <v>285679</v>
      </c>
      <c r="H74" s="59">
        <v>247174</v>
      </c>
      <c r="I74" s="59">
        <v>261296</v>
      </c>
      <c r="J74" s="59">
        <v>297612</v>
      </c>
      <c r="K74" s="59">
        <v>313701</v>
      </c>
      <c r="L74" s="59">
        <v>289689</v>
      </c>
      <c r="M74" s="59">
        <v>200594</v>
      </c>
      <c r="N74" s="59">
        <v>236702</v>
      </c>
      <c r="O74" s="59">
        <v>278370</v>
      </c>
      <c r="P74" s="59">
        <v>310378</v>
      </c>
      <c r="Q74" s="59">
        <v>266541</v>
      </c>
      <c r="R74" s="59">
        <v>222748</v>
      </c>
    </row>
    <row r="75" spans="3:18" ht="12.75">
      <c r="C75" s="56" t="s">
        <v>33</v>
      </c>
      <c r="D75" s="59">
        <v>349143</v>
      </c>
      <c r="E75" s="59">
        <v>342518</v>
      </c>
      <c r="F75" s="59">
        <v>332847</v>
      </c>
      <c r="G75" s="59">
        <v>310276</v>
      </c>
      <c r="H75" s="59">
        <v>323213</v>
      </c>
      <c r="I75" s="59">
        <v>301940</v>
      </c>
      <c r="J75" s="59">
        <v>275800</v>
      </c>
      <c r="K75" s="59">
        <v>283950</v>
      </c>
      <c r="L75" s="59">
        <v>284997</v>
      </c>
      <c r="M75" s="59">
        <v>228316</v>
      </c>
      <c r="N75" s="59">
        <v>240759</v>
      </c>
      <c r="O75" s="59">
        <v>235131</v>
      </c>
      <c r="P75" s="59">
        <v>222102</v>
      </c>
      <c r="Q75" s="59">
        <v>228797</v>
      </c>
      <c r="R75" s="59">
        <v>211694</v>
      </c>
    </row>
    <row r="76" spans="3:18" ht="12.75">
      <c r="C76" s="56" t="s">
        <v>73</v>
      </c>
      <c r="D76" s="59">
        <v>1879966</v>
      </c>
      <c r="E76" s="59">
        <v>1661819</v>
      </c>
      <c r="F76" s="59">
        <v>1710359</v>
      </c>
      <c r="G76" s="59">
        <v>1933822</v>
      </c>
      <c r="H76" s="59">
        <v>1437555</v>
      </c>
      <c r="I76" s="59">
        <v>1462163</v>
      </c>
      <c r="J76" s="59">
        <v>1628299</v>
      </c>
      <c r="K76" s="59">
        <v>1376015</v>
      </c>
      <c r="L76" s="59">
        <v>1481860</v>
      </c>
      <c r="M76" s="59">
        <v>1187125</v>
      </c>
      <c r="N76" s="59">
        <v>1385681</v>
      </c>
      <c r="O76" s="59">
        <v>1660509</v>
      </c>
      <c r="P76" s="59">
        <v>1437211</v>
      </c>
      <c r="Q76" s="59">
        <v>1448641</v>
      </c>
      <c r="R76" s="57" t="s">
        <v>0</v>
      </c>
    </row>
    <row r="77" spans="3:18" ht="12.75">
      <c r="C77" s="56" t="s">
        <v>34</v>
      </c>
      <c r="D77" s="112">
        <v>28920</v>
      </c>
      <c r="E77" s="112">
        <v>28920</v>
      </c>
      <c r="F77" s="112">
        <v>28920</v>
      </c>
      <c r="G77" s="112">
        <v>28920</v>
      </c>
      <c r="H77" s="59">
        <v>28920</v>
      </c>
      <c r="I77" s="59">
        <v>18436</v>
      </c>
      <c r="J77" s="59">
        <v>29100</v>
      </c>
      <c r="K77" s="59">
        <v>20244</v>
      </c>
      <c r="L77" s="59">
        <v>32677</v>
      </c>
      <c r="M77" s="59">
        <v>23334</v>
      </c>
      <c r="N77" s="59">
        <v>29241</v>
      </c>
      <c r="O77" s="59">
        <v>30636</v>
      </c>
      <c r="P77" s="59">
        <v>26767</v>
      </c>
      <c r="Q77" s="59">
        <v>22694</v>
      </c>
      <c r="R77" s="59">
        <v>21260</v>
      </c>
    </row>
    <row r="78" spans="3:18" ht="12.75">
      <c r="C78" s="56" t="s">
        <v>35</v>
      </c>
      <c r="D78" s="59">
        <v>285284</v>
      </c>
      <c r="E78" s="59">
        <v>253207</v>
      </c>
      <c r="F78" s="59">
        <v>255498</v>
      </c>
      <c r="G78" s="59">
        <v>279401</v>
      </c>
      <c r="H78" s="59">
        <v>253659</v>
      </c>
      <c r="I78" s="59">
        <v>244410</v>
      </c>
      <c r="J78" s="59">
        <v>236440</v>
      </c>
      <c r="K78" s="59">
        <v>202292</v>
      </c>
      <c r="L78" s="59">
        <v>126574</v>
      </c>
      <c r="M78" s="59">
        <v>131243</v>
      </c>
      <c r="N78" s="59">
        <v>155173</v>
      </c>
      <c r="O78" s="59">
        <v>103192</v>
      </c>
      <c r="P78" s="59">
        <v>130717</v>
      </c>
      <c r="Q78" s="59">
        <v>198924</v>
      </c>
      <c r="R78" s="57" t="s">
        <v>0</v>
      </c>
    </row>
    <row r="79" spans="3:18" ht="12.75">
      <c r="C79" s="56" t="s">
        <v>36</v>
      </c>
      <c r="D79" s="59">
        <v>385740</v>
      </c>
      <c r="E79" s="59">
        <v>386353</v>
      </c>
      <c r="F79" s="59">
        <v>397365</v>
      </c>
      <c r="G79" s="59">
        <v>395711</v>
      </c>
      <c r="H79" s="59">
        <v>378200</v>
      </c>
      <c r="I79" s="59">
        <v>348952</v>
      </c>
      <c r="J79" s="59">
        <v>361738</v>
      </c>
      <c r="K79" s="59">
        <v>390953</v>
      </c>
      <c r="L79" s="59">
        <v>329050</v>
      </c>
      <c r="M79" s="59">
        <v>310433</v>
      </c>
      <c r="N79" s="59">
        <v>341330</v>
      </c>
      <c r="O79" s="59">
        <v>288335</v>
      </c>
      <c r="P79" s="59">
        <v>282931</v>
      </c>
      <c r="Q79" s="59">
        <v>301779</v>
      </c>
      <c r="R79" s="59">
        <v>300440</v>
      </c>
    </row>
    <row r="80" spans="3:18" ht="12.75">
      <c r="C80" s="56" t="s">
        <v>37</v>
      </c>
      <c r="D80" s="59">
        <v>1274126</v>
      </c>
      <c r="E80" s="59">
        <v>1265517</v>
      </c>
      <c r="F80" s="59">
        <v>1143413</v>
      </c>
      <c r="G80" s="59">
        <v>1312279</v>
      </c>
      <c r="H80" s="59">
        <v>1136490</v>
      </c>
      <c r="I80" s="59">
        <v>1151380</v>
      </c>
      <c r="J80" s="59">
        <v>1130219</v>
      </c>
      <c r="K80" s="59">
        <v>1079480</v>
      </c>
      <c r="L80" s="59">
        <v>815186</v>
      </c>
      <c r="M80" s="59">
        <v>927502</v>
      </c>
      <c r="N80" s="59">
        <v>1045012</v>
      </c>
      <c r="O80" s="59">
        <v>830266</v>
      </c>
      <c r="P80" s="59">
        <v>919706</v>
      </c>
      <c r="Q80" s="59">
        <v>845905</v>
      </c>
      <c r="R80" s="59">
        <v>1151818</v>
      </c>
    </row>
    <row r="81" spans="3:18" ht="12.75">
      <c r="C81" s="56" t="s">
        <v>22</v>
      </c>
      <c r="D81" s="59">
        <v>1894444</v>
      </c>
      <c r="E81" s="59">
        <v>1902935</v>
      </c>
      <c r="F81" s="59">
        <v>1668543</v>
      </c>
      <c r="G81" s="59">
        <v>2043091</v>
      </c>
      <c r="H81" s="59">
        <v>1679907</v>
      </c>
      <c r="I81" s="59">
        <v>1655689</v>
      </c>
      <c r="J81" s="59">
        <v>1510310</v>
      </c>
      <c r="K81" s="59">
        <v>1673148</v>
      </c>
      <c r="L81" s="59">
        <v>1710777</v>
      </c>
      <c r="M81" s="59">
        <v>1285391</v>
      </c>
      <c r="N81" s="59">
        <v>1310445</v>
      </c>
      <c r="O81" s="59">
        <v>1636663</v>
      </c>
      <c r="P81" s="59">
        <v>1275431</v>
      </c>
      <c r="Q81" s="59">
        <v>1427716</v>
      </c>
      <c r="R81" s="59">
        <v>1422743</v>
      </c>
    </row>
    <row r="82" spans="3:18" ht="12.75">
      <c r="C82" s="56" t="s">
        <v>38</v>
      </c>
      <c r="D82" s="59">
        <v>143021</v>
      </c>
      <c r="E82" s="59">
        <v>144786</v>
      </c>
      <c r="F82" s="59">
        <v>128485</v>
      </c>
      <c r="G82" s="59">
        <v>144575</v>
      </c>
      <c r="H82" s="59">
        <v>131591</v>
      </c>
      <c r="I82" s="59">
        <v>129954</v>
      </c>
      <c r="J82" s="59">
        <v>130749</v>
      </c>
      <c r="K82" s="59">
        <v>144069</v>
      </c>
      <c r="L82" s="59">
        <v>150192</v>
      </c>
      <c r="M82" s="59">
        <v>82224</v>
      </c>
      <c r="N82" s="59">
        <v>108268</v>
      </c>
      <c r="O82" s="59">
        <v>124754</v>
      </c>
      <c r="P82" s="59">
        <v>117650</v>
      </c>
      <c r="Q82" s="59">
        <v>66871</v>
      </c>
      <c r="R82" s="59">
        <v>71888</v>
      </c>
    </row>
    <row r="83" spans="3:18" ht="12.75">
      <c r="C83" s="56" t="s">
        <v>39</v>
      </c>
      <c r="D83" s="59">
        <v>1116088</v>
      </c>
      <c r="E83" s="59">
        <v>1118616</v>
      </c>
      <c r="F83" s="59">
        <v>1105822</v>
      </c>
      <c r="G83" s="59">
        <v>1190346</v>
      </c>
      <c r="H83" s="59">
        <v>964697</v>
      </c>
      <c r="I83" s="59">
        <v>929202</v>
      </c>
      <c r="J83" s="59">
        <v>987867</v>
      </c>
      <c r="K83" s="59">
        <v>981773</v>
      </c>
      <c r="L83" s="59">
        <v>864548</v>
      </c>
      <c r="M83" s="59">
        <v>790306</v>
      </c>
      <c r="N83" s="59">
        <v>757736</v>
      </c>
      <c r="O83" s="59">
        <v>792155</v>
      </c>
      <c r="P83" s="59">
        <v>998938</v>
      </c>
      <c r="Q83" s="59">
        <v>871500</v>
      </c>
      <c r="R83" s="59">
        <v>836015</v>
      </c>
    </row>
    <row r="84" spans="3:18" ht="12.75">
      <c r="C84" s="56" t="s">
        <v>40</v>
      </c>
      <c r="D84" s="59">
        <v>26856</v>
      </c>
      <c r="E84" s="59">
        <v>27575</v>
      </c>
      <c r="F84" s="59">
        <v>28571</v>
      </c>
      <c r="G84" s="59">
        <v>28191</v>
      </c>
      <c r="H84" s="59">
        <v>26670</v>
      </c>
      <c r="I84" s="59">
        <v>25208</v>
      </c>
      <c r="J84" s="59">
        <v>23849</v>
      </c>
      <c r="K84" s="59">
        <v>23813</v>
      </c>
      <c r="L84" s="59">
        <v>25416</v>
      </c>
      <c r="M84" s="59">
        <v>22113</v>
      </c>
      <c r="N84" s="59">
        <v>21976</v>
      </c>
      <c r="O84" s="59">
        <v>23027</v>
      </c>
      <c r="P84" s="59">
        <v>21384</v>
      </c>
      <c r="Q84" s="59">
        <v>19127</v>
      </c>
      <c r="R84" s="59">
        <v>20793</v>
      </c>
    </row>
    <row r="85" spans="3:18" ht="12.75">
      <c r="C85" s="56" t="s">
        <v>41</v>
      </c>
      <c r="D85" s="59">
        <v>16675</v>
      </c>
      <c r="E85" s="59">
        <v>34810</v>
      </c>
      <c r="F85" s="59">
        <v>21894</v>
      </c>
      <c r="G85" s="59">
        <v>31189</v>
      </c>
      <c r="H85" s="59">
        <v>26473</v>
      </c>
      <c r="I85" s="59">
        <v>27946</v>
      </c>
      <c r="J85" s="59">
        <v>39796</v>
      </c>
      <c r="K85" s="59">
        <v>36113</v>
      </c>
      <c r="L85" s="59">
        <v>30175</v>
      </c>
      <c r="M85" s="59">
        <v>39865</v>
      </c>
      <c r="N85" s="59">
        <v>52782</v>
      </c>
      <c r="O85" s="59">
        <v>51394</v>
      </c>
      <c r="P85" s="59">
        <v>44210</v>
      </c>
      <c r="Q85" s="59">
        <v>52056</v>
      </c>
      <c r="R85" s="59">
        <v>52097</v>
      </c>
    </row>
    <row r="86" spans="3:18" ht="12.75">
      <c r="C86" s="56" t="s">
        <v>42</v>
      </c>
      <c r="D86" s="59">
        <v>109564</v>
      </c>
      <c r="E86" s="59">
        <v>96154</v>
      </c>
      <c r="F86" s="59">
        <v>105215</v>
      </c>
      <c r="G86" s="59">
        <v>105288</v>
      </c>
      <c r="H86" s="59">
        <v>103881</v>
      </c>
      <c r="I86" s="59">
        <v>98896</v>
      </c>
      <c r="J86" s="59">
        <v>139964</v>
      </c>
      <c r="K86" s="59">
        <v>74720</v>
      </c>
      <c r="L86" s="59">
        <v>91017</v>
      </c>
      <c r="M86" s="59">
        <v>95373</v>
      </c>
      <c r="N86" s="59">
        <v>121335</v>
      </c>
      <c r="O86" s="59">
        <v>112127</v>
      </c>
      <c r="P86" s="59">
        <v>83134</v>
      </c>
      <c r="Q86" s="59">
        <v>90236</v>
      </c>
      <c r="R86" s="59">
        <v>73281</v>
      </c>
    </row>
    <row r="87" spans="3:18" ht="12.75">
      <c r="C87" s="56" t="s">
        <v>29</v>
      </c>
      <c r="D87" s="59">
        <v>21074</v>
      </c>
      <c r="E87" s="59">
        <v>18294</v>
      </c>
      <c r="F87" s="59">
        <v>19426</v>
      </c>
      <c r="G87" s="59">
        <v>16167</v>
      </c>
      <c r="H87" s="59">
        <v>18614</v>
      </c>
      <c r="I87" s="59">
        <v>16718</v>
      </c>
      <c r="J87" s="59">
        <v>16620</v>
      </c>
      <c r="K87" s="59">
        <v>16095</v>
      </c>
      <c r="L87" s="59">
        <v>15864</v>
      </c>
      <c r="M87" s="59">
        <v>15729</v>
      </c>
      <c r="N87" s="59">
        <v>16636</v>
      </c>
      <c r="O87" s="59">
        <v>18152</v>
      </c>
      <c r="P87" s="59">
        <v>16413</v>
      </c>
      <c r="Q87" s="59">
        <v>16684</v>
      </c>
      <c r="R87" s="59">
        <v>16873</v>
      </c>
    </row>
    <row r="88" spans="3:18" ht="12.75">
      <c r="C88" s="56" t="s">
        <v>26</v>
      </c>
      <c r="D88" s="59">
        <v>238017</v>
      </c>
      <c r="E88" s="59">
        <v>161907</v>
      </c>
      <c r="F88" s="59">
        <v>266263</v>
      </c>
      <c r="G88" s="59">
        <v>273106</v>
      </c>
      <c r="H88" s="59">
        <v>128743</v>
      </c>
      <c r="I88" s="59">
        <v>118111</v>
      </c>
      <c r="J88" s="59">
        <v>163344</v>
      </c>
      <c r="K88" s="59">
        <v>279040</v>
      </c>
      <c r="L88" s="59">
        <v>122053</v>
      </c>
      <c r="M88" s="59">
        <v>158409</v>
      </c>
      <c r="N88" s="59">
        <v>194106</v>
      </c>
      <c r="O88" s="59">
        <v>160694</v>
      </c>
      <c r="P88" s="59">
        <v>227555</v>
      </c>
      <c r="Q88" s="59">
        <v>203686</v>
      </c>
      <c r="R88" s="59">
        <v>147775</v>
      </c>
    </row>
    <row r="89" spans="3:18" ht="12.75">
      <c r="C89" s="56" t="s">
        <v>43</v>
      </c>
      <c r="D89" s="59">
        <v>2494</v>
      </c>
      <c r="E89" s="59">
        <v>2619</v>
      </c>
      <c r="F89" s="59">
        <v>2376</v>
      </c>
      <c r="G89" s="59">
        <v>2070</v>
      </c>
      <c r="H89" s="59">
        <v>2662</v>
      </c>
      <c r="I89" s="59">
        <v>2391</v>
      </c>
      <c r="J89" s="59">
        <v>2377</v>
      </c>
      <c r="K89" s="59">
        <v>2519</v>
      </c>
      <c r="L89" s="59">
        <v>2220</v>
      </c>
      <c r="M89" s="59">
        <v>2065</v>
      </c>
      <c r="N89" s="59">
        <v>1930</v>
      </c>
      <c r="O89" s="59">
        <v>1510</v>
      </c>
      <c r="P89" s="59">
        <v>1609</v>
      </c>
      <c r="Q89" s="59">
        <v>1721</v>
      </c>
      <c r="R89" s="59">
        <v>1721</v>
      </c>
    </row>
    <row r="90" spans="3:18" ht="12.75">
      <c r="C90" s="56" t="s">
        <v>18</v>
      </c>
      <c r="D90" s="59">
        <v>483367</v>
      </c>
      <c r="E90" s="59">
        <v>430893</v>
      </c>
      <c r="F90" s="59">
        <v>369987</v>
      </c>
      <c r="G90" s="59">
        <v>433859</v>
      </c>
      <c r="H90" s="59">
        <v>391885</v>
      </c>
      <c r="I90" s="59">
        <v>380941</v>
      </c>
      <c r="J90" s="59">
        <v>368943</v>
      </c>
      <c r="K90" s="59">
        <v>341222</v>
      </c>
      <c r="L90" s="59">
        <v>312321</v>
      </c>
      <c r="M90" s="59">
        <v>300911</v>
      </c>
      <c r="N90" s="59">
        <v>311747</v>
      </c>
      <c r="O90" s="59">
        <v>295952</v>
      </c>
      <c r="P90" s="59">
        <v>289887</v>
      </c>
      <c r="Q90" s="59">
        <v>269425</v>
      </c>
      <c r="R90" s="59">
        <v>257354</v>
      </c>
    </row>
    <row r="91" spans="3:18" ht="12.75">
      <c r="C91" s="56" t="s">
        <v>44</v>
      </c>
      <c r="D91" s="59">
        <v>116533</v>
      </c>
      <c r="E91" s="59">
        <v>114979</v>
      </c>
      <c r="F91" s="59">
        <v>100901</v>
      </c>
      <c r="G91" s="59">
        <v>101793</v>
      </c>
      <c r="H91" s="59">
        <v>70707</v>
      </c>
      <c r="I91" s="59">
        <v>75383</v>
      </c>
      <c r="J91" s="59">
        <v>90138</v>
      </c>
      <c r="K91" s="59">
        <v>104913</v>
      </c>
      <c r="L91" s="59">
        <v>56838</v>
      </c>
      <c r="M91" s="59">
        <v>78095</v>
      </c>
      <c r="N91" s="59">
        <v>111826</v>
      </c>
      <c r="O91" s="59">
        <v>80794</v>
      </c>
      <c r="P91" s="59">
        <v>109713</v>
      </c>
      <c r="Q91" s="59">
        <v>116114</v>
      </c>
      <c r="R91" s="59">
        <v>96859</v>
      </c>
    </row>
    <row r="92" spans="3:18" ht="12.75">
      <c r="C92" s="56" t="s">
        <v>25</v>
      </c>
      <c r="D92" s="59">
        <v>787781</v>
      </c>
      <c r="E92" s="59">
        <v>703709</v>
      </c>
      <c r="F92" s="59">
        <v>759231</v>
      </c>
      <c r="G92" s="59">
        <v>821747</v>
      </c>
      <c r="H92" s="59">
        <v>640690</v>
      </c>
      <c r="I92" s="59">
        <v>713840</v>
      </c>
      <c r="J92" s="59">
        <v>992257</v>
      </c>
      <c r="K92" s="59">
        <v>805591</v>
      </c>
      <c r="L92" s="59">
        <v>895822</v>
      </c>
      <c r="M92" s="59">
        <v>746951</v>
      </c>
      <c r="N92" s="59">
        <v>756868</v>
      </c>
      <c r="O92" s="59">
        <v>780128</v>
      </c>
      <c r="P92" s="59">
        <v>696768</v>
      </c>
      <c r="Q92" s="59">
        <v>776942</v>
      </c>
      <c r="R92" s="59">
        <v>573160</v>
      </c>
    </row>
    <row r="93" spans="3:18" ht="12.75">
      <c r="C93" s="56" t="s">
        <v>27</v>
      </c>
      <c r="D93" s="59">
        <v>145734</v>
      </c>
      <c r="E93" s="59">
        <v>173443</v>
      </c>
      <c r="F93" s="59">
        <v>131233</v>
      </c>
      <c r="G93" s="59">
        <v>151588</v>
      </c>
      <c r="H93" s="59">
        <v>142214</v>
      </c>
      <c r="I93" s="59">
        <v>162568</v>
      </c>
      <c r="J93" s="59">
        <v>98237</v>
      </c>
      <c r="K93" s="59">
        <v>151098</v>
      </c>
      <c r="L93" s="59">
        <v>115250</v>
      </c>
      <c r="M93" s="59">
        <v>125929</v>
      </c>
      <c r="N93" s="59">
        <v>141844</v>
      </c>
      <c r="O93" s="59">
        <v>136714</v>
      </c>
      <c r="P93" s="59">
        <v>152935</v>
      </c>
      <c r="Q93" s="59">
        <v>133912</v>
      </c>
      <c r="R93" s="59">
        <v>149823</v>
      </c>
    </row>
    <row r="94" spans="3:18" ht="12.75">
      <c r="C94" s="56" t="s">
        <v>45</v>
      </c>
      <c r="D94" s="59">
        <v>193461</v>
      </c>
      <c r="E94" s="59">
        <v>102064</v>
      </c>
      <c r="F94" s="59">
        <v>184806</v>
      </c>
      <c r="G94" s="59">
        <v>207079</v>
      </c>
      <c r="H94" s="59">
        <v>4665</v>
      </c>
      <c r="I94" s="59">
        <v>174113</v>
      </c>
      <c r="J94" s="59">
        <v>186786</v>
      </c>
      <c r="K94" s="59">
        <v>434844</v>
      </c>
      <c r="L94" s="59">
        <v>191828</v>
      </c>
      <c r="M94" s="59">
        <v>248295</v>
      </c>
      <c r="N94" s="59">
        <v>-12742</v>
      </c>
      <c r="O94" s="59">
        <v>-156352</v>
      </c>
      <c r="P94" s="59">
        <v>223648</v>
      </c>
      <c r="Q94" s="59">
        <v>58127</v>
      </c>
      <c r="R94" s="59">
        <v>-9402</v>
      </c>
    </row>
    <row r="95" spans="3:18" ht="12.75">
      <c r="C95" s="56" t="s">
        <v>23</v>
      </c>
      <c r="D95" s="59">
        <v>43782</v>
      </c>
      <c r="E95" s="59">
        <v>44147</v>
      </c>
      <c r="F95" s="59">
        <v>34714</v>
      </c>
      <c r="G95" s="59">
        <v>50056</v>
      </c>
      <c r="H95" s="59">
        <v>26209</v>
      </c>
      <c r="I95" s="59">
        <v>22476</v>
      </c>
      <c r="J95" s="59">
        <v>34069</v>
      </c>
      <c r="K95" s="59">
        <v>30347</v>
      </c>
      <c r="L95" s="59">
        <v>22204</v>
      </c>
      <c r="M95" s="59">
        <v>26070</v>
      </c>
      <c r="N95" s="59">
        <v>22249</v>
      </c>
      <c r="O95" s="59">
        <v>23222</v>
      </c>
      <c r="P95" s="59">
        <v>27660</v>
      </c>
      <c r="Q95" s="59">
        <v>33302</v>
      </c>
      <c r="R95" s="59">
        <v>20798</v>
      </c>
    </row>
    <row r="96" spans="3:18" ht="12.75">
      <c r="C96" s="56" t="s">
        <v>46</v>
      </c>
      <c r="D96" s="59">
        <v>100829</v>
      </c>
      <c r="E96" s="59">
        <v>70791</v>
      </c>
      <c r="F96" s="59">
        <v>82050</v>
      </c>
      <c r="G96" s="59">
        <v>92774</v>
      </c>
      <c r="H96" s="59">
        <v>63009</v>
      </c>
      <c r="I96" s="59">
        <v>68572</v>
      </c>
      <c r="J96" s="59">
        <v>75360</v>
      </c>
      <c r="K96" s="59">
        <v>91169</v>
      </c>
      <c r="L96" s="59">
        <v>54879</v>
      </c>
      <c r="M96" s="59">
        <v>62678</v>
      </c>
      <c r="N96" s="59">
        <v>87480</v>
      </c>
      <c r="O96" s="59">
        <v>64651</v>
      </c>
      <c r="P96" s="59">
        <v>80050</v>
      </c>
      <c r="Q96" s="59">
        <v>94655</v>
      </c>
      <c r="R96" s="59">
        <v>89287</v>
      </c>
    </row>
    <row r="97" spans="3:18" ht="12.75">
      <c r="C97" s="56" t="s">
        <v>24</v>
      </c>
      <c r="D97" s="59">
        <v>121083</v>
      </c>
      <c r="E97" s="59">
        <v>130169</v>
      </c>
      <c r="F97" s="59">
        <v>121019</v>
      </c>
      <c r="G97" s="59">
        <v>123334</v>
      </c>
      <c r="H97" s="59">
        <v>117514</v>
      </c>
      <c r="I97" s="59">
        <v>108213</v>
      </c>
      <c r="J97" s="59">
        <v>125818</v>
      </c>
      <c r="K97" s="59">
        <v>96098</v>
      </c>
      <c r="L97" s="59">
        <v>113672</v>
      </c>
      <c r="M97" s="59">
        <v>84364</v>
      </c>
      <c r="N97" s="59">
        <v>128105</v>
      </c>
      <c r="O97" s="59">
        <v>112156</v>
      </c>
      <c r="P97" s="59">
        <v>105566</v>
      </c>
      <c r="Q97" s="59">
        <v>102149</v>
      </c>
      <c r="R97" s="59">
        <v>105551</v>
      </c>
    </row>
    <row r="98" spans="3:18" ht="12.75">
      <c r="C98" s="56" t="s">
        <v>47</v>
      </c>
      <c r="D98" s="59">
        <v>158255</v>
      </c>
      <c r="E98" s="59">
        <v>168547</v>
      </c>
      <c r="F98" s="59">
        <v>147855</v>
      </c>
      <c r="G98" s="59">
        <v>149022</v>
      </c>
      <c r="H98" s="59">
        <v>139332</v>
      </c>
      <c r="I98" s="59">
        <v>137060</v>
      </c>
      <c r="J98" s="59">
        <v>152494</v>
      </c>
      <c r="K98" s="59">
        <v>135584</v>
      </c>
      <c r="L98" s="59">
        <v>151645</v>
      </c>
      <c r="M98" s="59">
        <v>86235</v>
      </c>
      <c r="N98" s="59">
        <v>123175</v>
      </c>
      <c r="O98" s="59">
        <v>118774</v>
      </c>
      <c r="P98" s="59">
        <v>85518</v>
      </c>
      <c r="Q98" s="59">
        <v>91869</v>
      </c>
      <c r="R98" s="57" t="s">
        <v>0</v>
      </c>
    </row>
    <row r="99" spans="3:18" ht="12.75">
      <c r="C99" s="56" t="s">
        <v>21</v>
      </c>
      <c r="D99" s="59">
        <v>1351500</v>
      </c>
      <c r="E99" s="59">
        <v>1407085</v>
      </c>
      <c r="F99" s="59">
        <v>1311667</v>
      </c>
      <c r="G99" s="59">
        <v>1238197</v>
      </c>
      <c r="H99" s="59">
        <v>1233009</v>
      </c>
      <c r="I99" s="59">
        <v>1179091</v>
      </c>
      <c r="J99" s="59">
        <v>1138211</v>
      </c>
      <c r="K99" s="59">
        <v>1143977</v>
      </c>
      <c r="L99" s="59">
        <v>1073612</v>
      </c>
      <c r="M99" s="59">
        <v>1079921</v>
      </c>
      <c r="N99" s="59">
        <v>1144011</v>
      </c>
      <c r="O99" s="59">
        <v>1093341</v>
      </c>
      <c r="P99" s="59">
        <v>1124069</v>
      </c>
      <c r="Q99" s="59">
        <v>1135977</v>
      </c>
      <c r="R99" s="59">
        <v>1100781</v>
      </c>
    </row>
    <row r="100" spans="3:18" ht="12.75">
      <c r="C100" s="56" t="s">
        <v>28</v>
      </c>
      <c r="D100" s="59">
        <v>93682</v>
      </c>
      <c r="E100" s="59">
        <v>92742</v>
      </c>
      <c r="F100" s="59">
        <v>92479</v>
      </c>
      <c r="G100" s="59">
        <v>98677</v>
      </c>
      <c r="H100" s="59">
        <v>94324</v>
      </c>
      <c r="I100" s="59">
        <v>101920</v>
      </c>
      <c r="J100" s="59">
        <v>102366</v>
      </c>
      <c r="K100" s="59">
        <v>103730</v>
      </c>
      <c r="L100" s="59">
        <v>92900</v>
      </c>
      <c r="M100" s="59">
        <v>89747</v>
      </c>
      <c r="N100" s="59">
        <v>84727</v>
      </c>
      <c r="O100" s="59">
        <v>98463</v>
      </c>
      <c r="P100" s="59">
        <v>90651</v>
      </c>
      <c r="Q100" s="59">
        <v>102305</v>
      </c>
      <c r="R100" s="59">
        <v>92306</v>
      </c>
    </row>
    <row r="101" spans="3:18" ht="12.75">
      <c r="C101" s="56" t="s">
        <v>48</v>
      </c>
      <c r="D101" s="59">
        <v>97579</v>
      </c>
      <c r="E101" s="59">
        <v>102233</v>
      </c>
      <c r="F101" s="59">
        <v>99807</v>
      </c>
      <c r="G101" s="59">
        <v>107842</v>
      </c>
      <c r="H101" s="59">
        <v>90921</v>
      </c>
      <c r="I101" s="59">
        <v>93012</v>
      </c>
      <c r="J101" s="59">
        <v>96814</v>
      </c>
      <c r="K101" s="59">
        <v>95513</v>
      </c>
      <c r="L101" s="59">
        <v>96216</v>
      </c>
      <c r="M101" s="59">
        <v>91035</v>
      </c>
      <c r="N101" s="59">
        <v>99910</v>
      </c>
      <c r="O101" s="59">
        <v>92931</v>
      </c>
      <c r="P101" s="59">
        <v>89020</v>
      </c>
      <c r="Q101" s="59">
        <v>93583</v>
      </c>
      <c r="R101" s="57" t="s">
        <v>0</v>
      </c>
    </row>
    <row r="103" spans="3:18" ht="12.75">
      <c r="C103" s="52" t="s">
        <v>107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3:18" ht="12.75">
      <c r="C104" s="52" t="s">
        <v>0</v>
      </c>
      <c r="D104" s="52" t="s">
        <v>108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</row>
    <row r="106" spans="3:18" ht="12.75">
      <c r="C106" s="52" t="s">
        <v>88</v>
      </c>
      <c r="D106" s="52" t="s">
        <v>89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3:18" ht="12.75">
      <c r="C107" s="52" t="s">
        <v>66</v>
      </c>
      <c r="D107" s="52" t="s">
        <v>156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</row>
    <row r="109" spans="3:18" ht="12.75">
      <c r="C109" s="56" t="s">
        <v>67</v>
      </c>
      <c r="D109" s="56" t="s">
        <v>50</v>
      </c>
      <c r="E109" s="56" t="s">
        <v>51</v>
      </c>
      <c r="F109" s="56" t="s">
        <v>52</v>
      </c>
      <c r="G109" s="56" t="s">
        <v>53</v>
      </c>
      <c r="H109" s="56" t="s">
        <v>54</v>
      </c>
      <c r="I109" s="56" t="s">
        <v>55</v>
      </c>
      <c r="J109" s="56" t="s">
        <v>56</v>
      </c>
      <c r="K109" s="56" t="s">
        <v>57</v>
      </c>
      <c r="L109" s="56" t="s">
        <v>58</v>
      </c>
      <c r="M109" s="56" t="s">
        <v>59</v>
      </c>
      <c r="N109" s="56" t="s">
        <v>60</v>
      </c>
      <c r="O109" s="56" t="s">
        <v>61</v>
      </c>
      <c r="P109" s="56" t="s">
        <v>69</v>
      </c>
      <c r="Q109" s="56" t="s">
        <v>70</v>
      </c>
      <c r="R109" s="56" t="s">
        <v>71</v>
      </c>
    </row>
    <row r="110" spans="3:18" ht="12.75">
      <c r="C110" s="56" t="s">
        <v>72</v>
      </c>
      <c r="D110" s="58">
        <f>SUM(D112:D139)</f>
        <v>26892571</v>
      </c>
      <c r="E110" s="58">
        <f aca="true" t="shared" si="4" ref="E110:G110">SUM(E112:E139)</f>
        <v>26346120</v>
      </c>
      <c r="F110" s="58">
        <f t="shared" si="4"/>
        <v>25871370</v>
      </c>
      <c r="G110" s="58">
        <f t="shared" si="4"/>
        <v>25315964</v>
      </c>
      <c r="H110" s="59">
        <v>25572638</v>
      </c>
      <c r="I110" s="59">
        <v>24904355</v>
      </c>
      <c r="J110" s="59">
        <v>24724860</v>
      </c>
      <c r="K110" s="59">
        <v>24804844</v>
      </c>
      <c r="L110" s="59">
        <v>24724911</v>
      </c>
      <c r="M110" s="59">
        <v>23476182</v>
      </c>
      <c r="N110" s="59">
        <v>23779466</v>
      </c>
      <c r="O110" s="59">
        <v>24096508</v>
      </c>
      <c r="P110" s="59">
        <v>23632410</v>
      </c>
      <c r="Q110" s="59">
        <v>24051396</v>
      </c>
      <c r="R110" s="58">
        <f>SUM(R112:R139)</f>
        <v>24363382</v>
      </c>
    </row>
    <row r="111" spans="3:18" ht="12.75">
      <c r="C111" s="56" t="s">
        <v>95</v>
      </c>
      <c r="D111" s="59">
        <v>21890209</v>
      </c>
      <c r="E111" s="59">
        <v>21191436</v>
      </c>
      <c r="F111" s="59">
        <v>20778663</v>
      </c>
      <c r="G111" s="59">
        <v>20377387</v>
      </c>
      <c r="H111" s="59">
        <v>20499993</v>
      </c>
      <c r="I111" s="59">
        <v>19830658</v>
      </c>
      <c r="J111" s="59">
        <v>19523882</v>
      </c>
      <c r="K111" s="59">
        <v>19443332</v>
      </c>
      <c r="L111" s="59">
        <v>19334795</v>
      </c>
      <c r="M111" s="59">
        <v>18361971</v>
      </c>
      <c r="N111" s="59">
        <v>18682255</v>
      </c>
      <c r="O111" s="59">
        <v>18879404</v>
      </c>
      <c r="P111" s="59">
        <v>18409995</v>
      </c>
      <c r="Q111" s="59">
        <v>18662524</v>
      </c>
      <c r="R111" s="58">
        <f>SUM(R112+R115+R116+R118+R119+R120+R121+R123+R127+R130+R131+R133+R137+R138+R139)</f>
        <v>18998537</v>
      </c>
    </row>
    <row r="112" spans="3:18" ht="12.75">
      <c r="C112" s="56" t="s">
        <v>31</v>
      </c>
      <c r="D112" s="59">
        <v>501875</v>
      </c>
      <c r="E112" s="59">
        <v>478354</v>
      </c>
      <c r="F112" s="59">
        <v>474982</v>
      </c>
      <c r="G112" s="59">
        <v>448704</v>
      </c>
      <c r="H112" s="59">
        <v>443522</v>
      </c>
      <c r="I112" s="59">
        <v>432063</v>
      </c>
      <c r="J112" s="59">
        <v>433374</v>
      </c>
      <c r="K112" s="59">
        <v>427862</v>
      </c>
      <c r="L112" s="59">
        <v>408822</v>
      </c>
      <c r="M112" s="59">
        <v>420998</v>
      </c>
      <c r="N112" s="59">
        <v>426035</v>
      </c>
      <c r="O112" s="59">
        <v>419459</v>
      </c>
      <c r="P112" s="59">
        <v>415692</v>
      </c>
      <c r="Q112" s="59">
        <v>414910</v>
      </c>
      <c r="R112" s="59">
        <v>412072</v>
      </c>
    </row>
    <row r="113" spans="3:18" ht="12.75">
      <c r="C113" s="56" t="s">
        <v>32</v>
      </c>
      <c r="D113" s="59">
        <v>345254</v>
      </c>
      <c r="E113" s="59">
        <v>351431</v>
      </c>
      <c r="F113" s="59">
        <v>343410</v>
      </c>
      <c r="G113" s="59">
        <v>330695</v>
      </c>
      <c r="H113" s="59">
        <v>355068</v>
      </c>
      <c r="I113" s="59">
        <v>346424</v>
      </c>
      <c r="J113" s="59">
        <v>331751</v>
      </c>
      <c r="K113" s="59">
        <v>353964</v>
      </c>
      <c r="L113" s="59">
        <v>340729</v>
      </c>
      <c r="M113" s="59">
        <v>341460</v>
      </c>
      <c r="N113" s="59">
        <v>355349</v>
      </c>
      <c r="O113" s="59">
        <v>343530</v>
      </c>
      <c r="P113" s="59">
        <v>383026</v>
      </c>
      <c r="Q113" s="59">
        <v>402702</v>
      </c>
      <c r="R113" s="59">
        <v>477275</v>
      </c>
    </row>
    <row r="114" spans="3:18" ht="12.75">
      <c r="C114" s="56" t="s">
        <v>20</v>
      </c>
      <c r="D114" s="59">
        <v>562952</v>
      </c>
      <c r="E114" s="59">
        <v>605742</v>
      </c>
      <c r="F114" s="59">
        <v>559820</v>
      </c>
      <c r="G114" s="59">
        <v>506577</v>
      </c>
      <c r="H114" s="59">
        <v>564164</v>
      </c>
      <c r="I114" s="59">
        <v>551391</v>
      </c>
      <c r="J114" s="59">
        <v>563776</v>
      </c>
      <c r="K114" s="59">
        <v>590275</v>
      </c>
      <c r="L114" s="59">
        <v>592018</v>
      </c>
      <c r="M114" s="59">
        <v>498061</v>
      </c>
      <c r="N114" s="59">
        <v>512294</v>
      </c>
      <c r="O114" s="59">
        <v>595324</v>
      </c>
      <c r="P114" s="59">
        <v>591097</v>
      </c>
      <c r="Q114" s="59">
        <v>577028</v>
      </c>
      <c r="R114" s="59">
        <v>577049</v>
      </c>
    </row>
    <row r="115" spans="3:18" ht="12.75">
      <c r="C115" s="56" t="s">
        <v>33</v>
      </c>
      <c r="D115" s="59">
        <v>632339</v>
      </c>
      <c r="E115" s="59">
        <v>627015</v>
      </c>
      <c r="F115" s="59">
        <v>598320</v>
      </c>
      <c r="G115" s="59">
        <v>580539</v>
      </c>
      <c r="H115" s="59">
        <v>590718</v>
      </c>
      <c r="I115" s="59">
        <v>586772</v>
      </c>
      <c r="J115" s="59">
        <v>556881</v>
      </c>
      <c r="K115" s="59">
        <v>567370</v>
      </c>
      <c r="L115" s="59">
        <v>586383</v>
      </c>
      <c r="M115" s="59">
        <v>561620</v>
      </c>
      <c r="N115" s="59">
        <v>551442</v>
      </c>
      <c r="O115" s="59">
        <v>547839</v>
      </c>
      <c r="P115" s="59">
        <v>541541</v>
      </c>
      <c r="Q115" s="59">
        <v>545133</v>
      </c>
      <c r="R115" s="59">
        <v>537557</v>
      </c>
    </row>
    <row r="116" spans="3:18" ht="12.75">
      <c r="C116" s="56" t="s">
        <v>73</v>
      </c>
      <c r="D116" s="59">
        <v>4027847</v>
      </c>
      <c r="E116" s="59">
        <v>3877045</v>
      </c>
      <c r="F116" s="59">
        <v>3799710</v>
      </c>
      <c r="G116" s="59">
        <v>3707919</v>
      </c>
      <c r="H116" s="59">
        <v>3724150</v>
      </c>
      <c r="I116" s="59">
        <v>3658738</v>
      </c>
      <c r="J116" s="59">
        <v>3663281</v>
      </c>
      <c r="K116" s="59">
        <v>3480287</v>
      </c>
      <c r="L116" s="59">
        <v>3685411</v>
      </c>
      <c r="M116" s="59">
        <v>3427861</v>
      </c>
      <c r="N116" s="59">
        <v>3420764</v>
      </c>
      <c r="O116" s="59">
        <v>3636859</v>
      </c>
      <c r="P116" s="59">
        <v>3507072</v>
      </c>
      <c r="Q116" s="59">
        <v>3526955</v>
      </c>
      <c r="R116" s="112">
        <v>3526955</v>
      </c>
    </row>
    <row r="117" spans="3:18" ht="12.75">
      <c r="C117" s="56" t="s">
        <v>34</v>
      </c>
      <c r="D117" s="112">
        <v>60318</v>
      </c>
      <c r="E117" s="112">
        <v>60318</v>
      </c>
      <c r="F117" s="112">
        <v>60318</v>
      </c>
      <c r="G117" s="112">
        <v>60318</v>
      </c>
      <c r="H117" s="59">
        <v>60318</v>
      </c>
      <c r="I117" s="59">
        <v>56841</v>
      </c>
      <c r="J117" s="59">
        <v>58937</v>
      </c>
      <c r="K117" s="59">
        <v>61827</v>
      </c>
      <c r="L117" s="59">
        <v>72521</v>
      </c>
      <c r="M117" s="59">
        <v>62740</v>
      </c>
      <c r="N117" s="59">
        <v>65752</v>
      </c>
      <c r="O117" s="59">
        <v>69207</v>
      </c>
      <c r="P117" s="59">
        <v>74500</v>
      </c>
      <c r="Q117" s="59">
        <v>69031</v>
      </c>
      <c r="R117" s="59">
        <v>72009</v>
      </c>
    </row>
    <row r="118" spans="3:18" ht="12.75">
      <c r="C118" s="56" t="s">
        <v>35</v>
      </c>
      <c r="D118" s="59">
        <v>975501</v>
      </c>
      <c r="E118" s="59">
        <v>935005</v>
      </c>
      <c r="F118" s="59">
        <v>926475</v>
      </c>
      <c r="G118" s="59">
        <v>951078</v>
      </c>
      <c r="H118" s="59">
        <v>923709</v>
      </c>
      <c r="I118" s="59">
        <v>907180</v>
      </c>
      <c r="J118" s="59">
        <v>895418</v>
      </c>
      <c r="K118" s="59">
        <v>862665</v>
      </c>
      <c r="L118" s="59">
        <v>849920</v>
      </c>
      <c r="M118" s="59">
        <v>844920</v>
      </c>
      <c r="N118" s="59">
        <v>867451</v>
      </c>
      <c r="O118" s="59">
        <v>819916</v>
      </c>
      <c r="P118" s="59">
        <v>834305</v>
      </c>
      <c r="Q118" s="58">
        <v>899232</v>
      </c>
      <c r="R118" s="58">
        <v>899232</v>
      </c>
    </row>
    <row r="119" spans="3:18" ht="12.75">
      <c r="C119" s="56" t="s">
        <v>36</v>
      </c>
      <c r="D119" s="59">
        <v>609756</v>
      </c>
      <c r="E119" s="59">
        <v>602829</v>
      </c>
      <c r="F119" s="59">
        <v>599240</v>
      </c>
      <c r="G119" s="59">
        <v>588092</v>
      </c>
      <c r="H119" s="59">
        <v>592005</v>
      </c>
      <c r="I119" s="59">
        <v>562043</v>
      </c>
      <c r="J119" s="59">
        <v>545804</v>
      </c>
      <c r="K119" s="59">
        <v>567660</v>
      </c>
      <c r="L119" s="59">
        <v>531448</v>
      </c>
      <c r="M119" s="59">
        <v>515461</v>
      </c>
      <c r="N119" s="59">
        <v>548925</v>
      </c>
      <c r="O119" s="59">
        <v>522399</v>
      </c>
      <c r="P119" s="59">
        <v>516056</v>
      </c>
      <c r="Q119" s="59">
        <v>522424</v>
      </c>
      <c r="R119" s="59">
        <v>520371</v>
      </c>
    </row>
    <row r="120" spans="3:18" ht="12.75">
      <c r="C120" s="56" t="s">
        <v>37</v>
      </c>
      <c r="D120" s="59">
        <v>2378373</v>
      </c>
      <c r="E120" s="59">
        <v>2259842</v>
      </c>
      <c r="F120" s="59">
        <v>2167972</v>
      </c>
      <c r="G120" s="59">
        <v>2361395</v>
      </c>
      <c r="H120" s="59">
        <v>2239973</v>
      </c>
      <c r="I120" s="59">
        <v>2048325</v>
      </c>
      <c r="J120" s="59">
        <v>2119657</v>
      </c>
      <c r="K120" s="59">
        <v>2159367</v>
      </c>
      <c r="L120" s="59">
        <v>1857355</v>
      </c>
      <c r="M120" s="59">
        <v>1885877</v>
      </c>
      <c r="N120" s="59">
        <v>2056310</v>
      </c>
      <c r="O120" s="59">
        <v>1948560</v>
      </c>
      <c r="P120" s="59">
        <v>1891595</v>
      </c>
      <c r="Q120" s="59">
        <v>2010920</v>
      </c>
      <c r="R120" s="59">
        <v>2169075</v>
      </c>
    </row>
    <row r="121" spans="3:18" ht="12.75">
      <c r="C121" s="56" t="s">
        <v>22</v>
      </c>
      <c r="D121" s="59">
        <v>5246328</v>
      </c>
      <c r="E121" s="59">
        <v>5101276</v>
      </c>
      <c r="F121" s="59">
        <v>5005385</v>
      </c>
      <c r="G121" s="59">
        <v>4712963</v>
      </c>
      <c r="H121" s="59">
        <v>4951278</v>
      </c>
      <c r="I121" s="59">
        <v>4825361</v>
      </c>
      <c r="J121" s="59">
        <v>4635318</v>
      </c>
      <c r="K121" s="59">
        <v>4746508</v>
      </c>
      <c r="L121" s="59">
        <v>4964977</v>
      </c>
      <c r="M121" s="59">
        <v>4564913</v>
      </c>
      <c r="N121" s="59">
        <v>4526226</v>
      </c>
      <c r="O121" s="59">
        <v>4711068</v>
      </c>
      <c r="P121" s="59">
        <v>4411196</v>
      </c>
      <c r="Q121" s="59">
        <v>4525920</v>
      </c>
      <c r="R121" s="59">
        <v>4632643</v>
      </c>
    </row>
    <row r="122" spans="3:18" ht="12.75">
      <c r="C122" s="56" t="s">
        <v>38</v>
      </c>
      <c r="D122" s="59">
        <v>208937</v>
      </c>
      <c r="E122" s="59">
        <v>222379</v>
      </c>
      <c r="F122" s="59">
        <v>214494</v>
      </c>
      <c r="G122" s="59">
        <v>208077</v>
      </c>
      <c r="H122" s="59">
        <v>216342</v>
      </c>
      <c r="I122" s="59">
        <v>217437</v>
      </c>
      <c r="J122" s="59">
        <v>223134</v>
      </c>
      <c r="K122" s="59">
        <v>224875</v>
      </c>
      <c r="L122" s="59">
        <v>259530</v>
      </c>
      <c r="M122" s="59">
        <v>183406</v>
      </c>
      <c r="N122" s="59">
        <v>202185</v>
      </c>
      <c r="O122" s="59">
        <v>214534</v>
      </c>
      <c r="P122" s="59">
        <v>197646</v>
      </c>
      <c r="Q122" s="59">
        <v>163367</v>
      </c>
      <c r="R122" s="59">
        <v>161549</v>
      </c>
    </row>
    <row r="123" spans="3:18" ht="12.75">
      <c r="C123" s="56" t="s">
        <v>39</v>
      </c>
      <c r="D123" s="59">
        <v>2340216</v>
      </c>
      <c r="E123" s="59">
        <v>2332588</v>
      </c>
      <c r="F123" s="59">
        <v>2313004</v>
      </c>
      <c r="G123" s="59">
        <v>2276137</v>
      </c>
      <c r="H123" s="59">
        <v>2261745</v>
      </c>
      <c r="I123" s="59">
        <v>2181237</v>
      </c>
      <c r="J123" s="59">
        <v>2136346</v>
      </c>
      <c r="K123" s="59">
        <v>2151722</v>
      </c>
      <c r="L123" s="59">
        <v>2028387</v>
      </c>
      <c r="M123" s="59">
        <v>1879312</v>
      </c>
      <c r="N123" s="59">
        <v>1859444</v>
      </c>
      <c r="O123" s="59">
        <v>1939013</v>
      </c>
      <c r="P123" s="59">
        <v>2041481</v>
      </c>
      <c r="Q123" s="59">
        <v>1945608</v>
      </c>
      <c r="R123" s="59">
        <v>1936650</v>
      </c>
    </row>
    <row r="124" spans="3:18" ht="12.75">
      <c r="C124" s="56" t="s">
        <v>40</v>
      </c>
      <c r="D124" s="59">
        <v>31957</v>
      </c>
      <c r="E124" s="59">
        <v>34145</v>
      </c>
      <c r="F124" s="59">
        <v>35773</v>
      </c>
      <c r="G124" s="59">
        <v>35554</v>
      </c>
      <c r="H124" s="59">
        <v>33292</v>
      </c>
      <c r="I124" s="59">
        <v>30565</v>
      </c>
      <c r="J124" s="59">
        <v>28992</v>
      </c>
      <c r="K124" s="59">
        <v>29129</v>
      </c>
      <c r="L124" s="59">
        <v>27791</v>
      </c>
      <c r="M124" s="59">
        <v>26996</v>
      </c>
      <c r="N124" s="59">
        <v>27653</v>
      </c>
      <c r="O124" s="59">
        <v>28243</v>
      </c>
      <c r="P124" s="59">
        <v>26886</v>
      </c>
      <c r="Q124" s="59">
        <v>23442</v>
      </c>
      <c r="R124" s="59">
        <v>23328</v>
      </c>
    </row>
    <row r="125" spans="3:18" ht="12.75">
      <c r="C125" s="56" t="s">
        <v>41</v>
      </c>
      <c r="D125" s="59">
        <v>95781</v>
      </c>
      <c r="E125" s="59">
        <v>105502</v>
      </c>
      <c r="F125" s="59">
        <v>102346</v>
      </c>
      <c r="G125" s="59">
        <v>107714</v>
      </c>
      <c r="H125" s="59">
        <v>106542</v>
      </c>
      <c r="I125" s="59">
        <v>116395</v>
      </c>
      <c r="J125" s="59">
        <v>125484</v>
      </c>
      <c r="K125" s="59">
        <v>129585</v>
      </c>
      <c r="L125" s="59">
        <v>129066</v>
      </c>
      <c r="M125" s="59">
        <v>131090</v>
      </c>
      <c r="N125" s="59">
        <v>141237</v>
      </c>
      <c r="O125" s="59">
        <v>140787</v>
      </c>
      <c r="P125" s="59">
        <v>148565</v>
      </c>
      <c r="Q125" s="59">
        <v>153804</v>
      </c>
      <c r="R125" s="59">
        <v>159152</v>
      </c>
    </row>
    <row r="126" spans="3:18" ht="12.75">
      <c r="C126" s="56" t="s">
        <v>42</v>
      </c>
      <c r="D126" s="59">
        <v>209545</v>
      </c>
      <c r="E126" s="59">
        <v>220013</v>
      </c>
      <c r="F126" s="59">
        <v>232874</v>
      </c>
      <c r="G126" s="59">
        <v>229684</v>
      </c>
      <c r="H126" s="59">
        <v>232211</v>
      </c>
      <c r="I126" s="59">
        <v>237996</v>
      </c>
      <c r="J126" s="59">
        <v>246315</v>
      </c>
      <c r="K126" s="59">
        <v>244578</v>
      </c>
      <c r="L126" s="59">
        <v>234646</v>
      </c>
      <c r="M126" s="59">
        <v>245632</v>
      </c>
      <c r="N126" s="59">
        <v>258623</v>
      </c>
      <c r="O126" s="59">
        <v>258934</v>
      </c>
      <c r="P126" s="59">
        <v>262504</v>
      </c>
      <c r="Q126" s="59">
        <v>263063</v>
      </c>
      <c r="R126" s="59">
        <v>265891</v>
      </c>
    </row>
    <row r="127" spans="3:18" ht="12.75">
      <c r="C127" s="56" t="s">
        <v>29</v>
      </c>
      <c r="D127" s="59">
        <v>37231</v>
      </c>
      <c r="E127" s="59">
        <v>34446</v>
      </c>
      <c r="F127" s="59">
        <v>34627</v>
      </c>
      <c r="G127" s="59">
        <v>31141</v>
      </c>
      <c r="H127" s="59">
        <v>34541</v>
      </c>
      <c r="I127" s="59">
        <v>32409</v>
      </c>
      <c r="J127" s="59">
        <v>32303</v>
      </c>
      <c r="K127" s="59">
        <v>31981</v>
      </c>
      <c r="L127" s="59">
        <v>32280</v>
      </c>
      <c r="M127" s="59">
        <v>32321</v>
      </c>
      <c r="N127" s="59">
        <v>32474</v>
      </c>
      <c r="O127" s="59">
        <v>33552</v>
      </c>
      <c r="P127" s="59">
        <v>32288</v>
      </c>
      <c r="Q127" s="59">
        <v>32710</v>
      </c>
      <c r="R127" s="59">
        <v>32958</v>
      </c>
    </row>
    <row r="128" spans="3:18" ht="12.75">
      <c r="C128" s="56" t="s">
        <v>26</v>
      </c>
      <c r="D128" s="59">
        <v>482075</v>
      </c>
      <c r="E128" s="59">
        <v>502681</v>
      </c>
      <c r="F128" s="59">
        <v>547133</v>
      </c>
      <c r="G128" s="59">
        <v>502089</v>
      </c>
      <c r="H128" s="59">
        <v>525536</v>
      </c>
      <c r="I128" s="59">
        <v>486493</v>
      </c>
      <c r="J128" s="59">
        <v>504116</v>
      </c>
      <c r="K128" s="59">
        <v>550373</v>
      </c>
      <c r="L128" s="59">
        <v>528599</v>
      </c>
      <c r="M128" s="59">
        <v>492933</v>
      </c>
      <c r="N128" s="59">
        <v>490638</v>
      </c>
      <c r="O128" s="59">
        <v>494597</v>
      </c>
      <c r="P128" s="59">
        <v>506987</v>
      </c>
      <c r="Q128" s="59">
        <v>547395</v>
      </c>
      <c r="R128" s="59">
        <v>545284</v>
      </c>
    </row>
    <row r="129" spans="3:18" ht="12.75">
      <c r="C129" s="56" t="s">
        <v>43</v>
      </c>
      <c r="D129" s="59">
        <v>3865</v>
      </c>
      <c r="E129" s="59">
        <v>3832</v>
      </c>
      <c r="F129" s="59">
        <v>3822</v>
      </c>
      <c r="G129" s="59">
        <v>3718</v>
      </c>
      <c r="H129" s="59">
        <v>3751</v>
      </c>
      <c r="I129" s="59">
        <v>3681</v>
      </c>
      <c r="J129" s="59">
        <v>3674</v>
      </c>
      <c r="K129" s="59">
        <v>3791</v>
      </c>
      <c r="L129" s="59">
        <v>3556</v>
      </c>
      <c r="M129" s="59">
        <v>3459</v>
      </c>
      <c r="N129" s="59">
        <v>3379</v>
      </c>
      <c r="O129" s="59">
        <v>3109</v>
      </c>
      <c r="P129" s="59">
        <v>3077</v>
      </c>
      <c r="Q129" s="59">
        <v>3160</v>
      </c>
      <c r="R129" s="59">
        <v>3124</v>
      </c>
    </row>
    <row r="130" spans="3:18" ht="12.75">
      <c r="C130" s="56" t="s">
        <v>18</v>
      </c>
      <c r="D130" s="59">
        <v>893681</v>
      </c>
      <c r="E130" s="59">
        <v>829912</v>
      </c>
      <c r="F130" s="59">
        <v>783907</v>
      </c>
      <c r="G130" s="59">
        <v>773614</v>
      </c>
      <c r="H130" s="59">
        <v>766861</v>
      </c>
      <c r="I130" s="59">
        <v>744191</v>
      </c>
      <c r="J130" s="59">
        <v>740617</v>
      </c>
      <c r="K130" s="59">
        <v>708887</v>
      </c>
      <c r="L130" s="59">
        <v>686695</v>
      </c>
      <c r="M130" s="59">
        <v>661850</v>
      </c>
      <c r="N130" s="59">
        <v>672207</v>
      </c>
      <c r="O130" s="59">
        <v>650435</v>
      </c>
      <c r="P130" s="59">
        <v>625204</v>
      </c>
      <c r="Q130" s="59">
        <v>624825</v>
      </c>
      <c r="R130" s="59">
        <v>639989</v>
      </c>
    </row>
    <row r="131" spans="3:18" ht="12.75">
      <c r="C131" s="56" t="s">
        <v>44</v>
      </c>
      <c r="D131" s="59">
        <v>385112</v>
      </c>
      <c r="E131" s="59">
        <v>387854</v>
      </c>
      <c r="F131" s="59">
        <v>376296</v>
      </c>
      <c r="G131" s="59">
        <v>361308</v>
      </c>
      <c r="H131" s="59">
        <v>360202</v>
      </c>
      <c r="I131" s="59">
        <v>355457</v>
      </c>
      <c r="J131" s="59">
        <v>360043</v>
      </c>
      <c r="K131" s="59">
        <v>370769</v>
      </c>
      <c r="L131" s="59">
        <v>340483</v>
      </c>
      <c r="M131" s="59">
        <v>350213</v>
      </c>
      <c r="N131" s="59">
        <v>376918</v>
      </c>
      <c r="O131" s="59">
        <v>345098</v>
      </c>
      <c r="P131" s="59">
        <v>354435</v>
      </c>
      <c r="Q131" s="59">
        <v>356189</v>
      </c>
      <c r="R131" s="59">
        <v>351319</v>
      </c>
    </row>
    <row r="132" spans="3:18" ht="12.75">
      <c r="C132" s="56" t="s">
        <v>25</v>
      </c>
      <c r="D132" s="59">
        <v>1803928</v>
      </c>
      <c r="E132" s="59">
        <v>1832106</v>
      </c>
      <c r="F132" s="59">
        <v>1766987</v>
      </c>
      <c r="G132" s="59">
        <v>1720919</v>
      </c>
      <c r="H132" s="59">
        <v>1761109</v>
      </c>
      <c r="I132" s="59">
        <v>1743737</v>
      </c>
      <c r="J132" s="59">
        <v>1887627</v>
      </c>
      <c r="K132" s="59">
        <v>1939535</v>
      </c>
      <c r="L132" s="59">
        <v>1994839</v>
      </c>
      <c r="M132" s="59">
        <v>1923018</v>
      </c>
      <c r="N132" s="59">
        <v>1857414</v>
      </c>
      <c r="O132" s="59">
        <v>1894454</v>
      </c>
      <c r="P132" s="59">
        <v>1865963</v>
      </c>
      <c r="Q132" s="59">
        <v>1954557</v>
      </c>
      <c r="R132" s="59">
        <v>1860827</v>
      </c>
    </row>
    <row r="133" spans="3:18" ht="12.75">
      <c r="C133" s="56" t="s">
        <v>27</v>
      </c>
      <c r="D133" s="59">
        <v>362173</v>
      </c>
      <c r="E133" s="59">
        <v>339555</v>
      </c>
      <c r="F133" s="59">
        <v>339792</v>
      </c>
      <c r="G133" s="59">
        <v>315260</v>
      </c>
      <c r="H133" s="59">
        <v>336768</v>
      </c>
      <c r="I133" s="59">
        <v>310679</v>
      </c>
      <c r="J133" s="59">
        <v>293259</v>
      </c>
      <c r="K133" s="59">
        <v>321570</v>
      </c>
      <c r="L133" s="59">
        <v>309121</v>
      </c>
      <c r="M133" s="59">
        <v>298251</v>
      </c>
      <c r="N133" s="59">
        <v>297871</v>
      </c>
      <c r="O133" s="59">
        <v>292980</v>
      </c>
      <c r="P133" s="59">
        <v>304065</v>
      </c>
      <c r="Q133" s="59">
        <v>301030</v>
      </c>
      <c r="R133" s="59">
        <v>316766</v>
      </c>
    </row>
    <row r="134" spans="3:18" ht="12.75">
      <c r="C134" s="56" t="s">
        <v>45</v>
      </c>
      <c r="D134" s="59">
        <v>900186</v>
      </c>
      <c r="E134" s="59">
        <v>925984</v>
      </c>
      <c r="F134" s="59">
        <v>923711</v>
      </c>
      <c r="G134" s="59">
        <v>940092</v>
      </c>
      <c r="H134" s="59">
        <v>940901</v>
      </c>
      <c r="I134" s="59">
        <v>1008562</v>
      </c>
      <c r="J134" s="59">
        <v>958143</v>
      </c>
      <c r="K134" s="59">
        <v>955648</v>
      </c>
      <c r="L134" s="59">
        <v>941801</v>
      </c>
      <c r="M134" s="59">
        <v>947084</v>
      </c>
      <c r="N134" s="59">
        <v>916282</v>
      </c>
      <c r="O134" s="59">
        <v>906570</v>
      </c>
      <c r="P134" s="59">
        <v>884710</v>
      </c>
      <c r="Q134" s="59">
        <v>942076</v>
      </c>
      <c r="R134" s="59">
        <v>903809</v>
      </c>
    </row>
    <row r="135" spans="3:18" ht="12.75">
      <c r="C135" s="56" t="s">
        <v>23</v>
      </c>
      <c r="D135" s="59">
        <v>84614</v>
      </c>
      <c r="E135" s="59">
        <v>84300</v>
      </c>
      <c r="F135" s="59">
        <v>85118</v>
      </c>
      <c r="G135" s="59">
        <v>83473</v>
      </c>
      <c r="H135" s="59">
        <v>77160</v>
      </c>
      <c r="I135" s="59">
        <v>77351</v>
      </c>
      <c r="J135" s="59">
        <v>78615</v>
      </c>
      <c r="K135" s="59">
        <v>79453</v>
      </c>
      <c r="L135" s="59">
        <v>73324</v>
      </c>
      <c r="M135" s="59">
        <v>76322</v>
      </c>
      <c r="N135" s="59">
        <v>75034</v>
      </c>
      <c r="O135" s="59">
        <v>72892</v>
      </c>
      <c r="P135" s="59">
        <v>71870</v>
      </c>
      <c r="Q135" s="59">
        <v>72452</v>
      </c>
      <c r="R135" s="59">
        <v>74691</v>
      </c>
    </row>
    <row r="136" spans="3:18" ht="12.75">
      <c r="C136" s="56" t="s">
        <v>46</v>
      </c>
      <c r="D136" s="59">
        <v>212950</v>
      </c>
      <c r="E136" s="59">
        <v>206251</v>
      </c>
      <c r="F136" s="59">
        <v>216901</v>
      </c>
      <c r="G136" s="59">
        <v>209667</v>
      </c>
      <c r="H136" s="59">
        <v>196251</v>
      </c>
      <c r="I136" s="59">
        <v>196824</v>
      </c>
      <c r="J136" s="59">
        <v>190414</v>
      </c>
      <c r="K136" s="59">
        <v>198479</v>
      </c>
      <c r="L136" s="59">
        <v>191696</v>
      </c>
      <c r="M136" s="59">
        <v>182010</v>
      </c>
      <c r="N136" s="59">
        <v>191371</v>
      </c>
      <c r="O136" s="59">
        <v>194923</v>
      </c>
      <c r="P136" s="59">
        <v>205584</v>
      </c>
      <c r="Q136" s="59">
        <v>216795</v>
      </c>
      <c r="R136" s="59">
        <v>240857</v>
      </c>
    </row>
    <row r="137" spans="3:18" ht="12.75">
      <c r="C137" s="56" t="s">
        <v>24</v>
      </c>
      <c r="D137" s="59">
        <v>282770</v>
      </c>
      <c r="E137" s="59">
        <v>278819</v>
      </c>
      <c r="F137" s="59">
        <v>274930</v>
      </c>
      <c r="G137" s="59">
        <v>274009</v>
      </c>
      <c r="H137" s="59">
        <v>269767</v>
      </c>
      <c r="I137" s="59">
        <v>264764</v>
      </c>
      <c r="J137" s="59">
        <v>263643</v>
      </c>
      <c r="K137" s="59">
        <v>263903</v>
      </c>
      <c r="L137" s="59">
        <v>277852</v>
      </c>
      <c r="M137" s="59">
        <v>249994</v>
      </c>
      <c r="N137" s="59">
        <v>274598</v>
      </c>
      <c r="O137" s="59">
        <v>263249</v>
      </c>
      <c r="P137" s="59">
        <v>253894</v>
      </c>
      <c r="Q137" s="59">
        <v>252786</v>
      </c>
      <c r="R137" s="59">
        <v>260716</v>
      </c>
    </row>
    <row r="138" spans="3:18" ht="12.75">
      <c r="C138" s="56" t="s">
        <v>47</v>
      </c>
      <c r="D138" s="59">
        <v>378013</v>
      </c>
      <c r="E138" s="59">
        <v>384574</v>
      </c>
      <c r="F138" s="59">
        <v>369911</v>
      </c>
      <c r="G138" s="59">
        <v>367401</v>
      </c>
      <c r="H138" s="59">
        <v>365284</v>
      </c>
      <c r="I138" s="59">
        <v>351185</v>
      </c>
      <c r="J138" s="59">
        <v>346701</v>
      </c>
      <c r="K138" s="59">
        <v>353216</v>
      </c>
      <c r="L138" s="59">
        <v>370608</v>
      </c>
      <c r="M138" s="59">
        <v>325319</v>
      </c>
      <c r="N138" s="59">
        <v>350014</v>
      </c>
      <c r="O138" s="59">
        <v>345729</v>
      </c>
      <c r="P138" s="59">
        <v>322668</v>
      </c>
      <c r="Q138" s="59">
        <v>341240</v>
      </c>
      <c r="R138" s="112">
        <v>341240</v>
      </c>
    </row>
    <row r="139" spans="3:18" ht="12.75">
      <c r="C139" s="56" t="s">
        <v>21</v>
      </c>
      <c r="D139" s="59">
        <v>2838994</v>
      </c>
      <c r="E139" s="59">
        <v>2722322</v>
      </c>
      <c r="F139" s="59">
        <v>2714112</v>
      </c>
      <c r="G139" s="59">
        <v>2627827</v>
      </c>
      <c r="H139" s="59">
        <v>2639470</v>
      </c>
      <c r="I139" s="59">
        <v>2570254</v>
      </c>
      <c r="J139" s="59">
        <v>2501237</v>
      </c>
      <c r="K139" s="59">
        <v>2429565</v>
      </c>
      <c r="L139" s="59">
        <v>2405053</v>
      </c>
      <c r="M139" s="59">
        <v>2343061</v>
      </c>
      <c r="N139" s="59">
        <v>2421576</v>
      </c>
      <c r="O139" s="59">
        <v>2403248</v>
      </c>
      <c r="P139" s="59">
        <v>2358503</v>
      </c>
      <c r="Q139" s="59">
        <v>2362642</v>
      </c>
      <c r="R139" s="59">
        <v>2420994</v>
      </c>
    </row>
    <row r="140" spans="3:18" ht="12.75">
      <c r="C140" s="56" t="s">
        <v>28</v>
      </c>
      <c r="D140" s="59">
        <v>215201</v>
      </c>
      <c r="E140" s="59">
        <v>209517</v>
      </c>
      <c r="F140" s="59">
        <v>210193</v>
      </c>
      <c r="G140" s="59">
        <v>214739</v>
      </c>
      <c r="H140" s="59">
        <v>216390</v>
      </c>
      <c r="I140" s="59">
        <v>217611</v>
      </c>
      <c r="J140" s="59">
        <v>214611</v>
      </c>
      <c r="K140" s="59">
        <v>217410</v>
      </c>
      <c r="L140" s="59">
        <v>212855</v>
      </c>
      <c r="M140" s="59">
        <v>202276</v>
      </c>
      <c r="N140" s="59">
        <v>194859</v>
      </c>
      <c r="O140" s="59">
        <v>205458</v>
      </c>
      <c r="P140" s="59">
        <v>203662</v>
      </c>
      <c r="Q140" s="59">
        <v>205541</v>
      </c>
      <c r="R140" s="59">
        <v>209620</v>
      </c>
    </row>
    <row r="141" spans="3:18" ht="12.75">
      <c r="C141" s="56" t="s">
        <v>48</v>
      </c>
      <c r="D141" s="59">
        <v>257919</v>
      </c>
      <c r="E141" s="59">
        <v>258791</v>
      </c>
      <c r="F141" s="59">
        <v>259241</v>
      </c>
      <c r="G141" s="59">
        <v>253939</v>
      </c>
      <c r="H141" s="59">
        <v>252002</v>
      </c>
      <c r="I141" s="59">
        <v>251414</v>
      </c>
      <c r="J141" s="59">
        <v>251168</v>
      </c>
      <c r="K141" s="59">
        <v>253949</v>
      </c>
      <c r="L141" s="59">
        <v>253180</v>
      </c>
      <c r="M141" s="59">
        <v>248158</v>
      </c>
      <c r="N141" s="59">
        <v>255208</v>
      </c>
      <c r="O141" s="59">
        <v>248490</v>
      </c>
      <c r="P141" s="59">
        <v>246429</v>
      </c>
      <c r="Q141" s="59">
        <v>243581</v>
      </c>
      <c r="R141" s="112">
        <v>243581</v>
      </c>
    </row>
    <row r="143" spans="3:18" ht="12.75">
      <c r="C143" s="52" t="s">
        <v>107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3:18" ht="12.75">
      <c r="C144" s="52" t="s">
        <v>0</v>
      </c>
      <c r="D144" s="52" t="s">
        <v>108</v>
      </c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</row>
    <row r="146" spans="3:18" ht="12.75">
      <c r="C146" s="52" t="s">
        <v>88</v>
      </c>
      <c r="D146" s="52" t="s">
        <v>89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spans="3:18" ht="12.75">
      <c r="C147" s="52" t="s">
        <v>66</v>
      </c>
      <c r="D147" s="52" t="s">
        <v>140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</row>
    <row r="149" spans="3:18" ht="12.75">
      <c r="C149" s="56" t="s">
        <v>67</v>
      </c>
      <c r="D149" s="56" t="s">
        <v>50</v>
      </c>
      <c r="E149" s="56" t="s">
        <v>51</v>
      </c>
      <c r="F149" s="56" t="s">
        <v>52</v>
      </c>
      <c r="G149" s="56" t="s">
        <v>53</v>
      </c>
      <c r="H149" s="56" t="s">
        <v>54</v>
      </c>
      <c r="I149" s="56" t="s">
        <v>55</v>
      </c>
      <c r="J149" s="56" t="s">
        <v>56</v>
      </c>
      <c r="K149" s="56" t="s">
        <v>57</v>
      </c>
      <c r="L149" s="56" t="s">
        <v>58</v>
      </c>
      <c r="M149" s="56" t="s">
        <v>59</v>
      </c>
      <c r="N149" s="56" t="s">
        <v>60</v>
      </c>
      <c r="O149" s="56" t="s">
        <v>61</v>
      </c>
      <c r="P149" s="56" t="s">
        <v>69</v>
      </c>
      <c r="Q149" s="56" t="s">
        <v>70</v>
      </c>
      <c r="R149" s="56" t="s">
        <v>71</v>
      </c>
    </row>
    <row r="150" spans="3:18" ht="12.75">
      <c r="C150" s="56" t="s">
        <v>72</v>
      </c>
      <c r="D150" s="58">
        <f>SUM(D152:D179)</f>
        <v>14927394</v>
      </c>
      <c r="E150" s="58">
        <f aca="true" t="shared" si="5" ref="E150:G150">SUM(E152:E179)</f>
        <v>14862204</v>
      </c>
      <c r="F150" s="58">
        <f t="shared" si="5"/>
        <v>14772837</v>
      </c>
      <c r="G150" s="58">
        <f t="shared" si="5"/>
        <v>13188906</v>
      </c>
      <c r="H150" s="59">
        <v>15551367</v>
      </c>
      <c r="I150" s="59">
        <v>14754956</v>
      </c>
      <c r="J150" s="59">
        <v>14153193</v>
      </c>
      <c r="K150" s="59">
        <v>14187534</v>
      </c>
      <c r="L150" s="59">
        <v>15113622</v>
      </c>
      <c r="M150" s="59">
        <v>14858096</v>
      </c>
      <c r="N150" s="59">
        <v>14681261</v>
      </c>
      <c r="O150" s="59">
        <v>14948400</v>
      </c>
      <c r="P150" s="59">
        <v>14305634</v>
      </c>
      <c r="Q150" s="59">
        <v>14912519</v>
      </c>
      <c r="R150" s="58">
        <f>SUM(R152:R179)</f>
        <v>15375558</v>
      </c>
    </row>
    <row r="151" spans="3:18" ht="12.75">
      <c r="C151" s="56" t="s">
        <v>95</v>
      </c>
      <c r="D151" s="59">
        <v>12042766</v>
      </c>
      <c r="E151" s="59">
        <v>11566789</v>
      </c>
      <c r="F151" s="59">
        <v>11726695</v>
      </c>
      <c r="G151" s="59">
        <v>10487524</v>
      </c>
      <c r="H151" s="59">
        <v>12010020</v>
      </c>
      <c r="I151" s="59">
        <v>11474998</v>
      </c>
      <c r="J151" s="59">
        <v>11192925</v>
      </c>
      <c r="K151" s="59">
        <v>11268255</v>
      </c>
      <c r="L151" s="59">
        <v>11712654</v>
      </c>
      <c r="M151" s="59">
        <v>11553958</v>
      </c>
      <c r="N151" s="59">
        <v>11275987</v>
      </c>
      <c r="O151" s="59">
        <v>11285756</v>
      </c>
      <c r="P151" s="59">
        <v>11068012</v>
      </c>
      <c r="Q151" s="59">
        <v>11288563</v>
      </c>
      <c r="R151" s="58">
        <f>SUM(R152+R155+R156+R158+R159+R160+R161+R163+R167+R170+R171+R173+R177+R178+R179)</f>
        <v>11433604</v>
      </c>
    </row>
    <row r="152" spans="3:19" ht="12.75">
      <c r="C152" s="56" t="s">
        <v>31</v>
      </c>
      <c r="D152" s="59">
        <v>236770</v>
      </c>
      <c r="E152" s="59">
        <v>228084</v>
      </c>
      <c r="F152" s="59">
        <v>238950</v>
      </c>
      <c r="G152" s="59">
        <v>237726</v>
      </c>
      <c r="H152" s="59">
        <v>240546</v>
      </c>
      <c r="I152" s="59">
        <v>230112</v>
      </c>
      <c r="J152" s="59">
        <v>223551</v>
      </c>
      <c r="K152" s="59">
        <v>229386</v>
      </c>
      <c r="L152" s="59">
        <v>238873</v>
      </c>
      <c r="M152" s="59">
        <v>244484</v>
      </c>
      <c r="N152" s="59">
        <v>233247</v>
      </c>
      <c r="O152" s="59">
        <v>227943</v>
      </c>
      <c r="P152" s="59">
        <v>224847</v>
      </c>
      <c r="Q152" s="59">
        <v>230342</v>
      </c>
      <c r="R152" s="59">
        <v>236521</v>
      </c>
      <c r="S152" s="30" t="s">
        <v>31</v>
      </c>
    </row>
    <row r="153" spans="3:19" ht="12.75">
      <c r="C153" s="56" t="s">
        <v>32</v>
      </c>
      <c r="D153" s="59">
        <v>187862</v>
      </c>
      <c r="E153" s="59">
        <v>203869</v>
      </c>
      <c r="F153" s="59">
        <v>228182</v>
      </c>
      <c r="G153" s="59">
        <v>164178</v>
      </c>
      <c r="H153" s="59">
        <v>254456</v>
      </c>
      <c r="I153" s="59">
        <v>213919</v>
      </c>
      <c r="J153" s="59">
        <v>206303</v>
      </c>
      <c r="K153" s="59">
        <v>167899</v>
      </c>
      <c r="L153" s="59">
        <v>259752</v>
      </c>
      <c r="M153" s="59">
        <v>239360</v>
      </c>
      <c r="N153" s="59">
        <v>283608</v>
      </c>
      <c r="O153" s="59">
        <v>283233</v>
      </c>
      <c r="P153" s="59">
        <v>259045</v>
      </c>
      <c r="Q153" s="59">
        <v>323743</v>
      </c>
      <c r="R153" s="59">
        <v>339788</v>
      </c>
      <c r="S153" s="30" t="s">
        <v>32</v>
      </c>
    </row>
    <row r="154" spans="3:19" ht="12.75">
      <c r="C154" s="56" t="s">
        <v>20</v>
      </c>
      <c r="D154" s="59">
        <v>294013</v>
      </c>
      <c r="E154" s="59">
        <v>311517</v>
      </c>
      <c r="F154" s="59">
        <v>271011</v>
      </c>
      <c r="G154" s="59">
        <v>220897</v>
      </c>
      <c r="H154" s="59">
        <v>316990</v>
      </c>
      <c r="I154" s="59">
        <v>290095</v>
      </c>
      <c r="J154" s="59">
        <v>266164</v>
      </c>
      <c r="K154" s="59">
        <v>276575</v>
      </c>
      <c r="L154" s="59">
        <v>302329</v>
      </c>
      <c r="M154" s="59">
        <v>297467</v>
      </c>
      <c r="N154" s="59">
        <v>275592</v>
      </c>
      <c r="O154" s="59">
        <v>316954</v>
      </c>
      <c r="P154" s="59">
        <v>280719</v>
      </c>
      <c r="Q154" s="59">
        <v>310487</v>
      </c>
      <c r="R154" s="59">
        <v>354301</v>
      </c>
      <c r="S154" s="30" t="s">
        <v>20</v>
      </c>
    </row>
    <row r="155" spans="3:19" ht="12.75">
      <c r="C155" s="56" t="s">
        <v>33</v>
      </c>
      <c r="D155" s="59">
        <v>283196</v>
      </c>
      <c r="E155" s="59">
        <v>284496</v>
      </c>
      <c r="F155" s="59">
        <v>265473</v>
      </c>
      <c r="G155" s="59">
        <v>270263</v>
      </c>
      <c r="H155" s="59">
        <v>267505</v>
      </c>
      <c r="I155" s="59">
        <v>284832</v>
      </c>
      <c r="J155" s="59">
        <v>281080</v>
      </c>
      <c r="K155" s="59">
        <v>283419</v>
      </c>
      <c r="L155" s="59">
        <v>301386</v>
      </c>
      <c r="M155" s="59">
        <v>333304</v>
      </c>
      <c r="N155" s="59">
        <v>310683</v>
      </c>
      <c r="O155" s="59">
        <v>312709</v>
      </c>
      <c r="P155" s="59">
        <v>319439</v>
      </c>
      <c r="Q155" s="59">
        <v>316336</v>
      </c>
      <c r="R155" s="59">
        <v>325863</v>
      </c>
      <c r="S155" s="30" t="s">
        <v>33</v>
      </c>
    </row>
    <row r="156" spans="3:19" ht="12.75">
      <c r="C156" s="56" t="s">
        <v>73</v>
      </c>
      <c r="D156" s="59">
        <v>2147881</v>
      </c>
      <c r="E156" s="59">
        <v>2215226</v>
      </c>
      <c r="F156" s="59">
        <v>2089351</v>
      </c>
      <c r="G156" s="59">
        <v>1774097</v>
      </c>
      <c r="H156" s="59">
        <v>2286595</v>
      </c>
      <c r="I156" s="59">
        <v>2196576</v>
      </c>
      <c r="J156" s="59">
        <v>2034981</v>
      </c>
      <c r="K156" s="59">
        <v>2104272</v>
      </c>
      <c r="L156" s="59">
        <v>2203551</v>
      </c>
      <c r="M156" s="59">
        <v>2240736</v>
      </c>
      <c r="N156" s="59">
        <v>2035083</v>
      </c>
      <c r="O156" s="59">
        <v>1976350</v>
      </c>
      <c r="P156" s="59">
        <v>2069860</v>
      </c>
      <c r="Q156" s="59">
        <v>2078314</v>
      </c>
      <c r="R156" s="112">
        <v>2078314</v>
      </c>
      <c r="S156" s="30" t="s">
        <v>73</v>
      </c>
    </row>
    <row r="157" spans="3:19" ht="12.75">
      <c r="C157" s="56" t="s">
        <v>34</v>
      </c>
      <c r="D157" s="112">
        <v>31398</v>
      </c>
      <c r="E157" s="112">
        <v>31398</v>
      </c>
      <c r="F157" s="112">
        <v>31398</v>
      </c>
      <c r="G157" s="112">
        <v>31398</v>
      </c>
      <c r="H157" s="59">
        <v>31398</v>
      </c>
      <c r="I157" s="59">
        <v>38406</v>
      </c>
      <c r="J157" s="59">
        <v>29836</v>
      </c>
      <c r="K157" s="59">
        <v>41583</v>
      </c>
      <c r="L157" s="59">
        <v>39844</v>
      </c>
      <c r="M157" s="59">
        <v>39405</v>
      </c>
      <c r="N157" s="59">
        <v>36511</v>
      </c>
      <c r="O157" s="59">
        <v>38571</v>
      </c>
      <c r="P157" s="59">
        <v>47734</v>
      </c>
      <c r="Q157" s="59">
        <v>46337</v>
      </c>
      <c r="R157" s="59">
        <v>50749</v>
      </c>
      <c r="S157" s="30" t="s">
        <v>34</v>
      </c>
    </row>
    <row r="158" spans="3:19" ht="12.75">
      <c r="C158" s="56" t="s">
        <v>35</v>
      </c>
      <c r="D158" s="59">
        <v>690217</v>
      </c>
      <c r="E158" s="59">
        <v>681798</v>
      </c>
      <c r="F158" s="59">
        <v>670977</v>
      </c>
      <c r="G158" s="59">
        <v>671677</v>
      </c>
      <c r="H158" s="59">
        <v>670050</v>
      </c>
      <c r="I158" s="59">
        <v>662770</v>
      </c>
      <c r="J158" s="59">
        <v>658978</v>
      </c>
      <c r="K158" s="59">
        <v>660373</v>
      </c>
      <c r="L158" s="59">
        <v>723346</v>
      </c>
      <c r="M158" s="59">
        <v>713678</v>
      </c>
      <c r="N158" s="59">
        <v>712278</v>
      </c>
      <c r="O158" s="59">
        <v>716724</v>
      </c>
      <c r="P158" s="59">
        <v>703588</v>
      </c>
      <c r="Q158" s="59">
        <v>700308</v>
      </c>
      <c r="R158" s="112">
        <v>700308</v>
      </c>
      <c r="S158" s="30" t="s">
        <v>35</v>
      </c>
    </row>
    <row r="159" spans="3:19" ht="12.75">
      <c r="C159" s="56" t="s">
        <v>36</v>
      </c>
      <c r="D159" s="59">
        <v>224016</v>
      </c>
      <c r="E159" s="59">
        <v>216476</v>
      </c>
      <c r="F159" s="59">
        <v>201875</v>
      </c>
      <c r="G159" s="59">
        <v>192381</v>
      </c>
      <c r="H159" s="59">
        <v>213805</v>
      </c>
      <c r="I159" s="59">
        <v>213091</v>
      </c>
      <c r="J159" s="59">
        <v>184067</v>
      </c>
      <c r="K159" s="59">
        <v>176707</v>
      </c>
      <c r="L159" s="59">
        <v>202398</v>
      </c>
      <c r="M159" s="59">
        <v>205028</v>
      </c>
      <c r="N159" s="59">
        <v>207595</v>
      </c>
      <c r="O159" s="59">
        <v>234063</v>
      </c>
      <c r="P159" s="59">
        <v>233125</v>
      </c>
      <c r="Q159" s="59">
        <v>220645</v>
      </c>
      <c r="R159" s="59">
        <v>219932</v>
      </c>
      <c r="S159" s="30" t="s">
        <v>36</v>
      </c>
    </row>
    <row r="160" spans="3:19" ht="12.75">
      <c r="C160" s="56" t="s">
        <v>37</v>
      </c>
      <c r="D160" s="59">
        <v>1104247</v>
      </c>
      <c r="E160" s="59">
        <v>994325</v>
      </c>
      <c r="F160" s="59">
        <v>1024558</v>
      </c>
      <c r="G160" s="59">
        <v>1049116</v>
      </c>
      <c r="H160" s="59">
        <v>1103483</v>
      </c>
      <c r="I160" s="59">
        <v>896944</v>
      </c>
      <c r="J160" s="59">
        <v>989438</v>
      </c>
      <c r="K160" s="59">
        <v>1079886</v>
      </c>
      <c r="L160" s="59">
        <v>1042169</v>
      </c>
      <c r="M160" s="59">
        <v>958375</v>
      </c>
      <c r="N160" s="59">
        <v>1011297</v>
      </c>
      <c r="O160" s="59">
        <v>1118294</v>
      </c>
      <c r="P160" s="59">
        <v>971889</v>
      </c>
      <c r="Q160" s="59">
        <v>1165016</v>
      </c>
      <c r="R160" s="59">
        <v>1017257</v>
      </c>
      <c r="S160" s="30" t="s">
        <v>37</v>
      </c>
    </row>
    <row r="161" spans="3:19" ht="12.75">
      <c r="C161" s="56" t="s">
        <v>22</v>
      </c>
      <c r="D161" s="59">
        <v>3351884</v>
      </c>
      <c r="E161" s="59">
        <v>3198341</v>
      </c>
      <c r="F161" s="59">
        <v>3336842</v>
      </c>
      <c r="G161" s="59">
        <v>2669872</v>
      </c>
      <c r="H161" s="59">
        <v>3271370</v>
      </c>
      <c r="I161" s="59">
        <v>3169671</v>
      </c>
      <c r="J161" s="59">
        <v>3125008</v>
      </c>
      <c r="K161" s="59">
        <v>3073360</v>
      </c>
      <c r="L161" s="59">
        <v>3254200</v>
      </c>
      <c r="M161" s="59">
        <v>3279522</v>
      </c>
      <c r="N161" s="59">
        <v>3215781</v>
      </c>
      <c r="O161" s="59">
        <v>3074405</v>
      </c>
      <c r="P161" s="59">
        <v>3135765</v>
      </c>
      <c r="Q161" s="59">
        <v>3098203</v>
      </c>
      <c r="R161" s="59">
        <v>3209900</v>
      </c>
      <c r="S161" s="30" t="s">
        <v>22</v>
      </c>
    </row>
    <row r="162" spans="3:19" ht="12.75">
      <c r="C162" s="56" t="s">
        <v>38</v>
      </c>
      <c r="D162" s="59">
        <v>65915</v>
      </c>
      <c r="E162" s="59">
        <v>77594</v>
      </c>
      <c r="F162" s="59">
        <v>86009</v>
      </c>
      <c r="G162" s="59">
        <v>63501</v>
      </c>
      <c r="H162" s="59">
        <v>84751</v>
      </c>
      <c r="I162" s="59">
        <v>87483</v>
      </c>
      <c r="J162" s="59">
        <v>92386</v>
      </c>
      <c r="K162" s="59">
        <v>80807</v>
      </c>
      <c r="L162" s="59">
        <v>109338</v>
      </c>
      <c r="M162" s="59">
        <v>101182</v>
      </c>
      <c r="N162" s="59">
        <v>93917</v>
      </c>
      <c r="O162" s="59">
        <v>89780</v>
      </c>
      <c r="P162" s="59">
        <v>79996</v>
      </c>
      <c r="Q162" s="59">
        <v>96496</v>
      </c>
      <c r="R162" s="59">
        <v>89661</v>
      </c>
      <c r="S162" s="30" t="s">
        <v>38</v>
      </c>
    </row>
    <row r="163" spans="3:19" ht="12.75">
      <c r="C163" s="56" t="s">
        <v>39</v>
      </c>
      <c r="D163" s="59">
        <v>1224128</v>
      </c>
      <c r="E163" s="59">
        <v>1213972</v>
      </c>
      <c r="F163" s="59">
        <v>1207183</v>
      </c>
      <c r="G163" s="59">
        <v>1085791</v>
      </c>
      <c r="H163" s="59">
        <v>1297048</v>
      </c>
      <c r="I163" s="59">
        <v>1252035</v>
      </c>
      <c r="J163" s="59">
        <v>1148480</v>
      </c>
      <c r="K163" s="59">
        <v>1169949</v>
      </c>
      <c r="L163" s="59">
        <v>1163840</v>
      </c>
      <c r="M163" s="59">
        <v>1089005</v>
      </c>
      <c r="N163" s="59">
        <v>1101708</v>
      </c>
      <c r="O163" s="59">
        <v>1146858</v>
      </c>
      <c r="P163" s="59">
        <v>1042543</v>
      </c>
      <c r="Q163" s="59">
        <v>1074107</v>
      </c>
      <c r="R163" s="59">
        <v>1100636</v>
      </c>
      <c r="S163" s="30" t="s">
        <v>39</v>
      </c>
    </row>
    <row r="164" spans="3:19" ht="12.75">
      <c r="C164" s="56" t="s">
        <v>40</v>
      </c>
      <c r="D164" s="59">
        <v>5100</v>
      </c>
      <c r="E164" s="59">
        <v>6570</v>
      </c>
      <c r="F164" s="59">
        <v>7202</v>
      </c>
      <c r="G164" s="59">
        <v>7363</v>
      </c>
      <c r="H164" s="59">
        <v>6623</v>
      </c>
      <c r="I164" s="59">
        <v>5357</v>
      </c>
      <c r="J164" s="59">
        <v>5143</v>
      </c>
      <c r="K164" s="59">
        <v>5316</v>
      </c>
      <c r="L164" s="59">
        <v>2375</v>
      </c>
      <c r="M164" s="59">
        <v>4883</v>
      </c>
      <c r="N164" s="59">
        <v>5678</v>
      </c>
      <c r="O164" s="59">
        <v>5215</v>
      </c>
      <c r="P164" s="59">
        <v>5502</v>
      </c>
      <c r="Q164" s="59">
        <v>4315</v>
      </c>
      <c r="R164" s="59">
        <v>2536</v>
      </c>
      <c r="S164" s="30" t="s">
        <v>40</v>
      </c>
    </row>
    <row r="165" spans="3:19" ht="12.75">
      <c r="C165" s="56" t="s">
        <v>41</v>
      </c>
      <c r="D165" s="59">
        <v>79106</v>
      </c>
      <c r="E165" s="59">
        <v>70692</v>
      </c>
      <c r="F165" s="59">
        <v>80451</v>
      </c>
      <c r="G165" s="59">
        <v>76525</v>
      </c>
      <c r="H165" s="59">
        <v>80069</v>
      </c>
      <c r="I165" s="59">
        <v>88449</v>
      </c>
      <c r="J165" s="59">
        <v>85689</v>
      </c>
      <c r="K165" s="59">
        <v>93472</v>
      </c>
      <c r="L165" s="59">
        <v>98892</v>
      </c>
      <c r="M165" s="59">
        <v>91224</v>
      </c>
      <c r="N165" s="59">
        <v>88455</v>
      </c>
      <c r="O165" s="59">
        <v>89392</v>
      </c>
      <c r="P165" s="59">
        <v>104355</v>
      </c>
      <c r="Q165" s="59">
        <v>101748</v>
      </c>
      <c r="R165" s="59">
        <v>107055</v>
      </c>
      <c r="S165" s="30" t="s">
        <v>41</v>
      </c>
    </row>
    <row r="166" spans="3:19" ht="12.75">
      <c r="C166" s="56" t="s">
        <v>42</v>
      </c>
      <c r="D166" s="59">
        <v>99981</v>
      </c>
      <c r="E166" s="59">
        <v>123860</v>
      </c>
      <c r="F166" s="59">
        <v>127658</v>
      </c>
      <c r="G166" s="59">
        <v>124395</v>
      </c>
      <c r="H166" s="59">
        <v>128330</v>
      </c>
      <c r="I166" s="59">
        <v>139100</v>
      </c>
      <c r="J166" s="59">
        <v>106350</v>
      </c>
      <c r="K166" s="59">
        <v>169858</v>
      </c>
      <c r="L166" s="59">
        <v>143629</v>
      </c>
      <c r="M166" s="59">
        <v>150259</v>
      </c>
      <c r="N166" s="59">
        <v>137288</v>
      </c>
      <c r="O166" s="59">
        <v>146807</v>
      </c>
      <c r="P166" s="59">
        <v>179370</v>
      </c>
      <c r="Q166" s="59">
        <v>172827</v>
      </c>
      <c r="R166" s="59">
        <v>192611</v>
      </c>
      <c r="S166" s="30" t="s">
        <v>42</v>
      </c>
    </row>
    <row r="167" spans="3:19" ht="12.75">
      <c r="C167" s="56" t="s">
        <v>29</v>
      </c>
      <c r="D167" s="59">
        <v>16157</v>
      </c>
      <c r="E167" s="59">
        <v>16152</v>
      </c>
      <c r="F167" s="59">
        <v>15201</v>
      </c>
      <c r="G167" s="59">
        <v>14974</v>
      </c>
      <c r="H167" s="59">
        <v>15927</v>
      </c>
      <c r="I167" s="59">
        <v>15691</v>
      </c>
      <c r="J167" s="59">
        <v>15683</v>
      </c>
      <c r="K167" s="59">
        <v>15886</v>
      </c>
      <c r="L167" s="59">
        <v>16416</v>
      </c>
      <c r="M167" s="59">
        <v>16592</v>
      </c>
      <c r="N167" s="59">
        <v>15839</v>
      </c>
      <c r="O167" s="59">
        <v>15400</v>
      </c>
      <c r="P167" s="59">
        <v>15875</v>
      </c>
      <c r="Q167" s="59">
        <v>16026</v>
      </c>
      <c r="R167" s="59">
        <v>16085</v>
      </c>
      <c r="S167" s="30" t="s">
        <v>29</v>
      </c>
    </row>
    <row r="168" spans="3:19" ht="12.75">
      <c r="C168" s="56" t="s">
        <v>26</v>
      </c>
      <c r="D168" s="59">
        <v>244058</v>
      </c>
      <c r="E168" s="59">
        <v>340774</v>
      </c>
      <c r="F168" s="59">
        <v>280870</v>
      </c>
      <c r="G168" s="59">
        <v>228983</v>
      </c>
      <c r="H168" s="59">
        <v>396793</v>
      </c>
      <c r="I168" s="59">
        <v>368382</v>
      </c>
      <c r="J168" s="59">
        <v>340773</v>
      </c>
      <c r="K168" s="59">
        <v>271333</v>
      </c>
      <c r="L168" s="59">
        <v>406547</v>
      </c>
      <c r="M168" s="59">
        <v>334524</v>
      </c>
      <c r="N168" s="59">
        <v>296532</v>
      </c>
      <c r="O168" s="59">
        <v>333903</v>
      </c>
      <c r="P168" s="59">
        <v>279432</v>
      </c>
      <c r="Q168" s="59">
        <v>343709</v>
      </c>
      <c r="R168" s="59">
        <v>397509</v>
      </c>
      <c r="S168" s="30" t="s">
        <v>26</v>
      </c>
    </row>
    <row r="169" spans="3:19" ht="12.75">
      <c r="C169" s="56" t="s">
        <v>43</v>
      </c>
      <c r="D169" s="59">
        <v>1371</v>
      </c>
      <c r="E169" s="59">
        <v>1212</v>
      </c>
      <c r="F169" s="59">
        <v>1446</v>
      </c>
      <c r="G169" s="59">
        <v>1648</v>
      </c>
      <c r="H169" s="59">
        <v>1089</v>
      </c>
      <c r="I169" s="59">
        <v>1291</v>
      </c>
      <c r="J169" s="59">
        <v>1297</v>
      </c>
      <c r="K169" s="59">
        <v>1272</v>
      </c>
      <c r="L169" s="59">
        <v>1336</v>
      </c>
      <c r="M169" s="59">
        <v>1394</v>
      </c>
      <c r="N169" s="59">
        <v>1449</v>
      </c>
      <c r="O169" s="59">
        <v>1599</v>
      </c>
      <c r="P169" s="59">
        <v>1468</v>
      </c>
      <c r="Q169" s="59">
        <v>1439</v>
      </c>
      <c r="R169" s="59">
        <v>1403</v>
      </c>
      <c r="S169" s="30" t="s">
        <v>43</v>
      </c>
    </row>
    <row r="170" spans="3:19" ht="12.75">
      <c r="C170" s="56" t="s">
        <v>18</v>
      </c>
      <c r="D170" s="59">
        <v>410314</v>
      </c>
      <c r="E170" s="59">
        <v>399020</v>
      </c>
      <c r="F170" s="59">
        <v>413921</v>
      </c>
      <c r="G170" s="59">
        <v>339756</v>
      </c>
      <c r="H170" s="59">
        <v>374976</v>
      </c>
      <c r="I170" s="59">
        <v>363250</v>
      </c>
      <c r="J170" s="59">
        <v>371674</v>
      </c>
      <c r="K170" s="59">
        <v>367665</v>
      </c>
      <c r="L170" s="59">
        <v>374374</v>
      </c>
      <c r="M170" s="59">
        <v>360939</v>
      </c>
      <c r="N170" s="59">
        <v>360460</v>
      </c>
      <c r="O170" s="59">
        <v>354483</v>
      </c>
      <c r="P170" s="59">
        <v>335317</v>
      </c>
      <c r="Q170" s="59">
        <v>355400</v>
      </c>
      <c r="R170" s="59">
        <v>382635</v>
      </c>
      <c r="S170" s="30" t="s">
        <v>18</v>
      </c>
    </row>
    <row r="171" spans="3:19" ht="12.75">
      <c r="C171" s="56" t="s">
        <v>44</v>
      </c>
      <c r="D171" s="59">
        <v>268578</v>
      </c>
      <c r="E171" s="59">
        <v>272875</v>
      </c>
      <c r="F171" s="59">
        <v>275395</v>
      </c>
      <c r="G171" s="59">
        <v>259515</v>
      </c>
      <c r="H171" s="59">
        <v>289495</v>
      </c>
      <c r="I171" s="59">
        <v>280074</v>
      </c>
      <c r="J171" s="59">
        <v>269905</v>
      </c>
      <c r="K171" s="59">
        <v>265856</v>
      </c>
      <c r="L171" s="59">
        <v>283645</v>
      </c>
      <c r="M171" s="59">
        <v>272118</v>
      </c>
      <c r="N171" s="59">
        <v>265092</v>
      </c>
      <c r="O171" s="59">
        <v>264304</v>
      </c>
      <c r="P171" s="59">
        <v>244722</v>
      </c>
      <c r="Q171" s="59">
        <v>240074</v>
      </c>
      <c r="R171" s="59">
        <v>254460</v>
      </c>
      <c r="S171" s="30" t="s">
        <v>44</v>
      </c>
    </row>
    <row r="172" spans="3:19" ht="12.75">
      <c r="C172" s="56" t="s">
        <v>25</v>
      </c>
      <c r="D172" s="59">
        <v>1016147</v>
      </c>
      <c r="E172" s="59">
        <v>1128397</v>
      </c>
      <c r="F172" s="59">
        <v>1007756</v>
      </c>
      <c r="G172" s="59">
        <v>899172</v>
      </c>
      <c r="H172" s="59">
        <v>1120419</v>
      </c>
      <c r="I172" s="59">
        <v>1029898</v>
      </c>
      <c r="J172" s="59">
        <v>895371</v>
      </c>
      <c r="K172" s="59">
        <v>1133944</v>
      </c>
      <c r="L172" s="59">
        <v>1099016</v>
      </c>
      <c r="M172" s="59">
        <v>1176068</v>
      </c>
      <c r="N172" s="59">
        <v>1100546</v>
      </c>
      <c r="O172" s="59">
        <v>1114326</v>
      </c>
      <c r="P172" s="59">
        <v>1169195</v>
      </c>
      <c r="Q172" s="59">
        <v>1177615</v>
      </c>
      <c r="R172" s="59">
        <v>1287667</v>
      </c>
      <c r="S172" s="30" t="s">
        <v>25</v>
      </c>
    </row>
    <row r="173" spans="3:19" ht="12.75">
      <c r="C173" s="56" t="s">
        <v>27</v>
      </c>
      <c r="D173" s="59">
        <v>216439</v>
      </c>
      <c r="E173" s="59">
        <v>166112</v>
      </c>
      <c r="F173" s="59">
        <v>208558</v>
      </c>
      <c r="G173" s="59">
        <v>163672</v>
      </c>
      <c r="H173" s="59">
        <v>194553</v>
      </c>
      <c r="I173" s="59">
        <v>148111</v>
      </c>
      <c r="J173" s="59">
        <v>195023</v>
      </c>
      <c r="K173" s="59">
        <v>170472</v>
      </c>
      <c r="L173" s="59">
        <v>193871</v>
      </c>
      <c r="M173" s="59">
        <v>172322</v>
      </c>
      <c r="N173" s="59">
        <v>156027</v>
      </c>
      <c r="O173" s="59">
        <v>156266</v>
      </c>
      <c r="P173" s="59">
        <v>151130</v>
      </c>
      <c r="Q173" s="59">
        <v>167119</v>
      </c>
      <c r="R173" s="59">
        <v>166944</v>
      </c>
      <c r="S173" s="30" t="s">
        <v>27</v>
      </c>
    </row>
    <row r="174" spans="3:19" ht="12.75">
      <c r="C174" s="56" t="s">
        <v>45</v>
      </c>
      <c r="D174" s="59">
        <v>706725</v>
      </c>
      <c r="E174" s="59">
        <v>823920</v>
      </c>
      <c r="F174" s="59">
        <v>738905</v>
      </c>
      <c r="G174" s="59">
        <v>733013</v>
      </c>
      <c r="H174" s="59">
        <v>936236</v>
      </c>
      <c r="I174" s="59">
        <v>834450</v>
      </c>
      <c r="J174" s="59">
        <v>771357</v>
      </c>
      <c r="K174" s="59">
        <v>520804</v>
      </c>
      <c r="L174" s="59">
        <v>749973</v>
      </c>
      <c r="M174" s="59">
        <v>698789</v>
      </c>
      <c r="N174" s="59">
        <v>929024</v>
      </c>
      <c r="O174" s="59">
        <v>1062922</v>
      </c>
      <c r="P174" s="59">
        <v>661062</v>
      </c>
      <c r="Q174" s="59">
        <v>883949</v>
      </c>
      <c r="R174" s="59">
        <v>913211</v>
      </c>
      <c r="S174" s="30" t="s">
        <v>45</v>
      </c>
    </row>
    <row r="175" spans="3:19" ht="12.75">
      <c r="C175" s="56" t="s">
        <v>23</v>
      </c>
      <c r="D175" s="59">
        <v>40831</v>
      </c>
      <c r="E175" s="59">
        <v>40152</v>
      </c>
      <c r="F175" s="59">
        <v>50404</v>
      </c>
      <c r="G175" s="59">
        <v>33416</v>
      </c>
      <c r="H175" s="59">
        <v>50951</v>
      </c>
      <c r="I175" s="59">
        <v>54875</v>
      </c>
      <c r="J175" s="59">
        <v>44545</v>
      </c>
      <c r="K175" s="59">
        <v>49106</v>
      </c>
      <c r="L175" s="59">
        <v>51120</v>
      </c>
      <c r="M175" s="59">
        <v>50252</v>
      </c>
      <c r="N175" s="59">
        <v>52784</v>
      </c>
      <c r="O175" s="59">
        <v>49670</v>
      </c>
      <c r="P175" s="59">
        <v>44210</v>
      </c>
      <c r="Q175" s="59">
        <v>39151</v>
      </c>
      <c r="R175" s="59">
        <v>53893</v>
      </c>
      <c r="S175" s="30" t="s">
        <v>23</v>
      </c>
    </row>
    <row r="176" spans="3:19" ht="12.75">
      <c r="C176" s="56" t="s">
        <v>46</v>
      </c>
      <c r="D176" s="59">
        <v>112121</v>
      </c>
      <c r="E176" s="59">
        <v>135460</v>
      </c>
      <c r="F176" s="59">
        <v>134850</v>
      </c>
      <c r="G176" s="59">
        <v>116893</v>
      </c>
      <c r="H176" s="59">
        <v>133242</v>
      </c>
      <c r="I176" s="59">
        <v>128253</v>
      </c>
      <c r="J176" s="59">
        <v>115054</v>
      </c>
      <c r="K176" s="59">
        <v>107310</v>
      </c>
      <c r="L176" s="59">
        <v>136817</v>
      </c>
      <c r="M176" s="59">
        <v>119331</v>
      </c>
      <c r="N176" s="59">
        <v>103890</v>
      </c>
      <c r="O176" s="59">
        <v>130272</v>
      </c>
      <c r="P176" s="59">
        <v>125534</v>
      </c>
      <c r="Q176" s="59">
        <v>122140</v>
      </c>
      <c r="R176" s="59">
        <v>151570</v>
      </c>
      <c r="S176" s="30" t="s">
        <v>46</v>
      </c>
    </row>
    <row r="177" spans="3:19" ht="12.75">
      <c r="C177" s="56" t="s">
        <v>24</v>
      </c>
      <c r="D177" s="59">
        <v>161687</v>
      </c>
      <c r="E177" s="59">
        <v>148650</v>
      </c>
      <c r="F177" s="59">
        <v>153911</v>
      </c>
      <c r="G177" s="59">
        <v>150675</v>
      </c>
      <c r="H177" s="59">
        <v>152253</v>
      </c>
      <c r="I177" s="59">
        <v>156552</v>
      </c>
      <c r="J177" s="59">
        <v>137825</v>
      </c>
      <c r="K177" s="59">
        <v>167804</v>
      </c>
      <c r="L177" s="59">
        <v>164180</v>
      </c>
      <c r="M177" s="59">
        <v>165630</v>
      </c>
      <c r="N177" s="59">
        <v>146493</v>
      </c>
      <c r="O177" s="59">
        <v>151093</v>
      </c>
      <c r="P177" s="59">
        <v>148328</v>
      </c>
      <c r="Q177" s="59">
        <v>150637</v>
      </c>
      <c r="R177" s="59">
        <v>155165</v>
      </c>
      <c r="S177" s="30" t="s">
        <v>24</v>
      </c>
    </row>
    <row r="178" spans="3:19" ht="12.75">
      <c r="C178" s="56" t="s">
        <v>47</v>
      </c>
      <c r="D178" s="59">
        <v>219758</v>
      </c>
      <c r="E178" s="59">
        <v>216026</v>
      </c>
      <c r="F178" s="59">
        <v>222056</v>
      </c>
      <c r="G178" s="59">
        <v>218379</v>
      </c>
      <c r="H178" s="59">
        <v>225952</v>
      </c>
      <c r="I178" s="59">
        <v>214125</v>
      </c>
      <c r="J178" s="59">
        <v>194207</v>
      </c>
      <c r="K178" s="59">
        <v>217632</v>
      </c>
      <c r="L178" s="59">
        <v>218964</v>
      </c>
      <c r="M178" s="59">
        <v>239085</v>
      </c>
      <c r="N178" s="59">
        <v>226840</v>
      </c>
      <c r="O178" s="59">
        <v>226956</v>
      </c>
      <c r="P178" s="59">
        <v>237150</v>
      </c>
      <c r="Q178" s="59">
        <v>249371</v>
      </c>
      <c r="R178" s="112">
        <v>249371</v>
      </c>
      <c r="S178" s="30" t="s">
        <v>47</v>
      </c>
    </row>
    <row r="179" spans="3:19" ht="12.75">
      <c r="C179" s="56" t="s">
        <v>21</v>
      </c>
      <c r="D179" s="59">
        <v>1487494</v>
      </c>
      <c r="E179" s="59">
        <v>1315236</v>
      </c>
      <c r="F179" s="59">
        <v>1402444</v>
      </c>
      <c r="G179" s="59">
        <v>1389630</v>
      </c>
      <c r="H179" s="59">
        <v>1406462</v>
      </c>
      <c r="I179" s="59">
        <v>1391164</v>
      </c>
      <c r="J179" s="59">
        <v>1363025</v>
      </c>
      <c r="K179" s="59">
        <v>1285588</v>
      </c>
      <c r="L179" s="59">
        <v>1331441</v>
      </c>
      <c r="M179" s="59">
        <v>1263140</v>
      </c>
      <c r="N179" s="59">
        <v>1277564</v>
      </c>
      <c r="O179" s="59">
        <v>1309908</v>
      </c>
      <c r="P179" s="59">
        <v>1234434</v>
      </c>
      <c r="Q179" s="59">
        <v>1226665</v>
      </c>
      <c r="R179" s="59">
        <v>1320213</v>
      </c>
      <c r="S179" s="30" t="s">
        <v>21</v>
      </c>
    </row>
    <row r="180" spans="3:18" ht="12.75">
      <c r="C180" s="56" t="s">
        <v>28</v>
      </c>
      <c r="D180" s="59">
        <v>121519</v>
      </c>
      <c r="E180" s="59">
        <v>116775</v>
      </c>
      <c r="F180" s="59">
        <v>117714</v>
      </c>
      <c r="G180" s="59">
        <v>116063</v>
      </c>
      <c r="H180" s="59">
        <v>122066</v>
      </c>
      <c r="I180" s="59">
        <v>115690</v>
      </c>
      <c r="J180" s="59">
        <v>112245</v>
      </c>
      <c r="K180" s="59">
        <v>113680</v>
      </c>
      <c r="L180" s="59">
        <v>119955</v>
      </c>
      <c r="M180" s="59">
        <v>112529</v>
      </c>
      <c r="N180" s="59">
        <v>110132</v>
      </c>
      <c r="O180" s="59">
        <v>106995</v>
      </c>
      <c r="P180" s="59">
        <v>113011</v>
      </c>
      <c r="Q180" s="59">
        <v>103235</v>
      </c>
      <c r="R180" s="59">
        <v>117314</v>
      </c>
    </row>
    <row r="181" spans="3:18" ht="12.75">
      <c r="C181" s="56" t="s">
        <v>48</v>
      </c>
      <c r="D181" s="59">
        <v>160340</v>
      </c>
      <c r="E181" s="59">
        <v>156558</v>
      </c>
      <c r="F181" s="59">
        <v>159434</v>
      </c>
      <c r="G181" s="59">
        <v>146097</v>
      </c>
      <c r="H181" s="59">
        <v>161081</v>
      </c>
      <c r="I181" s="59">
        <v>158402</v>
      </c>
      <c r="J181" s="59">
        <v>154355</v>
      </c>
      <c r="K181" s="59">
        <v>158435</v>
      </c>
      <c r="L181" s="59">
        <v>156964</v>
      </c>
      <c r="M181" s="59">
        <v>157123</v>
      </c>
      <c r="N181" s="59">
        <v>155298</v>
      </c>
      <c r="O181" s="59">
        <v>155559</v>
      </c>
      <c r="P181" s="59">
        <v>157410</v>
      </c>
      <c r="Q181" s="59">
        <v>149998</v>
      </c>
      <c r="R181" s="112">
        <v>149998</v>
      </c>
    </row>
    <row r="183" spans="3:18" ht="12.75">
      <c r="C183" s="52" t="s">
        <v>107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B3:AC175"/>
  <sheetViews>
    <sheetView showGridLines="0" workbookViewId="0" topLeftCell="A1">
      <selection activeCell="W65" sqref="W65"/>
    </sheetView>
  </sheetViews>
  <sheetFormatPr defaultColWidth="8.8515625" defaultRowHeight="12.75"/>
  <cols>
    <col min="1" max="2" width="8.8515625" style="30" customWidth="1"/>
    <col min="3" max="3" width="10.421875" style="30" customWidth="1"/>
    <col min="4" max="5" width="10.421875" style="30" bestFit="1" customWidth="1"/>
    <col min="6" max="6" width="10.421875" style="30" customWidth="1"/>
    <col min="7" max="7" width="10.7109375" style="30" customWidth="1"/>
    <col min="8" max="8" width="11.00390625" style="30" customWidth="1"/>
    <col min="9" max="9" width="12.140625" style="30" customWidth="1"/>
    <col min="10" max="10" width="11.00390625" style="30" customWidth="1"/>
    <col min="11" max="12" width="10.57421875" style="30" bestFit="1" customWidth="1"/>
    <col min="13" max="14" width="9.8515625" style="30" bestFit="1" customWidth="1"/>
    <col min="15" max="16" width="10.140625" style="30" bestFit="1" customWidth="1"/>
    <col min="17" max="17" width="8.8515625" style="30" customWidth="1"/>
    <col min="18" max="18" width="10.7109375" style="30" customWidth="1"/>
    <col min="19" max="19" width="10.57421875" style="30" customWidth="1"/>
    <col min="20" max="16384" width="8.8515625" style="30" customWidth="1"/>
  </cols>
  <sheetData>
    <row r="3" s="21" customFormat="1" ht="12" customHeight="1">
      <c r="C3" s="16" t="s">
        <v>192</v>
      </c>
    </row>
    <row r="4" s="21" customFormat="1" ht="12.75">
      <c r="C4" s="17" t="s">
        <v>183</v>
      </c>
    </row>
    <row r="33" ht="12.75">
      <c r="C33" s="24"/>
    </row>
    <row r="34" ht="12.75">
      <c r="C34" s="21"/>
    </row>
    <row r="35" ht="12.75">
      <c r="C35" s="21"/>
    </row>
    <row r="36" ht="12.75">
      <c r="C36" s="24"/>
    </row>
    <row r="37" ht="12.75">
      <c r="C37" s="21"/>
    </row>
    <row r="40" spans="3:15" ht="33" customHeight="1">
      <c r="C40" s="459" t="s">
        <v>164</v>
      </c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</row>
    <row r="41" spans="3:13" ht="12" customHeight="1">
      <c r="C41" s="21" t="s">
        <v>174</v>
      </c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3:13" ht="12" customHeight="1">
      <c r="C42" s="2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3:13" ht="12" customHeight="1">
      <c r="C43" s="21"/>
      <c r="D43" s="331"/>
      <c r="E43" s="331"/>
      <c r="F43" s="331"/>
      <c r="G43" s="331"/>
      <c r="H43" s="331"/>
      <c r="I43" s="331"/>
      <c r="J43" s="331"/>
      <c r="K43" s="331"/>
      <c r="L43" s="331"/>
      <c r="M43" s="331"/>
    </row>
    <row r="44" ht="12.75">
      <c r="C44" s="25" t="s">
        <v>14</v>
      </c>
    </row>
    <row r="45" s="21" customFormat="1" ht="12.75"/>
    <row r="46" spans="4:9" s="21" customFormat="1" ht="12.75">
      <c r="D46" s="10"/>
      <c r="E46" s="10"/>
      <c r="F46" s="10"/>
      <c r="G46" s="10"/>
      <c r="H46" s="10"/>
      <c r="I46" s="10"/>
    </row>
    <row r="47" spans="4:9" s="21" customFormat="1" ht="12.75">
      <c r="D47" s="10"/>
      <c r="E47" s="10"/>
      <c r="F47" s="10"/>
      <c r="G47" s="10"/>
      <c r="H47" s="10"/>
      <c r="I47" s="10"/>
    </row>
    <row r="50" spans="2:19" ht="12.75" customHeight="1">
      <c r="B50" s="221"/>
      <c r="C50" s="488"/>
      <c r="D50" s="491" t="s">
        <v>168</v>
      </c>
      <c r="E50" s="496"/>
      <c r="F50" s="491" t="s">
        <v>169</v>
      </c>
      <c r="G50" s="496"/>
      <c r="H50" s="491" t="s">
        <v>77</v>
      </c>
      <c r="I50" s="492"/>
      <c r="M50" s="488"/>
      <c r="N50" s="491" t="s">
        <v>168</v>
      </c>
      <c r="O50" s="496"/>
      <c r="P50" s="491" t="s">
        <v>169</v>
      </c>
      <c r="Q50" s="496"/>
      <c r="R50" s="491" t="s">
        <v>77</v>
      </c>
      <c r="S50" s="492"/>
    </row>
    <row r="51" spans="2:19" ht="12.75" customHeight="1">
      <c r="B51" s="221"/>
      <c r="C51" s="489"/>
      <c r="D51" s="493" t="s">
        <v>167</v>
      </c>
      <c r="E51" s="494"/>
      <c r="F51" s="495"/>
      <c r="G51" s="495"/>
      <c r="H51" s="495"/>
      <c r="I51" s="494"/>
      <c r="M51" s="489"/>
      <c r="N51" s="249"/>
      <c r="O51" s="494" t="s">
        <v>167</v>
      </c>
      <c r="P51" s="495"/>
      <c r="Q51" s="495"/>
      <c r="R51" s="495"/>
      <c r="S51" s="250"/>
    </row>
    <row r="52" spans="2:19" ht="12.75">
      <c r="B52" s="221"/>
      <c r="C52" s="490"/>
      <c r="D52" s="235" t="s">
        <v>165</v>
      </c>
      <c r="E52" s="264" t="s">
        <v>166</v>
      </c>
      <c r="F52" s="225" t="s">
        <v>165</v>
      </c>
      <c r="G52" s="236" t="s">
        <v>166</v>
      </c>
      <c r="H52" s="225" t="s">
        <v>165</v>
      </c>
      <c r="I52" s="271" t="s">
        <v>106</v>
      </c>
      <c r="M52" s="490"/>
      <c r="N52" s="235" t="s">
        <v>165</v>
      </c>
      <c r="O52" s="264" t="s">
        <v>166</v>
      </c>
      <c r="P52" s="225" t="s">
        <v>165</v>
      </c>
      <c r="Q52" s="236" t="s">
        <v>166</v>
      </c>
      <c r="R52" s="256" t="s">
        <v>165</v>
      </c>
      <c r="S52" s="278" t="s">
        <v>106</v>
      </c>
    </row>
    <row r="53" spans="2:20" ht="12.75">
      <c r="B53" s="221"/>
      <c r="C53" s="229" t="s">
        <v>81</v>
      </c>
      <c r="D53" s="237">
        <v>25999732.6</v>
      </c>
      <c r="E53" s="265">
        <v>23889945</v>
      </c>
      <c r="F53" s="251">
        <v>14660541.6</v>
      </c>
      <c r="G53" s="238">
        <v>14711953.5</v>
      </c>
      <c r="H53" s="224">
        <v>0.5638727838300921</v>
      </c>
      <c r="I53" s="272">
        <v>0.6189244076136018</v>
      </c>
      <c r="J53" s="34">
        <f>I53-H53</f>
        <v>0.055051623783509696</v>
      </c>
      <c r="K53" s="334">
        <f>J53/H53</f>
        <v>0.09763128379698145</v>
      </c>
      <c r="L53" s="15"/>
      <c r="M53" s="229" t="s">
        <v>81</v>
      </c>
      <c r="N53" s="237">
        <v>25999732.6</v>
      </c>
      <c r="O53" s="265">
        <v>23984632.4</v>
      </c>
      <c r="P53" s="251">
        <v>14660541.6</v>
      </c>
      <c r="Q53" s="251">
        <v>14844674.4</v>
      </c>
      <c r="R53" s="260">
        <f>P53/N53</f>
        <v>0.5638727838300921</v>
      </c>
      <c r="S53" s="279">
        <f>Q53/O53</f>
        <v>0.6189244076136018</v>
      </c>
      <c r="T53" s="34"/>
    </row>
    <row r="54" spans="2:20" ht="12.75">
      <c r="B54" s="221"/>
      <c r="C54" s="230" t="s">
        <v>96</v>
      </c>
      <c r="D54" s="239">
        <v>20947537.6</v>
      </c>
      <c r="E54" s="266">
        <v>18658544.5</v>
      </c>
      <c r="F54" s="252">
        <v>11566758.8</v>
      </c>
      <c r="G54" s="240">
        <v>11229579.5</v>
      </c>
      <c r="H54" s="227">
        <v>0.5521774931675024</v>
      </c>
      <c r="I54" s="273">
        <v>0.6018400940312368</v>
      </c>
      <c r="K54" s="34"/>
      <c r="L54" s="15"/>
      <c r="M54" s="230" t="s">
        <v>96</v>
      </c>
      <c r="N54" s="239">
        <v>20947537.6</v>
      </c>
      <c r="O54" s="266">
        <v>18726543</v>
      </c>
      <c r="P54" s="252">
        <v>11566758.8</v>
      </c>
      <c r="Q54" s="252">
        <v>11270384.4</v>
      </c>
      <c r="R54" s="261">
        <f>P54/N54</f>
        <v>0.5521774931675024</v>
      </c>
      <c r="S54" s="273">
        <f>Q54/O54</f>
        <v>0.6018400940312368</v>
      </c>
      <c r="T54" s="34"/>
    </row>
    <row r="55" spans="2:19" ht="12.75">
      <c r="B55" s="221"/>
      <c r="C55" s="231"/>
      <c r="D55" s="241"/>
      <c r="E55" s="267"/>
      <c r="F55" s="253"/>
      <c r="G55" s="242"/>
      <c r="H55" s="226"/>
      <c r="I55" s="274"/>
      <c r="K55" s="34"/>
      <c r="M55" s="231"/>
      <c r="N55" s="241"/>
      <c r="O55" s="267"/>
      <c r="P55" s="253"/>
      <c r="Q55" s="253"/>
      <c r="R55" s="258"/>
      <c r="S55" s="280"/>
    </row>
    <row r="56" spans="2:20" ht="12.75">
      <c r="B56" s="221"/>
      <c r="C56" s="232" t="s">
        <v>45</v>
      </c>
      <c r="D56" s="243">
        <v>926174.8</v>
      </c>
      <c r="E56" s="268">
        <v>910689.4</v>
      </c>
      <c r="F56" s="254">
        <v>787759.8</v>
      </c>
      <c r="G56" s="244">
        <v>890033.6</v>
      </c>
      <c r="H56" s="222">
        <v>0.8505519692394999</v>
      </c>
      <c r="I56" s="275">
        <v>0.9773185017855703</v>
      </c>
      <c r="K56" s="34"/>
      <c r="M56" s="232" t="s">
        <v>31</v>
      </c>
      <c r="N56" s="243">
        <v>469487.4</v>
      </c>
      <c r="O56" s="268">
        <v>417633.6</v>
      </c>
      <c r="P56" s="254">
        <v>236415.2</v>
      </c>
      <c r="Q56" s="254">
        <v>230580</v>
      </c>
      <c r="R56" s="257">
        <f aca="true" t="shared" si="0" ref="R56:R83">P56/N56</f>
        <v>0.5035602659411094</v>
      </c>
      <c r="S56" s="275">
        <f aca="true" t="shared" si="1" ref="S56:S83">Q56/O56</f>
        <v>0.5521107497097935</v>
      </c>
      <c r="T56" s="34"/>
    </row>
    <row r="57" spans="2:20" ht="12.75">
      <c r="B57" s="221"/>
      <c r="C57" s="232" t="s">
        <v>35</v>
      </c>
      <c r="D57" s="243">
        <v>942353.6</v>
      </c>
      <c r="E57" s="268">
        <v>855226</v>
      </c>
      <c r="F57" s="254">
        <v>676943.8</v>
      </c>
      <c r="G57" s="244">
        <v>708224.5</v>
      </c>
      <c r="H57" s="222">
        <v>0.7183543417248048</v>
      </c>
      <c r="I57" s="275">
        <v>0.8281138552850358</v>
      </c>
      <c r="K57" s="34"/>
      <c r="M57" s="232" t="s">
        <v>32</v>
      </c>
      <c r="N57" s="243">
        <v>345171.6</v>
      </c>
      <c r="O57" s="268">
        <v>392376.4</v>
      </c>
      <c r="P57" s="254">
        <v>207709.4</v>
      </c>
      <c r="Q57" s="254">
        <v>297883.4</v>
      </c>
      <c r="R57" s="257">
        <f t="shared" si="0"/>
        <v>0.6017569232231157</v>
      </c>
      <c r="S57" s="275">
        <f t="shared" si="1"/>
        <v>0.7591776671583714</v>
      </c>
      <c r="T57" s="34"/>
    </row>
    <row r="58" spans="2:20" ht="12.75">
      <c r="B58" s="221"/>
      <c r="C58" s="232" t="s">
        <v>32</v>
      </c>
      <c r="D58" s="243">
        <v>345171.6</v>
      </c>
      <c r="E58" s="268">
        <v>392376.4</v>
      </c>
      <c r="F58" s="254">
        <v>207709.4</v>
      </c>
      <c r="G58" s="244">
        <v>297883.4</v>
      </c>
      <c r="H58" s="222">
        <v>0.6017569232231157</v>
      </c>
      <c r="I58" s="275">
        <v>0.7591776671583714</v>
      </c>
      <c r="K58" s="34"/>
      <c r="M58" s="232" t="s">
        <v>20</v>
      </c>
      <c r="N58" s="243">
        <v>559851</v>
      </c>
      <c r="O58" s="268">
        <v>570558.4</v>
      </c>
      <c r="P58" s="254">
        <v>282885.6</v>
      </c>
      <c r="Q58" s="254">
        <v>307610.6</v>
      </c>
      <c r="R58" s="257">
        <f t="shared" si="0"/>
        <v>0.5052872996565158</v>
      </c>
      <c r="S58" s="275">
        <f t="shared" si="1"/>
        <v>0.5391395517093429</v>
      </c>
      <c r="T58" s="34"/>
    </row>
    <row r="59" spans="2:20" ht="12.75">
      <c r="B59" s="221"/>
      <c r="C59" s="232" t="s">
        <v>44</v>
      </c>
      <c r="D59" s="243">
        <v>374154.4</v>
      </c>
      <c r="E59" s="268">
        <v>356791.8</v>
      </c>
      <c r="F59" s="254">
        <v>273171.6</v>
      </c>
      <c r="G59" s="244">
        <v>253730.4</v>
      </c>
      <c r="H59" s="222">
        <v>0.7301039357014109</v>
      </c>
      <c r="I59" s="275">
        <v>0.7111441462499979</v>
      </c>
      <c r="K59" s="34"/>
      <c r="L59" s="15"/>
      <c r="M59" s="232" t="s">
        <v>33</v>
      </c>
      <c r="N59" s="243">
        <v>605786.2</v>
      </c>
      <c r="O59" s="268">
        <v>544702.4</v>
      </c>
      <c r="P59" s="254">
        <v>274186.6</v>
      </c>
      <c r="Q59" s="254">
        <v>317006</v>
      </c>
      <c r="R59" s="257">
        <f t="shared" si="0"/>
        <v>0.45261281950628784</v>
      </c>
      <c r="S59" s="275">
        <f t="shared" si="1"/>
        <v>0.5819801785341867</v>
      </c>
      <c r="T59" s="34"/>
    </row>
    <row r="60" spans="2:20" ht="12.75">
      <c r="B60" s="221"/>
      <c r="C60" s="232" t="s">
        <v>47</v>
      </c>
      <c r="D60" s="243">
        <v>373036.6</v>
      </c>
      <c r="E60" s="268">
        <v>339912.75</v>
      </c>
      <c r="F60" s="254">
        <v>220434.2</v>
      </c>
      <c r="G60" s="244">
        <v>235079.25</v>
      </c>
      <c r="H60" s="222">
        <v>0.5909184246264308</v>
      </c>
      <c r="I60" s="275">
        <v>0.6915870322604845</v>
      </c>
      <c r="K60" s="34"/>
      <c r="L60" s="15"/>
      <c r="M60" s="232" t="s">
        <v>19</v>
      </c>
      <c r="N60" s="243">
        <v>3827334.2</v>
      </c>
      <c r="O60" s="268">
        <v>3522912.5</v>
      </c>
      <c r="P60" s="254">
        <v>2102630</v>
      </c>
      <c r="Q60" s="254">
        <v>2039901.75</v>
      </c>
      <c r="R60" s="257">
        <f t="shared" si="0"/>
        <v>0.5493719362160744</v>
      </c>
      <c r="S60" s="275">
        <f t="shared" si="1"/>
        <v>0.5790384376563426</v>
      </c>
      <c r="T60" s="34"/>
    </row>
    <row r="61" spans="2:20" ht="12.75">
      <c r="B61" s="221"/>
      <c r="C61" s="232" t="s">
        <v>22</v>
      </c>
      <c r="D61" s="243">
        <v>5003446</v>
      </c>
      <c r="E61" s="268">
        <v>4561410.6</v>
      </c>
      <c r="F61" s="254">
        <v>3165661.8</v>
      </c>
      <c r="G61" s="244">
        <v>3146810.8</v>
      </c>
      <c r="H61" s="222">
        <v>0.6326963057061074</v>
      </c>
      <c r="I61" s="275">
        <v>0.6898766798147924</v>
      </c>
      <c r="K61" s="34"/>
      <c r="L61" s="15"/>
      <c r="M61" s="232" t="s">
        <v>34</v>
      </c>
      <c r="N61" s="243">
        <v>60318</v>
      </c>
      <c r="O61" s="268">
        <v>70099.8</v>
      </c>
      <c r="P61" s="254">
        <v>31398</v>
      </c>
      <c r="Q61" s="254">
        <v>43980.4</v>
      </c>
      <c r="R61" s="257">
        <f t="shared" si="0"/>
        <v>0.5205411320003979</v>
      </c>
      <c r="S61" s="275">
        <f t="shared" si="1"/>
        <v>0.6273969397915543</v>
      </c>
      <c r="T61" s="34"/>
    </row>
    <row r="62" spans="2:20" ht="12.75">
      <c r="B62" s="221"/>
      <c r="C62" s="232" t="s">
        <v>41</v>
      </c>
      <c r="D62" s="243">
        <v>103577</v>
      </c>
      <c r="E62" s="268">
        <v>148709</v>
      </c>
      <c r="F62" s="254">
        <v>77368.6</v>
      </c>
      <c r="G62" s="244">
        <v>98201</v>
      </c>
      <c r="H62" s="222">
        <v>0.7469669907411878</v>
      </c>
      <c r="I62" s="275">
        <v>0.6603568042283924</v>
      </c>
      <c r="K62" s="34"/>
      <c r="L62" s="15"/>
      <c r="M62" s="232" t="s">
        <v>35</v>
      </c>
      <c r="N62" s="243">
        <v>942353.6</v>
      </c>
      <c r="O62" s="268">
        <v>855226</v>
      </c>
      <c r="P62" s="254">
        <v>676943.8</v>
      </c>
      <c r="Q62" s="254">
        <v>708224.5</v>
      </c>
      <c r="R62" s="257">
        <f t="shared" si="0"/>
        <v>0.7183543417248048</v>
      </c>
      <c r="S62" s="275">
        <f t="shared" si="1"/>
        <v>0.8281138552850358</v>
      </c>
      <c r="T62" s="34"/>
    </row>
    <row r="63" spans="2:20" ht="12.75">
      <c r="B63" s="221"/>
      <c r="C63" s="232" t="s">
        <v>23</v>
      </c>
      <c r="D63" s="243">
        <v>82933</v>
      </c>
      <c r="E63" s="268">
        <v>73387.8</v>
      </c>
      <c r="F63" s="254">
        <v>43150.8</v>
      </c>
      <c r="G63" s="244">
        <v>47941.6</v>
      </c>
      <c r="H63" s="222">
        <v>0.5203091652297638</v>
      </c>
      <c r="I63" s="275">
        <v>0.65326389399873</v>
      </c>
      <c r="K63" s="34"/>
      <c r="L63" s="15"/>
      <c r="M63" s="232" t="s">
        <v>36</v>
      </c>
      <c r="N63" s="243">
        <v>598384.4</v>
      </c>
      <c r="O63" s="268">
        <v>526035</v>
      </c>
      <c r="P63" s="254">
        <v>209710.6</v>
      </c>
      <c r="Q63" s="254">
        <v>223072</v>
      </c>
      <c r="R63" s="257">
        <f t="shared" si="0"/>
        <v>0.35046134224087394</v>
      </c>
      <c r="S63" s="275">
        <f t="shared" si="1"/>
        <v>0.4240630376305759</v>
      </c>
      <c r="T63" s="34"/>
    </row>
    <row r="64" spans="2:20" ht="12.75">
      <c r="B64" s="221"/>
      <c r="C64" s="232" t="s">
        <v>26</v>
      </c>
      <c r="D64" s="243">
        <v>511902.8</v>
      </c>
      <c r="E64" s="268">
        <v>516980.2</v>
      </c>
      <c r="F64" s="254">
        <v>298295.6</v>
      </c>
      <c r="G64" s="244">
        <v>330217</v>
      </c>
      <c r="H64" s="222">
        <v>0.5827192193517988</v>
      </c>
      <c r="I64" s="275">
        <v>0.6387420640094147</v>
      </c>
      <c r="K64" s="34"/>
      <c r="L64" s="15"/>
      <c r="M64" s="232" t="s">
        <v>37</v>
      </c>
      <c r="N64" s="243">
        <v>2281511</v>
      </c>
      <c r="O64" s="268">
        <v>2015292</v>
      </c>
      <c r="P64" s="254">
        <v>1055145.8</v>
      </c>
      <c r="Q64" s="254">
        <v>1056750.6</v>
      </c>
      <c r="R64" s="257">
        <f t="shared" si="0"/>
        <v>0.46247675334460364</v>
      </c>
      <c r="S64" s="275">
        <f t="shared" si="1"/>
        <v>0.5243659975824844</v>
      </c>
      <c r="T64" s="34"/>
    </row>
    <row r="65" spans="2:20" ht="12.75">
      <c r="B65" s="221"/>
      <c r="C65" s="232" t="s">
        <v>42</v>
      </c>
      <c r="D65" s="243">
        <v>224865.4</v>
      </c>
      <c r="E65" s="268">
        <v>261803</v>
      </c>
      <c r="F65" s="254">
        <v>120844.8</v>
      </c>
      <c r="G65" s="244">
        <v>165780.6</v>
      </c>
      <c r="H65" s="222">
        <v>0.5374094902995303</v>
      </c>
      <c r="I65" s="275">
        <v>0.6332265100094346</v>
      </c>
      <c r="K65" s="34"/>
      <c r="L65" s="15"/>
      <c r="M65" s="232" t="s">
        <v>22</v>
      </c>
      <c r="N65" s="243">
        <v>5003446</v>
      </c>
      <c r="O65" s="268">
        <v>4561410.6</v>
      </c>
      <c r="P65" s="254">
        <v>3165661.8</v>
      </c>
      <c r="Q65" s="254">
        <v>3146810.8</v>
      </c>
      <c r="R65" s="257">
        <f t="shared" si="0"/>
        <v>0.6326963057061074</v>
      </c>
      <c r="S65" s="275">
        <f t="shared" si="1"/>
        <v>0.6898766798147924</v>
      </c>
      <c r="T65" s="34"/>
    </row>
    <row r="66" spans="2:20" ht="12.75">
      <c r="B66" s="221"/>
      <c r="C66" s="232" t="s">
        <v>34</v>
      </c>
      <c r="D66" s="243">
        <v>60318</v>
      </c>
      <c r="E66" s="268">
        <v>70099.8</v>
      </c>
      <c r="F66" s="254">
        <v>31398</v>
      </c>
      <c r="G66" s="244">
        <v>43980.4</v>
      </c>
      <c r="H66" s="222">
        <v>0.5205411320003979</v>
      </c>
      <c r="I66" s="275">
        <v>0.6273969397915543</v>
      </c>
      <c r="K66" s="34"/>
      <c r="L66" s="15"/>
      <c r="M66" s="232" t="s">
        <v>38</v>
      </c>
      <c r="N66" s="243">
        <v>214045.8</v>
      </c>
      <c r="O66" s="268">
        <v>187856.2</v>
      </c>
      <c r="P66" s="254">
        <v>75554</v>
      </c>
      <c r="Q66" s="254">
        <v>89970</v>
      </c>
      <c r="R66" s="257">
        <f t="shared" si="0"/>
        <v>0.3529805303350965</v>
      </c>
      <c r="S66" s="275">
        <f t="shared" si="1"/>
        <v>0.4789301604099305</v>
      </c>
      <c r="T66" s="34"/>
    </row>
    <row r="67" spans="2:20" ht="12.75">
      <c r="B67" s="221"/>
      <c r="C67" s="232" t="s">
        <v>25</v>
      </c>
      <c r="D67" s="243">
        <v>1777009.8</v>
      </c>
      <c r="E67" s="268">
        <v>1886643</v>
      </c>
      <c r="F67" s="254">
        <v>1034378.2</v>
      </c>
      <c r="G67" s="244">
        <v>1169869.8</v>
      </c>
      <c r="H67" s="222">
        <v>0.5820891927551552</v>
      </c>
      <c r="I67" s="275">
        <v>0.6200801105455563</v>
      </c>
      <c r="K67" s="34"/>
      <c r="L67" s="15"/>
      <c r="M67" s="232" t="s">
        <v>39</v>
      </c>
      <c r="N67" s="243">
        <v>2304738</v>
      </c>
      <c r="O67" s="268">
        <v>1944439.2</v>
      </c>
      <c r="P67" s="254">
        <v>1205624.4</v>
      </c>
      <c r="Q67" s="254">
        <v>1093170.4</v>
      </c>
      <c r="R67" s="257">
        <f t="shared" si="0"/>
        <v>0.5231069214808798</v>
      </c>
      <c r="S67" s="275">
        <f t="shared" si="1"/>
        <v>0.5622034363429825</v>
      </c>
      <c r="T67" s="34"/>
    </row>
    <row r="68" spans="2:20" ht="12.75">
      <c r="B68" s="221"/>
      <c r="C68" s="232" t="s">
        <v>46</v>
      </c>
      <c r="D68" s="243">
        <v>208404</v>
      </c>
      <c r="E68" s="268">
        <v>209906</v>
      </c>
      <c r="F68" s="254">
        <v>126513.2</v>
      </c>
      <c r="G68" s="244">
        <v>126681.2</v>
      </c>
      <c r="H68" s="222">
        <v>0.607057446114278</v>
      </c>
      <c r="I68" s="275">
        <v>0.6035139538650633</v>
      </c>
      <c r="K68" s="34"/>
      <c r="L68" s="15"/>
      <c r="M68" s="232" t="s">
        <v>40</v>
      </c>
      <c r="N68" s="243">
        <v>34144.2</v>
      </c>
      <c r="O68" s="268">
        <v>25910.4</v>
      </c>
      <c r="P68" s="254">
        <v>6571.6</v>
      </c>
      <c r="Q68" s="254">
        <v>4649.2</v>
      </c>
      <c r="R68" s="257">
        <f t="shared" si="0"/>
        <v>0.19246607037212765</v>
      </c>
      <c r="S68" s="275">
        <f t="shared" si="1"/>
        <v>0.17943374089168826</v>
      </c>
      <c r="T68" s="34"/>
    </row>
    <row r="69" spans="2:20" ht="12.75">
      <c r="B69" s="221"/>
      <c r="C69" s="232" t="s">
        <v>33</v>
      </c>
      <c r="D69" s="243">
        <v>605786.2</v>
      </c>
      <c r="E69" s="268">
        <v>544702.4</v>
      </c>
      <c r="F69" s="254">
        <v>274186.6</v>
      </c>
      <c r="G69" s="244">
        <v>317006</v>
      </c>
      <c r="H69" s="222">
        <v>0.45261281950628784</v>
      </c>
      <c r="I69" s="275">
        <v>0.5819801785341867</v>
      </c>
      <c r="K69" s="34"/>
      <c r="L69" s="15"/>
      <c r="M69" s="232" t="s">
        <v>41</v>
      </c>
      <c r="N69" s="243">
        <v>103577</v>
      </c>
      <c r="O69" s="268">
        <v>148709</v>
      </c>
      <c r="P69" s="254">
        <v>77368.6</v>
      </c>
      <c r="Q69" s="254">
        <v>98201</v>
      </c>
      <c r="R69" s="257">
        <f t="shared" si="0"/>
        <v>0.7469669907411878</v>
      </c>
      <c r="S69" s="275">
        <f t="shared" si="1"/>
        <v>0.6603568042283924</v>
      </c>
      <c r="T69" s="34"/>
    </row>
    <row r="70" spans="2:20" ht="12.75">
      <c r="B70" s="221"/>
      <c r="C70" s="232" t="s">
        <v>19</v>
      </c>
      <c r="D70" s="243">
        <v>3827334.2</v>
      </c>
      <c r="E70" s="268">
        <v>3522912.5</v>
      </c>
      <c r="F70" s="254">
        <v>2102630</v>
      </c>
      <c r="G70" s="244">
        <v>2039901.75</v>
      </c>
      <c r="H70" s="222">
        <v>0.5493719362160744</v>
      </c>
      <c r="I70" s="275">
        <v>0.5790384376563426</v>
      </c>
      <c r="K70" s="34"/>
      <c r="L70" s="15"/>
      <c r="M70" s="232" t="s">
        <v>42</v>
      </c>
      <c r="N70" s="243">
        <v>224865.4</v>
      </c>
      <c r="O70" s="268">
        <v>261803</v>
      </c>
      <c r="P70" s="254">
        <v>120844.8</v>
      </c>
      <c r="Q70" s="254">
        <v>165780.6</v>
      </c>
      <c r="R70" s="257">
        <f t="shared" si="0"/>
        <v>0.5374094902995303</v>
      </c>
      <c r="S70" s="275">
        <f t="shared" si="1"/>
        <v>0.6332265100094346</v>
      </c>
      <c r="T70" s="34"/>
    </row>
    <row r="71" spans="2:20" ht="12.75">
      <c r="B71" s="221"/>
      <c r="C71" s="232" t="s">
        <v>24</v>
      </c>
      <c r="D71" s="243">
        <v>276059</v>
      </c>
      <c r="E71" s="268">
        <v>261048.6</v>
      </c>
      <c r="F71" s="254">
        <v>153435.2</v>
      </c>
      <c r="G71" s="244">
        <v>150343.2</v>
      </c>
      <c r="H71" s="222">
        <v>0.5558058241173083</v>
      </c>
      <c r="I71" s="275">
        <v>0.5759203458666318</v>
      </c>
      <c r="K71" s="34"/>
      <c r="L71" s="15"/>
      <c r="M71" s="232" t="s">
        <v>29</v>
      </c>
      <c r="N71" s="243">
        <v>34397.2</v>
      </c>
      <c r="O71" s="268">
        <v>32796.4</v>
      </c>
      <c r="P71" s="254">
        <v>15682.2</v>
      </c>
      <c r="Q71" s="254">
        <v>15845</v>
      </c>
      <c r="R71" s="257">
        <f t="shared" si="0"/>
        <v>0.45591501633853926</v>
      </c>
      <c r="S71" s="275">
        <f t="shared" si="1"/>
        <v>0.48313229500798865</v>
      </c>
      <c r="T71" s="34"/>
    </row>
    <row r="72" spans="2:20" ht="12.75">
      <c r="B72" s="221"/>
      <c r="C72" s="232" t="s">
        <v>39</v>
      </c>
      <c r="D72" s="243">
        <v>2304738</v>
      </c>
      <c r="E72" s="268">
        <v>1944439.2</v>
      </c>
      <c r="F72" s="254">
        <v>1205624.4</v>
      </c>
      <c r="G72" s="244">
        <v>1093170.4</v>
      </c>
      <c r="H72" s="222">
        <v>0.5231069214808798</v>
      </c>
      <c r="I72" s="275">
        <v>0.5622034363429825</v>
      </c>
      <c r="K72" s="34"/>
      <c r="L72" s="15"/>
      <c r="M72" s="232" t="s">
        <v>26</v>
      </c>
      <c r="N72" s="243">
        <v>511902.8</v>
      </c>
      <c r="O72" s="268">
        <v>516980.2</v>
      </c>
      <c r="P72" s="254">
        <v>298295.6</v>
      </c>
      <c r="Q72" s="254">
        <v>330217</v>
      </c>
      <c r="R72" s="257">
        <f t="shared" si="0"/>
        <v>0.5827192193517988</v>
      </c>
      <c r="S72" s="275">
        <f t="shared" si="1"/>
        <v>0.6387420640094147</v>
      </c>
      <c r="T72" s="34"/>
    </row>
    <row r="73" spans="2:20" ht="12.75">
      <c r="B73" s="221"/>
      <c r="C73" s="232" t="s">
        <v>18</v>
      </c>
      <c r="D73" s="243">
        <v>809595</v>
      </c>
      <c r="E73" s="268">
        <v>642532</v>
      </c>
      <c r="F73" s="254">
        <v>387597.4</v>
      </c>
      <c r="G73" s="244">
        <v>357659</v>
      </c>
      <c r="H73" s="222">
        <v>0.47875468598496784</v>
      </c>
      <c r="I73" s="275">
        <v>0.5566399805768428</v>
      </c>
      <c r="K73" s="34"/>
      <c r="L73" s="15"/>
      <c r="M73" s="232" t="s">
        <v>43</v>
      </c>
      <c r="N73" s="243">
        <v>3797.6</v>
      </c>
      <c r="O73" s="268">
        <v>3169.8</v>
      </c>
      <c r="P73" s="254">
        <v>1353.2</v>
      </c>
      <c r="Q73" s="254">
        <v>1471.6</v>
      </c>
      <c r="R73" s="257">
        <f t="shared" si="0"/>
        <v>0.3563303138824521</v>
      </c>
      <c r="S73" s="275">
        <f t="shared" si="1"/>
        <v>0.46425641996340455</v>
      </c>
      <c r="T73" s="34"/>
    </row>
    <row r="74" spans="2:20" ht="12.75">
      <c r="B74" s="221"/>
      <c r="C74" s="232" t="s">
        <v>31</v>
      </c>
      <c r="D74" s="243">
        <v>469487.4</v>
      </c>
      <c r="E74" s="268">
        <v>417633.6</v>
      </c>
      <c r="F74" s="254">
        <v>236415.2</v>
      </c>
      <c r="G74" s="244">
        <v>230580</v>
      </c>
      <c r="H74" s="222">
        <v>0.5035602659411094</v>
      </c>
      <c r="I74" s="275">
        <v>0.5521107497097935</v>
      </c>
      <c r="K74" s="34"/>
      <c r="L74" s="15"/>
      <c r="M74" s="232" t="s">
        <v>18</v>
      </c>
      <c r="N74" s="243">
        <v>809595</v>
      </c>
      <c r="O74" s="268">
        <v>642532</v>
      </c>
      <c r="P74" s="254">
        <v>387597.4</v>
      </c>
      <c r="Q74" s="254">
        <v>357659</v>
      </c>
      <c r="R74" s="257">
        <f t="shared" si="0"/>
        <v>0.47875468598496784</v>
      </c>
      <c r="S74" s="275">
        <f t="shared" si="1"/>
        <v>0.5566399805768428</v>
      </c>
      <c r="T74" s="34"/>
    </row>
    <row r="75" spans="2:20" ht="12.75">
      <c r="B75" s="221"/>
      <c r="C75" s="232" t="s">
        <v>20</v>
      </c>
      <c r="D75" s="243">
        <v>559851</v>
      </c>
      <c r="E75" s="268">
        <v>570558.4</v>
      </c>
      <c r="F75" s="254">
        <v>282885.6</v>
      </c>
      <c r="G75" s="244">
        <v>307610.6</v>
      </c>
      <c r="H75" s="222">
        <v>0.5052872996565158</v>
      </c>
      <c r="I75" s="275">
        <v>0.5391395517093429</v>
      </c>
      <c r="K75" s="34"/>
      <c r="L75" s="15"/>
      <c r="M75" s="232" t="s">
        <v>44</v>
      </c>
      <c r="N75" s="243">
        <v>374154.4</v>
      </c>
      <c r="O75" s="268">
        <v>356791.8</v>
      </c>
      <c r="P75" s="254">
        <v>273171.6</v>
      </c>
      <c r="Q75" s="254">
        <v>253730.4</v>
      </c>
      <c r="R75" s="257">
        <f t="shared" si="0"/>
        <v>0.7301039357014109</v>
      </c>
      <c r="S75" s="275">
        <f t="shared" si="1"/>
        <v>0.7111441462499979</v>
      </c>
      <c r="T75" s="34"/>
    </row>
    <row r="76" spans="2:20" ht="12.75">
      <c r="B76" s="221"/>
      <c r="C76" s="232" t="s">
        <v>21</v>
      </c>
      <c r="D76" s="243">
        <v>2708545</v>
      </c>
      <c r="E76" s="268">
        <v>2393392.6</v>
      </c>
      <c r="F76" s="254">
        <v>1400253.2</v>
      </c>
      <c r="G76" s="244">
        <v>1273756.8</v>
      </c>
      <c r="H76" s="222">
        <v>0.5169761624783786</v>
      </c>
      <c r="I76" s="275">
        <v>0.5321971831951013</v>
      </c>
      <c r="K76" s="34"/>
      <c r="L76" s="15"/>
      <c r="M76" s="232" t="s">
        <v>25</v>
      </c>
      <c r="N76" s="243">
        <v>1777009.8</v>
      </c>
      <c r="O76" s="268">
        <v>1886643</v>
      </c>
      <c r="P76" s="254">
        <v>1034378.2</v>
      </c>
      <c r="Q76" s="254">
        <v>1169869.8</v>
      </c>
      <c r="R76" s="257">
        <f t="shared" si="0"/>
        <v>0.5820891927551552</v>
      </c>
      <c r="S76" s="275">
        <f t="shared" si="1"/>
        <v>0.6200801105455563</v>
      </c>
      <c r="T76" s="34"/>
    </row>
    <row r="77" spans="2:20" ht="12.75">
      <c r="B77" s="221"/>
      <c r="C77" s="232" t="s">
        <v>27</v>
      </c>
      <c r="D77" s="243">
        <v>338709.6</v>
      </c>
      <c r="E77" s="268">
        <v>302542.4</v>
      </c>
      <c r="F77" s="254">
        <v>189866.8</v>
      </c>
      <c r="G77" s="244">
        <v>159497.2</v>
      </c>
      <c r="H77" s="222">
        <v>0.5605592519373528</v>
      </c>
      <c r="I77" s="275">
        <v>0.5271895773947718</v>
      </c>
      <c r="K77" s="34"/>
      <c r="L77" s="15"/>
      <c r="M77" s="232" t="s">
        <v>27</v>
      </c>
      <c r="N77" s="243">
        <v>338709.6</v>
      </c>
      <c r="O77" s="268">
        <v>302542.4</v>
      </c>
      <c r="P77" s="254">
        <v>189866.8</v>
      </c>
      <c r="Q77" s="254">
        <v>159497.2</v>
      </c>
      <c r="R77" s="257">
        <f t="shared" si="0"/>
        <v>0.5605592519373528</v>
      </c>
      <c r="S77" s="275">
        <f t="shared" si="1"/>
        <v>0.5271895773947718</v>
      </c>
      <c r="T77" s="34"/>
    </row>
    <row r="78" spans="2:20" ht="12.75">
      <c r="B78" s="221"/>
      <c r="C78" s="232" t="s">
        <v>37</v>
      </c>
      <c r="D78" s="243">
        <v>2281511</v>
      </c>
      <c r="E78" s="268">
        <v>2015292</v>
      </c>
      <c r="F78" s="254">
        <v>1055145.8</v>
      </c>
      <c r="G78" s="244">
        <v>1056750.6</v>
      </c>
      <c r="H78" s="222">
        <v>0.46247675334460364</v>
      </c>
      <c r="I78" s="275">
        <v>0.5243659975824844</v>
      </c>
      <c r="K78" s="34"/>
      <c r="L78" s="15"/>
      <c r="M78" s="232" t="s">
        <v>45</v>
      </c>
      <c r="N78" s="243">
        <v>926174.8</v>
      </c>
      <c r="O78" s="268">
        <v>910689.4</v>
      </c>
      <c r="P78" s="254">
        <v>787759.8</v>
      </c>
      <c r="Q78" s="254">
        <v>890033.6</v>
      </c>
      <c r="R78" s="257">
        <f t="shared" si="0"/>
        <v>0.8505519692394999</v>
      </c>
      <c r="S78" s="275">
        <f t="shared" si="1"/>
        <v>0.9773185017855703</v>
      </c>
      <c r="T78" s="34"/>
    </row>
    <row r="79" spans="2:20" ht="12.75">
      <c r="B79" s="221"/>
      <c r="C79" s="232" t="s">
        <v>29</v>
      </c>
      <c r="D79" s="243">
        <v>34397.2</v>
      </c>
      <c r="E79" s="268">
        <v>32796.4</v>
      </c>
      <c r="F79" s="254">
        <v>15682.2</v>
      </c>
      <c r="G79" s="244">
        <v>15845</v>
      </c>
      <c r="H79" s="222">
        <v>0.45591501633853926</v>
      </c>
      <c r="I79" s="275">
        <v>0.48313229500798865</v>
      </c>
      <c r="K79" s="34"/>
      <c r="L79" s="15"/>
      <c r="M79" s="232" t="s">
        <v>23</v>
      </c>
      <c r="N79" s="243">
        <v>82933</v>
      </c>
      <c r="O79" s="268">
        <v>73387.8</v>
      </c>
      <c r="P79" s="254">
        <v>43150.8</v>
      </c>
      <c r="Q79" s="254">
        <v>47941.6</v>
      </c>
      <c r="R79" s="257">
        <f t="shared" si="0"/>
        <v>0.5203091652297638</v>
      </c>
      <c r="S79" s="275">
        <f t="shared" si="1"/>
        <v>0.65326389399873</v>
      </c>
      <c r="T79" s="34"/>
    </row>
    <row r="80" spans="2:20" ht="12.75">
      <c r="B80" s="221"/>
      <c r="C80" s="232" t="s">
        <v>38</v>
      </c>
      <c r="D80" s="243">
        <v>214045.8</v>
      </c>
      <c r="E80" s="268">
        <v>187856.2</v>
      </c>
      <c r="F80" s="254">
        <v>75554</v>
      </c>
      <c r="G80" s="244">
        <v>89970</v>
      </c>
      <c r="H80" s="222">
        <v>0.3529805303350965</v>
      </c>
      <c r="I80" s="275">
        <v>0.4789301604099305</v>
      </c>
      <c r="K80" s="34"/>
      <c r="L80" s="15"/>
      <c r="M80" s="232" t="s">
        <v>46</v>
      </c>
      <c r="N80" s="243">
        <v>208404</v>
      </c>
      <c r="O80" s="268">
        <v>209906</v>
      </c>
      <c r="P80" s="254">
        <v>126513.2</v>
      </c>
      <c r="Q80" s="254">
        <v>126681.2</v>
      </c>
      <c r="R80" s="257">
        <f t="shared" si="0"/>
        <v>0.607057446114278</v>
      </c>
      <c r="S80" s="275">
        <f t="shared" si="1"/>
        <v>0.6035139538650633</v>
      </c>
      <c r="T80" s="34"/>
    </row>
    <row r="81" spans="2:20" ht="12.75">
      <c r="B81" s="221"/>
      <c r="C81" s="232" t="s">
        <v>43</v>
      </c>
      <c r="D81" s="243">
        <v>3797.6</v>
      </c>
      <c r="E81" s="268">
        <v>3169.8</v>
      </c>
      <c r="F81" s="254">
        <v>1353.2</v>
      </c>
      <c r="G81" s="244">
        <v>1471.6</v>
      </c>
      <c r="H81" s="222">
        <v>0.3563303138824521</v>
      </c>
      <c r="I81" s="275">
        <v>0.46425641996340455</v>
      </c>
      <c r="K81" s="34"/>
      <c r="L81" s="15"/>
      <c r="M81" s="232" t="s">
        <v>24</v>
      </c>
      <c r="N81" s="243">
        <v>276059</v>
      </c>
      <c r="O81" s="268">
        <v>261048.6</v>
      </c>
      <c r="P81" s="254">
        <v>153435.2</v>
      </c>
      <c r="Q81" s="254">
        <v>150343.2</v>
      </c>
      <c r="R81" s="257">
        <f t="shared" si="0"/>
        <v>0.5558058241173083</v>
      </c>
      <c r="S81" s="275">
        <f t="shared" si="1"/>
        <v>0.5759203458666318</v>
      </c>
      <c r="T81" s="34"/>
    </row>
    <row r="82" spans="2:20" ht="12.75">
      <c r="B82" s="221"/>
      <c r="C82" s="232" t="s">
        <v>36</v>
      </c>
      <c r="D82" s="243">
        <v>598384.4</v>
      </c>
      <c r="E82" s="268">
        <v>526035</v>
      </c>
      <c r="F82" s="254">
        <v>209710.6</v>
      </c>
      <c r="G82" s="244">
        <v>223072</v>
      </c>
      <c r="H82" s="222">
        <v>0.35046134224087394</v>
      </c>
      <c r="I82" s="275">
        <v>0.4240630376305759</v>
      </c>
      <c r="K82" s="34"/>
      <c r="L82" s="15"/>
      <c r="M82" s="232" t="s">
        <v>47</v>
      </c>
      <c r="N82" s="243">
        <v>373036.6</v>
      </c>
      <c r="O82" s="268">
        <v>339912.75</v>
      </c>
      <c r="P82" s="254">
        <v>220434.2</v>
      </c>
      <c r="Q82" s="254">
        <v>235079.25</v>
      </c>
      <c r="R82" s="257">
        <f t="shared" si="0"/>
        <v>0.5909184246264308</v>
      </c>
      <c r="S82" s="275">
        <f t="shared" si="1"/>
        <v>0.6915870322604845</v>
      </c>
      <c r="T82" s="34"/>
    </row>
    <row r="83" spans="2:20" ht="12.75">
      <c r="B83" s="221"/>
      <c r="C83" s="233" t="s">
        <v>40</v>
      </c>
      <c r="D83" s="245">
        <v>34144.2</v>
      </c>
      <c r="E83" s="269">
        <v>25910.4</v>
      </c>
      <c r="F83" s="255">
        <v>6571.6</v>
      </c>
      <c r="G83" s="246">
        <v>4649.2</v>
      </c>
      <c r="H83" s="223">
        <v>0.19246607037212765</v>
      </c>
      <c r="I83" s="276">
        <v>0.17943374089168826</v>
      </c>
      <c r="K83" s="34"/>
      <c r="L83" s="15"/>
      <c r="M83" s="233" t="s">
        <v>21</v>
      </c>
      <c r="N83" s="245">
        <v>2708545</v>
      </c>
      <c r="O83" s="269">
        <v>2393392.6</v>
      </c>
      <c r="P83" s="255">
        <v>1400253.2</v>
      </c>
      <c r="Q83" s="255">
        <v>1273756.8</v>
      </c>
      <c r="R83" s="259">
        <f t="shared" si="0"/>
        <v>0.5169761624783786</v>
      </c>
      <c r="S83" s="276">
        <f t="shared" si="1"/>
        <v>0.5321971831951013</v>
      </c>
      <c r="T83" s="34"/>
    </row>
    <row r="84" spans="2:19" ht="12.75">
      <c r="B84" s="221"/>
      <c r="C84" s="234"/>
      <c r="D84" s="247"/>
      <c r="E84" s="270"/>
      <c r="F84" s="228"/>
      <c r="G84" s="248"/>
      <c r="H84" s="228"/>
      <c r="I84" s="277"/>
      <c r="K84" s="34"/>
      <c r="L84" s="15"/>
      <c r="M84" s="234"/>
      <c r="N84" s="247"/>
      <c r="O84" s="270"/>
      <c r="P84" s="228"/>
      <c r="Q84" s="228"/>
      <c r="R84" s="258"/>
      <c r="S84" s="280"/>
    </row>
    <row r="85" spans="2:20" ht="12.75">
      <c r="B85" s="221"/>
      <c r="C85" s="232" t="s">
        <v>48</v>
      </c>
      <c r="D85" s="243">
        <v>256378.4</v>
      </c>
      <c r="E85" s="268">
        <v>248427</v>
      </c>
      <c r="F85" s="254">
        <v>156702</v>
      </c>
      <c r="G85" s="244">
        <v>154566.25</v>
      </c>
      <c r="H85" s="222">
        <v>0.6112137371947091</v>
      </c>
      <c r="I85" s="275">
        <v>0.6221797550185769</v>
      </c>
      <c r="K85" s="34"/>
      <c r="L85" s="15"/>
      <c r="M85" s="232" t="s">
        <v>28</v>
      </c>
      <c r="N85" s="243">
        <v>213208</v>
      </c>
      <c r="O85" s="268">
        <v>203828</v>
      </c>
      <c r="P85" s="254">
        <v>118827.4</v>
      </c>
      <c r="Q85" s="254">
        <v>110137.4</v>
      </c>
      <c r="R85" s="257">
        <f>P85/N85</f>
        <v>0.5573308693857641</v>
      </c>
      <c r="S85" s="275">
        <f>Q85/O85</f>
        <v>0.5403448005180839</v>
      </c>
      <c r="T85" s="34"/>
    </row>
    <row r="86" spans="2:20" ht="12.75">
      <c r="B86" s="221"/>
      <c r="C86" s="233" t="s">
        <v>28</v>
      </c>
      <c r="D86" s="245">
        <v>213208</v>
      </c>
      <c r="E86" s="269">
        <v>203828</v>
      </c>
      <c r="F86" s="255">
        <v>118827.4</v>
      </c>
      <c r="G86" s="246">
        <v>110137.4</v>
      </c>
      <c r="H86" s="223">
        <v>0.5573308693857641</v>
      </c>
      <c r="I86" s="276">
        <v>0.5403448005180839</v>
      </c>
      <c r="K86" s="34"/>
      <c r="L86" s="15"/>
      <c r="M86" s="233" t="s">
        <v>48</v>
      </c>
      <c r="N86" s="245">
        <v>256378.4</v>
      </c>
      <c r="O86" s="269">
        <v>248427</v>
      </c>
      <c r="P86" s="255">
        <v>156702</v>
      </c>
      <c r="Q86" s="255">
        <v>154566.25</v>
      </c>
      <c r="R86" s="259">
        <f>P86/N86</f>
        <v>0.6112137371947091</v>
      </c>
      <c r="S86" s="276">
        <f>Q86/O86</f>
        <v>0.6221797550185769</v>
      </c>
      <c r="T86" s="34"/>
    </row>
    <row r="91" spans="3:18" ht="12.75">
      <c r="C91" s="13" t="s">
        <v>65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29" ht="12.75"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</row>
    <row r="93" spans="2:29" ht="12.75">
      <c r="B93" s="47"/>
      <c r="C93" s="13" t="s">
        <v>84</v>
      </c>
      <c r="D93" s="182">
        <v>42746.56958333333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/>
    </row>
    <row r="94" spans="2:29" ht="12.75">
      <c r="B94" s="47"/>
      <c r="C94" s="13" t="s">
        <v>85</v>
      </c>
      <c r="D94" s="182">
        <v>42752.72396883102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</row>
    <row r="95" spans="2:29" ht="12.75">
      <c r="B95" s="47"/>
      <c r="C95" s="13" t="s">
        <v>86</v>
      </c>
      <c r="D95" s="13" t="s">
        <v>87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/>
    </row>
    <row r="96" spans="2:29" ht="12.75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</row>
    <row r="97" spans="2:29" ht="12.75">
      <c r="B97" s="47"/>
      <c r="C97" s="13" t="s">
        <v>88</v>
      </c>
      <c r="D97" s="13" t="s">
        <v>89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</row>
    <row r="98" spans="2:29" ht="12.75">
      <c r="B98" s="47"/>
      <c r="C98" s="13" t="s">
        <v>66</v>
      </c>
      <c r="D98" s="13" t="s">
        <v>156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</row>
    <row r="99" spans="2:29" ht="12.75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</row>
    <row r="100" spans="2:29" ht="12.75">
      <c r="B100" s="47"/>
      <c r="C100" s="60" t="s">
        <v>67</v>
      </c>
      <c r="D100" s="60" t="s">
        <v>50</v>
      </c>
      <c r="E100" s="60" t="s">
        <v>51</v>
      </c>
      <c r="F100" s="60">
        <v>2002</v>
      </c>
      <c r="G100" s="60" t="s">
        <v>53</v>
      </c>
      <c r="H100" s="60" t="s">
        <v>54</v>
      </c>
      <c r="I100" s="60"/>
      <c r="J100" s="60"/>
      <c r="K100" s="60" t="s">
        <v>60</v>
      </c>
      <c r="L100" s="60" t="s">
        <v>61</v>
      </c>
      <c r="M100" s="60" t="s">
        <v>69</v>
      </c>
      <c r="N100" s="60" t="s">
        <v>70</v>
      </c>
      <c r="O100" s="60" t="s">
        <v>71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</row>
    <row r="101" spans="2:29" ht="12.75">
      <c r="B101" s="47"/>
      <c r="C101" s="60" t="s">
        <v>72</v>
      </c>
      <c r="D101" s="300">
        <f>SUM(D103:D130)</f>
        <v>26892571</v>
      </c>
      <c r="E101" s="300">
        <f aca="true" t="shared" si="2" ref="E101:F101">SUM(E103:E130)</f>
        <v>26346120</v>
      </c>
      <c r="F101" s="300">
        <f t="shared" si="2"/>
        <v>25871370</v>
      </c>
      <c r="G101" s="300">
        <f>SUM(G103:G130)</f>
        <v>25315964</v>
      </c>
      <c r="H101" s="46">
        <v>25572638</v>
      </c>
      <c r="I101" s="300">
        <f>AVERAGE(D101:H101)</f>
        <v>25999732.6</v>
      </c>
      <c r="J101" s="46"/>
      <c r="K101" s="46">
        <v>23779466</v>
      </c>
      <c r="L101" s="46">
        <v>24096508</v>
      </c>
      <c r="M101" s="46">
        <v>23632410</v>
      </c>
      <c r="N101" s="46">
        <v>24051396</v>
      </c>
      <c r="O101" s="300">
        <f>SUM(O103:O130)</f>
        <v>24363382</v>
      </c>
      <c r="P101" s="187">
        <f>AVERAGE(K101:O101)</f>
        <v>23984632.4</v>
      </c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</row>
    <row r="102" spans="2:29" ht="12.75">
      <c r="B102" s="47"/>
      <c r="C102" s="60" t="s">
        <v>95</v>
      </c>
      <c r="D102" s="46">
        <v>21890209</v>
      </c>
      <c r="E102" s="46">
        <v>21191436</v>
      </c>
      <c r="F102" s="46">
        <v>20778663</v>
      </c>
      <c r="G102" s="46">
        <v>20377387</v>
      </c>
      <c r="H102" s="46">
        <v>20499993</v>
      </c>
      <c r="I102" s="300">
        <f aca="true" t="shared" si="3" ref="I102:I132">AVERAGE(D102:H102)</f>
        <v>20947537.6</v>
      </c>
      <c r="J102" s="46"/>
      <c r="K102" s="46">
        <v>18682255</v>
      </c>
      <c r="L102" s="46">
        <v>18879404</v>
      </c>
      <c r="M102" s="46">
        <v>18409995</v>
      </c>
      <c r="N102" s="46">
        <v>18662524</v>
      </c>
      <c r="O102" s="300">
        <f>SUM(O103+O106+O107+O109+O110+O111+O112+O114+O118+O121+O122+O124+O128+O129+O130)</f>
        <v>18998537</v>
      </c>
      <c r="P102" s="187">
        <f>AVERAGE(K102:O102)</f>
        <v>18726543</v>
      </c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</row>
    <row r="103" spans="2:29" ht="12.75">
      <c r="B103" s="47"/>
      <c r="C103" s="60" t="s">
        <v>31</v>
      </c>
      <c r="D103" s="46">
        <v>501875</v>
      </c>
      <c r="E103" s="46">
        <v>478354</v>
      </c>
      <c r="F103" s="46">
        <v>474982</v>
      </c>
      <c r="G103" s="46">
        <v>448704</v>
      </c>
      <c r="H103" s="46">
        <v>443522</v>
      </c>
      <c r="I103" s="300">
        <f>AVERAGE(D103:H103)</f>
        <v>469487.4</v>
      </c>
      <c r="J103" s="46"/>
      <c r="K103" s="46">
        <v>426035</v>
      </c>
      <c r="L103" s="46">
        <v>419459</v>
      </c>
      <c r="M103" s="46">
        <v>415692</v>
      </c>
      <c r="N103" s="46">
        <v>414910</v>
      </c>
      <c r="O103" s="46">
        <v>412072</v>
      </c>
      <c r="P103" s="187">
        <f>AVERAGE(K103:O103)</f>
        <v>417633.6</v>
      </c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</row>
    <row r="104" spans="2:29" ht="12.75">
      <c r="B104" s="47"/>
      <c r="C104" s="60" t="s">
        <v>32</v>
      </c>
      <c r="D104" s="46">
        <v>345254</v>
      </c>
      <c r="E104" s="46">
        <v>351431</v>
      </c>
      <c r="F104" s="46">
        <v>343410</v>
      </c>
      <c r="G104" s="46">
        <v>330695</v>
      </c>
      <c r="H104" s="46">
        <v>355068</v>
      </c>
      <c r="I104" s="300">
        <f t="shared" si="3"/>
        <v>345171.6</v>
      </c>
      <c r="J104" s="46"/>
      <c r="K104" s="46">
        <v>355349</v>
      </c>
      <c r="L104" s="46">
        <v>343530</v>
      </c>
      <c r="M104" s="46">
        <v>383026</v>
      </c>
      <c r="N104" s="46">
        <v>402702</v>
      </c>
      <c r="O104" s="46">
        <v>477275</v>
      </c>
      <c r="P104" s="187">
        <f aca="true" t="shared" si="4" ref="P104:P132">AVERAGE(K104:O104)</f>
        <v>392376.4</v>
      </c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</row>
    <row r="105" spans="2:29" ht="12.75">
      <c r="B105" s="47"/>
      <c r="C105" s="60" t="s">
        <v>20</v>
      </c>
      <c r="D105" s="46">
        <v>562952</v>
      </c>
      <c r="E105" s="46">
        <v>605742</v>
      </c>
      <c r="F105" s="46">
        <v>559820</v>
      </c>
      <c r="G105" s="46">
        <v>506577</v>
      </c>
      <c r="H105" s="46">
        <v>564164</v>
      </c>
      <c r="I105" s="300">
        <f t="shared" si="3"/>
        <v>559851</v>
      </c>
      <c r="J105" s="46"/>
      <c r="K105" s="46">
        <v>512294</v>
      </c>
      <c r="L105" s="46">
        <v>595324</v>
      </c>
      <c r="M105" s="46">
        <v>591097</v>
      </c>
      <c r="N105" s="46">
        <v>577028</v>
      </c>
      <c r="O105" s="46">
        <v>577049</v>
      </c>
      <c r="P105" s="187">
        <f t="shared" si="4"/>
        <v>570558.4</v>
      </c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</row>
    <row r="106" spans="2:29" ht="12.75">
      <c r="B106" s="47"/>
      <c r="C106" s="60" t="s">
        <v>33</v>
      </c>
      <c r="D106" s="46">
        <v>632339</v>
      </c>
      <c r="E106" s="46">
        <v>627015</v>
      </c>
      <c r="F106" s="46">
        <v>598320</v>
      </c>
      <c r="G106" s="46">
        <v>580539</v>
      </c>
      <c r="H106" s="46">
        <v>590718</v>
      </c>
      <c r="I106" s="300">
        <f t="shared" si="3"/>
        <v>605786.2</v>
      </c>
      <c r="J106" s="46"/>
      <c r="K106" s="46">
        <v>551442</v>
      </c>
      <c r="L106" s="46">
        <v>547839</v>
      </c>
      <c r="M106" s="46">
        <v>541541</v>
      </c>
      <c r="N106" s="46">
        <v>545133</v>
      </c>
      <c r="O106" s="46">
        <v>537557</v>
      </c>
      <c r="P106" s="187">
        <f t="shared" si="4"/>
        <v>544702.4</v>
      </c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</row>
    <row r="107" spans="2:29" ht="12.75">
      <c r="B107" s="47"/>
      <c r="C107" s="60" t="s">
        <v>73</v>
      </c>
      <c r="D107" s="46">
        <v>4027847</v>
      </c>
      <c r="E107" s="46">
        <v>3877045</v>
      </c>
      <c r="F107" s="46">
        <v>3799710</v>
      </c>
      <c r="G107" s="46">
        <v>3707919</v>
      </c>
      <c r="H107" s="46">
        <v>3724150</v>
      </c>
      <c r="I107" s="300">
        <f t="shared" si="3"/>
        <v>3827334.2</v>
      </c>
      <c r="J107" s="46"/>
      <c r="K107" s="46">
        <v>3420764</v>
      </c>
      <c r="L107" s="46">
        <v>3636859</v>
      </c>
      <c r="M107" s="46">
        <v>3507072</v>
      </c>
      <c r="N107" s="46">
        <v>3526955</v>
      </c>
      <c r="O107" s="299">
        <v>3526955</v>
      </c>
      <c r="P107" s="187">
        <f t="shared" si="4"/>
        <v>3523721</v>
      </c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</row>
    <row r="108" spans="2:29" ht="12.75">
      <c r="B108" s="47"/>
      <c r="C108" s="60" t="s">
        <v>34</v>
      </c>
      <c r="D108" s="300">
        <v>60318</v>
      </c>
      <c r="E108" s="300">
        <v>60318</v>
      </c>
      <c r="F108" s="300">
        <v>60318</v>
      </c>
      <c r="G108" s="300">
        <v>60318</v>
      </c>
      <c r="H108" s="46">
        <v>60318</v>
      </c>
      <c r="I108" s="300">
        <f t="shared" si="3"/>
        <v>60318</v>
      </c>
      <c r="J108" s="46"/>
      <c r="K108" s="46">
        <v>65752</v>
      </c>
      <c r="L108" s="46">
        <v>69207</v>
      </c>
      <c r="M108" s="46">
        <v>74500</v>
      </c>
      <c r="N108" s="46">
        <v>69031</v>
      </c>
      <c r="O108" s="46">
        <v>72009</v>
      </c>
      <c r="P108" s="187">
        <f t="shared" si="4"/>
        <v>70099.8</v>
      </c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</row>
    <row r="109" spans="2:29" ht="12.75">
      <c r="B109" s="47"/>
      <c r="C109" s="60" t="s">
        <v>35</v>
      </c>
      <c r="D109" s="46">
        <v>975501</v>
      </c>
      <c r="E109" s="46">
        <v>935005</v>
      </c>
      <c r="F109" s="46">
        <v>926475</v>
      </c>
      <c r="G109" s="46">
        <v>951078</v>
      </c>
      <c r="H109" s="46">
        <v>923709</v>
      </c>
      <c r="I109" s="300">
        <f t="shared" si="3"/>
        <v>942353.6</v>
      </c>
      <c r="J109" s="46"/>
      <c r="K109" s="46">
        <v>867451</v>
      </c>
      <c r="L109" s="46">
        <v>819916</v>
      </c>
      <c r="M109" s="46">
        <v>834305</v>
      </c>
      <c r="N109" s="46">
        <v>899232</v>
      </c>
      <c r="O109" s="299">
        <v>899232</v>
      </c>
      <c r="P109" s="187">
        <f t="shared" si="4"/>
        <v>864027.2</v>
      </c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</row>
    <row r="110" spans="2:29" ht="12.75">
      <c r="B110" s="47"/>
      <c r="C110" s="60" t="s">
        <v>36</v>
      </c>
      <c r="D110" s="46">
        <v>609756</v>
      </c>
      <c r="E110" s="46">
        <v>602829</v>
      </c>
      <c r="F110" s="46">
        <v>599240</v>
      </c>
      <c r="G110" s="46">
        <v>588092</v>
      </c>
      <c r="H110" s="46">
        <v>592005</v>
      </c>
      <c r="I110" s="300">
        <f t="shared" si="3"/>
        <v>598384.4</v>
      </c>
      <c r="J110" s="46"/>
      <c r="K110" s="46">
        <v>548925</v>
      </c>
      <c r="L110" s="46">
        <v>522399</v>
      </c>
      <c r="M110" s="46">
        <v>516056</v>
      </c>
      <c r="N110" s="46">
        <v>522424</v>
      </c>
      <c r="O110" s="46">
        <v>520371</v>
      </c>
      <c r="P110" s="187">
        <f t="shared" si="4"/>
        <v>526035</v>
      </c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</row>
    <row r="111" spans="2:29" ht="12.75">
      <c r="B111" s="47"/>
      <c r="C111" s="60" t="s">
        <v>37</v>
      </c>
      <c r="D111" s="46">
        <v>2378373</v>
      </c>
      <c r="E111" s="46">
        <v>2259842</v>
      </c>
      <c r="F111" s="46">
        <v>2167972</v>
      </c>
      <c r="G111" s="46">
        <v>2361395</v>
      </c>
      <c r="H111" s="46">
        <v>2239973</v>
      </c>
      <c r="I111" s="300">
        <f t="shared" si="3"/>
        <v>2281511</v>
      </c>
      <c r="J111" s="46"/>
      <c r="K111" s="46">
        <v>2056310</v>
      </c>
      <c r="L111" s="46">
        <v>1948560</v>
      </c>
      <c r="M111" s="46">
        <v>1891595</v>
      </c>
      <c r="N111" s="46">
        <v>2010920</v>
      </c>
      <c r="O111" s="46">
        <v>2169075</v>
      </c>
      <c r="P111" s="187">
        <f t="shared" si="4"/>
        <v>2015292</v>
      </c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</row>
    <row r="112" spans="2:29" ht="12.75">
      <c r="B112" s="47"/>
      <c r="C112" s="60" t="s">
        <v>22</v>
      </c>
      <c r="D112" s="46">
        <v>5246328</v>
      </c>
      <c r="E112" s="46">
        <v>5101276</v>
      </c>
      <c r="F112" s="46">
        <v>5005385</v>
      </c>
      <c r="G112" s="46">
        <v>4712963</v>
      </c>
      <c r="H112" s="46">
        <v>4951278</v>
      </c>
      <c r="I112" s="300">
        <f>AVERAGE(D112:H112)</f>
        <v>5003446</v>
      </c>
      <c r="J112" s="46"/>
      <c r="K112" s="46">
        <v>4526226</v>
      </c>
      <c r="L112" s="46">
        <v>4711068</v>
      </c>
      <c r="M112" s="46">
        <v>4411196</v>
      </c>
      <c r="N112" s="46">
        <v>4525920</v>
      </c>
      <c r="O112" s="46">
        <v>4632643</v>
      </c>
      <c r="P112" s="187">
        <f t="shared" si="4"/>
        <v>4561410.6</v>
      </c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</row>
    <row r="113" spans="2:29" ht="12.75">
      <c r="B113" s="47"/>
      <c r="C113" s="60" t="s">
        <v>38</v>
      </c>
      <c r="D113" s="46">
        <v>208937</v>
      </c>
      <c r="E113" s="46">
        <v>222379</v>
      </c>
      <c r="F113" s="46">
        <v>214494</v>
      </c>
      <c r="G113" s="46">
        <v>208077</v>
      </c>
      <c r="H113" s="46">
        <v>216342</v>
      </c>
      <c r="I113" s="300">
        <f t="shared" si="3"/>
        <v>214045.8</v>
      </c>
      <c r="J113" s="46"/>
      <c r="K113" s="46">
        <v>202185</v>
      </c>
      <c r="L113" s="46">
        <v>214534</v>
      </c>
      <c r="M113" s="46">
        <v>197646</v>
      </c>
      <c r="N113" s="46">
        <v>163367</v>
      </c>
      <c r="O113" s="46">
        <v>161549</v>
      </c>
      <c r="P113" s="187">
        <f t="shared" si="4"/>
        <v>187856.2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</row>
    <row r="114" spans="2:29" ht="12.75">
      <c r="B114" s="47"/>
      <c r="C114" s="60" t="s">
        <v>39</v>
      </c>
      <c r="D114" s="46">
        <v>2340216</v>
      </c>
      <c r="E114" s="46">
        <v>2332588</v>
      </c>
      <c r="F114" s="46">
        <v>2313004</v>
      </c>
      <c r="G114" s="46">
        <v>2276137</v>
      </c>
      <c r="H114" s="46">
        <v>2261745</v>
      </c>
      <c r="I114" s="300">
        <f t="shared" si="3"/>
        <v>2304738</v>
      </c>
      <c r="J114" s="46"/>
      <c r="K114" s="46">
        <v>1859444</v>
      </c>
      <c r="L114" s="46">
        <v>1939013</v>
      </c>
      <c r="M114" s="46">
        <v>2041481</v>
      </c>
      <c r="N114" s="46">
        <v>1945608</v>
      </c>
      <c r="O114" s="46">
        <v>1936650</v>
      </c>
      <c r="P114" s="187">
        <f t="shared" si="4"/>
        <v>1944439.2</v>
      </c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</row>
    <row r="115" spans="2:29" ht="12.75">
      <c r="B115" s="47"/>
      <c r="C115" s="60" t="s">
        <v>40</v>
      </c>
      <c r="D115" s="46">
        <v>31957</v>
      </c>
      <c r="E115" s="46">
        <v>34145</v>
      </c>
      <c r="F115" s="46">
        <v>35773</v>
      </c>
      <c r="G115" s="46">
        <v>35554</v>
      </c>
      <c r="H115" s="46">
        <v>33292</v>
      </c>
      <c r="I115" s="300">
        <f t="shared" si="3"/>
        <v>34144.2</v>
      </c>
      <c r="J115" s="46"/>
      <c r="K115" s="46">
        <v>27653</v>
      </c>
      <c r="L115" s="46">
        <v>28243</v>
      </c>
      <c r="M115" s="46">
        <v>26886</v>
      </c>
      <c r="N115" s="46">
        <v>23442</v>
      </c>
      <c r="O115" s="46">
        <v>23328</v>
      </c>
      <c r="P115" s="187">
        <f t="shared" si="4"/>
        <v>25910.4</v>
      </c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</row>
    <row r="116" spans="2:29" ht="12.75">
      <c r="B116" s="47"/>
      <c r="C116" s="60" t="s">
        <v>41</v>
      </c>
      <c r="D116" s="46">
        <v>95781</v>
      </c>
      <c r="E116" s="46">
        <v>105502</v>
      </c>
      <c r="F116" s="46">
        <v>102346</v>
      </c>
      <c r="G116" s="46">
        <v>107714</v>
      </c>
      <c r="H116" s="46">
        <v>106542</v>
      </c>
      <c r="I116" s="300">
        <f t="shared" si="3"/>
        <v>103577</v>
      </c>
      <c r="J116" s="46"/>
      <c r="K116" s="46">
        <v>141237</v>
      </c>
      <c r="L116" s="46">
        <v>140787</v>
      </c>
      <c r="M116" s="46">
        <v>148565</v>
      </c>
      <c r="N116" s="46">
        <v>153804</v>
      </c>
      <c r="O116" s="46">
        <v>159152</v>
      </c>
      <c r="P116" s="187">
        <f t="shared" si="4"/>
        <v>148709</v>
      </c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</row>
    <row r="117" spans="2:29" ht="12.75">
      <c r="B117" s="47"/>
      <c r="C117" s="60" t="s">
        <v>42</v>
      </c>
      <c r="D117" s="46">
        <v>209545</v>
      </c>
      <c r="E117" s="46">
        <v>220013</v>
      </c>
      <c r="F117" s="46">
        <v>232874</v>
      </c>
      <c r="G117" s="46">
        <v>229684</v>
      </c>
      <c r="H117" s="46">
        <v>232211</v>
      </c>
      <c r="I117" s="300">
        <f t="shared" si="3"/>
        <v>224865.4</v>
      </c>
      <c r="J117" s="46"/>
      <c r="K117" s="46">
        <v>258623</v>
      </c>
      <c r="L117" s="46">
        <v>258934</v>
      </c>
      <c r="M117" s="46">
        <v>262504</v>
      </c>
      <c r="N117" s="46">
        <v>263063</v>
      </c>
      <c r="O117" s="46">
        <v>265891</v>
      </c>
      <c r="P117" s="187">
        <f t="shared" si="4"/>
        <v>261803</v>
      </c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</row>
    <row r="118" spans="2:29" ht="12.75">
      <c r="B118" s="47"/>
      <c r="C118" s="60" t="s">
        <v>29</v>
      </c>
      <c r="D118" s="46">
        <v>37231</v>
      </c>
      <c r="E118" s="46">
        <v>34446</v>
      </c>
      <c r="F118" s="46">
        <v>34627</v>
      </c>
      <c r="G118" s="46">
        <v>31141</v>
      </c>
      <c r="H118" s="46">
        <v>34541</v>
      </c>
      <c r="I118" s="300">
        <f t="shared" si="3"/>
        <v>34397.2</v>
      </c>
      <c r="J118" s="46"/>
      <c r="K118" s="46">
        <v>32474</v>
      </c>
      <c r="L118" s="46">
        <v>33552</v>
      </c>
      <c r="M118" s="46">
        <v>32288</v>
      </c>
      <c r="N118" s="46">
        <v>32710</v>
      </c>
      <c r="O118" s="46">
        <v>32958</v>
      </c>
      <c r="P118" s="187">
        <f t="shared" si="4"/>
        <v>32796.4</v>
      </c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7"/>
    </row>
    <row r="119" spans="2:29" ht="12.75">
      <c r="B119" s="5"/>
      <c r="C119" s="60" t="s">
        <v>26</v>
      </c>
      <c r="D119" s="46">
        <v>482075</v>
      </c>
      <c r="E119" s="46">
        <v>502681</v>
      </c>
      <c r="F119" s="46">
        <v>547133</v>
      </c>
      <c r="G119" s="46">
        <v>502089</v>
      </c>
      <c r="H119" s="46">
        <v>525536</v>
      </c>
      <c r="I119" s="300">
        <f t="shared" si="3"/>
        <v>511902.8</v>
      </c>
      <c r="J119" s="46"/>
      <c r="K119" s="46">
        <v>490638</v>
      </c>
      <c r="L119" s="46">
        <v>494597</v>
      </c>
      <c r="M119" s="46">
        <v>506987</v>
      </c>
      <c r="N119" s="46">
        <v>547395</v>
      </c>
      <c r="O119" s="46">
        <v>545284</v>
      </c>
      <c r="P119" s="187">
        <f t="shared" si="4"/>
        <v>516980.2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 ht="12.75">
      <c r="B120" s="5"/>
      <c r="C120" s="60" t="s">
        <v>43</v>
      </c>
      <c r="D120" s="46">
        <v>3865</v>
      </c>
      <c r="E120" s="46">
        <v>3832</v>
      </c>
      <c r="F120" s="46">
        <v>3822</v>
      </c>
      <c r="G120" s="46">
        <v>3718</v>
      </c>
      <c r="H120" s="46">
        <v>3751</v>
      </c>
      <c r="I120" s="300">
        <f t="shared" si="3"/>
        <v>3797.6</v>
      </c>
      <c r="J120" s="46"/>
      <c r="K120" s="46">
        <v>3379</v>
      </c>
      <c r="L120" s="46">
        <v>3109</v>
      </c>
      <c r="M120" s="46">
        <v>3077</v>
      </c>
      <c r="N120" s="46">
        <v>3160</v>
      </c>
      <c r="O120" s="46">
        <v>3124</v>
      </c>
      <c r="P120" s="187">
        <f t="shared" si="4"/>
        <v>3169.8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 ht="12.75">
      <c r="B121" s="5"/>
      <c r="C121" s="60" t="s">
        <v>18</v>
      </c>
      <c r="D121" s="46">
        <v>893681</v>
      </c>
      <c r="E121" s="46">
        <v>829912</v>
      </c>
      <c r="F121" s="46">
        <v>783907</v>
      </c>
      <c r="G121" s="46">
        <v>773614</v>
      </c>
      <c r="H121" s="46">
        <v>766861</v>
      </c>
      <c r="I121" s="300">
        <f t="shared" si="3"/>
        <v>809595</v>
      </c>
      <c r="J121" s="46"/>
      <c r="K121" s="46">
        <v>672207</v>
      </c>
      <c r="L121" s="46">
        <v>650435</v>
      </c>
      <c r="M121" s="46">
        <v>625204</v>
      </c>
      <c r="N121" s="46">
        <v>624825</v>
      </c>
      <c r="O121" s="46">
        <v>639989</v>
      </c>
      <c r="P121" s="187">
        <f t="shared" si="4"/>
        <v>642532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3:16" ht="12.75">
      <c r="C122" s="60" t="s">
        <v>44</v>
      </c>
      <c r="D122" s="46">
        <v>385112</v>
      </c>
      <c r="E122" s="46">
        <v>387854</v>
      </c>
      <c r="F122" s="46">
        <v>376296</v>
      </c>
      <c r="G122" s="46">
        <v>361308</v>
      </c>
      <c r="H122" s="46">
        <v>360202</v>
      </c>
      <c r="I122" s="300">
        <f t="shared" si="3"/>
        <v>374154.4</v>
      </c>
      <c r="J122" s="46"/>
      <c r="K122" s="46">
        <v>376918</v>
      </c>
      <c r="L122" s="46">
        <v>345098</v>
      </c>
      <c r="M122" s="46">
        <v>354435</v>
      </c>
      <c r="N122" s="46">
        <v>356189</v>
      </c>
      <c r="O122" s="46">
        <v>351319</v>
      </c>
      <c r="P122" s="187">
        <f t="shared" si="4"/>
        <v>356791.8</v>
      </c>
    </row>
    <row r="123" spans="3:16" ht="12.75">
      <c r="C123" s="60" t="s">
        <v>25</v>
      </c>
      <c r="D123" s="46">
        <v>1803928</v>
      </c>
      <c r="E123" s="46">
        <v>1832106</v>
      </c>
      <c r="F123" s="46">
        <v>1766987</v>
      </c>
      <c r="G123" s="46">
        <v>1720919</v>
      </c>
      <c r="H123" s="46">
        <v>1761109</v>
      </c>
      <c r="I123" s="300">
        <f t="shared" si="3"/>
        <v>1777009.8</v>
      </c>
      <c r="J123" s="46"/>
      <c r="K123" s="46">
        <v>1857414</v>
      </c>
      <c r="L123" s="46">
        <v>1894454</v>
      </c>
      <c r="M123" s="46">
        <v>1865963</v>
      </c>
      <c r="N123" s="46">
        <v>1954557</v>
      </c>
      <c r="O123" s="46">
        <v>1860827</v>
      </c>
      <c r="P123" s="187">
        <f t="shared" si="4"/>
        <v>1886643</v>
      </c>
    </row>
    <row r="124" spans="3:16" ht="12.75">
      <c r="C124" s="60" t="s">
        <v>27</v>
      </c>
      <c r="D124" s="46">
        <v>362173</v>
      </c>
      <c r="E124" s="46">
        <v>339555</v>
      </c>
      <c r="F124" s="46">
        <v>339792</v>
      </c>
      <c r="G124" s="46">
        <v>315260</v>
      </c>
      <c r="H124" s="46">
        <v>336768</v>
      </c>
      <c r="I124" s="300">
        <f t="shared" si="3"/>
        <v>338709.6</v>
      </c>
      <c r="J124" s="46"/>
      <c r="K124" s="46">
        <v>297871</v>
      </c>
      <c r="L124" s="46">
        <v>292980</v>
      </c>
      <c r="M124" s="46">
        <v>304065</v>
      </c>
      <c r="N124" s="46">
        <v>301030</v>
      </c>
      <c r="O124" s="46">
        <v>316766</v>
      </c>
      <c r="P124" s="187">
        <f t="shared" si="4"/>
        <v>302542.4</v>
      </c>
    </row>
    <row r="125" spans="3:16" ht="12.75">
      <c r="C125" s="60" t="s">
        <v>45</v>
      </c>
      <c r="D125" s="46">
        <v>900186</v>
      </c>
      <c r="E125" s="46">
        <v>925984</v>
      </c>
      <c r="F125" s="46">
        <v>923711</v>
      </c>
      <c r="G125" s="46">
        <v>940092</v>
      </c>
      <c r="H125" s="46">
        <v>940901</v>
      </c>
      <c r="I125" s="300">
        <f t="shared" si="3"/>
        <v>926174.8</v>
      </c>
      <c r="J125" s="46"/>
      <c r="K125" s="46">
        <v>916282</v>
      </c>
      <c r="L125" s="46">
        <v>906570</v>
      </c>
      <c r="M125" s="46">
        <v>884710</v>
      </c>
      <c r="N125" s="46">
        <v>942076</v>
      </c>
      <c r="O125" s="46">
        <v>903809</v>
      </c>
      <c r="P125" s="187">
        <f t="shared" si="4"/>
        <v>910689.4</v>
      </c>
    </row>
    <row r="126" spans="3:16" ht="12.75">
      <c r="C126" s="60" t="s">
        <v>23</v>
      </c>
      <c r="D126" s="46">
        <v>84614</v>
      </c>
      <c r="E126" s="46">
        <v>84300</v>
      </c>
      <c r="F126" s="46">
        <v>85118</v>
      </c>
      <c r="G126" s="46">
        <v>83473</v>
      </c>
      <c r="H126" s="46">
        <v>77160</v>
      </c>
      <c r="I126" s="300">
        <f t="shared" si="3"/>
        <v>82933</v>
      </c>
      <c r="J126" s="46"/>
      <c r="K126" s="46">
        <v>75034</v>
      </c>
      <c r="L126" s="46">
        <v>72892</v>
      </c>
      <c r="M126" s="46">
        <v>71870</v>
      </c>
      <c r="N126" s="46">
        <v>72452</v>
      </c>
      <c r="O126" s="46">
        <v>74691</v>
      </c>
      <c r="P126" s="187">
        <f t="shared" si="4"/>
        <v>73387.8</v>
      </c>
    </row>
    <row r="127" spans="3:16" ht="12.75">
      <c r="C127" s="60" t="s">
        <v>46</v>
      </c>
      <c r="D127" s="46">
        <v>212950</v>
      </c>
      <c r="E127" s="46">
        <v>206251</v>
      </c>
      <c r="F127" s="46">
        <v>216901</v>
      </c>
      <c r="G127" s="46">
        <v>209667</v>
      </c>
      <c r="H127" s="46">
        <v>196251</v>
      </c>
      <c r="I127" s="300">
        <f t="shared" si="3"/>
        <v>208404</v>
      </c>
      <c r="J127" s="46"/>
      <c r="K127" s="46">
        <v>191371</v>
      </c>
      <c r="L127" s="46">
        <v>194923</v>
      </c>
      <c r="M127" s="46">
        <v>205584</v>
      </c>
      <c r="N127" s="46">
        <v>216795</v>
      </c>
      <c r="O127" s="46">
        <v>240857</v>
      </c>
      <c r="P127" s="187">
        <f t="shared" si="4"/>
        <v>209906</v>
      </c>
    </row>
    <row r="128" spans="3:16" ht="12.75">
      <c r="C128" s="60" t="s">
        <v>24</v>
      </c>
      <c r="D128" s="46">
        <v>282770</v>
      </c>
      <c r="E128" s="46">
        <v>278819</v>
      </c>
      <c r="F128" s="46">
        <v>274930</v>
      </c>
      <c r="G128" s="46">
        <v>274009</v>
      </c>
      <c r="H128" s="46">
        <v>269767</v>
      </c>
      <c r="I128" s="300">
        <f t="shared" si="3"/>
        <v>276059</v>
      </c>
      <c r="J128" s="46"/>
      <c r="K128" s="46">
        <v>274598</v>
      </c>
      <c r="L128" s="46">
        <v>263249</v>
      </c>
      <c r="M128" s="46">
        <v>253894</v>
      </c>
      <c r="N128" s="46">
        <v>252786</v>
      </c>
      <c r="O128" s="46">
        <v>260716</v>
      </c>
      <c r="P128" s="187">
        <f t="shared" si="4"/>
        <v>261048.6</v>
      </c>
    </row>
    <row r="129" spans="3:16" ht="12.75">
      <c r="C129" s="60" t="s">
        <v>47</v>
      </c>
      <c r="D129" s="46">
        <v>378013</v>
      </c>
      <c r="E129" s="46">
        <v>384574</v>
      </c>
      <c r="F129" s="46">
        <v>369911</v>
      </c>
      <c r="G129" s="46">
        <v>367401</v>
      </c>
      <c r="H129" s="46">
        <v>365284</v>
      </c>
      <c r="I129" s="300">
        <f t="shared" si="3"/>
        <v>373036.6</v>
      </c>
      <c r="J129" s="46"/>
      <c r="K129" s="46">
        <v>350014</v>
      </c>
      <c r="L129" s="46">
        <v>345729</v>
      </c>
      <c r="M129" s="46">
        <v>322668</v>
      </c>
      <c r="N129" s="46">
        <v>341240</v>
      </c>
      <c r="O129" s="299">
        <v>341240</v>
      </c>
      <c r="P129" s="187">
        <f t="shared" si="4"/>
        <v>340178.2</v>
      </c>
    </row>
    <row r="130" spans="3:16" ht="12.75">
      <c r="C130" s="60" t="s">
        <v>21</v>
      </c>
      <c r="D130" s="46">
        <v>2838994</v>
      </c>
      <c r="E130" s="46">
        <v>2722322</v>
      </c>
      <c r="F130" s="46">
        <v>2714112</v>
      </c>
      <c r="G130" s="46">
        <v>2627827</v>
      </c>
      <c r="H130" s="46">
        <v>2639470</v>
      </c>
      <c r="I130" s="300">
        <f t="shared" si="3"/>
        <v>2708545</v>
      </c>
      <c r="J130" s="46"/>
      <c r="K130" s="46">
        <v>2421576</v>
      </c>
      <c r="L130" s="46">
        <v>2403248</v>
      </c>
      <c r="M130" s="46">
        <v>2358503</v>
      </c>
      <c r="N130" s="46">
        <v>2362642</v>
      </c>
      <c r="O130" s="46">
        <v>2420994</v>
      </c>
      <c r="P130" s="187">
        <f t="shared" si="4"/>
        <v>2393392.6</v>
      </c>
    </row>
    <row r="131" spans="3:16" ht="12.75">
      <c r="C131" s="60" t="s">
        <v>28</v>
      </c>
      <c r="D131" s="46">
        <v>215201</v>
      </c>
      <c r="E131" s="46">
        <v>209517</v>
      </c>
      <c r="F131" s="46">
        <v>210193</v>
      </c>
      <c r="G131" s="46">
        <v>214739</v>
      </c>
      <c r="H131" s="46">
        <v>216390</v>
      </c>
      <c r="I131" s="300">
        <f t="shared" si="3"/>
        <v>213208</v>
      </c>
      <c r="J131" s="46"/>
      <c r="K131" s="46">
        <v>194859</v>
      </c>
      <c r="L131" s="46">
        <v>205458</v>
      </c>
      <c r="M131" s="46">
        <v>203662</v>
      </c>
      <c r="N131" s="46">
        <v>205541</v>
      </c>
      <c r="O131" s="46">
        <v>209620</v>
      </c>
      <c r="P131" s="187">
        <f t="shared" si="4"/>
        <v>203828</v>
      </c>
    </row>
    <row r="132" spans="3:16" ht="12.75">
      <c r="C132" s="60" t="s">
        <v>48</v>
      </c>
      <c r="D132" s="46">
        <v>257919</v>
      </c>
      <c r="E132" s="46">
        <v>258791</v>
      </c>
      <c r="F132" s="46">
        <v>259241</v>
      </c>
      <c r="G132" s="46">
        <v>253939</v>
      </c>
      <c r="H132" s="46">
        <v>252002</v>
      </c>
      <c r="I132" s="300">
        <f t="shared" si="3"/>
        <v>256378.4</v>
      </c>
      <c r="J132" s="46"/>
      <c r="K132" s="46">
        <v>255208</v>
      </c>
      <c r="L132" s="46">
        <v>248490</v>
      </c>
      <c r="M132" s="46">
        <v>246429</v>
      </c>
      <c r="N132" s="46">
        <v>243581</v>
      </c>
      <c r="O132" s="61" t="s">
        <v>0</v>
      </c>
      <c r="P132" s="187">
        <f t="shared" si="4"/>
        <v>248427</v>
      </c>
    </row>
    <row r="134" spans="3:18" ht="12.75">
      <c r="C134" s="13" t="s">
        <v>107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3:18" ht="12.75">
      <c r="C135" s="13" t="s">
        <v>0</v>
      </c>
      <c r="D135" s="13" t="s">
        <v>108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7" spans="3:18" ht="12.75">
      <c r="C137" s="13" t="s">
        <v>88</v>
      </c>
      <c r="D137" s="13" t="s">
        <v>89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3:18" ht="12.75">
      <c r="C138" s="13" t="s">
        <v>66</v>
      </c>
      <c r="D138" s="13" t="s">
        <v>140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40" spans="3:15" ht="12.75">
      <c r="C140" s="60" t="s">
        <v>67</v>
      </c>
      <c r="D140" s="60" t="s">
        <v>50</v>
      </c>
      <c r="E140" s="60" t="s">
        <v>51</v>
      </c>
      <c r="F140" s="60" t="s">
        <v>52</v>
      </c>
      <c r="G140" s="60" t="s">
        <v>53</v>
      </c>
      <c r="H140" s="60" t="s">
        <v>54</v>
      </c>
      <c r="I140" s="60"/>
      <c r="J140" s="60"/>
      <c r="K140" s="60" t="s">
        <v>60</v>
      </c>
      <c r="L140" s="60" t="s">
        <v>61</v>
      </c>
      <c r="M140" s="60" t="s">
        <v>69</v>
      </c>
      <c r="N140" s="60" t="s">
        <v>70</v>
      </c>
      <c r="O140" s="60" t="s">
        <v>71</v>
      </c>
    </row>
    <row r="141" spans="3:16" ht="12.75">
      <c r="C141" s="60" t="s">
        <v>72</v>
      </c>
      <c r="D141" s="300">
        <f>SUM(D143:D170)</f>
        <v>14927394</v>
      </c>
      <c r="E141" s="300">
        <f aca="true" t="shared" si="5" ref="E141:G141">SUM(E143:E170)</f>
        <v>14862204</v>
      </c>
      <c r="F141" s="300">
        <f>SUM(F143:F170)</f>
        <v>14772837</v>
      </c>
      <c r="G141" s="300">
        <f t="shared" si="5"/>
        <v>13188906</v>
      </c>
      <c r="H141" s="46">
        <v>15551367</v>
      </c>
      <c r="I141" s="300">
        <f>AVERAGE(D141:H141)</f>
        <v>14660541.6</v>
      </c>
      <c r="J141" s="46"/>
      <c r="K141" s="46">
        <v>14681261</v>
      </c>
      <c r="L141" s="46">
        <v>14948400</v>
      </c>
      <c r="M141" s="46">
        <v>14305634</v>
      </c>
      <c r="N141" s="46">
        <v>14912519</v>
      </c>
      <c r="O141" s="300">
        <f>SUM(O143:O170)</f>
        <v>15375558</v>
      </c>
      <c r="P141" s="187">
        <f>AVERAGE(K141:O141)</f>
        <v>14844674.4</v>
      </c>
    </row>
    <row r="142" spans="3:16" ht="12.75">
      <c r="C142" s="60" t="s">
        <v>95</v>
      </c>
      <c r="D142" s="46">
        <v>12042766</v>
      </c>
      <c r="E142" s="46">
        <v>11566789</v>
      </c>
      <c r="F142" s="46">
        <v>11726695</v>
      </c>
      <c r="G142" s="46">
        <v>10487524</v>
      </c>
      <c r="H142" s="46">
        <v>12010020</v>
      </c>
      <c r="I142" s="300">
        <f aca="true" t="shared" si="6" ref="I142:I172">AVERAGE(D142:H142)</f>
        <v>11566758.8</v>
      </c>
      <c r="J142" s="46"/>
      <c r="K142" s="46">
        <v>11275987</v>
      </c>
      <c r="L142" s="46">
        <v>11285756</v>
      </c>
      <c r="M142" s="46">
        <v>11068012</v>
      </c>
      <c r="N142" s="46">
        <v>11288563</v>
      </c>
      <c r="O142" s="300">
        <f>SUM(O143+O146+O147+O149+O150+O151+O152+O154+O158+O161+O162+O164+O168+O169+O170)</f>
        <v>11433604</v>
      </c>
      <c r="P142" s="187">
        <f>AVERAGE(K142:O142)</f>
        <v>11270384.4</v>
      </c>
    </row>
    <row r="143" spans="3:16" ht="12.75">
      <c r="C143" s="60" t="s">
        <v>31</v>
      </c>
      <c r="D143" s="46">
        <v>236770</v>
      </c>
      <c r="E143" s="46">
        <v>228084</v>
      </c>
      <c r="F143" s="46">
        <v>238950</v>
      </c>
      <c r="G143" s="46">
        <v>237726</v>
      </c>
      <c r="H143" s="46">
        <v>240546</v>
      </c>
      <c r="I143" s="300">
        <f t="shared" si="6"/>
        <v>236415.2</v>
      </c>
      <c r="J143" s="46"/>
      <c r="K143" s="46">
        <v>233247</v>
      </c>
      <c r="L143" s="46">
        <v>227943</v>
      </c>
      <c r="M143" s="46">
        <v>224847</v>
      </c>
      <c r="N143" s="46">
        <v>230342</v>
      </c>
      <c r="O143" s="46">
        <v>236521</v>
      </c>
      <c r="P143" s="187">
        <f>AVERAGE(K143:O143)</f>
        <v>230580</v>
      </c>
    </row>
    <row r="144" spans="3:16" ht="12.75">
      <c r="C144" s="60" t="s">
        <v>32</v>
      </c>
      <c r="D144" s="46">
        <v>187862</v>
      </c>
      <c r="E144" s="46">
        <v>203869</v>
      </c>
      <c r="F144" s="46">
        <v>228182</v>
      </c>
      <c r="G144" s="46">
        <v>164178</v>
      </c>
      <c r="H144" s="46">
        <v>254456</v>
      </c>
      <c r="I144" s="300">
        <f t="shared" si="6"/>
        <v>207709.4</v>
      </c>
      <c r="J144" s="46"/>
      <c r="K144" s="46">
        <v>283608</v>
      </c>
      <c r="L144" s="46">
        <v>283233</v>
      </c>
      <c r="M144" s="46">
        <v>259045</v>
      </c>
      <c r="N144" s="46">
        <v>323743</v>
      </c>
      <c r="O144" s="46">
        <v>339788</v>
      </c>
      <c r="P144" s="187">
        <f aca="true" t="shared" si="7" ref="P144:P172">AVERAGE(K144:O144)</f>
        <v>297883.4</v>
      </c>
    </row>
    <row r="145" spans="3:16" ht="12.75">
      <c r="C145" s="60" t="s">
        <v>20</v>
      </c>
      <c r="D145" s="46">
        <v>294013</v>
      </c>
      <c r="E145" s="46">
        <v>311517</v>
      </c>
      <c r="F145" s="46">
        <v>271011</v>
      </c>
      <c r="G145" s="46">
        <v>220897</v>
      </c>
      <c r="H145" s="46">
        <v>316990</v>
      </c>
      <c r="I145" s="300">
        <f t="shared" si="6"/>
        <v>282885.6</v>
      </c>
      <c r="J145" s="46"/>
      <c r="K145" s="46">
        <v>275592</v>
      </c>
      <c r="L145" s="46">
        <v>316954</v>
      </c>
      <c r="M145" s="46">
        <v>280719</v>
      </c>
      <c r="N145" s="46">
        <v>310487</v>
      </c>
      <c r="O145" s="46">
        <v>354301</v>
      </c>
      <c r="P145" s="187">
        <f>AVERAGE(K145:O145)</f>
        <v>307610.6</v>
      </c>
    </row>
    <row r="146" spans="3:16" ht="12.75">
      <c r="C146" s="60" t="s">
        <v>33</v>
      </c>
      <c r="D146" s="46">
        <v>283196</v>
      </c>
      <c r="E146" s="46">
        <v>284496</v>
      </c>
      <c r="F146" s="46">
        <v>265473</v>
      </c>
      <c r="G146" s="46">
        <v>270263</v>
      </c>
      <c r="H146" s="46">
        <v>267505</v>
      </c>
      <c r="I146" s="300">
        <f t="shared" si="6"/>
        <v>274186.6</v>
      </c>
      <c r="J146" s="46"/>
      <c r="K146" s="46">
        <v>310683</v>
      </c>
      <c r="L146" s="46">
        <v>312709</v>
      </c>
      <c r="M146" s="46">
        <v>319439</v>
      </c>
      <c r="N146" s="46">
        <v>316336</v>
      </c>
      <c r="O146" s="46">
        <v>325863</v>
      </c>
      <c r="P146" s="187">
        <f t="shared" si="7"/>
        <v>317006</v>
      </c>
    </row>
    <row r="147" spans="3:16" ht="12.75">
      <c r="C147" s="60" t="s">
        <v>73</v>
      </c>
      <c r="D147" s="46">
        <v>2147881</v>
      </c>
      <c r="E147" s="46">
        <v>2215226</v>
      </c>
      <c r="F147" s="46">
        <v>2089351</v>
      </c>
      <c r="G147" s="46">
        <v>1774097</v>
      </c>
      <c r="H147" s="46">
        <v>2286595</v>
      </c>
      <c r="I147" s="300">
        <f t="shared" si="6"/>
        <v>2102630</v>
      </c>
      <c r="J147" s="46"/>
      <c r="K147" s="46">
        <v>2035083</v>
      </c>
      <c r="L147" s="46">
        <v>1976350</v>
      </c>
      <c r="M147" s="46">
        <v>2069860</v>
      </c>
      <c r="N147" s="46">
        <v>2078314</v>
      </c>
      <c r="O147" s="299">
        <v>2078314</v>
      </c>
      <c r="P147" s="187">
        <f t="shared" si="7"/>
        <v>2047584.2</v>
      </c>
    </row>
    <row r="148" spans="3:16" ht="12.75">
      <c r="C148" s="60" t="s">
        <v>34</v>
      </c>
      <c r="D148" s="300">
        <v>31398</v>
      </c>
      <c r="E148" s="300">
        <v>31398</v>
      </c>
      <c r="F148" s="300">
        <v>31398</v>
      </c>
      <c r="G148" s="300">
        <v>31398</v>
      </c>
      <c r="H148" s="46">
        <v>31398</v>
      </c>
      <c r="I148" s="300">
        <f t="shared" si="6"/>
        <v>31398</v>
      </c>
      <c r="J148" s="46"/>
      <c r="K148" s="46">
        <v>36511</v>
      </c>
      <c r="L148" s="46">
        <v>38571</v>
      </c>
      <c r="M148" s="46">
        <v>47734</v>
      </c>
      <c r="N148" s="46">
        <v>46337</v>
      </c>
      <c r="O148" s="46">
        <v>50749</v>
      </c>
      <c r="P148" s="187">
        <f t="shared" si="7"/>
        <v>43980.4</v>
      </c>
    </row>
    <row r="149" spans="3:16" ht="12.75">
      <c r="C149" s="60" t="s">
        <v>35</v>
      </c>
      <c r="D149" s="46">
        <v>690217</v>
      </c>
      <c r="E149" s="46">
        <v>681798</v>
      </c>
      <c r="F149" s="46">
        <v>670977</v>
      </c>
      <c r="G149" s="46">
        <v>671677</v>
      </c>
      <c r="H149" s="46">
        <v>670050</v>
      </c>
      <c r="I149" s="300">
        <f t="shared" si="6"/>
        <v>676943.8</v>
      </c>
      <c r="J149" s="46"/>
      <c r="K149" s="46">
        <v>712278</v>
      </c>
      <c r="L149" s="46">
        <v>716724</v>
      </c>
      <c r="M149" s="46">
        <v>703588</v>
      </c>
      <c r="N149" s="46">
        <v>700308</v>
      </c>
      <c r="O149" s="299">
        <v>700308</v>
      </c>
      <c r="P149" s="187">
        <f t="shared" si="7"/>
        <v>706641.2</v>
      </c>
    </row>
    <row r="150" spans="3:16" ht="12.75">
      <c r="C150" s="60" t="s">
        <v>36</v>
      </c>
      <c r="D150" s="46">
        <v>224016</v>
      </c>
      <c r="E150" s="46">
        <v>216476</v>
      </c>
      <c r="F150" s="46">
        <v>201875</v>
      </c>
      <c r="G150" s="46">
        <v>192381</v>
      </c>
      <c r="H150" s="46">
        <v>213805</v>
      </c>
      <c r="I150" s="300">
        <f t="shared" si="6"/>
        <v>209710.6</v>
      </c>
      <c r="J150" s="46"/>
      <c r="K150" s="46">
        <v>207595</v>
      </c>
      <c r="L150" s="46">
        <v>234063</v>
      </c>
      <c r="M150" s="46">
        <v>233125</v>
      </c>
      <c r="N150" s="46">
        <v>220645</v>
      </c>
      <c r="O150" s="46">
        <v>219932</v>
      </c>
      <c r="P150" s="187">
        <f t="shared" si="7"/>
        <v>223072</v>
      </c>
    </row>
    <row r="151" spans="3:16" ht="12.75">
      <c r="C151" s="60" t="s">
        <v>37</v>
      </c>
      <c r="D151" s="46">
        <v>1104247</v>
      </c>
      <c r="E151" s="46">
        <v>994325</v>
      </c>
      <c r="F151" s="46">
        <v>1024558</v>
      </c>
      <c r="G151" s="46">
        <v>1049116</v>
      </c>
      <c r="H151" s="46">
        <v>1103483</v>
      </c>
      <c r="I151" s="300">
        <f t="shared" si="6"/>
        <v>1055145.8</v>
      </c>
      <c r="J151" s="46"/>
      <c r="K151" s="46">
        <v>1011297</v>
      </c>
      <c r="L151" s="46">
        <v>1118294</v>
      </c>
      <c r="M151" s="46">
        <v>971889</v>
      </c>
      <c r="N151" s="46">
        <v>1165016</v>
      </c>
      <c r="O151" s="46">
        <v>1017257</v>
      </c>
      <c r="P151" s="187">
        <f t="shared" si="7"/>
        <v>1056750.6</v>
      </c>
    </row>
    <row r="152" spans="3:16" ht="12.75">
      <c r="C152" s="60" t="s">
        <v>22</v>
      </c>
      <c r="D152" s="46">
        <v>3351884</v>
      </c>
      <c r="E152" s="46">
        <v>3198341</v>
      </c>
      <c r="F152" s="46">
        <v>3336842</v>
      </c>
      <c r="G152" s="46">
        <v>2669872</v>
      </c>
      <c r="H152" s="46">
        <v>3271370</v>
      </c>
      <c r="I152" s="300">
        <f t="shared" si="6"/>
        <v>3165661.8</v>
      </c>
      <c r="J152" s="46"/>
      <c r="K152" s="46">
        <v>3215781</v>
      </c>
      <c r="L152" s="46">
        <v>3074405</v>
      </c>
      <c r="M152" s="46">
        <v>3135765</v>
      </c>
      <c r="N152" s="46">
        <v>3098203</v>
      </c>
      <c r="O152" s="46">
        <v>3209900</v>
      </c>
      <c r="P152" s="187">
        <f t="shared" si="7"/>
        <v>3146810.8</v>
      </c>
    </row>
    <row r="153" spans="3:16" ht="12.75">
      <c r="C153" s="60" t="s">
        <v>38</v>
      </c>
      <c r="D153" s="46">
        <v>65915</v>
      </c>
      <c r="E153" s="46">
        <v>77594</v>
      </c>
      <c r="F153" s="46">
        <v>86009</v>
      </c>
      <c r="G153" s="46">
        <v>63501</v>
      </c>
      <c r="H153" s="46">
        <v>84751</v>
      </c>
      <c r="I153" s="300">
        <f t="shared" si="6"/>
        <v>75554</v>
      </c>
      <c r="J153" s="46"/>
      <c r="K153" s="46">
        <v>93917</v>
      </c>
      <c r="L153" s="46">
        <v>89780</v>
      </c>
      <c r="M153" s="46">
        <v>79996</v>
      </c>
      <c r="N153" s="46">
        <v>96496</v>
      </c>
      <c r="O153" s="46">
        <v>89661</v>
      </c>
      <c r="P153" s="187">
        <f t="shared" si="7"/>
        <v>89970</v>
      </c>
    </row>
    <row r="154" spans="3:16" ht="12.75">
      <c r="C154" s="60" t="s">
        <v>39</v>
      </c>
      <c r="D154" s="46">
        <v>1224128</v>
      </c>
      <c r="E154" s="46">
        <v>1213972</v>
      </c>
      <c r="F154" s="46">
        <v>1207183</v>
      </c>
      <c r="G154" s="46">
        <v>1085791</v>
      </c>
      <c r="H154" s="46">
        <v>1297048</v>
      </c>
      <c r="I154" s="300">
        <f t="shared" si="6"/>
        <v>1205624.4</v>
      </c>
      <c r="J154" s="46"/>
      <c r="K154" s="46">
        <v>1101708</v>
      </c>
      <c r="L154" s="46">
        <v>1146858</v>
      </c>
      <c r="M154" s="46">
        <v>1042543</v>
      </c>
      <c r="N154" s="46">
        <v>1074107</v>
      </c>
      <c r="O154" s="46">
        <v>1100636</v>
      </c>
      <c r="P154" s="187">
        <f t="shared" si="7"/>
        <v>1093170.4</v>
      </c>
    </row>
    <row r="155" spans="3:16" ht="12.75">
      <c r="C155" s="60" t="s">
        <v>40</v>
      </c>
      <c r="D155" s="46">
        <v>5100</v>
      </c>
      <c r="E155" s="46">
        <v>6570</v>
      </c>
      <c r="F155" s="46">
        <v>7202</v>
      </c>
      <c r="G155" s="46">
        <v>7363</v>
      </c>
      <c r="H155" s="46">
        <v>6623</v>
      </c>
      <c r="I155" s="300">
        <f t="shared" si="6"/>
        <v>6571.6</v>
      </c>
      <c r="J155" s="46"/>
      <c r="K155" s="46">
        <v>5678</v>
      </c>
      <c r="L155" s="46">
        <v>5215</v>
      </c>
      <c r="M155" s="46">
        <v>5502</v>
      </c>
      <c r="N155" s="46">
        <v>4315</v>
      </c>
      <c r="O155" s="46">
        <v>2536</v>
      </c>
      <c r="P155" s="187">
        <f t="shared" si="7"/>
        <v>4649.2</v>
      </c>
    </row>
    <row r="156" spans="3:16" ht="12.75">
      <c r="C156" s="60" t="s">
        <v>41</v>
      </c>
      <c r="D156" s="46">
        <v>79106</v>
      </c>
      <c r="E156" s="46">
        <v>70692</v>
      </c>
      <c r="F156" s="46">
        <v>80451</v>
      </c>
      <c r="G156" s="46">
        <v>76525</v>
      </c>
      <c r="H156" s="46">
        <v>80069</v>
      </c>
      <c r="I156" s="300">
        <f t="shared" si="6"/>
        <v>77368.6</v>
      </c>
      <c r="J156" s="46"/>
      <c r="K156" s="46">
        <v>88455</v>
      </c>
      <c r="L156" s="46">
        <v>89392</v>
      </c>
      <c r="M156" s="46">
        <v>104355</v>
      </c>
      <c r="N156" s="46">
        <v>101748</v>
      </c>
      <c r="O156" s="46">
        <v>107055</v>
      </c>
      <c r="P156" s="187">
        <f t="shared" si="7"/>
        <v>98201</v>
      </c>
    </row>
    <row r="157" spans="3:16" ht="12.75">
      <c r="C157" s="60" t="s">
        <v>42</v>
      </c>
      <c r="D157" s="46">
        <v>99981</v>
      </c>
      <c r="E157" s="46">
        <v>123860</v>
      </c>
      <c r="F157" s="46">
        <v>127658</v>
      </c>
      <c r="G157" s="46">
        <v>124395</v>
      </c>
      <c r="H157" s="46">
        <v>128330</v>
      </c>
      <c r="I157" s="300">
        <f t="shared" si="6"/>
        <v>120844.8</v>
      </c>
      <c r="J157" s="46"/>
      <c r="K157" s="46">
        <v>137288</v>
      </c>
      <c r="L157" s="46">
        <v>146807</v>
      </c>
      <c r="M157" s="46">
        <v>179370</v>
      </c>
      <c r="N157" s="46">
        <v>172827</v>
      </c>
      <c r="O157" s="46">
        <v>192611</v>
      </c>
      <c r="P157" s="187">
        <f t="shared" si="7"/>
        <v>165780.6</v>
      </c>
    </row>
    <row r="158" spans="3:16" ht="12.75">
      <c r="C158" s="60" t="s">
        <v>29</v>
      </c>
      <c r="D158" s="46">
        <v>16157</v>
      </c>
      <c r="E158" s="46">
        <v>16152</v>
      </c>
      <c r="F158" s="46">
        <v>15201</v>
      </c>
      <c r="G158" s="46">
        <v>14974</v>
      </c>
      <c r="H158" s="46">
        <v>15927</v>
      </c>
      <c r="I158" s="300">
        <f t="shared" si="6"/>
        <v>15682.2</v>
      </c>
      <c r="J158" s="46"/>
      <c r="K158" s="46">
        <v>15839</v>
      </c>
      <c r="L158" s="46">
        <v>15400</v>
      </c>
      <c r="M158" s="46">
        <v>15875</v>
      </c>
      <c r="N158" s="46">
        <v>16026</v>
      </c>
      <c r="O158" s="46">
        <v>16085</v>
      </c>
      <c r="P158" s="187">
        <f t="shared" si="7"/>
        <v>15845</v>
      </c>
    </row>
    <row r="159" spans="3:16" ht="12.75">
      <c r="C159" s="60" t="s">
        <v>26</v>
      </c>
      <c r="D159" s="46">
        <v>244058</v>
      </c>
      <c r="E159" s="46">
        <v>340774</v>
      </c>
      <c r="F159" s="46">
        <v>280870</v>
      </c>
      <c r="G159" s="46">
        <v>228983</v>
      </c>
      <c r="H159" s="46">
        <v>396793</v>
      </c>
      <c r="I159" s="300">
        <f t="shared" si="6"/>
        <v>298295.6</v>
      </c>
      <c r="J159" s="46"/>
      <c r="K159" s="46">
        <v>296532</v>
      </c>
      <c r="L159" s="46">
        <v>333903</v>
      </c>
      <c r="M159" s="46">
        <v>279432</v>
      </c>
      <c r="N159" s="46">
        <v>343709</v>
      </c>
      <c r="O159" s="46">
        <v>397509</v>
      </c>
      <c r="P159" s="187">
        <f t="shared" si="7"/>
        <v>330217</v>
      </c>
    </row>
    <row r="160" spans="3:16" ht="12.75">
      <c r="C160" s="60" t="s">
        <v>43</v>
      </c>
      <c r="D160" s="46">
        <v>1371</v>
      </c>
      <c r="E160" s="46">
        <v>1212</v>
      </c>
      <c r="F160" s="46">
        <v>1446</v>
      </c>
      <c r="G160" s="46">
        <v>1648</v>
      </c>
      <c r="H160" s="46">
        <v>1089</v>
      </c>
      <c r="I160" s="300">
        <f t="shared" si="6"/>
        <v>1353.2</v>
      </c>
      <c r="J160" s="46"/>
      <c r="K160" s="46">
        <v>1449</v>
      </c>
      <c r="L160" s="46">
        <v>1599</v>
      </c>
      <c r="M160" s="46">
        <v>1468</v>
      </c>
      <c r="N160" s="46">
        <v>1439</v>
      </c>
      <c r="O160" s="46">
        <v>1403</v>
      </c>
      <c r="P160" s="187">
        <f t="shared" si="7"/>
        <v>1471.6</v>
      </c>
    </row>
    <row r="161" spans="3:16" ht="12.75">
      <c r="C161" s="60" t="s">
        <v>18</v>
      </c>
      <c r="D161" s="46">
        <v>410314</v>
      </c>
      <c r="E161" s="46">
        <v>399020</v>
      </c>
      <c r="F161" s="46">
        <v>413921</v>
      </c>
      <c r="G161" s="46">
        <v>339756</v>
      </c>
      <c r="H161" s="46">
        <v>374976</v>
      </c>
      <c r="I161" s="300">
        <f t="shared" si="6"/>
        <v>387597.4</v>
      </c>
      <c r="J161" s="46"/>
      <c r="K161" s="46">
        <v>360460</v>
      </c>
      <c r="L161" s="46">
        <v>354483</v>
      </c>
      <c r="M161" s="46">
        <v>335317</v>
      </c>
      <c r="N161" s="46">
        <v>355400</v>
      </c>
      <c r="O161" s="46">
        <v>382635</v>
      </c>
      <c r="P161" s="187">
        <f t="shared" si="7"/>
        <v>357659</v>
      </c>
    </row>
    <row r="162" spans="3:16" ht="12.75">
      <c r="C162" s="60" t="s">
        <v>44</v>
      </c>
      <c r="D162" s="46">
        <v>268578</v>
      </c>
      <c r="E162" s="46">
        <v>272875</v>
      </c>
      <c r="F162" s="46">
        <v>275395</v>
      </c>
      <c r="G162" s="46">
        <v>259515</v>
      </c>
      <c r="H162" s="46">
        <v>289495</v>
      </c>
      <c r="I162" s="300">
        <f t="shared" si="6"/>
        <v>273171.6</v>
      </c>
      <c r="J162" s="46"/>
      <c r="K162" s="46">
        <v>265092</v>
      </c>
      <c r="L162" s="46">
        <v>264304</v>
      </c>
      <c r="M162" s="46">
        <v>244722</v>
      </c>
      <c r="N162" s="46">
        <v>240074</v>
      </c>
      <c r="O162" s="46">
        <v>254460</v>
      </c>
      <c r="P162" s="187">
        <f t="shared" si="7"/>
        <v>253730.4</v>
      </c>
    </row>
    <row r="163" spans="3:16" ht="12.75">
      <c r="C163" s="60" t="s">
        <v>25</v>
      </c>
      <c r="D163" s="46">
        <v>1016147</v>
      </c>
      <c r="E163" s="46">
        <v>1128397</v>
      </c>
      <c r="F163" s="46">
        <v>1007756</v>
      </c>
      <c r="G163" s="46">
        <v>899172</v>
      </c>
      <c r="H163" s="46">
        <v>1120419</v>
      </c>
      <c r="I163" s="300">
        <f t="shared" si="6"/>
        <v>1034378.2</v>
      </c>
      <c r="J163" s="46"/>
      <c r="K163" s="46">
        <v>1100546</v>
      </c>
      <c r="L163" s="46">
        <v>1114326</v>
      </c>
      <c r="M163" s="46">
        <v>1169195</v>
      </c>
      <c r="N163" s="46">
        <v>1177615</v>
      </c>
      <c r="O163" s="46">
        <v>1287667</v>
      </c>
      <c r="P163" s="187">
        <f t="shared" si="7"/>
        <v>1169869.8</v>
      </c>
    </row>
    <row r="164" spans="3:16" ht="12.75">
      <c r="C164" s="60" t="s">
        <v>27</v>
      </c>
      <c r="D164" s="46">
        <v>216439</v>
      </c>
      <c r="E164" s="46">
        <v>166112</v>
      </c>
      <c r="F164" s="46">
        <v>208558</v>
      </c>
      <c r="G164" s="46">
        <v>163672</v>
      </c>
      <c r="H164" s="46">
        <v>194553</v>
      </c>
      <c r="I164" s="300">
        <f t="shared" si="6"/>
        <v>189866.8</v>
      </c>
      <c r="J164" s="46"/>
      <c r="K164" s="46">
        <v>156027</v>
      </c>
      <c r="L164" s="46">
        <v>156266</v>
      </c>
      <c r="M164" s="46">
        <v>151130</v>
      </c>
      <c r="N164" s="46">
        <v>167119</v>
      </c>
      <c r="O164" s="46">
        <v>166944</v>
      </c>
      <c r="P164" s="187">
        <f t="shared" si="7"/>
        <v>159497.2</v>
      </c>
    </row>
    <row r="165" spans="3:16" ht="12.75">
      <c r="C165" s="60" t="s">
        <v>45</v>
      </c>
      <c r="D165" s="46">
        <v>706725</v>
      </c>
      <c r="E165" s="46">
        <v>823920</v>
      </c>
      <c r="F165" s="46">
        <v>738905</v>
      </c>
      <c r="G165" s="46">
        <v>733013</v>
      </c>
      <c r="H165" s="46">
        <v>936236</v>
      </c>
      <c r="I165" s="300">
        <f t="shared" si="6"/>
        <v>787759.8</v>
      </c>
      <c r="J165" s="46"/>
      <c r="K165" s="46">
        <v>929024</v>
      </c>
      <c r="L165" s="46">
        <v>1062922</v>
      </c>
      <c r="M165" s="46">
        <v>661062</v>
      </c>
      <c r="N165" s="46">
        <v>883949</v>
      </c>
      <c r="O165" s="46">
        <v>913211</v>
      </c>
      <c r="P165" s="187">
        <f t="shared" si="7"/>
        <v>890033.6</v>
      </c>
    </row>
    <row r="166" spans="3:16" ht="12.75">
      <c r="C166" s="60" t="s">
        <v>23</v>
      </c>
      <c r="D166" s="46">
        <v>40831</v>
      </c>
      <c r="E166" s="46">
        <v>40152</v>
      </c>
      <c r="F166" s="46">
        <v>50404</v>
      </c>
      <c r="G166" s="46">
        <v>33416</v>
      </c>
      <c r="H166" s="46">
        <v>50951</v>
      </c>
      <c r="I166" s="300">
        <f t="shared" si="6"/>
        <v>43150.8</v>
      </c>
      <c r="J166" s="46"/>
      <c r="K166" s="46">
        <v>52784</v>
      </c>
      <c r="L166" s="46">
        <v>49670</v>
      </c>
      <c r="M166" s="46">
        <v>44210</v>
      </c>
      <c r="N166" s="46">
        <v>39151</v>
      </c>
      <c r="O166" s="46">
        <v>53893</v>
      </c>
      <c r="P166" s="187">
        <f t="shared" si="7"/>
        <v>47941.6</v>
      </c>
    </row>
    <row r="167" spans="3:16" ht="12.75">
      <c r="C167" s="60" t="s">
        <v>46</v>
      </c>
      <c r="D167" s="46">
        <v>112121</v>
      </c>
      <c r="E167" s="46">
        <v>135460</v>
      </c>
      <c r="F167" s="46">
        <v>134850</v>
      </c>
      <c r="G167" s="46">
        <v>116893</v>
      </c>
      <c r="H167" s="46">
        <v>133242</v>
      </c>
      <c r="I167" s="300">
        <f t="shared" si="6"/>
        <v>126513.2</v>
      </c>
      <c r="J167" s="46"/>
      <c r="K167" s="46">
        <v>103890</v>
      </c>
      <c r="L167" s="46">
        <v>130272</v>
      </c>
      <c r="M167" s="46">
        <v>125534</v>
      </c>
      <c r="N167" s="46">
        <v>122140</v>
      </c>
      <c r="O167" s="46">
        <v>151570</v>
      </c>
      <c r="P167" s="187">
        <f t="shared" si="7"/>
        <v>126681.2</v>
      </c>
    </row>
    <row r="168" spans="3:16" ht="12.75">
      <c r="C168" s="60" t="s">
        <v>24</v>
      </c>
      <c r="D168" s="46">
        <v>161687</v>
      </c>
      <c r="E168" s="46">
        <v>148650</v>
      </c>
      <c r="F168" s="46">
        <v>153911</v>
      </c>
      <c r="G168" s="46">
        <v>150675</v>
      </c>
      <c r="H168" s="46">
        <v>152253</v>
      </c>
      <c r="I168" s="300">
        <f t="shared" si="6"/>
        <v>153435.2</v>
      </c>
      <c r="J168" s="46"/>
      <c r="K168" s="46">
        <v>146493</v>
      </c>
      <c r="L168" s="46">
        <v>151093</v>
      </c>
      <c r="M168" s="46">
        <v>148328</v>
      </c>
      <c r="N168" s="46">
        <v>150637</v>
      </c>
      <c r="O168" s="46">
        <v>155165</v>
      </c>
      <c r="P168" s="187">
        <f t="shared" si="7"/>
        <v>150343.2</v>
      </c>
    </row>
    <row r="169" spans="3:16" ht="12.75">
      <c r="C169" s="60" t="s">
        <v>47</v>
      </c>
      <c r="D169" s="46">
        <v>219758</v>
      </c>
      <c r="E169" s="46">
        <v>216026</v>
      </c>
      <c r="F169" s="46">
        <v>222056</v>
      </c>
      <c r="G169" s="46">
        <v>218379</v>
      </c>
      <c r="H169" s="46">
        <v>225952</v>
      </c>
      <c r="I169" s="300">
        <f t="shared" si="6"/>
        <v>220434.2</v>
      </c>
      <c r="J169" s="46"/>
      <c r="K169" s="46">
        <v>226840</v>
      </c>
      <c r="L169" s="46">
        <v>226956</v>
      </c>
      <c r="M169" s="46">
        <v>237150</v>
      </c>
      <c r="N169" s="46">
        <v>249371</v>
      </c>
      <c r="O169" s="299">
        <v>249371</v>
      </c>
      <c r="P169" s="187">
        <f t="shared" si="7"/>
        <v>237937.6</v>
      </c>
    </row>
    <row r="170" spans="3:16" ht="12.75">
      <c r="C170" s="60" t="s">
        <v>21</v>
      </c>
      <c r="D170" s="46">
        <v>1487494</v>
      </c>
      <c r="E170" s="46">
        <v>1315236</v>
      </c>
      <c r="F170" s="46">
        <v>1402444</v>
      </c>
      <c r="G170" s="46">
        <v>1389630</v>
      </c>
      <c r="H170" s="46">
        <v>1406462</v>
      </c>
      <c r="I170" s="300">
        <f t="shared" si="6"/>
        <v>1400253.2</v>
      </c>
      <c r="J170" s="46"/>
      <c r="K170" s="46">
        <v>1277564</v>
      </c>
      <c r="L170" s="46">
        <v>1309908</v>
      </c>
      <c r="M170" s="46">
        <v>1234434</v>
      </c>
      <c r="N170" s="46">
        <v>1226665</v>
      </c>
      <c r="O170" s="46">
        <v>1320213</v>
      </c>
      <c r="P170" s="187">
        <f t="shared" si="7"/>
        <v>1273756.8</v>
      </c>
    </row>
    <row r="171" spans="3:16" ht="12.75">
      <c r="C171" s="60" t="s">
        <v>28</v>
      </c>
      <c r="D171" s="46">
        <v>121519</v>
      </c>
      <c r="E171" s="46">
        <v>116775</v>
      </c>
      <c r="F171" s="46">
        <v>117714</v>
      </c>
      <c r="G171" s="46">
        <v>116063</v>
      </c>
      <c r="H171" s="46">
        <v>122066</v>
      </c>
      <c r="I171" s="300">
        <f t="shared" si="6"/>
        <v>118827.4</v>
      </c>
      <c r="J171" s="46"/>
      <c r="K171" s="46">
        <v>110132</v>
      </c>
      <c r="L171" s="46">
        <v>106995</v>
      </c>
      <c r="M171" s="46">
        <v>113011</v>
      </c>
      <c r="N171" s="46">
        <v>103235</v>
      </c>
      <c r="O171" s="46">
        <v>117314</v>
      </c>
      <c r="P171" s="187">
        <f t="shared" si="7"/>
        <v>110137.4</v>
      </c>
    </row>
    <row r="172" spans="3:16" ht="12.75">
      <c r="C172" s="60" t="s">
        <v>48</v>
      </c>
      <c r="D172" s="46">
        <v>160340</v>
      </c>
      <c r="E172" s="46">
        <v>156558</v>
      </c>
      <c r="F172" s="46">
        <v>159434</v>
      </c>
      <c r="G172" s="46">
        <v>146097</v>
      </c>
      <c r="H172" s="46">
        <v>161081</v>
      </c>
      <c r="I172" s="300">
        <f t="shared" si="6"/>
        <v>156702</v>
      </c>
      <c r="J172" s="46"/>
      <c r="K172" s="46">
        <v>155298</v>
      </c>
      <c r="L172" s="46">
        <v>155559</v>
      </c>
      <c r="M172" s="46">
        <v>157410</v>
      </c>
      <c r="N172" s="46">
        <v>149998</v>
      </c>
      <c r="O172" s="61" t="s">
        <v>0</v>
      </c>
      <c r="P172" s="187">
        <f t="shared" si="7"/>
        <v>154566.25</v>
      </c>
    </row>
    <row r="174" spans="3:18" ht="12.75">
      <c r="C174" s="13" t="s">
        <v>107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3:18" ht="12.75">
      <c r="C175" s="13" t="s">
        <v>0</v>
      </c>
      <c r="D175" s="13" t="s">
        <v>108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</sheetData>
  <mergeCells count="11">
    <mergeCell ref="C40:O40"/>
    <mergeCell ref="C50:C52"/>
    <mergeCell ref="H50:I50"/>
    <mergeCell ref="M50:M52"/>
    <mergeCell ref="D51:I51"/>
    <mergeCell ref="O51:R51"/>
    <mergeCell ref="N50:O50"/>
    <mergeCell ref="P50:Q50"/>
    <mergeCell ref="R50:S50"/>
    <mergeCell ref="D50:E50"/>
    <mergeCell ref="F50:G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A4:AC197"/>
  <sheetViews>
    <sheetView showGridLines="0" workbookViewId="0" topLeftCell="A1">
      <selection activeCell="X72" sqref="X72"/>
    </sheetView>
  </sheetViews>
  <sheetFormatPr defaultColWidth="8.8515625" defaultRowHeight="12.75"/>
  <cols>
    <col min="1" max="1" width="10.421875" style="30" bestFit="1" customWidth="1"/>
    <col min="2" max="2" width="10.421875" style="30" customWidth="1"/>
    <col min="3" max="4" width="10.421875" style="30" bestFit="1" customWidth="1"/>
    <col min="5" max="5" width="10.421875" style="30" customWidth="1"/>
    <col min="6" max="7" width="10.7109375" style="30" customWidth="1"/>
    <col min="8" max="8" width="11.00390625" style="30" customWidth="1"/>
    <col min="9" max="9" width="12.140625" style="30" customWidth="1"/>
    <col min="10" max="10" width="11.00390625" style="30" customWidth="1"/>
    <col min="11" max="12" width="10.57421875" style="30" bestFit="1" customWidth="1"/>
    <col min="13" max="14" width="9.8515625" style="30" bestFit="1" customWidth="1"/>
    <col min="15" max="16" width="10.140625" style="30" bestFit="1" customWidth="1"/>
    <col min="17" max="17" width="10.421875" style="30" customWidth="1"/>
    <col min="18" max="18" width="10.7109375" style="30" customWidth="1"/>
    <col min="19" max="19" width="10.57421875" style="30" customWidth="1"/>
    <col min="20" max="20" width="10.140625" style="30" customWidth="1"/>
    <col min="21" max="21" width="8.8515625" style="30" customWidth="1"/>
    <col min="22" max="22" width="9.57421875" style="30" customWidth="1"/>
    <col min="23" max="23" width="10.00390625" style="30" customWidth="1"/>
    <col min="24" max="16384" width="8.8515625" style="30" customWidth="1"/>
  </cols>
  <sheetData>
    <row r="3" s="21" customFormat="1" ht="12" customHeight="1"/>
    <row r="4" spans="2:9" s="21" customFormat="1" ht="12.75">
      <c r="B4" s="16" t="s">
        <v>206</v>
      </c>
      <c r="I4" s="16"/>
    </row>
    <row r="5" spans="2:9" ht="12.75">
      <c r="B5" s="17" t="s">
        <v>183</v>
      </c>
      <c r="I5" s="17"/>
    </row>
    <row r="6" s="21" customFormat="1" ht="12.75"/>
    <row r="10" ht="12"/>
    <row r="11" ht="12"/>
    <row r="12" ht="12"/>
    <row r="14" ht="12"/>
    <row r="15" ht="12"/>
    <row r="16" spans="2:7" ht="24">
      <c r="B16" s="355"/>
      <c r="C16" s="358" t="s">
        <v>187</v>
      </c>
      <c r="D16" s="356" t="s">
        <v>189</v>
      </c>
      <c r="E16" s="357" t="s">
        <v>190</v>
      </c>
      <c r="F16" s="357" t="s">
        <v>186</v>
      </c>
      <c r="G16" s="351"/>
    </row>
    <row r="17" spans="2:7" ht="12">
      <c r="B17" s="343" t="s">
        <v>153</v>
      </c>
      <c r="C17" s="344">
        <v>134.47180057613232</v>
      </c>
      <c r="D17" s="342">
        <v>83.2278795123171</v>
      </c>
      <c r="E17" s="352">
        <v>51.24392106381522</v>
      </c>
      <c r="F17" s="279">
        <v>0.6189244076136019</v>
      </c>
      <c r="G17" s="351"/>
    </row>
    <row r="18" spans="2:7" ht="12">
      <c r="B18" s="341" t="s">
        <v>96</v>
      </c>
      <c r="C18" s="338">
        <v>147.94188515757574</v>
      </c>
      <c r="D18" s="218">
        <v>89.03735807439384</v>
      </c>
      <c r="E18" s="353">
        <v>58.904527083181904</v>
      </c>
      <c r="F18" s="345">
        <v>0.601840094031237</v>
      </c>
      <c r="G18" s="351"/>
    </row>
    <row r="19" spans="2:7" ht="12">
      <c r="B19" s="335" t="s">
        <v>18</v>
      </c>
      <c r="C19" s="361">
        <v>346.97699535587</v>
      </c>
      <c r="D19" s="366">
        <v>193.14126795550277</v>
      </c>
      <c r="E19" s="374">
        <v>153.8357274003672</v>
      </c>
      <c r="F19" s="274">
        <v>0.556639980576843</v>
      </c>
      <c r="G19" s="351"/>
    </row>
    <row r="20" spans="2:7" ht="12">
      <c r="B20" s="336" t="s">
        <v>31</v>
      </c>
      <c r="C20" s="361">
        <v>311.62035517086997</v>
      </c>
      <c r="D20" s="366">
        <v>172.04894791822116</v>
      </c>
      <c r="E20" s="374">
        <v>139.5714072526488</v>
      </c>
      <c r="F20" s="274">
        <v>0.5521107497097936</v>
      </c>
      <c r="G20" s="351"/>
    </row>
    <row r="21" spans="2:7" ht="12">
      <c r="B21" s="336" t="s">
        <v>43</v>
      </c>
      <c r="C21" s="361">
        <v>278.0526315789474</v>
      </c>
      <c r="D21" s="366">
        <v>129.0877192982456</v>
      </c>
      <c r="E21" s="374">
        <v>148.9649122807018</v>
      </c>
      <c r="F21" s="274">
        <v>0.4642564199634045</v>
      </c>
      <c r="G21" s="351"/>
    </row>
    <row r="22" spans="2:7" ht="12">
      <c r="B22" s="336" t="s">
        <v>29</v>
      </c>
      <c r="C22" s="361">
        <v>250.35419847328245</v>
      </c>
      <c r="D22" s="366">
        <v>120.95419847328245</v>
      </c>
      <c r="E22" s="374">
        <v>129.4</v>
      </c>
      <c r="F22" s="274">
        <v>0.48313229500798865</v>
      </c>
      <c r="G22" s="351"/>
    </row>
    <row r="23" spans="2:7" ht="12">
      <c r="B23" s="336" t="s">
        <v>40</v>
      </c>
      <c r="C23" s="361">
        <v>230.93048128342247</v>
      </c>
      <c r="D23" s="366">
        <v>41.436720142602496</v>
      </c>
      <c r="E23" s="374">
        <v>189.49376114081997</v>
      </c>
      <c r="F23" s="274">
        <v>0.1794337408916883</v>
      </c>
      <c r="G23" s="351"/>
    </row>
    <row r="24" spans="2:7" ht="12">
      <c r="B24" s="336" t="s">
        <v>19</v>
      </c>
      <c r="C24" s="361">
        <v>211.31126502953435</v>
      </c>
      <c r="D24" s="366">
        <v>122.7899733141435</v>
      </c>
      <c r="E24" s="374">
        <v>88.52129171539086</v>
      </c>
      <c r="F24" s="274">
        <v>0.5810857897092306</v>
      </c>
      <c r="G24" s="351"/>
    </row>
    <row r="25" spans="2:7" ht="12">
      <c r="B25" s="336" t="s">
        <v>28</v>
      </c>
      <c r="C25" s="361">
        <v>205.01709917521623</v>
      </c>
      <c r="D25" s="366">
        <v>110.77992355662843</v>
      </c>
      <c r="E25" s="374">
        <v>94.2371756185878</v>
      </c>
      <c r="F25" s="274">
        <v>0.5403448005180839</v>
      </c>
      <c r="G25" s="351"/>
    </row>
    <row r="26" spans="2:7" ht="12">
      <c r="B26" s="336" t="s">
        <v>33</v>
      </c>
      <c r="C26" s="361">
        <v>204.88317159407208</v>
      </c>
      <c r="D26" s="366">
        <v>119.23794478296848</v>
      </c>
      <c r="E26" s="374">
        <v>85.6452268111036</v>
      </c>
      <c r="F26" s="274">
        <v>0.5819801785341867</v>
      </c>
      <c r="G26" s="351"/>
    </row>
    <row r="27" spans="2:7" ht="12">
      <c r="B27" s="336" t="s">
        <v>35</v>
      </c>
      <c r="C27" s="361">
        <v>190.56621085134537</v>
      </c>
      <c r="D27" s="366">
        <v>155.85381561535067</v>
      </c>
      <c r="E27" s="374">
        <v>34.712395235994705</v>
      </c>
      <c r="F27" s="274">
        <v>0.8178460122551697</v>
      </c>
      <c r="G27" s="351"/>
    </row>
    <row r="28" spans="2:7" ht="12">
      <c r="B28" s="336" t="s">
        <v>48</v>
      </c>
      <c r="C28" s="361">
        <v>162.31754328650769</v>
      </c>
      <c r="D28" s="366">
        <v>100.99068931721659</v>
      </c>
      <c r="E28" s="374">
        <v>61.32685396929109</v>
      </c>
      <c r="F28" s="274">
        <v>0.6221797550185768</v>
      </c>
      <c r="G28" s="351"/>
    </row>
    <row r="29" spans="2:7" ht="12">
      <c r="B29" s="336" t="s">
        <v>20</v>
      </c>
      <c r="C29" s="361">
        <v>162.1273016594681</v>
      </c>
      <c r="D29" s="366">
        <v>87.40924073653103</v>
      </c>
      <c r="E29" s="374">
        <v>74.71806092293706</v>
      </c>
      <c r="F29" s="274">
        <v>0.5391395517093429</v>
      </c>
      <c r="G29" s="351"/>
    </row>
    <row r="30" spans="2:7" ht="12">
      <c r="B30" s="336" t="s">
        <v>22</v>
      </c>
      <c r="C30" s="361">
        <v>158.9917809938096</v>
      </c>
      <c r="D30" s="366">
        <v>109.68472198984998</v>
      </c>
      <c r="E30" s="374">
        <v>49.30705900395964</v>
      </c>
      <c r="F30" s="274">
        <v>0.6898766798147923</v>
      </c>
      <c r="G30" s="351"/>
    </row>
    <row r="31" spans="2:7" ht="12">
      <c r="B31" s="336" t="s">
        <v>23</v>
      </c>
      <c r="C31" s="361">
        <v>154.0465994962217</v>
      </c>
      <c r="D31" s="366">
        <v>100.63308144416457</v>
      </c>
      <c r="E31" s="374">
        <v>53.413518052057114</v>
      </c>
      <c r="F31" s="274">
        <v>0.65326389399873</v>
      </c>
      <c r="G31" s="351"/>
    </row>
    <row r="32" spans="2:7" ht="12">
      <c r="B32" s="336" t="s">
        <v>39</v>
      </c>
      <c r="C32" s="361">
        <v>153.71303894132714</v>
      </c>
      <c r="D32" s="366">
        <v>86.41799870353681</v>
      </c>
      <c r="E32" s="374">
        <v>67.29504023779033</v>
      </c>
      <c r="F32" s="274">
        <v>0.5622034363429825</v>
      </c>
      <c r="G32" s="351"/>
    </row>
    <row r="33" spans="2:7" ht="12">
      <c r="B33" s="336" t="s">
        <v>38</v>
      </c>
      <c r="C33" s="361">
        <v>143.81886387995712</v>
      </c>
      <c r="D33" s="366">
        <v>68.87919154800184</v>
      </c>
      <c r="E33" s="374">
        <v>74.93967233195528</v>
      </c>
      <c r="F33" s="274">
        <v>0.47893016040993064</v>
      </c>
      <c r="G33" s="351"/>
    </row>
    <row r="34" spans="2:7" ht="12">
      <c r="B34" s="336" t="s">
        <v>21</v>
      </c>
      <c r="C34" s="361">
        <v>138.8488171069883</v>
      </c>
      <c r="D34" s="366">
        <v>73.89494935431097</v>
      </c>
      <c r="E34" s="374">
        <v>64.95386775267733</v>
      </c>
      <c r="F34" s="274">
        <v>0.5321971831951013</v>
      </c>
      <c r="G34" s="351"/>
    </row>
    <row r="35" spans="2:7" ht="12">
      <c r="B35" s="336" t="s">
        <v>25</v>
      </c>
      <c r="C35" s="361">
        <v>130.41371158392434</v>
      </c>
      <c r="D35" s="366">
        <v>80.86694869561612</v>
      </c>
      <c r="E35" s="374">
        <v>49.54676288830822</v>
      </c>
      <c r="F35" s="274">
        <v>0.6200801105455565</v>
      </c>
      <c r="G35" s="351"/>
    </row>
    <row r="36" spans="2:7" ht="12">
      <c r="B36" s="336" t="s">
        <v>44</v>
      </c>
      <c r="C36" s="361">
        <v>123.2356313898867</v>
      </c>
      <c r="D36" s="366">
        <v>87.63829787234043</v>
      </c>
      <c r="E36" s="374">
        <v>35.597333517546275</v>
      </c>
      <c r="F36" s="274">
        <v>0.711144146249998</v>
      </c>
      <c r="G36" s="351"/>
    </row>
    <row r="37" spans="2:7" ht="12">
      <c r="B37" s="336" t="s">
        <v>24</v>
      </c>
      <c r="C37" s="361">
        <v>114.61564805057957</v>
      </c>
      <c r="D37" s="366">
        <v>66.00948366701792</v>
      </c>
      <c r="E37" s="374">
        <v>48.60616438356165</v>
      </c>
      <c r="F37" s="274">
        <v>0.5759203458666318</v>
      </c>
      <c r="G37" s="351"/>
    </row>
    <row r="38" spans="2:7" ht="12">
      <c r="B38" s="336" t="s">
        <v>47</v>
      </c>
      <c r="C38" s="361">
        <v>111.48814420319542</v>
      </c>
      <c r="D38" s="366">
        <v>77.9803687013519</v>
      </c>
      <c r="E38" s="374">
        <v>33.50777550184351</v>
      </c>
      <c r="F38" s="274">
        <v>0.6994498765646946</v>
      </c>
      <c r="G38" s="351"/>
    </row>
    <row r="39" spans="2:7" ht="12">
      <c r="B39" s="336" t="s">
        <v>46</v>
      </c>
      <c r="C39" s="361">
        <v>108.951520813869</v>
      </c>
      <c r="D39" s="366">
        <v>65.75376310598983</v>
      </c>
      <c r="E39" s="374">
        <v>43.19775770787916</v>
      </c>
      <c r="F39" s="274">
        <v>0.6035139538650635</v>
      </c>
      <c r="G39" s="351"/>
    </row>
    <row r="40" spans="2:7" ht="12">
      <c r="B40" s="336" t="s">
        <v>36</v>
      </c>
      <c r="C40" s="361">
        <v>99.31184866334391</v>
      </c>
      <c r="D40" s="366">
        <v>42.114484216885664</v>
      </c>
      <c r="E40" s="374">
        <v>57.197364446458245</v>
      </c>
      <c r="F40" s="274">
        <v>0.42406303763057585</v>
      </c>
      <c r="G40" s="351"/>
    </row>
    <row r="41" spans="2:7" ht="12">
      <c r="B41" s="336" t="s">
        <v>26</v>
      </c>
      <c r="C41" s="361">
        <v>96.79826992210904</v>
      </c>
      <c r="D41" s="366">
        <v>61.82912672258838</v>
      </c>
      <c r="E41" s="374">
        <v>34.969143199520666</v>
      </c>
      <c r="F41" s="274">
        <v>0.6387420640094147</v>
      </c>
      <c r="G41" s="351"/>
    </row>
    <row r="42" spans="2:7" ht="12">
      <c r="B42" s="336" t="s">
        <v>42</v>
      </c>
      <c r="C42" s="361">
        <v>91.77697539087148</v>
      </c>
      <c r="D42" s="366">
        <v>58.11561382598332</v>
      </c>
      <c r="E42" s="374">
        <v>33.66136156488817</v>
      </c>
      <c r="F42" s="274">
        <v>0.6332265100094346</v>
      </c>
      <c r="G42" s="351"/>
    </row>
    <row r="43" spans="2:7" ht="12">
      <c r="B43" s="336" t="s">
        <v>37</v>
      </c>
      <c r="C43" s="361">
        <v>85.29036845179148</v>
      </c>
      <c r="D43" s="366">
        <v>44.72336913740129</v>
      </c>
      <c r="E43" s="374">
        <v>40.56699931439019</v>
      </c>
      <c r="F43" s="274">
        <v>0.5243659975824844</v>
      </c>
      <c r="G43" s="351"/>
    </row>
    <row r="44" spans="2:7" ht="12">
      <c r="B44" s="336" t="s">
        <v>27</v>
      </c>
      <c r="C44" s="361">
        <v>82.28416013925153</v>
      </c>
      <c r="D44" s="366">
        <v>43.37935161009574</v>
      </c>
      <c r="E44" s="374">
        <v>38.90480852915579</v>
      </c>
      <c r="F44" s="274">
        <v>0.5271895773947718</v>
      </c>
      <c r="G44" s="351"/>
    </row>
    <row r="45" spans="2:7" ht="12">
      <c r="B45" s="377" t="s">
        <v>41</v>
      </c>
      <c r="C45" s="361">
        <v>80.69730844367267</v>
      </c>
      <c r="D45" s="366">
        <v>53.28901671369655</v>
      </c>
      <c r="E45" s="374">
        <v>27.40829172997612</v>
      </c>
      <c r="F45" s="274">
        <v>0.6603568042283924</v>
      </c>
      <c r="G45" s="351"/>
    </row>
    <row r="46" spans="2:7" ht="12">
      <c r="B46" s="379" t="s">
        <v>32</v>
      </c>
      <c r="C46" s="362">
        <v>77.74448187041807</v>
      </c>
      <c r="D46" s="380">
        <v>59.02187438082029</v>
      </c>
      <c r="E46" s="381">
        <v>18.722607489597777</v>
      </c>
      <c r="F46" s="382">
        <v>0.7591776671583714</v>
      </c>
      <c r="G46" s="351"/>
    </row>
    <row r="47" spans="2:7" ht="12">
      <c r="B47" s="378" t="s">
        <v>34</v>
      </c>
      <c r="C47" s="362">
        <v>73.14252921535893</v>
      </c>
      <c r="D47" s="380">
        <v>45.889398998330556</v>
      </c>
      <c r="E47" s="383">
        <v>27.253130217028378</v>
      </c>
      <c r="F47" s="382">
        <v>0.6273969397915544</v>
      </c>
      <c r="G47" s="351"/>
    </row>
    <row r="48" spans="2:7" ht="12.75">
      <c r="B48" s="339" t="s">
        <v>45</v>
      </c>
      <c r="C48" s="369">
        <v>65.41744964514554</v>
      </c>
      <c r="D48" s="370">
        <v>63.93368387782662</v>
      </c>
      <c r="E48" s="376">
        <v>1.4837657673189213</v>
      </c>
      <c r="F48" s="372">
        <v>0.9773185017855702</v>
      </c>
      <c r="G48" s="351"/>
    </row>
    <row r="49" ht="12.75">
      <c r="G49" s="351"/>
    </row>
    <row r="50" ht="12.75">
      <c r="G50" s="351"/>
    </row>
    <row r="51" ht="12.75">
      <c r="G51" s="351"/>
    </row>
    <row r="52" ht="12.75">
      <c r="G52" s="351"/>
    </row>
    <row r="53" ht="12.75">
      <c r="G53" s="351"/>
    </row>
    <row r="54" spans="3:7" ht="12.75">
      <c r="C54" s="30">
        <f>10/0.9</f>
        <v>11.11111111111111</v>
      </c>
      <c r="G54" s="351"/>
    </row>
    <row r="55" spans="3:7" ht="12.75">
      <c r="C55" s="30">
        <f>200/0.9</f>
        <v>222.22222222222223</v>
      </c>
      <c r="G55" s="351"/>
    </row>
    <row r="56" spans="3:7" ht="12">
      <c r="C56" s="30">
        <f>100/0.5</f>
        <v>200</v>
      </c>
      <c r="G56" s="351"/>
    </row>
    <row r="57" ht="12"/>
    <row r="58" ht="12"/>
    <row r="62" ht="12.75">
      <c r="I62" s="384" t="s">
        <v>193</v>
      </c>
    </row>
    <row r="63" ht="12.75">
      <c r="I63" s="384" t="s">
        <v>194</v>
      </c>
    </row>
    <row r="72" spans="2:18" ht="12.75" customHeight="1">
      <c r="B72" s="497" t="s">
        <v>67</v>
      </c>
      <c r="C72" s="500" t="s">
        <v>185</v>
      </c>
      <c r="D72" s="500" t="s">
        <v>188</v>
      </c>
      <c r="E72" s="501" t="s">
        <v>186</v>
      </c>
      <c r="G72" s="436"/>
      <c r="H72" s="470" t="s">
        <v>155</v>
      </c>
      <c r="I72" s="468"/>
      <c r="J72" s="468"/>
      <c r="K72" s="468"/>
      <c r="L72" s="469"/>
      <c r="R72" s="221"/>
    </row>
    <row r="73" spans="2:12" ht="12" customHeight="1">
      <c r="B73" s="498"/>
      <c r="C73" s="500"/>
      <c r="D73" s="500"/>
      <c r="E73" s="501"/>
      <c r="G73" s="118"/>
      <c r="H73" s="480" t="s">
        <v>150</v>
      </c>
      <c r="I73" s="481"/>
      <c r="J73" s="481"/>
      <c r="K73" s="481"/>
      <c r="L73" s="482"/>
    </row>
    <row r="74" spans="2:25" ht="24" customHeight="1">
      <c r="B74" s="499"/>
      <c r="C74" s="502" t="s">
        <v>195</v>
      </c>
      <c r="D74" s="503"/>
      <c r="E74" s="504"/>
      <c r="G74" s="119"/>
      <c r="H74" s="120">
        <v>2010</v>
      </c>
      <c r="I74" s="124">
        <v>2011</v>
      </c>
      <c r="J74" s="122">
        <v>2012</v>
      </c>
      <c r="K74" s="122">
        <v>2013</v>
      </c>
      <c r="L74" s="123">
        <v>2014</v>
      </c>
      <c r="O74" s="355"/>
      <c r="P74" s="358" t="s">
        <v>187</v>
      </c>
      <c r="Q74" s="356" t="s">
        <v>189</v>
      </c>
      <c r="R74" s="357" t="s">
        <v>190</v>
      </c>
      <c r="S74" s="357" t="s">
        <v>186</v>
      </c>
      <c r="U74" s="355"/>
      <c r="V74" s="358" t="s">
        <v>187</v>
      </c>
      <c r="W74" s="356" t="s">
        <v>189</v>
      </c>
      <c r="X74" s="357" t="s">
        <v>190</v>
      </c>
      <c r="Y74" s="357" t="s">
        <v>186</v>
      </c>
    </row>
    <row r="75" spans="1:25" ht="12.75" customHeight="1">
      <c r="A75" s="15"/>
      <c r="B75" s="385" t="s">
        <v>72</v>
      </c>
      <c r="C75" s="386">
        <v>23984632.4</v>
      </c>
      <c r="D75" s="386">
        <v>14844674.4</v>
      </c>
      <c r="E75" s="387">
        <f aca="true" t="shared" si="0" ref="E75:E106">D75/C75</f>
        <v>0.6189244076136018</v>
      </c>
      <c r="G75" s="125" t="s">
        <v>153</v>
      </c>
      <c r="H75" s="129">
        <v>178908</v>
      </c>
      <c r="I75" s="157">
        <v>179134</v>
      </c>
      <c r="J75" s="128">
        <v>178322</v>
      </c>
      <c r="K75" s="128">
        <v>177709</v>
      </c>
      <c r="L75" s="128">
        <v>177736</v>
      </c>
      <c r="M75" s="354">
        <f>AVERAGE(H75:L75)</f>
        <v>178361.8</v>
      </c>
      <c r="O75" s="343" t="s">
        <v>153</v>
      </c>
      <c r="P75" s="359">
        <f>C75/M75</f>
        <v>134.47180057613232</v>
      </c>
      <c r="Q75" s="365">
        <f>D75/M75</f>
        <v>83.2278795123171</v>
      </c>
      <c r="R75" s="373">
        <f>P75-Q75</f>
        <v>51.24392106381522</v>
      </c>
      <c r="S75" s="272">
        <f>Q75/P75</f>
        <v>0.6189244076136019</v>
      </c>
      <c r="U75" s="343" t="s">
        <v>153</v>
      </c>
      <c r="V75" s="359">
        <v>134.47180057613232</v>
      </c>
      <c r="W75" s="365">
        <v>83.2278795123171</v>
      </c>
      <c r="X75" s="373">
        <v>51.24392106381522</v>
      </c>
      <c r="Y75" s="272">
        <v>0.6189244076136019</v>
      </c>
    </row>
    <row r="76" spans="1:25" ht="12.75">
      <c r="A76" s="15"/>
      <c r="B76" s="60" t="s">
        <v>95</v>
      </c>
      <c r="C76" s="46">
        <v>18726543</v>
      </c>
      <c r="D76" s="46">
        <v>11270384.4</v>
      </c>
      <c r="E76" s="346">
        <f t="shared" si="0"/>
        <v>0.6018400940312368</v>
      </c>
      <c r="G76" s="130" t="s">
        <v>96</v>
      </c>
      <c r="H76" s="134">
        <v>126877</v>
      </c>
      <c r="I76" s="159">
        <v>127088</v>
      </c>
      <c r="J76" s="133">
        <v>126622</v>
      </c>
      <c r="K76" s="133">
        <v>126205</v>
      </c>
      <c r="L76" s="133">
        <v>126110</v>
      </c>
      <c r="M76" s="354">
        <f aca="true" t="shared" si="1" ref="M76:M106">AVERAGE(H76:L76)</f>
        <v>126580.4</v>
      </c>
      <c r="O76" s="341" t="s">
        <v>96</v>
      </c>
      <c r="P76" s="360">
        <f>C76/M76</f>
        <v>147.94188515757574</v>
      </c>
      <c r="Q76" s="371">
        <f>D76/M76</f>
        <v>89.03735807439384</v>
      </c>
      <c r="R76" s="375">
        <f aca="true" t="shared" si="2" ref="R76:R106">P76-Q76</f>
        <v>58.904527083181904</v>
      </c>
      <c r="S76" s="273">
        <f aca="true" t="shared" si="3" ref="S76:S106">Q76/P76</f>
        <v>0.601840094031237</v>
      </c>
      <c r="U76" s="341" t="s">
        <v>96</v>
      </c>
      <c r="V76" s="360">
        <v>147.94188515757574</v>
      </c>
      <c r="W76" s="371">
        <v>89.03735807439384</v>
      </c>
      <c r="X76" s="375">
        <v>58.904527083181904</v>
      </c>
      <c r="Y76" s="273">
        <v>0.601840094031237</v>
      </c>
    </row>
    <row r="77" spans="1:25" ht="12.75">
      <c r="A77" s="15"/>
      <c r="B77" s="60" t="s">
        <v>31</v>
      </c>
      <c r="C77" s="46">
        <v>417633.6</v>
      </c>
      <c r="D77" s="46">
        <v>230580</v>
      </c>
      <c r="E77" s="346">
        <f t="shared" si="0"/>
        <v>0.5521107497097935</v>
      </c>
      <c r="G77" s="135" t="s">
        <v>31</v>
      </c>
      <c r="H77" s="139">
        <v>1358</v>
      </c>
      <c r="I77" s="160">
        <v>1337</v>
      </c>
      <c r="J77" s="138">
        <v>1334</v>
      </c>
      <c r="K77" s="138">
        <v>1339</v>
      </c>
      <c r="L77" s="138">
        <v>1333</v>
      </c>
      <c r="M77" s="354">
        <f t="shared" si="1"/>
        <v>1340.2</v>
      </c>
      <c r="O77" s="335" t="s">
        <v>31</v>
      </c>
      <c r="P77" s="361">
        <f>C77/M77</f>
        <v>311.62035517086997</v>
      </c>
      <c r="Q77" s="366">
        <f>D77/M77</f>
        <v>172.04894791822116</v>
      </c>
      <c r="R77" s="374">
        <f t="shared" si="2"/>
        <v>139.5714072526488</v>
      </c>
      <c r="S77" s="274">
        <f t="shared" si="3"/>
        <v>0.5521107497097936</v>
      </c>
      <c r="U77" s="335" t="s">
        <v>18</v>
      </c>
      <c r="V77" s="361">
        <v>346.97699535587</v>
      </c>
      <c r="W77" s="366">
        <v>193.14126795550277</v>
      </c>
      <c r="X77" s="374">
        <v>153.8357274003672</v>
      </c>
      <c r="Y77" s="274">
        <v>0.5566399805768429</v>
      </c>
    </row>
    <row r="78" spans="1:25" ht="12.75">
      <c r="A78" s="15"/>
      <c r="B78" s="60" t="s">
        <v>32</v>
      </c>
      <c r="C78" s="46">
        <v>392376.4</v>
      </c>
      <c r="D78" s="46">
        <v>297883.4</v>
      </c>
      <c r="E78" s="346">
        <f t="shared" si="0"/>
        <v>0.7591776671583714</v>
      </c>
      <c r="G78" s="140" t="s">
        <v>32</v>
      </c>
      <c r="H78" s="144">
        <v>5052</v>
      </c>
      <c r="I78" s="164">
        <v>5088</v>
      </c>
      <c r="J78" s="143">
        <v>5123</v>
      </c>
      <c r="K78" s="143">
        <v>4995</v>
      </c>
      <c r="L78" s="143">
        <v>4977</v>
      </c>
      <c r="M78" s="354">
        <f t="shared" si="1"/>
        <v>5047</v>
      </c>
      <c r="O78" s="336" t="s">
        <v>32</v>
      </c>
      <c r="P78" s="361">
        <f>C78/M78</f>
        <v>77.74448187041807</v>
      </c>
      <c r="Q78" s="366">
        <f>D78/M78</f>
        <v>59.02187438082029</v>
      </c>
      <c r="R78" s="374">
        <f t="shared" si="2"/>
        <v>18.722607489597777</v>
      </c>
      <c r="S78" s="274">
        <f t="shared" si="3"/>
        <v>0.7591776671583714</v>
      </c>
      <c r="U78" s="336" t="s">
        <v>31</v>
      </c>
      <c r="V78" s="361">
        <v>311.62035517086997</v>
      </c>
      <c r="W78" s="366">
        <v>172.04894791822116</v>
      </c>
      <c r="X78" s="374">
        <v>139.5714072526488</v>
      </c>
      <c r="Y78" s="274">
        <v>0.5521107497097936</v>
      </c>
    </row>
    <row r="79" spans="1:25" ht="12.75">
      <c r="A79" s="15"/>
      <c r="B79" s="60" t="s">
        <v>20</v>
      </c>
      <c r="C79" s="46">
        <v>570558.4</v>
      </c>
      <c r="D79" s="46">
        <v>307610.6</v>
      </c>
      <c r="E79" s="346">
        <f t="shared" si="0"/>
        <v>0.5391395517093429</v>
      </c>
      <c r="G79" s="140" t="s">
        <v>20</v>
      </c>
      <c r="H79" s="144">
        <v>3529</v>
      </c>
      <c r="I79" s="164">
        <v>3504</v>
      </c>
      <c r="J79" s="143">
        <v>3526</v>
      </c>
      <c r="K79" s="143">
        <v>3521</v>
      </c>
      <c r="L79" s="143">
        <v>3516</v>
      </c>
      <c r="M79" s="354">
        <f t="shared" si="1"/>
        <v>3519.2</v>
      </c>
      <c r="O79" s="336" t="s">
        <v>20</v>
      </c>
      <c r="P79" s="361">
        <f aca="true" t="shared" si="4" ref="P79:P106">C79/M79</f>
        <v>162.1273016594681</v>
      </c>
      <c r="Q79" s="366">
        <f aca="true" t="shared" si="5" ref="Q79:Q106">D79/M79</f>
        <v>87.40924073653103</v>
      </c>
      <c r="R79" s="374">
        <f t="shared" si="2"/>
        <v>74.71806092293706</v>
      </c>
      <c r="S79" s="274">
        <f t="shared" si="3"/>
        <v>0.5391395517093429</v>
      </c>
      <c r="U79" s="336" t="s">
        <v>43</v>
      </c>
      <c r="V79" s="361">
        <v>278.0526315789474</v>
      </c>
      <c r="W79" s="366">
        <v>129.0877192982456</v>
      </c>
      <c r="X79" s="374">
        <v>148.9649122807018</v>
      </c>
      <c r="Y79" s="274">
        <v>0.4642564199634045</v>
      </c>
    </row>
    <row r="80" spans="1:25" ht="12.75">
      <c r="A80" s="15"/>
      <c r="B80" s="60" t="s">
        <v>33</v>
      </c>
      <c r="C80" s="46">
        <v>544702.4</v>
      </c>
      <c r="D80" s="46">
        <v>317006</v>
      </c>
      <c r="E80" s="346">
        <f t="shared" si="0"/>
        <v>0.5819801785341867</v>
      </c>
      <c r="G80" s="140" t="s">
        <v>33</v>
      </c>
      <c r="H80" s="144">
        <v>2676</v>
      </c>
      <c r="I80" s="164">
        <v>2673</v>
      </c>
      <c r="J80" s="143">
        <v>2664</v>
      </c>
      <c r="K80" s="143">
        <v>2628</v>
      </c>
      <c r="L80" s="143">
        <v>2652</v>
      </c>
      <c r="M80" s="354">
        <f t="shared" si="1"/>
        <v>2658.6</v>
      </c>
      <c r="O80" s="336" t="s">
        <v>33</v>
      </c>
      <c r="P80" s="361">
        <f t="shared" si="4"/>
        <v>204.88317159407208</v>
      </c>
      <c r="Q80" s="366">
        <f t="shared" si="5"/>
        <v>119.23794478296848</v>
      </c>
      <c r="R80" s="374">
        <f t="shared" si="2"/>
        <v>85.6452268111036</v>
      </c>
      <c r="S80" s="274">
        <f t="shared" si="3"/>
        <v>0.5819801785341867</v>
      </c>
      <c r="U80" s="336" t="s">
        <v>29</v>
      </c>
      <c r="V80" s="361">
        <v>250.35419847328245</v>
      </c>
      <c r="W80" s="366">
        <v>120.95419847328245</v>
      </c>
      <c r="X80" s="374">
        <v>129.4</v>
      </c>
      <c r="Y80" s="274">
        <v>0.48313229500798865</v>
      </c>
    </row>
    <row r="81" spans="1:25" ht="12.75">
      <c r="A81" s="15"/>
      <c r="B81" s="60" t="s">
        <v>19</v>
      </c>
      <c r="C81" s="46">
        <v>3523721</v>
      </c>
      <c r="D81" s="46">
        <v>2047584.2</v>
      </c>
      <c r="E81" s="346">
        <f t="shared" si="0"/>
        <v>0.5810857897092306</v>
      </c>
      <c r="G81" s="140" t="s">
        <v>73</v>
      </c>
      <c r="H81" s="144">
        <v>16677</v>
      </c>
      <c r="I81" s="164">
        <v>16701</v>
      </c>
      <c r="J81" s="143">
        <v>16646</v>
      </c>
      <c r="K81" s="143">
        <v>16678</v>
      </c>
      <c r="L81" s="143" t="s">
        <v>0</v>
      </c>
      <c r="M81" s="354">
        <f t="shared" si="1"/>
        <v>16675.5</v>
      </c>
      <c r="O81" s="336" t="s">
        <v>19</v>
      </c>
      <c r="P81" s="361">
        <f t="shared" si="4"/>
        <v>211.31126502953435</v>
      </c>
      <c r="Q81" s="366">
        <f t="shared" si="5"/>
        <v>122.7899733141435</v>
      </c>
      <c r="R81" s="374">
        <f t="shared" si="2"/>
        <v>88.52129171539086</v>
      </c>
      <c r="S81" s="274">
        <f>Q81/P81</f>
        <v>0.5810857897092306</v>
      </c>
      <c r="U81" s="336" t="s">
        <v>40</v>
      </c>
      <c r="V81" s="361">
        <v>230.93048128342247</v>
      </c>
      <c r="W81" s="366">
        <v>41.436720142602496</v>
      </c>
      <c r="X81" s="374">
        <v>189.49376114081997</v>
      </c>
      <c r="Y81" s="274">
        <v>0.1794337408916883</v>
      </c>
    </row>
    <row r="82" spans="1:25" ht="12.75">
      <c r="A82" s="15"/>
      <c r="B82" s="60" t="s">
        <v>34</v>
      </c>
      <c r="C82" s="46">
        <v>70099.8</v>
      </c>
      <c r="D82" s="46">
        <v>43980.4</v>
      </c>
      <c r="E82" s="346">
        <f t="shared" si="0"/>
        <v>0.6273969397915543</v>
      </c>
      <c r="G82" s="140" t="s">
        <v>34</v>
      </c>
      <c r="H82" s="144">
        <v>949</v>
      </c>
      <c r="I82" s="164">
        <v>946</v>
      </c>
      <c r="J82" s="143">
        <v>956</v>
      </c>
      <c r="K82" s="143">
        <v>966</v>
      </c>
      <c r="L82" s="143">
        <v>975</v>
      </c>
      <c r="M82" s="354">
        <f t="shared" si="1"/>
        <v>958.4</v>
      </c>
      <c r="O82" s="336" t="s">
        <v>34</v>
      </c>
      <c r="P82" s="361">
        <f t="shared" si="4"/>
        <v>73.14252921535893</v>
      </c>
      <c r="Q82" s="366">
        <f t="shared" si="5"/>
        <v>45.889398998330556</v>
      </c>
      <c r="R82" s="374">
        <f t="shared" si="2"/>
        <v>27.253130217028378</v>
      </c>
      <c r="S82" s="274">
        <f t="shared" si="3"/>
        <v>0.6273969397915544</v>
      </c>
      <c r="U82" s="336" t="s">
        <v>19</v>
      </c>
      <c r="V82" s="361">
        <v>211.31126502953435</v>
      </c>
      <c r="W82" s="366">
        <v>122.7899733141435</v>
      </c>
      <c r="X82" s="374">
        <v>88.52129171539086</v>
      </c>
      <c r="Y82" s="274">
        <v>0.5810857897092306</v>
      </c>
    </row>
    <row r="83" spans="1:25" ht="12.75">
      <c r="A83" s="15"/>
      <c r="B83" s="60" t="s">
        <v>35</v>
      </c>
      <c r="C83" s="46">
        <v>864027.2</v>
      </c>
      <c r="D83" s="46">
        <v>706641.2</v>
      </c>
      <c r="E83" s="346">
        <f t="shared" si="0"/>
        <v>0.8178460122551697</v>
      </c>
      <c r="G83" s="140" t="s">
        <v>35</v>
      </c>
      <c r="H83" s="144">
        <v>4569</v>
      </c>
      <c r="I83" s="164">
        <v>4556</v>
      </c>
      <c r="J83" s="143">
        <v>4533</v>
      </c>
      <c r="K83" s="143">
        <v>4478</v>
      </c>
      <c r="L83" s="143" t="s">
        <v>0</v>
      </c>
      <c r="M83" s="354">
        <f t="shared" si="1"/>
        <v>4534</v>
      </c>
      <c r="O83" s="336" t="s">
        <v>35</v>
      </c>
      <c r="P83" s="361">
        <f t="shared" si="4"/>
        <v>190.56621085134537</v>
      </c>
      <c r="Q83" s="366">
        <f t="shared" si="5"/>
        <v>155.85381561535067</v>
      </c>
      <c r="R83" s="374">
        <f t="shared" si="2"/>
        <v>34.712395235994705</v>
      </c>
      <c r="S83" s="274">
        <f t="shared" si="3"/>
        <v>0.8178460122551697</v>
      </c>
      <c r="U83" s="336" t="s">
        <v>28</v>
      </c>
      <c r="V83" s="361">
        <v>205.01709917521623</v>
      </c>
      <c r="W83" s="366">
        <v>110.77992355662843</v>
      </c>
      <c r="X83" s="374">
        <v>94.2371756185878</v>
      </c>
      <c r="Y83" s="274">
        <v>0.5403448005180839</v>
      </c>
    </row>
    <row r="84" spans="1:25" ht="12.75">
      <c r="A84" s="15"/>
      <c r="B84" s="60" t="s">
        <v>36</v>
      </c>
      <c r="C84" s="46">
        <v>526035</v>
      </c>
      <c r="D84" s="46">
        <v>223072</v>
      </c>
      <c r="E84" s="346">
        <f t="shared" si="0"/>
        <v>0.4240630376305759</v>
      </c>
      <c r="G84" s="140" t="s">
        <v>36</v>
      </c>
      <c r="H84" s="144">
        <v>4798</v>
      </c>
      <c r="I84" s="164">
        <v>5510</v>
      </c>
      <c r="J84" s="143">
        <v>5632</v>
      </c>
      <c r="K84" s="143">
        <v>5417</v>
      </c>
      <c r="L84" s="143">
        <v>5127</v>
      </c>
      <c r="M84" s="354">
        <f t="shared" si="1"/>
        <v>5296.8</v>
      </c>
      <c r="O84" s="336" t="s">
        <v>36</v>
      </c>
      <c r="P84" s="361">
        <f t="shared" si="4"/>
        <v>99.31184866334391</v>
      </c>
      <c r="Q84" s="366">
        <f t="shared" si="5"/>
        <v>42.114484216885664</v>
      </c>
      <c r="R84" s="374">
        <f t="shared" si="2"/>
        <v>57.197364446458245</v>
      </c>
      <c r="S84" s="274">
        <f t="shared" si="3"/>
        <v>0.42406303763057585</v>
      </c>
      <c r="U84" s="336" t="s">
        <v>33</v>
      </c>
      <c r="V84" s="361">
        <v>204.88317159407208</v>
      </c>
      <c r="W84" s="366">
        <v>119.23794478296848</v>
      </c>
      <c r="X84" s="374">
        <v>85.6452268111036</v>
      </c>
      <c r="Y84" s="274">
        <v>0.5819801785341867</v>
      </c>
    </row>
    <row r="85" spans="1:25" ht="12.75">
      <c r="A85" s="15"/>
      <c r="B85" s="60" t="s">
        <v>37</v>
      </c>
      <c r="C85" s="46">
        <v>2015292</v>
      </c>
      <c r="D85" s="46">
        <v>1056750.6</v>
      </c>
      <c r="E85" s="346">
        <f t="shared" si="0"/>
        <v>0.5243659975824844</v>
      </c>
      <c r="G85" s="140" t="s">
        <v>37</v>
      </c>
      <c r="H85" s="144">
        <v>23719</v>
      </c>
      <c r="I85" s="164">
        <v>23894</v>
      </c>
      <c r="J85" s="143">
        <v>23463</v>
      </c>
      <c r="K85" s="143">
        <v>23495</v>
      </c>
      <c r="L85" s="143">
        <v>23572</v>
      </c>
      <c r="M85" s="354">
        <f t="shared" si="1"/>
        <v>23628.6</v>
      </c>
      <c r="O85" s="336" t="s">
        <v>37</v>
      </c>
      <c r="P85" s="361">
        <f t="shared" si="4"/>
        <v>85.29036845179148</v>
      </c>
      <c r="Q85" s="366">
        <f t="shared" si="5"/>
        <v>44.72336913740129</v>
      </c>
      <c r="R85" s="374">
        <f t="shared" si="2"/>
        <v>40.56699931439019</v>
      </c>
      <c r="S85" s="274">
        <f t="shared" si="3"/>
        <v>0.5243659975824844</v>
      </c>
      <c r="U85" s="336" t="s">
        <v>35</v>
      </c>
      <c r="V85" s="361">
        <v>190.56621085134537</v>
      </c>
      <c r="W85" s="366">
        <v>155.85381561535067</v>
      </c>
      <c r="X85" s="374">
        <v>34.712395235994705</v>
      </c>
      <c r="Y85" s="274">
        <v>0.8178460122551697</v>
      </c>
    </row>
    <row r="86" spans="1:25" ht="12.75">
      <c r="A86" s="15"/>
      <c r="B86" s="60" t="s">
        <v>22</v>
      </c>
      <c r="C86" s="46">
        <v>4561410.6</v>
      </c>
      <c r="D86" s="46">
        <v>3146810.8</v>
      </c>
      <c r="E86" s="346">
        <f t="shared" si="0"/>
        <v>0.6898766798147924</v>
      </c>
      <c r="G86" s="140" t="s">
        <v>22</v>
      </c>
      <c r="H86" s="144">
        <v>28770</v>
      </c>
      <c r="I86" s="164">
        <v>28712</v>
      </c>
      <c r="J86" s="143">
        <v>28703</v>
      </c>
      <c r="K86" s="143">
        <v>28635</v>
      </c>
      <c r="L86" s="143">
        <v>28628</v>
      </c>
      <c r="M86" s="354">
        <f t="shared" si="1"/>
        <v>28689.6</v>
      </c>
      <c r="O86" s="336" t="s">
        <v>22</v>
      </c>
      <c r="P86" s="361">
        <f t="shared" si="4"/>
        <v>158.9917809938096</v>
      </c>
      <c r="Q86" s="366">
        <f t="shared" si="5"/>
        <v>109.68472198984998</v>
      </c>
      <c r="R86" s="374">
        <f t="shared" si="2"/>
        <v>49.30705900395964</v>
      </c>
      <c r="S86" s="274">
        <f t="shared" si="3"/>
        <v>0.6898766798147923</v>
      </c>
      <c r="U86" s="336" t="s">
        <v>48</v>
      </c>
      <c r="V86" s="361">
        <v>162.31754328650769</v>
      </c>
      <c r="W86" s="366">
        <v>100.99068931721659</v>
      </c>
      <c r="X86" s="374">
        <v>61.32685396929109</v>
      </c>
      <c r="Y86" s="274">
        <v>0.6221797550185768</v>
      </c>
    </row>
    <row r="87" spans="1:25" ht="12.75">
      <c r="A87" s="15"/>
      <c r="B87" s="60" t="s">
        <v>38</v>
      </c>
      <c r="C87" s="46">
        <v>187856.2</v>
      </c>
      <c r="D87" s="46">
        <v>89970</v>
      </c>
      <c r="E87" s="346">
        <f t="shared" si="0"/>
        <v>0.4789301604099305</v>
      </c>
      <c r="G87" s="140" t="s">
        <v>38</v>
      </c>
      <c r="H87" s="144">
        <v>1334</v>
      </c>
      <c r="I87" s="164">
        <v>1326</v>
      </c>
      <c r="J87" s="143">
        <v>1331</v>
      </c>
      <c r="K87" s="143">
        <v>1300</v>
      </c>
      <c r="L87" s="143">
        <v>1240</v>
      </c>
      <c r="M87" s="354">
        <f t="shared" si="1"/>
        <v>1306.2</v>
      </c>
      <c r="O87" s="336" t="s">
        <v>38</v>
      </c>
      <c r="P87" s="361">
        <f t="shared" si="4"/>
        <v>143.81886387995712</v>
      </c>
      <c r="Q87" s="366">
        <f t="shared" si="5"/>
        <v>68.87919154800184</v>
      </c>
      <c r="R87" s="374">
        <f t="shared" si="2"/>
        <v>74.93967233195528</v>
      </c>
      <c r="S87" s="274">
        <f t="shared" si="3"/>
        <v>0.47893016040993064</v>
      </c>
      <c r="U87" s="336" t="s">
        <v>20</v>
      </c>
      <c r="V87" s="361">
        <v>162.1273016594681</v>
      </c>
      <c r="W87" s="366">
        <v>87.40924073653103</v>
      </c>
      <c r="X87" s="374">
        <v>74.71806092293706</v>
      </c>
      <c r="Y87" s="274">
        <v>0.5391395517093429</v>
      </c>
    </row>
    <row r="88" spans="1:25" ht="12.75">
      <c r="A88" s="15"/>
      <c r="B88" s="60" t="s">
        <v>39</v>
      </c>
      <c r="C88" s="46">
        <v>1944439.2</v>
      </c>
      <c r="D88" s="46">
        <v>1093170.4</v>
      </c>
      <c r="E88" s="346">
        <f t="shared" si="0"/>
        <v>0.5622034363429825</v>
      </c>
      <c r="G88" s="140" t="s">
        <v>39</v>
      </c>
      <c r="H88" s="144">
        <v>12885</v>
      </c>
      <c r="I88" s="164">
        <v>12670</v>
      </c>
      <c r="J88" s="143">
        <v>12548</v>
      </c>
      <c r="K88" s="143">
        <v>12426</v>
      </c>
      <c r="L88" s="143">
        <v>12720</v>
      </c>
      <c r="M88" s="354">
        <f t="shared" si="1"/>
        <v>12649.8</v>
      </c>
      <c r="O88" s="336" t="s">
        <v>39</v>
      </c>
      <c r="P88" s="361">
        <f t="shared" si="4"/>
        <v>153.71303894132714</v>
      </c>
      <c r="Q88" s="366">
        <f t="shared" si="5"/>
        <v>86.41799870353681</v>
      </c>
      <c r="R88" s="374">
        <f t="shared" si="2"/>
        <v>67.29504023779033</v>
      </c>
      <c r="S88" s="274">
        <f t="shared" si="3"/>
        <v>0.5622034363429825</v>
      </c>
      <c r="U88" s="336" t="s">
        <v>22</v>
      </c>
      <c r="V88" s="361">
        <v>158.9917809938096</v>
      </c>
      <c r="W88" s="366">
        <v>109.68472198984998</v>
      </c>
      <c r="X88" s="374">
        <v>49.30705900395964</v>
      </c>
      <c r="Y88" s="274">
        <v>0.6898766798147923</v>
      </c>
    </row>
    <row r="89" spans="1:25" ht="12.75">
      <c r="A89" s="15"/>
      <c r="B89" s="60" t="s">
        <v>40</v>
      </c>
      <c r="C89" s="46">
        <v>25910.4</v>
      </c>
      <c r="D89" s="46">
        <v>4649.2</v>
      </c>
      <c r="E89" s="346">
        <f t="shared" si="0"/>
        <v>0.17943374089168826</v>
      </c>
      <c r="G89" s="140" t="s">
        <v>40</v>
      </c>
      <c r="H89" s="144">
        <v>115</v>
      </c>
      <c r="I89" s="164">
        <v>116</v>
      </c>
      <c r="J89" s="143">
        <v>116</v>
      </c>
      <c r="K89" s="143">
        <v>107</v>
      </c>
      <c r="L89" s="143">
        <v>107</v>
      </c>
      <c r="M89" s="354">
        <f t="shared" si="1"/>
        <v>112.2</v>
      </c>
      <c r="O89" s="336" t="s">
        <v>40</v>
      </c>
      <c r="P89" s="361">
        <f t="shared" si="4"/>
        <v>230.93048128342247</v>
      </c>
      <c r="Q89" s="366">
        <f>D89/M89</f>
        <v>41.436720142602496</v>
      </c>
      <c r="R89" s="374">
        <f t="shared" si="2"/>
        <v>189.49376114081997</v>
      </c>
      <c r="S89" s="274">
        <f t="shared" si="3"/>
        <v>0.1794337408916883</v>
      </c>
      <c r="U89" s="336" t="s">
        <v>23</v>
      </c>
      <c r="V89" s="361">
        <v>154.0465994962217</v>
      </c>
      <c r="W89" s="366">
        <v>100.63308144416457</v>
      </c>
      <c r="X89" s="374">
        <v>53.413518052057114</v>
      </c>
      <c r="Y89" s="274">
        <v>0.65326389399873</v>
      </c>
    </row>
    <row r="90" spans="1:25" ht="12.75">
      <c r="A90" s="15"/>
      <c r="B90" s="60" t="s">
        <v>41</v>
      </c>
      <c r="C90" s="46">
        <v>148709</v>
      </c>
      <c r="D90" s="46">
        <v>98201</v>
      </c>
      <c r="E90" s="346">
        <f t="shared" si="0"/>
        <v>0.6603568042283924</v>
      </c>
      <c r="G90" s="140" t="s">
        <v>41</v>
      </c>
      <c r="H90" s="144">
        <v>1806</v>
      </c>
      <c r="I90" s="164">
        <v>1816</v>
      </c>
      <c r="J90" s="143">
        <v>1841</v>
      </c>
      <c r="K90" s="143">
        <v>1878</v>
      </c>
      <c r="L90" s="143">
        <v>1873</v>
      </c>
      <c r="M90" s="354">
        <f t="shared" si="1"/>
        <v>1842.8</v>
      </c>
      <c r="O90" s="336" t="s">
        <v>41</v>
      </c>
      <c r="P90" s="361">
        <f t="shared" si="4"/>
        <v>80.69730844367267</v>
      </c>
      <c r="Q90" s="366">
        <f t="shared" si="5"/>
        <v>53.28901671369655</v>
      </c>
      <c r="R90" s="374">
        <f t="shared" si="2"/>
        <v>27.40829172997612</v>
      </c>
      <c r="S90" s="274">
        <f t="shared" si="3"/>
        <v>0.6603568042283924</v>
      </c>
      <c r="U90" s="336" t="s">
        <v>39</v>
      </c>
      <c r="V90" s="361">
        <v>153.71303894132714</v>
      </c>
      <c r="W90" s="366">
        <v>86.41799870353681</v>
      </c>
      <c r="X90" s="374">
        <v>67.29504023779033</v>
      </c>
      <c r="Y90" s="274">
        <v>0.5622034363429825</v>
      </c>
    </row>
    <row r="91" spans="1:25" ht="12.75">
      <c r="A91" s="15"/>
      <c r="B91" s="60" t="s">
        <v>42</v>
      </c>
      <c r="C91" s="46">
        <v>261803</v>
      </c>
      <c r="D91" s="46">
        <v>165780.6</v>
      </c>
      <c r="E91" s="346">
        <f t="shared" si="0"/>
        <v>0.6332265100094346</v>
      </c>
      <c r="G91" s="140" t="s">
        <v>42</v>
      </c>
      <c r="H91" s="144">
        <v>2772</v>
      </c>
      <c r="I91" s="164">
        <v>2806</v>
      </c>
      <c r="J91" s="143">
        <v>2842</v>
      </c>
      <c r="K91" s="143">
        <v>2891</v>
      </c>
      <c r="L91" s="143">
        <v>2952</v>
      </c>
      <c r="M91" s="354">
        <f t="shared" si="1"/>
        <v>2852.6</v>
      </c>
      <c r="O91" s="336" t="s">
        <v>42</v>
      </c>
      <c r="P91" s="361">
        <f t="shared" si="4"/>
        <v>91.77697539087148</v>
      </c>
      <c r="Q91" s="366">
        <f t="shared" si="5"/>
        <v>58.11561382598332</v>
      </c>
      <c r="R91" s="374">
        <f t="shared" si="2"/>
        <v>33.66136156488817</v>
      </c>
      <c r="S91" s="274">
        <f t="shared" si="3"/>
        <v>0.6332265100094346</v>
      </c>
      <c r="U91" s="336" t="s">
        <v>38</v>
      </c>
      <c r="V91" s="361">
        <v>143.81886387995712</v>
      </c>
      <c r="W91" s="366">
        <v>68.87919154800184</v>
      </c>
      <c r="X91" s="374">
        <v>74.93967233195528</v>
      </c>
      <c r="Y91" s="274">
        <v>0.47893016040993064</v>
      </c>
    </row>
    <row r="92" spans="1:25" ht="12.75">
      <c r="A92" s="15"/>
      <c r="B92" s="60" t="s">
        <v>29</v>
      </c>
      <c r="C92" s="46">
        <v>32796.4</v>
      </c>
      <c r="D92" s="46">
        <v>15845</v>
      </c>
      <c r="E92" s="346">
        <f t="shared" si="0"/>
        <v>0.48313229500798865</v>
      </c>
      <c r="G92" s="140" t="s">
        <v>29</v>
      </c>
      <c r="H92" s="144">
        <v>131</v>
      </c>
      <c r="I92" s="164">
        <v>131</v>
      </c>
      <c r="J92" s="143">
        <v>131</v>
      </c>
      <c r="K92" s="143">
        <v>131</v>
      </c>
      <c r="L92" s="143">
        <v>131</v>
      </c>
      <c r="M92" s="354">
        <f t="shared" si="1"/>
        <v>131</v>
      </c>
      <c r="O92" s="336" t="s">
        <v>29</v>
      </c>
      <c r="P92" s="361">
        <f t="shared" si="4"/>
        <v>250.35419847328245</v>
      </c>
      <c r="Q92" s="366">
        <f t="shared" si="5"/>
        <v>120.95419847328245</v>
      </c>
      <c r="R92" s="374">
        <f t="shared" si="2"/>
        <v>129.4</v>
      </c>
      <c r="S92" s="274">
        <f t="shared" si="3"/>
        <v>0.48313229500798865</v>
      </c>
      <c r="U92" s="336" t="s">
        <v>21</v>
      </c>
      <c r="V92" s="361">
        <v>138.8488171069883</v>
      </c>
      <c r="W92" s="366">
        <v>73.89494935431097</v>
      </c>
      <c r="X92" s="374">
        <v>64.95386775267733</v>
      </c>
      <c r="Y92" s="274">
        <v>0.5321971831951013</v>
      </c>
    </row>
    <row r="93" spans="1:25" ht="12.75">
      <c r="A93" s="15"/>
      <c r="B93" s="60" t="s">
        <v>26</v>
      </c>
      <c r="C93" s="46">
        <v>516980.2</v>
      </c>
      <c r="D93" s="46">
        <v>330217</v>
      </c>
      <c r="E93" s="346">
        <f t="shared" si="0"/>
        <v>0.6387420640094147</v>
      </c>
      <c r="G93" s="140" t="s">
        <v>26</v>
      </c>
      <c r="H93" s="144">
        <v>5343</v>
      </c>
      <c r="I93" s="164">
        <v>5337</v>
      </c>
      <c r="J93" s="143">
        <v>5338</v>
      </c>
      <c r="K93" s="143">
        <v>5340</v>
      </c>
      <c r="L93" s="143">
        <v>5346</v>
      </c>
      <c r="M93" s="354">
        <f t="shared" si="1"/>
        <v>5340.8</v>
      </c>
      <c r="O93" s="336" t="s">
        <v>26</v>
      </c>
      <c r="P93" s="361">
        <f t="shared" si="4"/>
        <v>96.79826992210904</v>
      </c>
      <c r="Q93" s="366">
        <f t="shared" si="5"/>
        <v>61.82912672258838</v>
      </c>
      <c r="R93" s="374">
        <f t="shared" si="2"/>
        <v>34.969143199520666</v>
      </c>
      <c r="S93" s="274">
        <f t="shared" si="3"/>
        <v>0.6387420640094147</v>
      </c>
      <c r="U93" s="336" t="s">
        <v>25</v>
      </c>
      <c r="V93" s="361">
        <v>130.41371158392434</v>
      </c>
      <c r="W93" s="366">
        <v>80.86694869561612</v>
      </c>
      <c r="X93" s="374">
        <v>49.54676288830822</v>
      </c>
      <c r="Y93" s="274">
        <v>0.6200801105455565</v>
      </c>
    </row>
    <row r="94" spans="1:25" ht="12.75">
      <c r="A94" s="15"/>
      <c r="B94" s="60" t="s">
        <v>43</v>
      </c>
      <c r="C94" s="46">
        <v>3169.8</v>
      </c>
      <c r="D94" s="46">
        <v>1471.6</v>
      </c>
      <c r="E94" s="346">
        <f t="shared" si="0"/>
        <v>0.46425641996340455</v>
      </c>
      <c r="G94" s="140" t="s">
        <v>43</v>
      </c>
      <c r="H94" s="144">
        <v>11</v>
      </c>
      <c r="I94" s="164">
        <v>11</v>
      </c>
      <c r="J94" s="143">
        <v>11</v>
      </c>
      <c r="K94" s="143">
        <v>12</v>
      </c>
      <c r="L94" s="143">
        <v>12</v>
      </c>
      <c r="M94" s="354">
        <f t="shared" si="1"/>
        <v>11.4</v>
      </c>
      <c r="O94" s="336" t="s">
        <v>43</v>
      </c>
      <c r="P94" s="361">
        <f t="shared" si="4"/>
        <v>278.0526315789474</v>
      </c>
      <c r="Q94" s="366">
        <f t="shared" si="5"/>
        <v>129.0877192982456</v>
      </c>
      <c r="R94" s="374">
        <f t="shared" si="2"/>
        <v>148.9649122807018</v>
      </c>
      <c r="S94" s="274">
        <f t="shared" si="3"/>
        <v>0.4642564199634045</v>
      </c>
      <c r="U94" s="336" t="s">
        <v>44</v>
      </c>
      <c r="V94" s="361">
        <v>123.2356313898867</v>
      </c>
      <c r="W94" s="366">
        <v>87.63829787234043</v>
      </c>
      <c r="X94" s="374">
        <v>35.597333517546275</v>
      </c>
      <c r="Y94" s="274">
        <v>0.711144146249998</v>
      </c>
    </row>
    <row r="95" spans="1:25" ht="12.75">
      <c r="A95" s="15"/>
      <c r="B95" s="60" t="s">
        <v>18</v>
      </c>
      <c r="C95" s="46">
        <v>642532</v>
      </c>
      <c r="D95" s="46">
        <v>357659</v>
      </c>
      <c r="E95" s="346">
        <f t="shared" si="0"/>
        <v>0.5566399805768428</v>
      </c>
      <c r="G95" s="140" t="s">
        <v>18</v>
      </c>
      <c r="H95" s="144">
        <v>1872</v>
      </c>
      <c r="I95" s="164">
        <v>1858</v>
      </c>
      <c r="J95" s="143">
        <v>1842</v>
      </c>
      <c r="K95" s="143">
        <v>1848</v>
      </c>
      <c r="L95" s="143">
        <v>1839</v>
      </c>
      <c r="M95" s="354">
        <f t="shared" si="1"/>
        <v>1851.8</v>
      </c>
      <c r="O95" s="336" t="s">
        <v>18</v>
      </c>
      <c r="P95" s="361">
        <f t="shared" si="4"/>
        <v>346.97699535587</v>
      </c>
      <c r="Q95" s="366">
        <f t="shared" si="5"/>
        <v>193.14126795550277</v>
      </c>
      <c r="R95" s="374">
        <f t="shared" si="2"/>
        <v>153.8357274003672</v>
      </c>
      <c r="S95" s="274">
        <f t="shared" si="3"/>
        <v>0.5566399805768429</v>
      </c>
      <c r="U95" s="336" t="s">
        <v>24</v>
      </c>
      <c r="V95" s="361">
        <v>114.61564805057957</v>
      </c>
      <c r="W95" s="366">
        <v>66.00948366701792</v>
      </c>
      <c r="X95" s="374">
        <v>48.60616438356165</v>
      </c>
      <c r="Y95" s="274">
        <v>0.5759203458666318</v>
      </c>
    </row>
    <row r="96" spans="1:25" ht="12.75">
      <c r="A96" s="15"/>
      <c r="B96" s="60" t="s">
        <v>44</v>
      </c>
      <c r="C96" s="46">
        <v>356791.8</v>
      </c>
      <c r="D96" s="46">
        <v>253730.4</v>
      </c>
      <c r="E96" s="346">
        <f t="shared" si="0"/>
        <v>0.7111441462499979</v>
      </c>
      <c r="G96" s="140" t="s">
        <v>44</v>
      </c>
      <c r="H96" s="144">
        <v>3166</v>
      </c>
      <c r="I96" s="164">
        <v>2868</v>
      </c>
      <c r="J96" s="143">
        <v>2864</v>
      </c>
      <c r="K96" s="143">
        <v>2862</v>
      </c>
      <c r="L96" s="143">
        <v>2716</v>
      </c>
      <c r="M96" s="354">
        <f t="shared" si="1"/>
        <v>2895.2</v>
      </c>
      <c r="O96" s="336" t="s">
        <v>44</v>
      </c>
      <c r="P96" s="361">
        <f t="shared" si="4"/>
        <v>123.2356313898867</v>
      </c>
      <c r="Q96" s="366">
        <f t="shared" si="5"/>
        <v>87.63829787234043</v>
      </c>
      <c r="R96" s="374">
        <f t="shared" si="2"/>
        <v>35.597333517546275</v>
      </c>
      <c r="S96" s="274">
        <f t="shared" si="3"/>
        <v>0.711144146249998</v>
      </c>
      <c r="U96" s="336" t="s">
        <v>47</v>
      </c>
      <c r="V96" s="361">
        <v>111.48814420319542</v>
      </c>
      <c r="W96" s="366">
        <v>77.9803687013519</v>
      </c>
      <c r="X96" s="374">
        <v>33.50777550184351</v>
      </c>
      <c r="Y96" s="274">
        <v>0.6994498765646946</v>
      </c>
    </row>
    <row r="97" spans="1:25" ht="12.75">
      <c r="A97" s="15"/>
      <c r="B97" s="60" t="s">
        <v>25</v>
      </c>
      <c r="C97" s="46">
        <v>1886643</v>
      </c>
      <c r="D97" s="46">
        <v>1169869.8</v>
      </c>
      <c r="E97" s="346">
        <f t="shared" si="0"/>
        <v>0.6200801105455563</v>
      </c>
      <c r="G97" s="140" t="s">
        <v>25</v>
      </c>
      <c r="H97" s="144">
        <v>14559</v>
      </c>
      <c r="I97" s="164">
        <v>14726</v>
      </c>
      <c r="J97" s="143">
        <v>14476</v>
      </c>
      <c r="K97" s="143">
        <v>14181</v>
      </c>
      <c r="L97" s="143">
        <v>14391</v>
      </c>
      <c r="M97" s="354">
        <f t="shared" si="1"/>
        <v>14466.6</v>
      </c>
      <c r="O97" s="336" t="s">
        <v>25</v>
      </c>
      <c r="P97" s="361">
        <f t="shared" si="4"/>
        <v>130.41371158392434</v>
      </c>
      <c r="Q97" s="366">
        <f t="shared" si="5"/>
        <v>80.86694869561612</v>
      </c>
      <c r="R97" s="374">
        <f t="shared" si="2"/>
        <v>49.54676288830822</v>
      </c>
      <c r="S97" s="274">
        <f t="shared" si="3"/>
        <v>0.6200801105455565</v>
      </c>
      <c r="U97" s="336" t="s">
        <v>46</v>
      </c>
      <c r="V97" s="361">
        <v>108.951520813869</v>
      </c>
      <c r="W97" s="366">
        <v>65.75376310598983</v>
      </c>
      <c r="X97" s="374">
        <v>43.19775770787916</v>
      </c>
      <c r="Y97" s="274">
        <v>0.6035139538650635</v>
      </c>
    </row>
    <row r="98" spans="1:25" ht="12.75">
      <c r="A98" s="15"/>
      <c r="B98" s="60" t="s">
        <v>27</v>
      </c>
      <c r="C98" s="46">
        <v>302542.4</v>
      </c>
      <c r="D98" s="46">
        <v>159497.2</v>
      </c>
      <c r="E98" s="346">
        <f t="shared" si="0"/>
        <v>0.5271895773947718</v>
      </c>
      <c r="G98" s="140" t="s">
        <v>27</v>
      </c>
      <c r="H98" s="144">
        <v>3654</v>
      </c>
      <c r="I98" s="164">
        <v>3649</v>
      </c>
      <c r="J98" s="143">
        <v>3664</v>
      </c>
      <c r="K98" s="143">
        <v>3716</v>
      </c>
      <c r="L98" s="143">
        <v>3701</v>
      </c>
      <c r="M98" s="354">
        <f t="shared" si="1"/>
        <v>3676.8</v>
      </c>
      <c r="O98" s="336" t="s">
        <v>27</v>
      </c>
      <c r="P98" s="361">
        <f t="shared" si="4"/>
        <v>82.28416013925153</v>
      </c>
      <c r="Q98" s="366">
        <f t="shared" si="5"/>
        <v>43.37935161009574</v>
      </c>
      <c r="R98" s="374">
        <f t="shared" si="2"/>
        <v>38.90480852915579</v>
      </c>
      <c r="S98" s="274">
        <f t="shared" si="3"/>
        <v>0.5271895773947718</v>
      </c>
      <c r="U98" s="336" t="s">
        <v>36</v>
      </c>
      <c r="V98" s="361">
        <v>99.31184866334391</v>
      </c>
      <c r="W98" s="366">
        <v>42.114484216885664</v>
      </c>
      <c r="X98" s="374">
        <v>57.197364446458245</v>
      </c>
      <c r="Y98" s="274">
        <v>0.42406303763057585</v>
      </c>
    </row>
    <row r="99" spans="1:25" ht="12.75">
      <c r="A99" s="15"/>
      <c r="B99" s="60" t="s">
        <v>45</v>
      </c>
      <c r="C99" s="46">
        <v>910689.4</v>
      </c>
      <c r="D99" s="46">
        <v>890033.6</v>
      </c>
      <c r="E99" s="346">
        <f t="shared" si="0"/>
        <v>0.9773185017855703</v>
      </c>
      <c r="G99" s="140" t="s">
        <v>45</v>
      </c>
      <c r="H99" s="144">
        <v>14156</v>
      </c>
      <c r="I99" s="164">
        <v>13982</v>
      </c>
      <c r="J99" s="143">
        <v>13733</v>
      </c>
      <c r="K99" s="143">
        <v>13905</v>
      </c>
      <c r="L99" s="143">
        <v>13830</v>
      </c>
      <c r="M99" s="354">
        <f t="shared" si="1"/>
        <v>13921.2</v>
      </c>
      <c r="O99" s="336" t="s">
        <v>45</v>
      </c>
      <c r="P99" s="361">
        <f t="shared" si="4"/>
        <v>65.41744964514554</v>
      </c>
      <c r="Q99" s="366">
        <f t="shared" si="5"/>
        <v>63.93368387782662</v>
      </c>
      <c r="R99" s="374">
        <f t="shared" si="2"/>
        <v>1.4837657673189213</v>
      </c>
      <c r="S99" s="274">
        <f t="shared" si="3"/>
        <v>0.9773185017855702</v>
      </c>
      <c r="U99" s="336" t="s">
        <v>26</v>
      </c>
      <c r="V99" s="361">
        <v>96.79826992210904</v>
      </c>
      <c r="W99" s="366">
        <v>61.82912672258838</v>
      </c>
      <c r="X99" s="374">
        <v>34.969143199520666</v>
      </c>
      <c r="Y99" s="274">
        <v>0.6387420640094147</v>
      </c>
    </row>
    <row r="100" spans="1:25" ht="12.75">
      <c r="A100" s="15"/>
      <c r="B100" s="60" t="s">
        <v>23</v>
      </c>
      <c r="C100" s="46">
        <v>73387.8</v>
      </c>
      <c r="D100" s="46">
        <v>47941.6</v>
      </c>
      <c r="E100" s="346">
        <f t="shared" si="0"/>
        <v>0.65326389399873</v>
      </c>
      <c r="G100" s="140" t="s">
        <v>23</v>
      </c>
      <c r="H100" s="144">
        <v>483</v>
      </c>
      <c r="I100" s="164">
        <v>458</v>
      </c>
      <c r="J100" s="143">
        <v>480</v>
      </c>
      <c r="K100" s="143">
        <v>479</v>
      </c>
      <c r="L100" s="143">
        <v>482</v>
      </c>
      <c r="M100" s="354">
        <f t="shared" si="1"/>
        <v>476.4</v>
      </c>
      <c r="O100" s="336" t="s">
        <v>23</v>
      </c>
      <c r="P100" s="361">
        <f t="shared" si="4"/>
        <v>154.0465994962217</v>
      </c>
      <c r="Q100" s="366">
        <f t="shared" si="5"/>
        <v>100.63308144416457</v>
      </c>
      <c r="R100" s="374">
        <f t="shared" si="2"/>
        <v>53.413518052057114</v>
      </c>
      <c r="S100" s="274">
        <f t="shared" si="3"/>
        <v>0.65326389399873</v>
      </c>
      <c r="U100" s="336" t="s">
        <v>42</v>
      </c>
      <c r="V100" s="361">
        <v>91.77697539087148</v>
      </c>
      <c r="W100" s="366">
        <v>58.11561382598332</v>
      </c>
      <c r="X100" s="374">
        <v>33.66136156488817</v>
      </c>
      <c r="Y100" s="274">
        <v>0.6332265100094346</v>
      </c>
    </row>
    <row r="101" spans="1:25" ht="12.75">
      <c r="A101" s="15"/>
      <c r="B101" s="60" t="s">
        <v>46</v>
      </c>
      <c r="C101" s="46">
        <v>209906</v>
      </c>
      <c r="D101" s="46">
        <v>126681.2</v>
      </c>
      <c r="E101" s="346">
        <f t="shared" si="0"/>
        <v>0.6035139538650633</v>
      </c>
      <c r="G101" s="140" t="s">
        <v>46</v>
      </c>
      <c r="H101" s="144">
        <v>1922</v>
      </c>
      <c r="I101" s="164">
        <v>1930</v>
      </c>
      <c r="J101" s="143">
        <v>1927</v>
      </c>
      <c r="K101" s="143">
        <v>1929</v>
      </c>
      <c r="L101" s="143">
        <v>1925</v>
      </c>
      <c r="M101" s="354">
        <f t="shared" si="1"/>
        <v>1926.6</v>
      </c>
      <c r="O101" s="336" t="s">
        <v>46</v>
      </c>
      <c r="P101" s="361">
        <f t="shared" si="4"/>
        <v>108.951520813869</v>
      </c>
      <c r="Q101" s="366">
        <f t="shared" si="5"/>
        <v>65.75376310598983</v>
      </c>
      <c r="R101" s="374">
        <f t="shared" si="2"/>
        <v>43.19775770787916</v>
      </c>
      <c r="S101" s="274">
        <f t="shared" si="3"/>
        <v>0.6035139538650635</v>
      </c>
      <c r="U101" s="336" t="s">
        <v>37</v>
      </c>
      <c r="V101" s="361">
        <v>85.29036845179148</v>
      </c>
      <c r="W101" s="366">
        <v>44.72336913740129</v>
      </c>
      <c r="X101" s="374">
        <v>40.56699931439019</v>
      </c>
      <c r="Y101" s="274">
        <v>0.5243659975824844</v>
      </c>
    </row>
    <row r="102" spans="1:25" ht="12.75">
      <c r="A102" s="15"/>
      <c r="B102" s="60" t="s">
        <v>24</v>
      </c>
      <c r="C102" s="46">
        <v>261048.6</v>
      </c>
      <c r="D102" s="46">
        <v>150343.2</v>
      </c>
      <c r="E102" s="346">
        <f t="shared" si="0"/>
        <v>0.5759203458666318</v>
      </c>
      <c r="G102" s="140" t="s">
        <v>24</v>
      </c>
      <c r="H102" s="144">
        <v>2294</v>
      </c>
      <c r="I102" s="164">
        <v>2294</v>
      </c>
      <c r="J102" s="143">
        <v>2284</v>
      </c>
      <c r="K102" s="143">
        <v>2257</v>
      </c>
      <c r="L102" s="143">
        <v>2259</v>
      </c>
      <c r="M102" s="354">
        <f t="shared" si="1"/>
        <v>2277.6</v>
      </c>
      <c r="O102" s="336" t="s">
        <v>24</v>
      </c>
      <c r="P102" s="361">
        <f t="shared" si="4"/>
        <v>114.61564805057957</v>
      </c>
      <c r="Q102" s="366">
        <f t="shared" si="5"/>
        <v>66.00948366701792</v>
      </c>
      <c r="R102" s="374">
        <f t="shared" si="2"/>
        <v>48.60616438356165</v>
      </c>
      <c r="S102" s="274">
        <f t="shared" si="3"/>
        <v>0.5759203458666318</v>
      </c>
      <c r="U102" s="336" t="s">
        <v>27</v>
      </c>
      <c r="V102" s="361">
        <v>82.28416013925153</v>
      </c>
      <c r="W102" s="366">
        <v>43.37935161009574</v>
      </c>
      <c r="X102" s="374">
        <v>38.90480852915579</v>
      </c>
      <c r="Y102" s="274">
        <v>0.5271895773947718</v>
      </c>
    </row>
    <row r="103" spans="1:25" ht="12.75">
      <c r="A103" s="15"/>
      <c r="B103" s="60" t="s">
        <v>47</v>
      </c>
      <c r="C103" s="46">
        <v>340178.2</v>
      </c>
      <c r="D103" s="46">
        <v>237937.6</v>
      </c>
      <c r="E103" s="346">
        <f t="shared" si="0"/>
        <v>0.6994498765646946</v>
      </c>
      <c r="G103" s="145" t="s">
        <v>47</v>
      </c>
      <c r="H103" s="149">
        <v>3074</v>
      </c>
      <c r="I103" s="166">
        <v>3063</v>
      </c>
      <c r="J103" s="148">
        <v>3032</v>
      </c>
      <c r="K103" s="148">
        <v>3036</v>
      </c>
      <c r="L103" s="148" t="s">
        <v>0</v>
      </c>
      <c r="M103" s="354">
        <f t="shared" si="1"/>
        <v>3051.25</v>
      </c>
      <c r="O103" s="337" t="s">
        <v>47</v>
      </c>
      <c r="P103" s="361">
        <f t="shared" si="4"/>
        <v>111.48814420319542</v>
      </c>
      <c r="Q103" s="366">
        <f t="shared" si="5"/>
        <v>77.9803687013519</v>
      </c>
      <c r="R103" s="374">
        <f t="shared" si="2"/>
        <v>33.50777550184351</v>
      </c>
      <c r="S103" s="274">
        <f t="shared" si="3"/>
        <v>0.6994498765646946</v>
      </c>
      <c r="U103" s="377" t="s">
        <v>41</v>
      </c>
      <c r="V103" s="361">
        <v>80.69730844367267</v>
      </c>
      <c r="W103" s="366">
        <v>53.28901671369655</v>
      </c>
      <c r="X103" s="374">
        <v>27.40829172997612</v>
      </c>
      <c r="Y103" s="274">
        <v>0.6603568042283924</v>
      </c>
    </row>
    <row r="104" spans="1:25" ht="12.75">
      <c r="A104" s="15"/>
      <c r="B104" s="60" t="s">
        <v>21</v>
      </c>
      <c r="C104" s="46">
        <v>2393392.6</v>
      </c>
      <c r="D104" s="46">
        <v>1273756.8</v>
      </c>
      <c r="E104" s="346">
        <f t="shared" si="0"/>
        <v>0.5321971831951013</v>
      </c>
      <c r="G104" s="150" t="s">
        <v>21</v>
      </c>
      <c r="H104" s="154">
        <v>17234</v>
      </c>
      <c r="I104" s="171">
        <v>17172</v>
      </c>
      <c r="J104" s="153">
        <v>17282</v>
      </c>
      <c r="K104" s="153">
        <v>17259</v>
      </c>
      <c r="L104" s="153">
        <v>17240</v>
      </c>
      <c r="M104" s="354">
        <f t="shared" si="1"/>
        <v>17237.4</v>
      </c>
      <c r="O104" s="339" t="s">
        <v>21</v>
      </c>
      <c r="P104" s="363">
        <f t="shared" si="4"/>
        <v>138.8488171069883</v>
      </c>
      <c r="Q104" s="367">
        <f t="shared" si="5"/>
        <v>73.89494935431097</v>
      </c>
      <c r="R104" s="376">
        <f t="shared" si="2"/>
        <v>64.95386775267733</v>
      </c>
      <c r="S104" s="372">
        <f t="shared" si="3"/>
        <v>0.5321971831951013</v>
      </c>
      <c r="U104" s="379" t="s">
        <v>32</v>
      </c>
      <c r="V104" s="362">
        <v>77.74448187041807</v>
      </c>
      <c r="W104" s="380">
        <v>59.02187438082029</v>
      </c>
      <c r="X104" s="381">
        <v>18.722607489597777</v>
      </c>
      <c r="Y104" s="382">
        <v>0.7591776671583714</v>
      </c>
    </row>
    <row r="105" spans="1:25" ht="12.75">
      <c r="A105" s="15"/>
      <c r="B105" s="60" t="s">
        <v>28</v>
      </c>
      <c r="C105" s="46">
        <v>203828</v>
      </c>
      <c r="D105" s="46">
        <v>110137.4</v>
      </c>
      <c r="E105" s="346">
        <f t="shared" si="0"/>
        <v>0.5403448005180839</v>
      </c>
      <c r="G105" s="135" t="s">
        <v>28</v>
      </c>
      <c r="H105" s="139">
        <v>1006</v>
      </c>
      <c r="I105" s="160">
        <v>999</v>
      </c>
      <c r="J105" s="138">
        <v>993</v>
      </c>
      <c r="K105" s="138">
        <v>987</v>
      </c>
      <c r="L105" s="138">
        <v>986</v>
      </c>
      <c r="M105" s="354">
        <f t="shared" si="1"/>
        <v>994.2</v>
      </c>
      <c r="O105" s="340" t="s">
        <v>28</v>
      </c>
      <c r="P105" s="364">
        <f t="shared" si="4"/>
        <v>205.01709917521623</v>
      </c>
      <c r="Q105" s="368">
        <f t="shared" si="5"/>
        <v>110.77992355662843</v>
      </c>
      <c r="R105" s="374">
        <f t="shared" si="2"/>
        <v>94.2371756185878</v>
      </c>
      <c r="S105" s="274">
        <f t="shared" si="3"/>
        <v>0.5403448005180839</v>
      </c>
      <c r="U105" s="378" t="s">
        <v>34</v>
      </c>
      <c r="V105" s="362">
        <v>73.14252921535893</v>
      </c>
      <c r="W105" s="380">
        <v>45.889398998330556</v>
      </c>
      <c r="X105" s="383">
        <v>27.253130217028378</v>
      </c>
      <c r="Y105" s="382">
        <v>0.6273969397915544</v>
      </c>
    </row>
    <row r="106" spans="1:25" ht="12.75">
      <c r="A106" s="15"/>
      <c r="B106" s="60" t="s">
        <v>48</v>
      </c>
      <c r="C106" s="46">
        <v>248427</v>
      </c>
      <c r="D106" s="46">
        <v>154566.25</v>
      </c>
      <c r="E106" s="346">
        <f t="shared" si="0"/>
        <v>0.6221797550185769</v>
      </c>
      <c r="G106" s="150" t="s">
        <v>48</v>
      </c>
      <c r="H106" s="154">
        <v>1535</v>
      </c>
      <c r="I106" s="171">
        <v>1532</v>
      </c>
      <c r="J106" s="153">
        <v>1529</v>
      </c>
      <c r="K106" s="153">
        <v>1526</v>
      </c>
      <c r="L106" s="153" t="s">
        <v>0</v>
      </c>
      <c r="M106" s="354">
        <f t="shared" si="1"/>
        <v>1530.5</v>
      </c>
      <c r="O106" s="339" t="s">
        <v>48</v>
      </c>
      <c r="P106" s="369">
        <f t="shared" si="4"/>
        <v>162.31754328650769</v>
      </c>
      <c r="Q106" s="370">
        <f t="shared" si="5"/>
        <v>100.99068931721659</v>
      </c>
      <c r="R106" s="376">
        <f t="shared" si="2"/>
        <v>61.32685396929109</v>
      </c>
      <c r="S106" s="372">
        <f t="shared" si="3"/>
        <v>0.6221797550185768</v>
      </c>
      <c r="U106" s="339" t="s">
        <v>45</v>
      </c>
      <c r="V106" s="369">
        <v>65.41744964514554</v>
      </c>
      <c r="W106" s="370">
        <v>63.93368387782662</v>
      </c>
      <c r="X106" s="376">
        <v>1.4837657673189213</v>
      </c>
      <c r="Y106" s="372">
        <v>0.9773185017855702</v>
      </c>
    </row>
    <row r="107" spans="3:12" ht="12.75">
      <c r="C107" s="347"/>
      <c r="D107" s="347"/>
      <c r="E107" s="348"/>
      <c r="I107" s="349"/>
      <c r="J107" s="165"/>
      <c r="K107" s="165"/>
      <c r="L107" s="350"/>
    </row>
    <row r="108" spans="3:14" ht="12.75">
      <c r="C108" s="347"/>
      <c r="D108" s="347"/>
      <c r="E108" s="348"/>
      <c r="K108" s="349"/>
      <c r="L108" s="165"/>
      <c r="M108" s="165"/>
      <c r="N108" s="350"/>
    </row>
    <row r="113" spans="2:18" ht="12.75">
      <c r="B113" s="13" t="s">
        <v>65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R113" s="14"/>
    </row>
    <row r="114" spans="2:29" ht="12.7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</row>
    <row r="115" spans="2:29" ht="12.75">
      <c r="B115" s="13" t="s">
        <v>84</v>
      </c>
      <c r="C115" s="182">
        <v>42746.56958333333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R115" s="14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7"/>
    </row>
    <row r="116" spans="2:29" ht="12.75">
      <c r="B116" s="13" t="s">
        <v>85</v>
      </c>
      <c r="C116" s="182">
        <v>42752.72396883102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R116" s="14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</row>
    <row r="117" spans="2:29" ht="12.75">
      <c r="B117" s="13" t="s">
        <v>86</v>
      </c>
      <c r="C117" s="13" t="s">
        <v>87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R117" s="14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/>
    </row>
    <row r="118" spans="2:29" ht="12.7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</row>
    <row r="119" spans="2:29" ht="12.75">
      <c r="B119" s="13" t="s">
        <v>88</v>
      </c>
      <c r="C119" s="13" t="s">
        <v>89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R119" s="14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</row>
    <row r="120" spans="2:29" ht="12.75">
      <c r="B120" s="13" t="s">
        <v>66</v>
      </c>
      <c r="C120" s="13" t="s">
        <v>156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R120" s="14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</row>
    <row r="121" spans="2:29" ht="12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</row>
    <row r="122" spans="2:29" ht="12.75">
      <c r="B122" s="60" t="s">
        <v>67</v>
      </c>
      <c r="C122" s="60" t="s">
        <v>50</v>
      </c>
      <c r="D122" s="60" t="s">
        <v>51</v>
      </c>
      <c r="E122" s="60">
        <v>2002</v>
      </c>
      <c r="F122" s="60" t="s">
        <v>53</v>
      </c>
      <c r="G122" s="60" t="s">
        <v>54</v>
      </c>
      <c r="H122" s="60"/>
      <c r="I122" s="60"/>
      <c r="J122" s="60" t="s">
        <v>60</v>
      </c>
      <c r="K122" s="60" t="s">
        <v>61</v>
      </c>
      <c r="L122" s="60" t="s">
        <v>69</v>
      </c>
      <c r="M122" s="60" t="s">
        <v>70</v>
      </c>
      <c r="N122" s="60" t="s">
        <v>71</v>
      </c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</row>
    <row r="123" spans="2:29" ht="12.75">
      <c r="B123" s="60" t="s">
        <v>72</v>
      </c>
      <c r="C123" s="300">
        <f>SUM(C125:C152)</f>
        <v>26892571</v>
      </c>
      <c r="D123" s="300">
        <f aca="true" t="shared" si="6" ref="D123:E123">SUM(D125:D152)</f>
        <v>26346120</v>
      </c>
      <c r="E123" s="300">
        <f t="shared" si="6"/>
        <v>25871370</v>
      </c>
      <c r="F123" s="300">
        <f>SUM(F125:F152)</f>
        <v>25315964</v>
      </c>
      <c r="G123" s="46">
        <v>25572638</v>
      </c>
      <c r="H123" s="300">
        <f>AVERAGE(C123:G123)</f>
        <v>25999732.6</v>
      </c>
      <c r="I123" s="46"/>
      <c r="J123" s="46">
        <v>23779466</v>
      </c>
      <c r="K123" s="46">
        <v>24096508</v>
      </c>
      <c r="L123" s="46">
        <v>23632410</v>
      </c>
      <c r="M123" s="46">
        <v>24051396</v>
      </c>
      <c r="N123" s="300">
        <f>SUM(N125:N152)</f>
        <v>24363382</v>
      </c>
      <c r="O123" s="187">
        <f>AVERAGE(J123:N123)</f>
        <v>23984632.4</v>
      </c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</row>
    <row r="124" spans="2:29" ht="12.75">
      <c r="B124" s="60" t="s">
        <v>95</v>
      </c>
      <c r="C124" s="46">
        <v>21890209</v>
      </c>
      <c r="D124" s="46">
        <v>21191436</v>
      </c>
      <c r="E124" s="46">
        <v>20778663</v>
      </c>
      <c r="F124" s="46">
        <v>20377387</v>
      </c>
      <c r="G124" s="46">
        <v>20499993</v>
      </c>
      <c r="H124" s="300">
        <f aca="true" t="shared" si="7" ref="H124:H154">AVERAGE(C124:G124)</f>
        <v>20947537.6</v>
      </c>
      <c r="I124" s="46"/>
      <c r="J124" s="46">
        <v>18682255</v>
      </c>
      <c r="K124" s="46">
        <v>18879404</v>
      </c>
      <c r="L124" s="46">
        <v>18409995</v>
      </c>
      <c r="M124" s="46">
        <v>18662524</v>
      </c>
      <c r="N124" s="300">
        <f>SUM(N125+N128+N129+N131+N132+N133+N134+N136+N140+N143+N144+N146+N150+N151+N152)</f>
        <v>18998537</v>
      </c>
      <c r="O124" s="187">
        <f>AVERAGE(J124:N124)</f>
        <v>18726543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</row>
    <row r="125" spans="2:29" ht="12.75">
      <c r="B125" s="60" t="s">
        <v>31</v>
      </c>
      <c r="C125" s="46">
        <v>501875</v>
      </c>
      <c r="D125" s="46">
        <v>478354</v>
      </c>
      <c r="E125" s="46">
        <v>474982</v>
      </c>
      <c r="F125" s="46">
        <v>448704</v>
      </c>
      <c r="G125" s="46">
        <v>443522</v>
      </c>
      <c r="H125" s="300">
        <f>AVERAGE(C125:G125)</f>
        <v>469487.4</v>
      </c>
      <c r="I125" s="46"/>
      <c r="J125" s="46">
        <v>426035</v>
      </c>
      <c r="K125" s="46">
        <v>419459</v>
      </c>
      <c r="L125" s="46">
        <v>415692</v>
      </c>
      <c r="M125" s="46">
        <v>414910</v>
      </c>
      <c r="N125" s="46">
        <v>412072</v>
      </c>
      <c r="O125" s="187">
        <f>AVERAGE(J125:N125)</f>
        <v>417633.6</v>
      </c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</row>
    <row r="126" spans="2:29" ht="12.75">
      <c r="B126" s="60" t="s">
        <v>32</v>
      </c>
      <c r="C126" s="46">
        <v>345254</v>
      </c>
      <c r="D126" s="46">
        <v>351431</v>
      </c>
      <c r="E126" s="46">
        <v>343410</v>
      </c>
      <c r="F126" s="46">
        <v>330695</v>
      </c>
      <c r="G126" s="46">
        <v>355068</v>
      </c>
      <c r="H126" s="300">
        <f t="shared" si="7"/>
        <v>345171.6</v>
      </c>
      <c r="I126" s="46"/>
      <c r="J126" s="46">
        <v>355349</v>
      </c>
      <c r="K126" s="46">
        <v>343530</v>
      </c>
      <c r="L126" s="46">
        <v>383026</v>
      </c>
      <c r="M126" s="46">
        <v>402702</v>
      </c>
      <c r="N126" s="46">
        <v>477275</v>
      </c>
      <c r="O126" s="187">
        <f aca="true" t="shared" si="8" ref="O126:O154">AVERAGE(J126:N126)</f>
        <v>392376.4</v>
      </c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</row>
    <row r="127" spans="2:29" ht="12.75">
      <c r="B127" s="60" t="s">
        <v>20</v>
      </c>
      <c r="C127" s="46">
        <v>562952</v>
      </c>
      <c r="D127" s="46">
        <v>605742</v>
      </c>
      <c r="E127" s="46">
        <v>559820</v>
      </c>
      <c r="F127" s="46">
        <v>506577</v>
      </c>
      <c r="G127" s="46">
        <v>564164</v>
      </c>
      <c r="H127" s="300">
        <f t="shared" si="7"/>
        <v>559851</v>
      </c>
      <c r="I127" s="46"/>
      <c r="J127" s="46">
        <v>512294</v>
      </c>
      <c r="K127" s="46">
        <v>595324</v>
      </c>
      <c r="L127" s="46">
        <v>591097</v>
      </c>
      <c r="M127" s="46">
        <v>577028</v>
      </c>
      <c r="N127" s="46">
        <v>577049</v>
      </c>
      <c r="O127" s="187">
        <f t="shared" si="8"/>
        <v>570558.4</v>
      </c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</row>
    <row r="128" spans="2:29" ht="12.75">
      <c r="B128" s="60" t="s">
        <v>33</v>
      </c>
      <c r="C128" s="46">
        <v>632339</v>
      </c>
      <c r="D128" s="46">
        <v>627015</v>
      </c>
      <c r="E128" s="46">
        <v>598320</v>
      </c>
      <c r="F128" s="46">
        <v>580539</v>
      </c>
      <c r="G128" s="46">
        <v>590718</v>
      </c>
      <c r="H128" s="300">
        <f t="shared" si="7"/>
        <v>605786.2</v>
      </c>
      <c r="I128" s="46"/>
      <c r="J128" s="46">
        <v>551442</v>
      </c>
      <c r="K128" s="46">
        <v>547839</v>
      </c>
      <c r="L128" s="46">
        <v>541541</v>
      </c>
      <c r="M128" s="46">
        <v>545133</v>
      </c>
      <c r="N128" s="46">
        <v>537557</v>
      </c>
      <c r="O128" s="187">
        <f t="shared" si="8"/>
        <v>544702.4</v>
      </c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</row>
    <row r="129" spans="2:29" ht="12.75">
      <c r="B129" s="60" t="s">
        <v>73</v>
      </c>
      <c r="C129" s="46">
        <v>4027847</v>
      </c>
      <c r="D129" s="46">
        <v>3877045</v>
      </c>
      <c r="E129" s="46">
        <v>3799710</v>
      </c>
      <c r="F129" s="46">
        <v>3707919</v>
      </c>
      <c r="G129" s="46">
        <v>3724150</v>
      </c>
      <c r="H129" s="300">
        <f t="shared" si="7"/>
        <v>3827334.2</v>
      </c>
      <c r="I129" s="46"/>
      <c r="J129" s="46">
        <v>3420764</v>
      </c>
      <c r="K129" s="46">
        <v>3636859</v>
      </c>
      <c r="L129" s="46">
        <v>3507072</v>
      </c>
      <c r="M129" s="46">
        <v>3526955</v>
      </c>
      <c r="N129" s="299">
        <v>3526955</v>
      </c>
      <c r="O129" s="187">
        <f t="shared" si="8"/>
        <v>3523721</v>
      </c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2:29" ht="12.75">
      <c r="B130" s="60" t="s">
        <v>34</v>
      </c>
      <c r="C130" s="300">
        <v>60318</v>
      </c>
      <c r="D130" s="300">
        <v>60318</v>
      </c>
      <c r="E130" s="300">
        <v>60318</v>
      </c>
      <c r="F130" s="300">
        <v>60318</v>
      </c>
      <c r="G130" s="46">
        <v>60318</v>
      </c>
      <c r="H130" s="300">
        <f t="shared" si="7"/>
        <v>60318</v>
      </c>
      <c r="I130" s="46"/>
      <c r="J130" s="46">
        <v>65752</v>
      </c>
      <c r="K130" s="46">
        <v>69207</v>
      </c>
      <c r="L130" s="46">
        <v>74500</v>
      </c>
      <c r="M130" s="46">
        <v>69031</v>
      </c>
      <c r="N130" s="46">
        <v>72009</v>
      </c>
      <c r="O130" s="187">
        <f t="shared" si="8"/>
        <v>70099.8</v>
      </c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2:29" ht="12.75">
      <c r="B131" s="60" t="s">
        <v>35</v>
      </c>
      <c r="C131" s="46">
        <v>975501</v>
      </c>
      <c r="D131" s="46">
        <v>935005</v>
      </c>
      <c r="E131" s="46">
        <v>926475</v>
      </c>
      <c r="F131" s="46">
        <v>951078</v>
      </c>
      <c r="G131" s="46">
        <v>923709</v>
      </c>
      <c r="H131" s="300">
        <f t="shared" si="7"/>
        <v>942353.6</v>
      </c>
      <c r="I131" s="46"/>
      <c r="J131" s="46">
        <v>867451</v>
      </c>
      <c r="K131" s="46">
        <v>819916</v>
      </c>
      <c r="L131" s="46">
        <v>834305</v>
      </c>
      <c r="M131" s="46">
        <v>899232</v>
      </c>
      <c r="N131" s="299">
        <v>899232</v>
      </c>
      <c r="O131" s="187">
        <f t="shared" si="8"/>
        <v>864027.2</v>
      </c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</row>
    <row r="132" spans="2:29" ht="12.75">
      <c r="B132" s="60" t="s">
        <v>36</v>
      </c>
      <c r="C132" s="46">
        <v>609756</v>
      </c>
      <c r="D132" s="46">
        <v>602829</v>
      </c>
      <c r="E132" s="46">
        <v>599240</v>
      </c>
      <c r="F132" s="46">
        <v>588092</v>
      </c>
      <c r="G132" s="46">
        <v>592005</v>
      </c>
      <c r="H132" s="300">
        <f t="shared" si="7"/>
        <v>598384.4</v>
      </c>
      <c r="I132" s="46"/>
      <c r="J132" s="46">
        <v>548925</v>
      </c>
      <c r="K132" s="46">
        <v>522399</v>
      </c>
      <c r="L132" s="46">
        <v>516056</v>
      </c>
      <c r="M132" s="46">
        <v>522424</v>
      </c>
      <c r="N132" s="46">
        <v>520371</v>
      </c>
      <c r="O132" s="187">
        <f t="shared" si="8"/>
        <v>526035</v>
      </c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</row>
    <row r="133" spans="2:29" ht="12.75">
      <c r="B133" s="60" t="s">
        <v>37</v>
      </c>
      <c r="C133" s="46">
        <v>2378373</v>
      </c>
      <c r="D133" s="46">
        <v>2259842</v>
      </c>
      <c r="E133" s="46">
        <v>2167972</v>
      </c>
      <c r="F133" s="46">
        <v>2361395</v>
      </c>
      <c r="G133" s="46">
        <v>2239973</v>
      </c>
      <c r="H133" s="300">
        <f t="shared" si="7"/>
        <v>2281511</v>
      </c>
      <c r="I133" s="46"/>
      <c r="J133" s="46">
        <v>2056310</v>
      </c>
      <c r="K133" s="46">
        <v>1948560</v>
      </c>
      <c r="L133" s="46">
        <v>1891595</v>
      </c>
      <c r="M133" s="46">
        <v>2010920</v>
      </c>
      <c r="N133" s="46">
        <v>2169075</v>
      </c>
      <c r="O133" s="187">
        <f t="shared" si="8"/>
        <v>2015292</v>
      </c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</row>
    <row r="134" spans="2:29" ht="12.75">
      <c r="B134" s="60" t="s">
        <v>22</v>
      </c>
      <c r="C134" s="46">
        <v>5246328</v>
      </c>
      <c r="D134" s="46">
        <v>5101276</v>
      </c>
      <c r="E134" s="46">
        <v>5005385</v>
      </c>
      <c r="F134" s="46">
        <v>4712963</v>
      </c>
      <c r="G134" s="46">
        <v>4951278</v>
      </c>
      <c r="H134" s="300">
        <f>AVERAGE(C134:G134)</f>
        <v>5003446</v>
      </c>
      <c r="I134" s="46"/>
      <c r="J134" s="46">
        <v>4526226</v>
      </c>
      <c r="K134" s="46">
        <v>4711068</v>
      </c>
      <c r="L134" s="46">
        <v>4411196</v>
      </c>
      <c r="M134" s="46">
        <v>4525920</v>
      </c>
      <c r="N134" s="46">
        <v>4632643</v>
      </c>
      <c r="O134" s="187">
        <f t="shared" si="8"/>
        <v>4561410.6</v>
      </c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</row>
    <row r="135" spans="2:29" ht="12.75">
      <c r="B135" s="60" t="s">
        <v>38</v>
      </c>
      <c r="C135" s="46">
        <v>208937</v>
      </c>
      <c r="D135" s="46">
        <v>222379</v>
      </c>
      <c r="E135" s="46">
        <v>214494</v>
      </c>
      <c r="F135" s="46">
        <v>208077</v>
      </c>
      <c r="G135" s="46">
        <v>216342</v>
      </c>
      <c r="H135" s="300">
        <f t="shared" si="7"/>
        <v>214045.8</v>
      </c>
      <c r="I135" s="46"/>
      <c r="J135" s="46">
        <v>202185</v>
      </c>
      <c r="K135" s="46">
        <v>214534</v>
      </c>
      <c r="L135" s="46">
        <v>197646</v>
      </c>
      <c r="M135" s="46">
        <v>163367</v>
      </c>
      <c r="N135" s="46">
        <v>161549</v>
      </c>
      <c r="O135" s="187">
        <f t="shared" si="8"/>
        <v>187856.2</v>
      </c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</row>
    <row r="136" spans="2:29" ht="12.75">
      <c r="B136" s="60" t="s">
        <v>39</v>
      </c>
      <c r="C136" s="46">
        <v>2340216</v>
      </c>
      <c r="D136" s="46">
        <v>2332588</v>
      </c>
      <c r="E136" s="46">
        <v>2313004</v>
      </c>
      <c r="F136" s="46">
        <v>2276137</v>
      </c>
      <c r="G136" s="46">
        <v>2261745</v>
      </c>
      <c r="H136" s="300">
        <f t="shared" si="7"/>
        <v>2304738</v>
      </c>
      <c r="I136" s="46"/>
      <c r="J136" s="46">
        <v>1859444</v>
      </c>
      <c r="K136" s="46">
        <v>1939013</v>
      </c>
      <c r="L136" s="46">
        <v>2041481</v>
      </c>
      <c r="M136" s="46">
        <v>1945608</v>
      </c>
      <c r="N136" s="46">
        <v>1936650</v>
      </c>
      <c r="O136" s="187">
        <f t="shared" si="8"/>
        <v>1944439.2</v>
      </c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</row>
    <row r="137" spans="2:29" ht="12.75">
      <c r="B137" s="60" t="s">
        <v>40</v>
      </c>
      <c r="C137" s="46">
        <v>31957</v>
      </c>
      <c r="D137" s="46">
        <v>34145</v>
      </c>
      <c r="E137" s="46">
        <v>35773</v>
      </c>
      <c r="F137" s="46">
        <v>35554</v>
      </c>
      <c r="G137" s="46">
        <v>33292</v>
      </c>
      <c r="H137" s="300">
        <f t="shared" si="7"/>
        <v>34144.2</v>
      </c>
      <c r="I137" s="46"/>
      <c r="J137" s="46">
        <v>27653</v>
      </c>
      <c r="K137" s="46">
        <v>28243</v>
      </c>
      <c r="L137" s="46">
        <v>26886</v>
      </c>
      <c r="M137" s="46">
        <v>23442</v>
      </c>
      <c r="N137" s="46">
        <v>23328</v>
      </c>
      <c r="O137" s="187">
        <f t="shared" si="8"/>
        <v>25910.4</v>
      </c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</row>
    <row r="138" spans="2:29" ht="12.75">
      <c r="B138" s="60" t="s">
        <v>41</v>
      </c>
      <c r="C138" s="46">
        <v>95781</v>
      </c>
      <c r="D138" s="46">
        <v>105502</v>
      </c>
      <c r="E138" s="46">
        <v>102346</v>
      </c>
      <c r="F138" s="46">
        <v>107714</v>
      </c>
      <c r="G138" s="46">
        <v>106542</v>
      </c>
      <c r="H138" s="300">
        <f t="shared" si="7"/>
        <v>103577</v>
      </c>
      <c r="I138" s="46"/>
      <c r="J138" s="46">
        <v>141237</v>
      </c>
      <c r="K138" s="46">
        <v>140787</v>
      </c>
      <c r="L138" s="46">
        <v>148565</v>
      </c>
      <c r="M138" s="46">
        <v>153804</v>
      </c>
      <c r="N138" s="46">
        <v>159152</v>
      </c>
      <c r="O138" s="187">
        <f t="shared" si="8"/>
        <v>148709</v>
      </c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</row>
    <row r="139" spans="2:29" ht="12.75">
      <c r="B139" s="60" t="s">
        <v>42</v>
      </c>
      <c r="C139" s="46">
        <v>209545</v>
      </c>
      <c r="D139" s="46">
        <v>220013</v>
      </c>
      <c r="E139" s="46">
        <v>232874</v>
      </c>
      <c r="F139" s="46">
        <v>229684</v>
      </c>
      <c r="G139" s="46">
        <v>232211</v>
      </c>
      <c r="H139" s="300">
        <f t="shared" si="7"/>
        <v>224865.4</v>
      </c>
      <c r="I139" s="46"/>
      <c r="J139" s="46">
        <v>258623</v>
      </c>
      <c r="K139" s="46">
        <v>258934</v>
      </c>
      <c r="L139" s="46">
        <v>262504</v>
      </c>
      <c r="M139" s="46">
        <v>263063</v>
      </c>
      <c r="N139" s="46">
        <v>265891</v>
      </c>
      <c r="O139" s="187">
        <f t="shared" si="8"/>
        <v>261803</v>
      </c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</row>
    <row r="140" spans="2:29" ht="12.75">
      <c r="B140" s="60" t="s">
        <v>29</v>
      </c>
      <c r="C140" s="46">
        <v>37231</v>
      </c>
      <c r="D140" s="46">
        <v>34446</v>
      </c>
      <c r="E140" s="46">
        <v>34627</v>
      </c>
      <c r="F140" s="46">
        <v>31141</v>
      </c>
      <c r="G140" s="46">
        <v>34541</v>
      </c>
      <c r="H140" s="300">
        <f t="shared" si="7"/>
        <v>34397.2</v>
      </c>
      <c r="I140" s="46"/>
      <c r="J140" s="46">
        <v>32474</v>
      </c>
      <c r="K140" s="46">
        <v>33552</v>
      </c>
      <c r="L140" s="46">
        <v>32288</v>
      </c>
      <c r="M140" s="46">
        <v>32710</v>
      </c>
      <c r="N140" s="46">
        <v>32958</v>
      </c>
      <c r="O140" s="187">
        <f t="shared" si="8"/>
        <v>32796.4</v>
      </c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7"/>
    </row>
    <row r="141" spans="2:29" ht="12.75">
      <c r="B141" s="60" t="s">
        <v>26</v>
      </c>
      <c r="C141" s="46">
        <v>482075</v>
      </c>
      <c r="D141" s="46">
        <v>502681</v>
      </c>
      <c r="E141" s="46">
        <v>547133</v>
      </c>
      <c r="F141" s="46">
        <v>502089</v>
      </c>
      <c r="G141" s="46">
        <v>525536</v>
      </c>
      <c r="H141" s="300">
        <f t="shared" si="7"/>
        <v>511902.8</v>
      </c>
      <c r="I141" s="46"/>
      <c r="J141" s="46">
        <v>490638</v>
      </c>
      <c r="K141" s="46">
        <v>494597</v>
      </c>
      <c r="L141" s="46">
        <v>506987</v>
      </c>
      <c r="M141" s="46">
        <v>547395</v>
      </c>
      <c r="N141" s="46">
        <v>545284</v>
      </c>
      <c r="O141" s="187">
        <f t="shared" si="8"/>
        <v>516980.2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29" ht="12.75">
      <c r="B142" s="60" t="s">
        <v>43</v>
      </c>
      <c r="C142" s="46">
        <v>3865</v>
      </c>
      <c r="D142" s="46">
        <v>3832</v>
      </c>
      <c r="E142" s="46">
        <v>3822</v>
      </c>
      <c r="F142" s="46">
        <v>3718</v>
      </c>
      <c r="G142" s="46">
        <v>3751</v>
      </c>
      <c r="H142" s="300">
        <f t="shared" si="7"/>
        <v>3797.6</v>
      </c>
      <c r="I142" s="46"/>
      <c r="J142" s="46">
        <v>3379</v>
      </c>
      <c r="K142" s="46">
        <v>3109</v>
      </c>
      <c r="L142" s="46">
        <v>3077</v>
      </c>
      <c r="M142" s="46">
        <v>3160</v>
      </c>
      <c r="N142" s="46">
        <v>3124</v>
      </c>
      <c r="O142" s="187">
        <f t="shared" si="8"/>
        <v>3169.8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29" ht="12.75">
      <c r="B143" s="60" t="s">
        <v>18</v>
      </c>
      <c r="C143" s="46">
        <v>893681</v>
      </c>
      <c r="D143" s="46">
        <v>829912</v>
      </c>
      <c r="E143" s="46">
        <v>783907</v>
      </c>
      <c r="F143" s="46">
        <v>773614</v>
      </c>
      <c r="G143" s="46">
        <v>766861</v>
      </c>
      <c r="H143" s="300">
        <f t="shared" si="7"/>
        <v>809595</v>
      </c>
      <c r="I143" s="46"/>
      <c r="J143" s="46">
        <v>672207</v>
      </c>
      <c r="K143" s="46">
        <v>650435</v>
      </c>
      <c r="L143" s="46">
        <v>625204</v>
      </c>
      <c r="M143" s="46">
        <v>624825</v>
      </c>
      <c r="N143" s="46">
        <v>639989</v>
      </c>
      <c r="O143" s="187">
        <f t="shared" si="8"/>
        <v>642532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15" ht="12.75">
      <c r="B144" s="60" t="s">
        <v>44</v>
      </c>
      <c r="C144" s="46">
        <v>385112</v>
      </c>
      <c r="D144" s="46">
        <v>387854</v>
      </c>
      <c r="E144" s="46">
        <v>376296</v>
      </c>
      <c r="F144" s="46">
        <v>361308</v>
      </c>
      <c r="G144" s="46">
        <v>360202</v>
      </c>
      <c r="H144" s="300">
        <f t="shared" si="7"/>
        <v>374154.4</v>
      </c>
      <c r="I144" s="46"/>
      <c r="J144" s="46">
        <v>376918</v>
      </c>
      <c r="K144" s="46">
        <v>345098</v>
      </c>
      <c r="L144" s="46">
        <v>354435</v>
      </c>
      <c r="M144" s="46">
        <v>356189</v>
      </c>
      <c r="N144" s="46">
        <v>351319</v>
      </c>
      <c r="O144" s="187">
        <f t="shared" si="8"/>
        <v>356791.8</v>
      </c>
    </row>
    <row r="145" spans="2:15" ht="12.75">
      <c r="B145" s="60" t="s">
        <v>25</v>
      </c>
      <c r="C145" s="46">
        <v>1803928</v>
      </c>
      <c r="D145" s="46">
        <v>1832106</v>
      </c>
      <c r="E145" s="46">
        <v>1766987</v>
      </c>
      <c r="F145" s="46">
        <v>1720919</v>
      </c>
      <c r="G145" s="46">
        <v>1761109</v>
      </c>
      <c r="H145" s="300">
        <f t="shared" si="7"/>
        <v>1777009.8</v>
      </c>
      <c r="I145" s="46"/>
      <c r="J145" s="46">
        <v>1857414</v>
      </c>
      <c r="K145" s="46">
        <v>1894454</v>
      </c>
      <c r="L145" s="46">
        <v>1865963</v>
      </c>
      <c r="M145" s="46">
        <v>1954557</v>
      </c>
      <c r="N145" s="46">
        <v>1860827</v>
      </c>
      <c r="O145" s="187">
        <f t="shared" si="8"/>
        <v>1886643</v>
      </c>
    </row>
    <row r="146" spans="2:15" ht="12.75">
      <c r="B146" s="60" t="s">
        <v>27</v>
      </c>
      <c r="C146" s="46">
        <v>362173</v>
      </c>
      <c r="D146" s="46">
        <v>339555</v>
      </c>
      <c r="E146" s="46">
        <v>339792</v>
      </c>
      <c r="F146" s="46">
        <v>315260</v>
      </c>
      <c r="G146" s="46">
        <v>336768</v>
      </c>
      <c r="H146" s="300">
        <f t="shared" si="7"/>
        <v>338709.6</v>
      </c>
      <c r="I146" s="46"/>
      <c r="J146" s="46">
        <v>297871</v>
      </c>
      <c r="K146" s="46">
        <v>292980</v>
      </c>
      <c r="L146" s="46">
        <v>304065</v>
      </c>
      <c r="M146" s="46">
        <v>301030</v>
      </c>
      <c r="N146" s="46">
        <v>316766</v>
      </c>
      <c r="O146" s="187">
        <f t="shared" si="8"/>
        <v>302542.4</v>
      </c>
    </row>
    <row r="147" spans="2:15" ht="12.75">
      <c r="B147" s="60" t="s">
        <v>45</v>
      </c>
      <c r="C147" s="46">
        <v>900186</v>
      </c>
      <c r="D147" s="46">
        <v>925984</v>
      </c>
      <c r="E147" s="46">
        <v>923711</v>
      </c>
      <c r="F147" s="46">
        <v>940092</v>
      </c>
      <c r="G147" s="46">
        <v>940901</v>
      </c>
      <c r="H147" s="300">
        <f t="shared" si="7"/>
        <v>926174.8</v>
      </c>
      <c r="I147" s="46"/>
      <c r="J147" s="46">
        <v>916282</v>
      </c>
      <c r="K147" s="46">
        <v>906570</v>
      </c>
      <c r="L147" s="46">
        <v>884710</v>
      </c>
      <c r="M147" s="46">
        <v>942076</v>
      </c>
      <c r="N147" s="46">
        <v>903809</v>
      </c>
      <c r="O147" s="187">
        <f t="shared" si="8"/>
        <v>910689.4</v>
      </c>
    </row>
    <row r="148" spans="2:15" ht="12.75">
      <c r="B148" s="60" t="s">
        <v>23</v>
      </c>
      <c r="C148" s="46">
        <v>84614</v>
      </c>
      <c r="D148" s="46">
        <v>84300</v>
      </c>
      <c r="E148" s="46">
        <v>85118</v>
      </c>
      <c r="F148" s="46">
        <v>83473</v>
      </c>
      <c r="G148" s="46">
        <v>77160</v>
      </c>
      <c r="H148" s="300">
        <f t="shared" si="7"/>
        <v>82933</v>
      </c>
      <c r="I148" s="46"/>
      <c r="J148" s="46">
        <v>75034</v>
      </c>
      <c r="K148" s="46">
        <v>72892</v>
      </c>
      <c r="L148" s="46">
        <v>71870</v>
      </c>
      <c r="M148" s="46">
        <v>72452</v>
      </c>
      <c r="N148" s="46">
        <v>74691</v>
      </c>
      <c r="O148" s="187">
        <f t="shared" si="8"/>
        <v>73387.8</v>
      </c>
    </row>
    <row r="149" spans="2:15" ht="12.75">
      <c r="B149" s="60" t="s">
        <v>46</v>
      </c>
      <c r="C149" s="46">
        <v>212950</v>
      </c>
      <c r="D149" s="46">
        <v>206251</v>
      </c>
      <c r="E149" s="46">
        <v>216901</v>
      </c>
      <c r="F149" s="46">
        <v>209667</v>
      </c>
      <c r="G149" s="46">
        <v>196251</v>
      </c>
      <c r="H149" s="300">
        <f t="shared" si="7"/>
        <v>208404</v>
      </c>
      <c r="I149" s="46"/>
      <c r="J149" s="46">
        <v>191371</v>
      </c>
      <c r="K149" s="46">
        <v>194923</v>
      </c>
      <c r="L149" s="46">
        <v>205584</v>
      </c>
      <c r="M149" s="46">
        <v>216795</v>
      </c>
      <c r="N149" s="46">
        <v>240857</v>
      </c>
      <c r="O149" s="187">
        <f t="shared" si="8"/>
        <v>209906</v>
      </c>
    </row>
    <row r="150" spans="2:15" ht="12.75">
      <c r="B150" s="60" t="s">
        <v>24</v>
      </c>
      <c r="C150" s="46">
        <v>282770</v>
      </c>
      <c r="D150" s="46">
        <v>278819</v>
      </c>
      <c r="E150" s="46">
        <v>274930</v>
      </c>
      <c r="F150" s="46">
        <v>274009</v>
      </c>
      <c r="G150" s="46">
        <v>269767</v>
      </c>
      <c r="H150" s="300">
        <f t="shared" si="7"/>
        <v>276059</v>
      </c>
      <c r="I150" s="46"/>
      <c r="J150" s="46">
        <v>274598</v>
      </c>
      <c r="K150" s="46">
        <v>263249</v>
      </c>
      <c r="L150" s="46">
        <v>253894</v>
      </c>
      <c r="M150" s="46">
        <v>252786</v>
      </c>
      <c r="N150" s="46">
        <v>260716</v>
      </c>
      <c r="O150" s="187">
        <f t="shared" si="8"/>
        <v>261048.6</v>
      </c>
    </row>
    <row r="151" spans="2:15" ht="12.75">
      <c r="B151" s="60" t="s">
        <v>47</v>
      </c>
      <c r="C151" s="46">
        <v>378013</v>
      </c>
      <c r="D151" s="46">
        <v>384574</v>
      </c>
      <c r="E151" s="46">
        <v>369911</v>
      </c>
      <c r="F151" s="46">
        <v>367401</v>
      </c>
      <c r="G151" s="46">
        <v>365284</v>
      </c>
      <c r="H151" s="300">
        <f t="shared" si="7"/>
        <v>373036.6</v>
      </c>
      <c r="I151" s="46"/>
      <c r="J151" s="46">
        <v>350014</v>
      </c>
      <c r="K151" s="46">
        <v>345729</v>
      </c>
      <c r="L151" s="46">
        <v>322668</v>
      </c>
      <c r="M151" s="46">
        <v>341240</v>
      </c>
      <c r="N151" s="299">
        <v>341240</v>
      </c>
      <c r="O151" s="187">
        <f t="shared" si="8"/>
        <v>340178.2</v>
      </c>
    </row>
    <row r="152" spans="2:15" ht="12.75">
      <c r="B152" s="60" t="s">
        <v>21</v>
      </c>
      <c r="C152" s="46">
        <v>2838994</v>
      </c>
      <c r="D152" s="46">
        <v>2722322</v>
      </c>
      <c r="E152" s="46">
        <v>2714112</v>
      </c>
      <c r="F152" s="46">
        <v>2627827</v>
      </c>
      <c r="G152" s="46">
        <v>2639470</v>
      </c>
      <c r="H152" s="300">
        <f t="shared" si="7"/>
        <v>2708545</v>
      </c>
      <c r="I152" s="46"/>
      <c r="J152" s="46">
        <v>2421576</v>
      </c>
      <c r="K152" s="46">
        <v>2403248</v>
      </c>
      <c r="L152" s="46">
        <v>2358503</v>
      </c>
      <c r="M152" s="46">
        <v>2362642</v>
      </c>
      <c r="N152" s="46">
        <v>2420994</v>
      </c>
      <c r="O152" s="187">
        <f t="shared" si="8"/>
        <v>2393392.6</v>
      </c>
    </row>
    <row r="153" spans="2:15" ht="12.75">
      <c r="B153" s="60" t="s">
        <v>28</v>
      </c>
      <c r="C153" s="46">
        <v>215201</v>
      </c>
      <c r="D153" s="46">
        <v>209517</v>
      </c>
      <c r="E153" s="46">
        <v>210193</v>
      </c>
      <c r="F153" s="46">
        <v>214739</v>
      </c>
      <c r="G153" s="46">
        <v>216390</v>
      </c>
      <c r="H153" s="300">
        <f t="shared" si="7"/>
        <v>213208</v>
      </c>
      <c r="I153" s="46"/>
      <c r="J153" s="46">
        <v>194859</v>
      </c>
      <c r="K153" s="46">
        <v>205458</v>
      </c>
      <c r="L153" s="46">
        <v>203662</v>
      </c>
      <c r="M153" s="46">
        <v>205541</v>
      </c>
      <c r="N153" s="46">
        <v>209620</v>
      </c>
      <c r="O153" s="187">
        <f t="shared" si="8"/>
        <v>203828</v>
      </c>
    </row>
    <row r="154" spans="2:15" ht="12.75">
      <c r="B154" s="60" t="s">
        <v>48</v>
      </c>
      <c r="C154" s="46">
        <v>257919</v>
      </c>
      <c r="D154" s="46">
        <v>258791</v>
      </c>
      <c r="E154" s="46">
        <v>259241</v>
      </c>
      <c r="F154" s="46">
        <v>253939</v>
      </c>
      <c r="G154" s="46">
        <v>252002</v>
      </c>
      <c r="H154" s="300">
        <f t="shared" si="7"/>
        <v>256378.4</v>
      </c>
      <c r="I154" s="46"/>
      <c r="J154" s="46">
        <v>255208</v>
      </c>
      <c r="K154" s="46">
        <v>248490</v>
      </c>
      <c r="L154" s="46">
        <v>246429</v>
      </c>
      <c r="M154" s="46">
        <v>243581</v>
      </c>
      <c r="N154" s="61" t="s">
        <v>0</v>
      </c>
      <c r="O154" s="187">
        <f t="shared" si="8"/>
        <v>248427</v>
      </c>
    </row>
    <row r="156" spans="2:18" ht="12.75">
      <c r="B156" s="13" t="s">
        <v>107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R156" s="14"/>
    </row>
    <row r="157" spans="2:18" ht="12.75">
      <c r="B157" s="13" t="s">
        <v>0</v>
      </c>
      <c r="C157" s="13" t="s">
        <v>108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R157" s="14"/>
    </row>
    <row r="159" spans="2:18" ht="12.75">
      <c r="B159" s="13" t="s">
        <v>88</v>
      </c>
      <c r="C159" s="13" t="s">
        <v>89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R159" s="14"/>
    </row>
    <row r="160" spans="2:18" ht="12.75">
      <c r="B160" s="13" t="s">
        <v>66</v>
      </c>
      <c r="C160" s="13" t="s">
        <v>140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R160" s="14"/>
    </row>
    <row r="162" spans="2:14" ht="12.75">
      <c r="B162" s="60" t="s">
        <v>67</v>
      </c>
      <c r="C162" s="60" t="s">
        <v>50</v>
      </c>
      <c r="D162" s="60" t="s">
        <v>51</v>
      </c>
      <c r="E162" s="60" t="s">
        <v>52</v>
      </c>
      <c r="F162" s="60" t="s">
        <v>53</v>
      </c>
      <c r="G162" s="60" t="s">
        <v>54</v>
      </c>
      <c r="H162" s="60"/>
      <c r="I162" s="60"/>
      <c r="J162" s="60" t="s">
        <v>60</v>
      </c>
      <c r="K162" s="60" t="s">
        <v>61</v>
      </c>
      <c r="L162" s="60" t="s">
        <v>69</v>
      </c>
      <c r="M162" s="60" t="s">
        <v>70</v>
      </c>
      <c r="N162" s="60" t="s">
        <v>71</v>
      </c>
    </row>
    <row r="163" spans="2:15" ht="12.75">
      <c r="B163" s="60" t="s">
        <v>72</v>
      </c>
      <c r="C163" s="300">
        <f>SUM(C165:C192)</f>
        <v>14927394</v>
      </c>
      <c r="D163" s="300">
        <f aca="true" t="shared" si="9" ref="D163:F163">SUM(D165:D192)</f>
        <v>14862204</v>
      </c>
      <c r="E163" s="300">
        <f>SUM(E165:E192)</f>
        <v>14772837</v>
      </c>
      <c r="F163" s="300">
        <f t="shared" si="9"/>
        <v>13188906</v>
      </c>
      <c r="G163" s="46">
        <v>15551367</v>
      </c>
      <c r="H163" s="300">
        <f>AVERAGE(C163:G163)</f>
        <v>14660541.6</v>
      </c>
      <c r="I163" s="46"/>
      <c r="J163" s="46">
        <v>14681261</v>
      </c>
      <c r="K163" s="46">
        <v>14948400</v>
      </c>
      <c r="L163" s="46">
        <v>14305634</v>
      </c>
      <c r="M163" s="46">
        <v>14912519</v>
      </c>
      <c r="N163" s="300">
        <f>SUM(N165:N192)</f>
        <v>15375558</v>
      </c>
      <c r="O163" s="187">
        <f>AVERAGE(J163:N163)</f>
        <v>14844674.4</v>
      </c>
    </row>
    <row r="164" spans="2:15" ht="12.75">
      <c r="B164" s="60" t="s">
        <v>95</v>
      </c>
      <c r="C164" s="46">
        <v>12042766</v>
      </c>
      <c r="D164" s="46">
        <v>11566789</v>
      </c>
      <c r="E164" s="46">
        <v>11726695</v>
      </c>
      <c r="F164" s="46">
        <v>10487524</v>
      </c>
      <c r="G164" s="46">
        <v>12010020</v>
      </c>
      <c r="H164" s="300">
        <f aca="true" t="shared" si="10" ref="H164:H194">AVERAGE(C164:G164)</f>
        <v>11566758.8</v>
      </c>
      <c r="I164" s="46"/>
      <c r="J164" s="46">
        <v>11275987</v>
      </c>
      <c r="K164" s="46">
        <v>11285756</v>
      </c>
      <c r="L164" s="46">
        <v>11068012</v>
      </c>
      <c r="M164" s="46">
        <v>11288563</v>
      </c>
      <c r="N164" s="300">
        <f>SUM(N165+N168+N169+N171+N172+N173+N174+N176+N180+N183+N184+N186+N190+N191+N192)</f>
        <v>11433604</v>
      </c>
      <c r="O164" s="187">
        <f>AVERAGE(J164:N164)</f>
        <v>11270384.4</v>
      </c>
    </row>
    <row r="165" spans="2:15" ht="12.75">
      <c r="B165" s="60" t="s">
        <v>31</v>
      </c>
      <c r="C165" s="46">
        <v>236770</v>
      </c>
      <c r="D165" s="46">
        <v>228084</v>
      </c>
      <c r="E165" s="46">
        <v>238950</v>
      </c>
      <c r="F165" s="46">
        <v>237726</v>
      </c>
      <c r="G165" s="46">
        <v>240546</v>
      </c>
      <c r="H165" s="300">
        <f t="shared" si="10"/>
        <v>236415.2</v>
      </c>
      <c r="I165" s="46"/>
      <c r="J165" s="46">
        <v>233247</v>
      </c>
      <c r="K165" s="46">
        <v>227943</v>
      </c>
      <c r="L165" s="46">
        <v>224847</v>
      </c>
      <c r="M165" s="46">
        <v>230342</v>
      </c>
      <c r="N165" s="46">
        <v>236521</v>
      </c>
      <c r="O165" s="187">
        <f>AVERAGE(J165:N165)</f>
        <v>230580</v>
      </c>
    </row>
    <row r="166" spans="2:15" ht="12.75">
      <c r="B166" s="60" t="s">
        <v>32</v>
      </c>
      <c r="C166" s="46">
        <v>187862</v>
      </c>
      <c r="D166" s="46">
        <v>203869</v>
      </c>
      <c r="E166" s="46">
        <v>228182</v>
      </c>
      <c r="F166" s="46">
        <v>164178</v>
      </c>
      <c r="G166" s="46">
        <v>254456</v>
      </c>
      <c r="H166" s="300">
        <f t="shared" si="10"/>
        <v>207709.4</v>
      </c>
      <c r="I166" s="46"/>
      <c r="J166" s="46">
        <v>283608</v>
      </c>
      <c r="K166" s="46">
        <v>283233</v>
      </c>
      <c r="L166" s="46">
        <v>259045</v>
      </c>
      <c r="M166" s="46">
        <v>323743</v>
      </c>
      <c r="N166" s="46">
        <v>339788</v>
      </c>
      <c r="O166" s="187">
        <f aca="true" t="shared" si="11" ref="O166:O194">AVERAGE(J166:N166)</f>
        <v>297883.4</v>
      </c>
    </row>
    <row r="167" spans="2:15" ht="12.75">
      <c r="B167" s="60" t="s">
        <v>20</v>
      </c>
      <c r="C167" s="46">
        <v>294013</v>
      </c>
      <c r="D167" s="46">
        <v>311517</v>
      </c>
      <c r="E167" s="46">
        <v>271011</v>
      </c>
      <c r="F167" s="46">
        <v>220897</v>
      </c>
      <c r="G167" s="46">
        <v>316990</v>
      </c>
      <c r="H167" s="300">
        <f t="shared" si="10"/>
        <v>282885.6</v>
      </c>
      <c r="I167" s="46"/>
      <c r="J167" s="46">
        <v>275592</v>
      </c>
      <c r="K167" s="46">
        <v>316954</v>
      </c>
      <c r="L167" s="46">
        <v>280719</v>
      </c>
      <c r="M167" s="46">
        <v>310487</v>
      </c>
      <c r="N167" s="46">
        <v>354301</v>
      </c>
      <c r="O167" s="187">
        <f>AVERAGE(J167:N167)</f>
        <v>307610.6</v>
      </c>
    </row>
    <row r="168" spans="2:15" ht="12.75">
      <c r="B168" s="60" t="s">
        <v>33</v>
      </c>
      <c r="C168" s="46">
        <v>283196</v>
      </c>
      <c r="D168" s="46">
        <v>284496</v>
      </c>
      <c r="E168" s="46">
        <v>265473</v>
      </c>
      <c r="F168" s="46">
        <v>270263</v>
      </c>
      <c r="G168" s="46">
        <v>267505</v>
      </c>
      <c r="H168" s="300">
        <f t="shared" si="10"/>
        <v>274186.6</v>
      </c>
      <c r="I168" s="46"/>
      <c r="J168" s="46">
        <v>310683</v>
      </c>
      <c r="K168" s="46">
        <v>312709</v>
      </c>
      <c r="L168" s="46">
        <v>319439</v>
      </c>
      <c r="M168" s="46">
        <v>316336</v>
      </c>
      <c r="N168" s="46">
        <v>325863</v>
      </c>
      <c r="O168" s="187">
        <f t="shared" si="11"/>
        <v>317006</v>
      </c>
    </row>
    <row r="169" spans="2:15" ht="12.75">
      <c r="B169" s="60" t="s">
        <v>73</v>
      </c>
      <c r="C169" s="46">
        <v>2147881</v>
      </c>
      <c r="D169" s="46">
        <v>2215226</v>
      </c>
      <c r="E169" s="46">
        <v>2089351</v>
      </c>
      <c r="F169" s="46">
        <v>1774097</v>
      </c>
      <c r="G169" s="46">
        <v>2286595</v>
      </c>
      <c r="H169" s="300">
        <f t="shared" si="10"/>
        <v>2102630</v>
      </c>
      <c r="I169" s="46"/>
      <c r="J169" s="46">
        <v>2035083</v>
      </c>
      <c r="K169" s="46">
        <v>1976350</v>
      </c>
      <c r="L169" s="46">
        <v>2069860</v>
      </c>
      <c r="M169" s="46">
        <v>2078314</v>
      </c>
      <c r="N169" s="299">
        <v>2078314</v>
      </c>
      <c r="O169" s="187">
        <f t="shared" si="11"/>
        <v>2047584.2</v>
      </c>
    </row>
    <row r="170" spans="2:15" ht="12.75">
      <c r="B170" s="60" t="s">
        <v>34</v>
      </c>
      <c r="C170" s="300">
        <v>31398</v>
      </c>
      <c r="D170" s="300">
        <v>31398</v>
      </c>
      <c r="E170" s="300">
        <v>31398</v>
      </c>
      <c r="F170" s="300">
        <v>31398</v>
      </c>
      <c r="G170" s="46">
        <v>31398</v>
      </c>
      <c r="H170" s="300">
        <f t="shared" si="10"/>
        <v>31398</v>
      </c>
      <c r="I170" s="46"/>
      <c r="J170" s="46">
        <v>36511</v>
      </c>
      <c r="K170" s="46">
        <v>38571</v>
      </c>
      <c r="L170" s="46">
        <v>47734</v>
      </c>
      <c r="M170" s="46">
        <v>46337</v>
      </c>
      <c r="N170" s="46">
        <v>50749</v>
      </c>
      <c r="O170" s="187">
        <f t="shared" si="11"/>
        <v>43980.4</v>
      </c>
    </row>
    <row r="171" spans="2:15" ht="12.75">
      <c r="B171" s="60" t="s">
        <v>35</v>
      </c>
      <c r="C171" s="46">
        <v>690217</v>
      </c>
      <c r="D171" s="46">
        <v>681798</v>
      </c>
      <c r="E171" s="46">
        <v>670977</v>
      </c>
      <c r="F171" s="46">
        <v>671677</v>
      </c>
      <c r="G171" s="46">
        <v>670050</v>
      </c>
      <c r="H171" s="300">
        <f t="shared" si="10"/>
        <v>676943.8</v>
      </c>
      <c r="I171" s="46"/>
      <c r="J171" s="46">
        <v>712278</v>
      </c>
      <c r="K171" s="46">
        <v>716724</v>
      </c>
      <c r="L171" s="46">
        <v>703588</v>
      </c>
      <c r="M171" s="46">
        <v>700308</v>
      </c>
      <c r="N171" s="299">
        <v>700308</v>
      </c>
      <c r="O171" s="187">
        <f t="shared" si="11"/>
        <v>706641.2</v>
      </c>
    </row>
    <row r="172" spans="2:15" ht="12.75">
      <c r="B172" s="60" t="s">
        <v>36</v>
      </c>
      <c r="C172" s="46">
        <v>224016</v>
      </c>
      <c r="D172" s="46">
        <v>216476</v>
      </c>
      <c r="E172" s="46">
        <v>201875</v>
      </c>
      <c r="F172" s="46">
        <v>192381</v>
      </c>
      <c r="G172" s="46">
        <v>213805</v>
      </c>
      <c r="H172" s="300">
        <f t="shared" si="10"/>
        <v>209710.6</v>
      </c>
      <c r="I172" s="46"/>
      <c r="J172" s="46">
        <v>207595</v>
      </c>
      <c r="K172" s="46">
        <v>234063</v>
      </c>
      <c r="L172" s="46">
        <v>233125</v>
      </c>
      <c r="M172" s="46">
        <v>220645</v>
      </c>
      <c r="N172" s="46">
        <v>219932</v>
      </c>
      <c r="O172" s="187">
        <f t="shared" si="11"/>
        <v>223072</v>
      </c>
    </row>
    <row r="173" spans="2:15" ht="12.75">
      <c r="B173" s="60" t="s">
        <v>37</v>
      </c>
      <c r="C173" s="46">
        <v>1104247</v>
      </c>
      <c r="D173" s="46">
        <v>994325</v>
      </c>
      <c r="E173" s="46">
        <v>1024558</v>
      </c>
      <c r="F173" s="46">
        <v>1049116</v>
      </c>
      <c r="G173" s="46">
        <v>1103483</v>
      </c>
      <c r="H173" s="300">
        <f t="shared" si="10"/>
        <v>1055145.8</v>
      </c>
      <c r="I173" s="46"/>
      <c r="J173" s="46">
        <v>1011297</v>
      </c>
      <c r="K173" s="46">
        <v>1118294</v>
      </c>
      <c r="L173" s="46">
        <v>971889</v>
      </c>
      <c r="M173" s="46">
        <v>1165016</v>
      </c>
      <c r="N173" s="46">
        <v>1017257</v>
      </c>
      <c r="O173" s="187">
        <f t="shared" si="11"/>
        <v>1056750.6</v>
      </c>
    </row>
    <row r="174" spans="2:15" ht="12.75">
      <c r="B174" s="60" t="s">
        <v>22</v>
      </c>
      <c r="C174" s="46">
        <v>3351884</v>
      </c>
      <c r="D174" s="46">
        <v>3198341</v>
      </c>
      <c r="E174" s="46">
        <v>3336842</v>
      </c>
      <c r="F174" s="46">
        <v>2669872</v>
      </c>
      <c r="G174" s="46">
        <v>3271370</v>
      </c>
      <c r="H174" s="300">
        <f t="shared" si="10"/>
        <v>3165661.8</v>
      </c>
      <c r="I174" s="46"/>
      <c r="J174" s="46">
        <v>3215781</v>
      </c>
      <c r="K174" s="46">
        <v>3074405</v>
      </c>
      <c r="L174" s="46">
        <v>3135765</v>
      </c>
      <c r="M174" s="46">
        <v>3098203</v>
      </c>
      <c r="N174" s="46">
        <v>3209900</v>
      </c>
      <c r="O174" s="187">
        <f t="shared" si="11"/>
        <v>3146810.8</v>
      </c>
    </row>
    <row r="175" spans="2:15" ht="12.75">
      <c r="B175" s="60" t="s">
        <v>38</v>
      </c>
      <c r="C175" s="46">
        <v>65915</v>
      </c>
      <c r="D175" s="46">
        <v>77594</v>
      </c>
      <c r="E175" s="46">
        <v>86009</v>
      </c>
      <c r="F175" s="46">
        <v>63501</v>
      </c>
      <c r="G175" s="46">
        <v>84751</v>
      </c>
      <c r="H175" s="300">
        <f t="shared" si="10"/>
        <v>75554</v>
      </c>
      <c r="I175" s="46"/>
      <c r="J175" s="46">
        <v>93917</v>
      </c>
      <c r="K175" s="46">
        <v>89780</v>
      </c>
      <c r="L175" s="46">
        <v>79996</v>
      </c>
      <c r="M175" s="46">
        <v>96496</v>
      </c>
      <c r="N175" s="46">
        <v>89661</v>
      </c>
      <c r="O175" s="187">
        <f t="shared" si="11"/>
        <v>89970</v>
      </c>
    </row>
    <row r="176" spans="2:15" ht="12.75">
      <c r="B176" s="60" t="s">
        <v>39</v>
      </c>
      <c r="C176" s="46">
        <v>1224128</v>
      </c>
      <c r="D176" s="46">
        <v>1213972</v>
      </c>
      <c r="E176" s="46">
        <v>1207183</v>
      </c>
      <c r="F176" s="46">
        <v>1085791</v>
      </c>
      <c r="G176" s="46">
        <v>1297048</v>
      </c>
      <c r="H176" s="300">
        <f t="shared" si="10"/>
        <v>1205624.4</v>
      </c>
      <c r="I176" s="46"/>
      <c r="J176" s="46">
        <v>1101708</v>
      </c>
      <c r="K176" s="46">
        <v>1146858</v>
      </c>
      <c r="L176" s="46">
        <v>1042543</v>
      </c>
      <c r="M176" s="46">
        <v>1074107</v>
      </c>
      <c r="N176" s="46">
        <v>1100636</v>
      </c>
      <c r="O176" s="187">
        <f t="shared" si="11"/>
        <v>1093170.4</v>
      </c>
    </row>
    <row r="177" spans="2:15" ht="12.75">
      <c r="B177" s="60" t="s">
        <v>40</v>
      </c>
      <c r="C177" s="46">
        <v>5100</v>
      </c>
      <c r="D177" s="46">
        <v>6570</v>
      </c>
      <c r="E177" s="46">
        <v>7202</v>
      </c>
      <c r="F177" s="46">
        <v>7363</v>
      </c>
      <c r="G177" s="46">
        <v>6623</v>
      </c>
      <c r="H177" s="300">
        <f t="shared" si="10"/>
        <v>6571.6</v>
      </c>
      <c r="I177" s="46"/>
      <c r="J177" s="46">
        <v>5678</v>
      </c>
      <c r="K177" s="46">
        <v>5215</v>
      </c>
      <c r="L177" s="46">
        <v>5502</v>
      </c>
      <c r="M177" s="46">
        <v>4315</v>
      </c>
      <c r="N177" s="46">
        <v>2536</v>
      </c>
      <c r="O177" s="187">
        <f t="shared" si="11"/>
        <v>4649.2</v>
      </c>
    </row>
    <row r="178" spans="2:15" ht="12.75">
      <c r="B178" s="60" t="s">
        <v>41</v>
      </c>
      <c r="C178" s="46">
        <v>79106</v>
      </c>
      <c r="D178" s="46">
        <v>70692</v>
      </c>
      <c r="E178" s="46">
        <v>80451</v>
      </c>
      <c r="F178" s="46">
        <v>76525</v>
      </c>
      <c r="G178" s="46">
        <v>80069</v>
      </c>
      <c r="H178" s="300">
        <f t="shared" si="10"/>
        <v>77368.6</v>
      </c>
      <c r="I178" s="46"/>
      <c r="J178" s="46">
        <v>88455</v>
      </c>
      <c r="K178" s="46">
        <v>89392</v>
      </c>
      <c r="L178" s="46">
        <v>104355</v>
      </c>
      <c r="M178" s="46">
        <v>101748</v>
      </c>
      <c r="N178" s="46">
        <v>107055</v>
      </c>
      <c r="O178" s="187">
        <f t="shared" si="11"/>
        <v>98201</v>
      </c>
    </row>
    <row r="179" spans="2:15" ht="12.75">
      <c r="B179" s="60" t="s">
        <v>42</v>
      </c>
      <c r="C179" s="46">
        <v>99981</v>
      </c>
      <c r="D179" s="46">
        <v>123860</v>
      </c>
      <c r="E179" s="46">
        <v>127658</v>
      </c>
      <c r="F179" s="46">
        <v>124395</v>
      </c>
      <c r="G179" s="46">
        <v>128330</v>
      </c>
      <c r="H179" s="300">
        <f t="shared" si="10"/>
        <v>120844.8</v>
      </c>
      <c r="I179" s="46"/>
      <c r="J179" s="46">
        <v>137288</v>
      </c>
      <c r="K179" s="46">
        <v>146807</v>
      </c>
      <c r="L179" s="46">
        <v>179370</v>
      </c>
      <c r="M179" s="46">
        <v>172827</v>
      </c>
      <c r="N179" s="46">
        <v>192611</v>
      </c>
      <c r="O179" s="187">
        <f t="shared" si="11"/>
        <v>165780.6</v>
      </c>
    </row>
    <row r="180" spans="2:15" ht="12.75">
      <c r="B180" s="60" t="s">
        <v>29</v>
      </c>
      <c r="C180" s="46">
        <v>16157</v>
      </c>
      <c r="D180" s="46">
        <v>16152</v>
      </c>
      <c r="E180" s="46">
        <v>15201</v>
      </c>
      <c r="F180" s="46">
        <v>14974</v>
      </c>
      <c r="G180" s="46">
        <v>15927</v>
      </c>
      <c r="H180" s="300">
        <f t="shared" si="10"/>
        <v>15682.2</v>
      </c>
      <c r="I180" s="46"/>
      <c r="J180" s="46">
        <v>15839</v>
      </c>
      <c r="K180" s="46">
        <v>15400</v>
      </c>
      <c r="L180" s="46">
        <v>15875</v>
      </c>
      <c r="M180" s="46">
        <v>16026</v>
      </c>
      <c r="N180" s="46">
        <v>16085</v>
      </c>
      <c r="O180" s="187">
        <f t="shared" si="11"/>
        <v>15845</v>
      </c>
    </row>
    <row r="181" spans="2:15" ht="12.75">
      <c r="B181" s="60" t="s">
        <v>26</v>
      </c>
      <c r="C181" s="46">
        <v>244058</v>
      </c>
      <c r="D181" s="46">
        <v>340774</v>
      </c>
      <c r="E181" s="46">
        <v>280870</v>
      </c>
      <c r="F181" s="46">
        <v>228983</v>
      </c>
      <c r="G181" s="46">
        <v>396793</v>
      </c>
      <c r="H181" s="300">
        <f t="shared" si="10"/>
        <v>298295.6</v>
      </c>
      <c r="I181" s="46"/>
      <c r="J181" s="46">
        <v>296532</v>
      </c>
      <c r="K181" s="46">
        <v>333903</v>
      </c>
      <c r="L181" s="46">
        <v>279432</v>
      </c>
      <c r="M181" s="46">
        <v>343709</v>
      </c>
      <c r="N181" s="46">
        <v>397509</v>
      </c>
      <c r="O181" s="187">
        <f t="shared" si="11"/>
        <v>330217</v>
      </c>
    </row>
    <row r="182" spans="2:15" ht="12.75">
      <c r="B182" s="60" t="s">
        <v>43</v>
      </c>
      <c r="C182" s="46">
        <v>1371</v>
      </c>
      <c r="D182" s="46">
        <v>1212</v>
      </c>
      <c r="E182" s="46">
        <v>1446</v>
      </c>
      <c r="F182" s="46">
        <v>1648</v>
      </c>
      <c r="G182" s="46">
        <v>1089</v>
      </c>
      <c r="H182" s="300">
        <f t="shared" si="10"/>
        <v>1353.2</v>
      </c>
      <c r="I182" s="46"/>
      <c r="J182" s="46">
        <v>1449</v>
      </c>
      <c r="K182" s="46">
        <v>1599</v>
      </c>
      <c r="L182" s="46">
        <v>1468</v>
      </c>
      <c r="M182" s="46">
        <v>1439</v>
      </c>
      <c r="N182" s="46">
        <v>1403</v>
      </c>
      <c r="O182" s="187">
        <f t="shared" si="11"/>
        <v>1471.6</v>
      </c>
    </row>
    <row r="183" spans="2:15" ht="12.75">
      <c r="B183" s="60" t="s">
        <v>18</v>
      </c>
      <c r="C183" s="46">
        <v>410314</v>
      </c>
      <c r="D183" s="46">
        <v>399020</v>
      </c>
      <c r="E183" s="46">
        <v>413921</v>
      </c>
      <c r="F183" s="46">
        <v>339756</v>
      </c>
      <c r="G183" s="46">
        <v>374976</v>
      </c>
      <c r="H183" s="300">
        <f t="shared" si="10"/>
        <v>387597.4</v>
      </c>
      <c r="I183" s="46"/>
      <c r="J183" s="46">
        <v>360460</v>
      </c>
      <c r="K183" s="46">
        <v>354483</v>
      </c>
      <c r="L183" s="46">
        <v>335317</v>
      </c>
      <c r="M183" s="46">
        <v>355400</v>
      </c>
      <c r="N183" s="46">
        <v>382635</v>
      </c>
      <c r="O183" s="187">
        <f t="shared" si="11"/>
        <v>357659</v>
      </c>
    </row>
    <row r="184" spans="2:15" ht="12.75">
      <c r="B184" s="60" t="s">
        <v>44</v>
      </c>
      <c r="C184" s="46">
        <v>268578</v>
      </c>
      <c r="D184" s="46">
        <v>272875</v>
      </c>
      <c r="E184" s="46">
        <v>275395</v>
      </c>
      <c r="F184" s="46">
        <v>259515</v>
      </c>
      <c r="G184" s="46">
        <v>289495</v>
      </c>
      <c r="H184" s="300">
        <f t="shared" si="10"/>
        <v>273171.6</v>
      </c>
      <c r="I184" s="46"/>
      <c r="J184" s="46">
        <v>265092</v>
      </c>
      <c r="K184" s="46">
        <v>264304</v>
      </c>
      <c r="L184" s="46">
        <v>244722</v>
      </c>
      <c r="M184" s="46">
        <v>240074</v>
      </c>
      <c r="N184" s="46">
        <v>254460</v>
      </c>
      <c r="O184" s="187">
        <f t="shared" si="11"/>
        <v>253730.4</v>
      </c>
    </row>
    <row r="185" spans="2:15" ht="12.75">
      <c r="B185" s="60" t="s">
        <v>25</v>
      </c>
      <c r="C185" s="46">
        <v>1016147</v>
      </c>
      <c r="D185" s="46">
        <v>1128397</v>
      </c>
      <c r="E185" s="46">
        <v>1007756</v>
      </c>
      <c r="F185" s="46">
        <v>899172</v>
      </c>
      <c r="G185" s="46">
        <v>1120419</v>
      </c>
      <c r="H185" s="300">
        <f t="shared" si="10"/>
        <v>1034378.2</v>
      </c>
      <c r="I185" s="46"/>
      <c r="J185" s="46">
        <v>1100546</v>
      </c>
      <c r="K185" s="46">
        <v>1114326</v>
      </c>
      <c r="L185" s="46">
        <v>1169195</v>
      </c>
      <c r="M185" s="46">
        <v>1177615</v>
      </c>
      <c r="N185" s="46">
        <v>1287667</v>
      </c>
      <c r="O185" s="187">
        <f t="shared" si="11"/>
        <v>1169869.8</v>
      </c>
    </row>
    <row r="186" spans="2:15" ht="12.75">
      <c r="B186" s="60" t="s">
        <v>27</v>
      </c>
      <c r="C186" s="46">
        <v>216439</v>
      </c>
      <c r="D186" s="46">
        <v>166112</v>
      </c>
      <c r="E186" s="46">
        <v>208558</v>
      </c>
      <c r="F186" s="46">
        <v>163672</v>
      </c>
      <c r="G186" s="46">
        <v>194553</v>
      </c>
      <c r="H186" s="300">
        <f t="shared" si="10"/>
        <v>189866.8</v>
      </c>
      <c r="I186" s="46"/>
      <c r="J186" s="46">
        <v>156027</v>
      </c>
      <c r="K186" s="46">
        <v>156266</v>
      </c>
      <c r="L186" s="46">
        <v>151130</v>
      </c>
      <c r="M186" s="46">
        <v>167119</v>
      </c>
      <c r="N186" s="46">
        <v>166944</v>
      </c>
      <c r="O186" s="187">
        <f t="shared" si="11"/>
        <v>159497.2</v>
      </c>
    </row>
    <row r="187" spans="2:15" ht="12.75">
      <c r="B187" s="60" t="s">
        <v>45</v>
      </c>
      <c r="C187" s="46">
        <v>706725</v>
      </c>
      <c r="D187" s="46">
        <v>823920</v>
      </c>
      <c r="E187" s="46">
        <v>738905</v>
      </c>
      <c r="F187" s="46">
        <v>733013</v>
      </c>
      <c r="G187" s="46">
        <v>936236</v>
      </c>
      <c r="H187" s="300">
        <f t="shared" si="10"/>
        <v>787759.8</v>
      </c>
      <c r="I187" s="46"/>
      <c r="J187" s="46">
        <v>929024</v>
      </c>
      <c r="K187" s="46">
        <v>1062922</v>
      </c>
      <c r="L187" s="46">
        <v>661062</v>
      </c>
      <c r="M187" s="46">
        <v>883949</v>
      </c>
      <c r="N187" s="46">
        <v>913211</v>
      </c>
      <c r="O187" s="187">
        <f t="shared" si="11"/>
        <v>890033.6</v>
      </c>
    </row>
    <row r="188" spans="2:15" ht="12.75">
      <c r="B188" s="60" t="s">
        <v>23</v>
      </c>
      <c r="C188" s="46">
        <v>40831</v>
      </c>
      <c r="D188" s="46">
        <v>40152</v>
      </c>
      <c r="E188" s="46">
        <v>50404</v>
      </c>
      <c r="F188" s="46">
        <v>33416</v>
      </c>
      <c r="G188" s="46">
        <v>50951</v>
      </c>
      <c r="H188" s="300">
        <f t="shared" si="10"/>
        <v>43150.8</v>
      </c>
      <c r="I188" s="46"/>
      <c r="J188" s="46">
        <v>52784</v>
      </c>
      <c r="K188" s="46">
        <v>49670</v>
      </c>
      <c r="L188" s="46">
        <v>44210</v>
      </c>
      <c r="M188" s="46">
        <v>39151</v>
      </c>
      <c r="N188" s="46">
        <v>53893</v>
      </c>
      <c r="O188" s="187">
        <f t="shared" si="11"/>
        <v>47941.6</v>
      </c>
    </row>
    <row r="189" spans="2:15" ht="12.75">
      <c r="B189" s="60" t="s">
        <v>46</v>
      </c>
      <c r="C189" s="46">
        <v>112121</v>
      </c>
      <c r="D189" s="46">
        <v>135460</v>
      </c>
      <c r="E189" s="46">
        <v>134850</v>
      </c>
      <c r="F189" s="46">
        <v>116893</v>
      </c>
      <c r="G189" s="46">
        <v>133242</v>
      </c>
      <c r="H189" s="300">
        <f t="shared" si="10"/>
        <v>126513.2</v>
      </c>
      <c r="I189" s="46"/>
      <c r="J189" s="46">
        <v>103890</v>
      </c>
      <c r="K189" s="46">
        <v>130272</v>
      </c>
      <c r="L189" s="46">
        <v>125534</v>
      </c>
      <c r="M189" s="46">
        <v>122140</v>
      </c>
      <c r="N189" s="46">
        <v>151570</v>
      </c>
      <c r="O189" s="187">
        <f t="shared" si="11"/>
        <v>126681.2</v>
      </c>
    </row>
    <row r="190" spans="2:15" ht="12.75">
      <c r="B190" s="60" t="s">
        <v>24</v>
      </c>
      <c r="C190" s="46">
        <v>161687</v>
      </c>
      <c r="D190" s="46">
        <v>148650</v>
      </c>
      <c r="E190" s="46">
        <v>153911</v>
      </c>
      <c r="F190" s="46">
        <v>150675</v>
      </c>
      <c r="G190" s="46">
        <v>152253</v>
      </c>
      <c r="H190" s="300">
        <f t="shared" si="10"/>
        <v>153435.2</v>
      </c>
      <c r="I190" s="46"/>
      <c r="J190" s="46">
        <v>146493</v>
      </c>
      <c r="K190" s="46">
        <v>151093</v>
      </c>
      <c r="L190" s="46">
        <v>148328</v>
      </c>
      <c r="M190" s="46">
        <v>150637</v>
      </c>
      <c r="N190" s="46">
        <v>155165</v>
      </c>
      <c r="O190" s="187">
        <f t="shared" si="11"/>
        <v>150343.2</v>
      </c>
    </row>
    <row r="191" spans="2:15" ht="12.75">
      <c r="B191" s="60" t="s">
        <v>47</v>
      </c>
      <c r="C191" s="46">
        <v>219758</v>
      </c>
      <c r="D191" s="46">
        <v>216026</v>
      </c>
      <c r="E191" s="46">
        <v>222056</v>
      </c>
      <c r="F191" s="46">
        <v>218379</v>
      </c>
      <c r="G191" s="46">
        <v>225952</v>
      </c>
      <c r="H191" s="300">
        <f t="shared" si="10"/>
        <v>220434.2</v>
      </c>
      <c r="I191" s="46"/>
      <c r="J191" s="46">
        <v>226840</v>
      </c>
      <c r="K191" s="46">
        <v>226956</v>
      </c>
      <c r="L191" s="46">
        <v>237150</v>
      </c>
      <c r="M191" s="46">
        <v>249371</v>
      </c>
      <c r="N191" s="299">
        <v>249371</v>
      </c>
      <c r="O191" s="187">
        <f t="shared" si="11"/>
        <v>237937.6</v>
      </c>
    </row>
    <row r="192" spans="2:15" ht="12.75">
      <c r="B192" s="60" t="s">
        <v>21</v>
      </c>
      <c r="C192" s="46">
        <v>1487494</v>
      </c>
      <c r="D192" s="46">
        <v>1315236</v>
      </c>
      <c r="E192" s="46">
        <v>1402444</v>
      </c>
      <c r="F192" s="46">
        <v>1389630</v>
      </c>
      <c r="G192" s="46">
        <v>1406462</v>
      </c>
      <c r="H192" s="300">
        <f t="shared" si="10"/>
        <v>1400253.2</v>
      </c>
      <c r="I192" s="46"/>
      <c r="J192" s="46">
        <v>1277564</v>
      </c>
      <c r="K192" s="46">
        <v>1309908</v>
      </c>
      <c r="L192" s="46">
        <v>1234434</v>
      </c>
      <c r="M192" s="46">
        <v>1226665</v>
      </c>
      <c r="N192" s="46">
        <v>1320213</v>
      </c>
      <c r="O192" s="187">
        <f t="shared" si="11"/>
        <v>1273756.8</v>
      </c>
    </row>
    <row r="193" spans="2:15" ht="12.75">
      <c r="B193" s="60" t="s">
        <v>28</v>
      </c>
      <c r="C193" s="46">
        <v>121519</v>
      </c>
      <c r="D193" s="46">
        <v>116775</v>
      </c>
      <c r="E193" s="46">
        <v>117714</v>
      </c>
      <c r="F193" s="46">
        <v>116063</v>
      </c>
      <c r="G193" s="46">
        <v>122066</v>
      </c>
      <c r="H193" s="300">
        <f t="shared" si="10"/>
        <v>118827.4</v>
      </c>
      <c r="I193" s="46"/>
      <c r="J193" s="46">
        <v>110132</v>
      </c>
      <c r="K193" s="46">
        <v>106995</v>
      </c>
      <c r="L193" s="46">
        <v>113011</v>
      </c>
      <c r="M193" s="46">
        <v>103235</v>
      </c>
      <c r="N193" s="46">
        <v>117314</v>
      </c>
      <c r="O193" s="187">
        <f t="shared" si="11"/>
        <v>110137.4</v>
      </c>
    </row>
    <row r="194" spans="2:15" ht="12.75">
      <c r="B194" s="60" t="s">
        <v>48</v>
      </c>
      <c r="C194" s="46">
        <v>160340</v>
      </c>
      <c r="D194" s="46">
        <v>156558</v>
      </c>
      <c r="E194" s="46">
        <v>159434</v>
      </c>
      <c r="F194" s="46">
        <v>146097</v>
      </c>
      <c r="G194" s="46">
        <v>161081</v>
      </c>
      <c r="H194" s="300">
        <f t="shared" si="10"/>
        <v>156702</v>
      </c>
      <c r="I194" s="46"/>
      <c r="J194" s="46">
        <v>155298</v>
      </c>
      <c r="K194" s="46">
        <v>155559</v>
      </c>
      <c r="L194" s="46">
        <v>157410</v>
      </c>
      <c r="M194" s="46">
        <v>149998</v>
      </c>
      <c r="N194" s="61" t="s">
        <v>0</v>
      </c>
      <c r="O194" s="187">
        <f t="shared" si="11"/>
        <v>154566.25</v>
      </c>
    </row>
    <row r="196" spans="2:18" ht="12.75">
      <c r="B196" s="13" t="s">
        <v>107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R196" s="14"/>
    </row>
    <row r="197" spans="2:18" ht="12.75">
      <c r="B197" s="13" t="s">
        <v>0</v>
      </c>
      <c r="C197" s="13" t="s">
        <v>108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R197" s="14"/>
    </row>
  </sheetData>
  <mergeCells count="7">
    <mergeCell ref="B72:B74"/>
    <mergeCell ref="C72:C73"/>
    <mergeCell ref="D72:D73"/>
    <mergeCell ref="E72:E73"/>
    <mergeCell ref="H72:L72"/>
    <mergeCell ref="H73:L73"/>
    <mergeCell ref="C74:E7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B3:C53"/>
  <sheetViews>
    <sheetView showGridLines="0" workbookViewId="0" topLeftCell="A1">
      <selection activeCell="X72" sqref="X72"/>
    </sheetView>
  </sheetViews>
  <sheetFormatPr defaultColWidth="9.140625" defaultRowHeight="12.75"/>
  <sheetData>
    <row r="3" ht="12.75">
      <c r="B3" s="16" t="s">
        <v>207</v>
      </c>
    </row>
    <row r="51" spans="2:3" ht="15">
      <c r="B51" t="s">
        <v>204</v>
      </c>
      <c r="C51" s="457" t="s">
        <v>205</v>
      </c>
    </row>
    <row r="53" ht="15">
      <c r="B53" s="457"/>
    </row>
  </sheetData>
  <hyperlinks>
    <hyperlink ref="C51" r:id="rId1" display="http://eunep.businesscatalyst.com/pdfs/Report%20NUE%20Indicator%20%20-%20Nitrogen%20Expert%20Panel%20-%2018-12-2015.pdf"/>
  </hyperlinks>
  <printOptions/>
  <pageMargins left="0.7" right="0.7" top="0.75" bottom="0.75" header="0.3" footer="0.3"/>
  <pageSetup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B3:AC296"/>
  <sheetViews>
    <sheetView showGridLines="0" workbookViewId="0" topLeftCell="A1">
      <selection activeCell="W62" sqref="W62"/>
    </sheetView>
  </sheetViews>
  <sheetFormatPr defaultColWidth="8.8515625" defaultRowHeight="12.75"/>
  <cols>
    <col min="1" max="1" width="8.8515625" style="30" customWidth="1"/>
    <col min="2" max="2" width="10.421875" style="30" bestFit="1" customWidth="1"/>
    <col min="3" max="3" width="14.140625" style="30" customWidth="1"/>
    <col min="4" max="4" width="12.28125" style="30" bestFit="1" customWidth="1"/>
    <col min="5" max="5" width="11.28125" style="30" bestFit="1" customWidth="1"/>
    <col min="6" max="6" width="10.421875" style="30" customWidth="1"/>
    <col min="7" max="8" width="10.7109375" style="30" customWidth="1"/>
    <col min="9" max="9" width="11.00390625" style="30" customWidth="1"/>
    <col min="10" max="10" width="12.140625" style="30" customWidth="1"/>
    <col min="11" max="11" width="11.00390625" style="30" customWidth="1"/>
    <col min="12" max="13" width="10.57421875" style="30" bestFit="1" customWidth="1"/>
    <col min="14" max="15" width="10.00390625" style="30" bestFit="1" customWidth="1"/>
    <col min="16" max="17" width="10.28125" style="30" bestFit="1" customWidth="1"/>
    <col min="18" max="18" width="10.421875" style="30" customWidth="1"/>
    <col min="19" max="19" width="10.7109375" style="30" customWidth="1"/>
    <col min="20" max="20" width="10.57421875" style="30" customWidth="1"/>
    <col min="21" max="21" width="10.140625" style="30" customWidth="1"/>
    <col min="22" max="22" width="9.8515625" style="30" bestFit="1" customWidth="1"/>
    <col min="23" max="23" width="9.57421875" style="30" customWidth="1"/>
    <col min="24" max="24" width="10.00390625" style="30" customWidth="1"/>
    <col min="25" max="28" width="9.8515625" style="30" bestFit="1" customWidth="1"/>
    <col min="29" max="16384" width="8.8515625" style="30" customWidth="1"/>
  </cols>
  <sheetData>
    <row r="3" ht="12.75">
      <c r="B3" s="16" t="s">
        <v>208</v>
      </c>
    </row>
    <row r="4" ht="12.75">
      <c r="B4" s="17" t="s">
        <v>183</v>
      </c>
    </row>
    <row r="8" ht="12"/>
    <row r="9" spans="2:8" ht="24">
      <c r="B9" s="427"/>
      <c r="C9" s="355"/>
      <c r="D9" s="358" t="s">
        <v>187</v>
      </c>
      <c r="E9" s="356" t="s">
        <v>189</v>
      </c>
      <c r="F9" s="419" t="s">
        <v>190</v>
      </c>
      <c r="G9" s="357" t="s">
        <v>186</v>
      </c>
      <c r="H9" s="351"/>
    </row>
    <row r="10" spans="2:8" ht="12.75">
      <c r="B10" s="505" t="s">
        <v>153</v>
      </c>
      <c r="C10" s="428" t="s">
        <v>200</v>
      </c>
      <c r="D10" s="408">
        <v>137.5246330816429</v>
      </c>
      <c r="E10" s="414">
        <v>77.54987857475167</v>
      </c>
      <c r="F10" s="431">
        <f aca="true" t="shared" si="0" ref="F10:F12">D10-E10</f>
        <v>59.974754506891216</v>
      </c>
      <c r="G10" s="226">
        <f aca="true" t="shared" si="1" ref="G10:G12">E10/D10</f>
        <v>0.5638980947414228</v>
      </c>
      <c r="H10" s="351"/>
    </row>
    <row r="11" spans="2:8" ht="12.75" customHeight="1">
      <c r="B11" s="506"/>
      <c r="C11" s="428" t="s">
        <v>201</v>
      </c>
      <c r="D11" s="417">
        <v>133.68188015745608</v>
      </c>
      <c r="E11" s="418">
        <v>79.66605706441699</v>
      </c>
      <c r="F11" s="431">
        <f t="shared" si="0"/>
        <v>54.01582309303909</v>
      </c>
      <c r="G11" s="226">
        <f t="shared" si="1"/>
        <v>0.5959375868336306</v>
      </c>
      <c r="H11" s="351"/>
    </row>
    <row r="12" spans="2:8" ht="12.75" customHeight="1">
      <c r="B12" s="507"/>
      <c r="C12" s="429" t="s">
        <v>202</v>
      </c>
      <c r="D12" s="410">
        <v>134.475092885957</v>
      </c>
      <c r="E12" s="424">
        <v>83.23107461988538</v>
      </c>
      <c r="F12" s="432">
        <f t="shared" si="0"/>
        <v>51.24401826607162</v>
      </c>
      <c r="G12" s="433">
        <f t="shared" si="1"/>
        <v>0.6189330145357873</v>
      </c>
      <c r="H12" s="351"/>
    </row>
    <row r="13" spans="2:8" ht="12.75">
      <c r="B13" s="508" t="s">
        <v>96</v>
      </c>
      <c r="C13" s="430" t="s">
        <v>198</v>
      </c>
      <c r="D13" s="422">
        <v>158.11289655397184</v>
      </c>
      <c r="E13" s="423">
        <v>83.1674586585824</v>
      </c>
      <c r="F13" s="431">
        <f>D13-E13</f>
        <v>74.94543789538943</v>
      </c>
      <c r="G13" s="226">
        <f>E13/D13</f>
        <v>0.5260004747948767</v>
      </c>
      <c r="H13" s="351"/>
    </row>
    <row r="14" spans="2:8" ht="12.75">
      <c r="B14" s="506"/>
      <c r="C14" s="428" t="s">
        <v>199</v>
      </c>
      <c r="D14" s="420">
        <v>157.98958668597862</v>
      </c>
      <c r="E14" s="421">
        <v>86.32853784828575</v>
      </c>
      <c r="F14" s="434">
        <f>D14-E14</f>
        <v>71.66104883769287</v>
      </c>
      <c r="G14" s="435">
        <f>E14/D14</f>
        <v>0.5464191638140876</v>
      </c>
      <c r="H14" s="351"/>
    </row>
    <row r="15" spans="2:8" ht="12.75">
      <c r="B15" s="506"/>
      <c r="C15" s="428" t="s">
        <v>200</v>
      </c>
      <c r="D15" s="420">
        <v>157.66535378852154</v>
      </c>
      <c r="E15" s="421">
        <v>87.05435346266611</v>
      </c>
      <c r="F15" s="434">
        <f>D15-E15</f>
        <v>70.61100032585543</v>
      </c>
      <c r="G15" s="435">
        <f>E15/D15</f>
        <v>0.5521463743989893</v>
      </c>
      <c r="H15" s="351"/>
    </row>
    <row r="16" spans="2:8" ht="12.75">
      <c r="B16" s="506"/>
      <c r="C16" s="428" t="s">
        <v>201</v>
      </c>
      <c r="D16" s="420">
        <v>148.431363005486</v>
      </c>
      <c r="E16" s="421">
        <v>88.01634669544015</v>
      </c>
      <c r="F16" s="434">
        <f>D16-E16</f>
        <v>60.41501631004584</v>
      </c>
      <c r="G16" s="435">
        <f>E16/D16</f>
        <v>0.5929767463779678</v>
      </c>
      <c r="H16" s="351"/>
    </row>
    <row r="17" spans="2:8" ht="12.75">
      <c r="B17" s="509"/>
      <c r="C17" s="429" t="s">
        <v>202</v>
      </c>
      <c r="D17" s="425">
        <v>147.94386088022338</v>
      </c>
      <c r="E17" s="426">
        <v>89.03918142831711</v>
      </c>
      <c r="F17" s="432">
        <f>D17-E17</f>
        <v>58.904679451906276</v>
      </c>
      <c r="G17" s="433">
        <f>E17/D17</f>
        <v>0.6018443813657397</v>
      </c>
      <c r="H17" s="351"/>
    </row>
    <row r="18" ht="12">
      <c r="H18" s="351"/>
    </row>
    <row r="19" ht="12">
      <c r="H19" s="351"/>
    </row>
    <row r="20" ht="12">
      <c r="H20" s="351"/>
    </row>
    <row r="21" ht="12">
      <c r="H21" s="351"/>
    </row>
    <row r="22" ht="12">
      <c r="H22" s="351"/>
    </row>
    <row r="23" ht="12">
      <c r="H23" s="351"/>
    </row>
    <row r="24" ht="12">
      <c r="H24" s="351"/>
    </row>
    <row r="25" ht="12">
      <c r="H25" s="351"/>
    </row>
    <row r="26" ht="12">
      <c r="H26" s="351"/>
    </row>
    <row r="27" ht="12">
      <c r="H27" s="351"/>
    </row>
    <row r="28" spans="6:8" ht="12">
      <c r="F28" s="34"/>
      <c r="H28" s="351"/>
    </row>
    <row r="29" spans="4:8" ht="12">
      <c r="D29" s="402"/>
      <c r="F29" s="402"/>
      <c r="H29" s="351"/>
    </row>
    <row r="30" spans="4:8" ht="12">
      <c r="D30" s="402"/>
      <c r="H30" s="351"/>
    </row>
    <row r="31" ht="12">
      <c r="H31" s="351"/>
    </row>
    <row r="32" ht="12.75">
      <c r="H32" s="351"/>
    </row>
    <row r="33" ht="12.75">
      <c r="H33" s="351"/>
    </row>
    <row r="34" ht="12.75">
      <c r="H34" s="351"/>
    </row>
    <row r="35" ht="12">
      <c r="H35" s="351"/>
    </row>
    <row r="36" ht="12">
      <c r="H36" s="351"/>
    </row>
    <row r="37" ht="12">
      <c r="H37" s="351"/>
    </row>
    <row r="38" ht="12.75">
      <c r="H38" s="351"/>
    </row>
    <row r="39" ht="12.75">
      <c r="H39" s="351"/>
    </row>
    <row r="40" ht="12.75">
      <c r="H40" s="351"/>
    </row>
    <row r="41" ht="12.75">
      <c r="H41" s="351"/>
    </row>
    <row r="42" ht="12">
      <c r="H42" s="351"/>
    </row>
    <row r="43" ht="12"/>
    <row r="44" ht="12"/>
    <row r="45" ht="12"/>
    <row r="46" ht="12"/>
    <row r="47" ht="12"/>
    <row r="50" ht="12.75">
      <c r="J50" s="437" t="s">
        <v>203</v>
      </c>
    </row>
    <row r="51" spans="11:22" ht="13.5" customHeight="1"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</row>
    <row r="53" ht="12.75">
      <c r="J53" s="384"/>
    </row>
    <row r="55" spans="3:29" ht="12.75">
      <c r="C55" s="388" t="s">
        <v>65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3:29" ht="12.7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3:29" ht="12.75">
      <c r="C57" s="388" t="s">
        <v>84</v>
      </c>
      <c r="D57" s="389">
        <v>42760.71550925926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3:29" ht="12.75">
      <c r="C58" s="388" t="s">
        <v>85</v>
      </c>
      <c r="D58" s="389">
        <v>42788.72315425926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3:29" ht="12.75">
      <c r="C59" s="388" t="s">
        <v>86</v>
      </c>
      <c r="D59" s="388" t="s">
        <v>87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3:29" ht="12.7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3:29" ht="12.75">
      <c r="C61" s="388" t="s">
        <v>88</v>
      </c>
      <c r="D61" s="388" t="s">
        <v>89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3:29" ht="12.75">
      <c r="C62" s="388" t="s">
        <v>66</v>
      </c>
      <c r="D62" s="388" t="s">
        <v>156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3:29" ht="12.7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3:29" ht="12.75">
      <c r="C64" s="390" t="s">
        <v>67</v>
      </c>
      <c r="D64" s="390" t="s">
        <v>97</v>
      </c>
      <c r="E64" s="390" t="s">
        <v>98</v>
      </c>
      <c r="F64" s="390" t="s">
        <v>99</v>
      </c>
      <c r="G64" s="390" t="s">
        <v>100</v>
      </c>
      <c r="H64" s="390" t="s">
        <v>101</v>
      </c>
      <c r="I64" s="390" t="s">
        <v>68</v>
      </c>
      <c r="J64" s="390" t="s">
        <v>91</v>
      </c>
      <c r="K64" s="390" t="s">
        <v>92</v>
      </c>
      <c r="L64" s="390" t="s">
        <v>93</v>
      </c>
      <c r="M64" s="390" t="s">
        <v>94</v>
      </c>
      <c r="N64" s="390" t="s">
        <v>50</v>
      </c>
      <c r="O64" s="390" t="s">
        <v>51</v>
      </c>
      <c r="P64" s="390" t="s">
        <v>52</v>
      </c>
      <c r="Q64" s="390" t="s">
        <v>53</v>
      </c>
      <c r="R64" s="390" t="s">
        <v>54</v>
      </c>
      <c r="S64" s="390" t="s">
        <v>55</v>
      </c>
      <c r="T64" s="390" t="s">
        <v>56</v>
      </c>
      <c r="U64" s="390" t="s">
        <v>57</v>
      </c>
      <c r="V64" s="390" t="s">
        <v>58</v>
      </c>
      <c r="W64" s="390" t="s">
        <v>59</v>
      </c>
      <c r="X64" s="390" t="s">
        <v>60</v>
      </c>
      <c r="Y64" s="390" t="s">
        <v>61</v>
      </c>
      <c r="Z64" s="390" t="s">
        <v>69</v>
      </c>
      <c r="AA64" s="390" t="s">
        <v>70</v>
      </c>
      <c r="AB64" s="390" t="s">
        <v>71</v>
      </c>
      <c r="AC64"/>
    </row>
    <row r="65" spans="3:29" ht="12.75">
      <c r="C65" s="396" t="s">
        <v>153</v>
      </c>
      <c r="D65" s="391" t="s">
        <v>0</v>
      </c>
      <c r="E65" s="391" t="s">
        <v>0</v>
      </c>
      <c r="F65" s="391" t="s">
        <v>0</v>
      </c>
      <c r="G65" s="391" t="s">
        <v>0</v>
      </c>
      <c r="H65" s="391" t="s">
        <v>0</v>
      </c>
      <c r="I65" s="391" t="s">
        <v>0</v>
      </c>
      <c r="J65" s="391" t="s">
        <v>0</v>
      </c>
      <c r="K65" s="391" t="s">
        <v>0</v>
      </c>
      <c r="L65" s="391" t="s">
        <v>0</v>
      </c>
      <c r="M65" s="391" t="s">
        <v>0</v>
      </c>
      <c r="N65" s="412">
        <f>SUM(N66:N93)</f>
        <v>26892571</v>
      </c>
      <c r="O65" s="412">
        <f aca="true" t="shared" si="2" ref="O65:Q65">SUM(O66:O93)</f>
        <v>26346120</v>
      </c>
      <c r="P65" s="412">
        <f t="shared" si="2"/>
        <v>25871370</v>
      </c>
      <c r="Q65" s="412">
        <f t="shared" si="2"/>
        <v>25315964</v>
      </c>
      <c r="R65" s="392">
        <v>25572638</v>
      </c>
      <c r="S65" s="392">
        <v>24904355</v>
      </c>
      <c r="T65" s="392">
        <v>24724860</v>
      </c>
      <c r="U65" s="392">
        <v>24804844</v>
      </c>
      <c r="V65" s="392">
        <v>24724911</v>
      </c>
      <c r="W65" s="106">
        <v>23476182</v>
      </c>
      <c r="X65" s="392">
        <v>23779466</v>
      </c>
      <c r="Y65" s="392">
        <v>24096508</v>
      </c>
      <c r="Z65" s="392">
        <v>23632410</v>
      </c>
      <c r="AA65" s="392">
        <v>24051396</v>
      </c>
      <c r="AB65" s="412">
        <f>SUM(AB66:AB93)</f>
        <v>24363382</v>
      </c>
      <c r="AC65"/>
    </row>
    <row r="66" spans="3:29" ht="12.75">
      <c r="C66" s="390" t="s">
        <v>31</v>
      </c>
      <c r="D66" s="392">
        <v>588018</v>
      </c>
      <c r="E66" s="392">
        <v>579482</v>
      </c>
      <c r="F66" s="392">
        <v>568647</v>
      </c>
      <c r="G66" s="392">
        <v>562333</v>
      </c>
      <c r="H66" s="392">
        <v>565748</v>
      </c>
      <c r="I66" s="392">
        <v>578651</v>
      </c>
      <c r="J66" s="392">
        <v>562618</v>
      </c>
      <c r="K66" s="392">
        <v>558335</v>
      </c>
      <c r="L66" s="392">
        <v>559997</v>
      </c>
      <c r="M66" s="392">
        <v>551971</v>
      </c>
      <c r="N66" s="392">
        <v>501875</v>
      </c>
      <c r="O66" s="392">
        <v>478354</v>
      </c>
      <c r="P66" s="392">
        <v>474982</v>
      </c>
      <c r="Q66" s="392">
        <v>448704</v>
      </c>
      <c r="R66" s="392">
        <v>443522</v>
      </c>
      <c r="S66" s="392">
        <v>432063</v>
      </c>
      <c r="T66" s="392">
        <v>433374</v>
      </c>
      <c r="U66" s="392">
        <v>427862</v>
      </c>
      <c r="V66" s="392">
        <v>408822</v>
      </c>
      <c r="W66" s="392">
        <v>420998</v>
      </c>
      <c r="X66" s="392">
        <v>426035</v>
      </c>
      <c r="Y66" s="392">
        <v>419459</v>
      </c>
      <c r="Z66" s="392">
        <v>415692</v>
      </c>
      <c r="AA66" s="392">
        <v>414910</v>
      </c>
      <c r="AB66" s="392">
        <v>412072</v>
      </c>
      <c r="AC66"/>
    </row>
    <row r="67" spans="3:29" ht="12.75">
      <c r="C67" s="390" t="s">
        <v>32</v>
      </c>
      <c r="D67" s="392">
        <v>876468</v>
      </c>
      <c r="E67" s="392">
        <v>645286</v>
      </c>
      <c r="F67" s="392">
        <v>565321</v>
      </c>
      <c r="G67" s="392">
        <v>528180</v>
      </c>
      <c r="H67" s="392">
        <v>508358</v>
      </c>
      <c r="I67" s="392">
        <v>404684</v>
      </c>
      <c r="J67" s="392">
        <v>414246</v>
      </c>
      <c r="K67" s="392">
        <v>407387</v>
      </c>
      <c r="L67" s="392">
        <v>321805</v>
      </c>
      <c r="M67" s="392">
        <v>368414</v>
      </c>
      <c r="N67" s="392">
        <v>345254</v>
      </c>
      <c r="O67" s="392">
        <v>351431</v>
      </c>
      <c r="P67" s="392">
        <v>343410</v>
      </c>
      <c r="Q67" s="392">
        <v>330695</v>
      </c>
      <c r="R67" s="392">
        <v>355068</v>
      </c>
      <c r="S67" s="392">
        <v>346424</v>
      </c>
      <c r="T67" s="392">
        <v>331751</v>
      </c>
      <c r="U67" s="392">
        <v>353964</v>
      </c>
      <c r="V67" s="392">
        <v>340729</v>
      </c>
      <c r="W67" s="392">
        <v>341460</v>
      </c>
      <c r="X67" s="392">
        <v>355349</v>
      </c>
      <c r="Y67" s="392">
        <v>343530</v>
      </c>
      <c r="Z67" s="392">
        <v>383026</v>
      </c>
      <c r="AA67" s="392">
        <v>402702</v>
      </c>
      <c r="AB67" s="392">
        <v>477275</v>
      </c>
      <c r="AC67"/>
    </row>
    <row r="68" spans="3:29" ht="12.75">
      <c r="C68" s="390" t="s">
        <v>20</v>
      </c>
      <c r="D68" s="392">
        <v>823411</v>
      </c>
      <c r="E68" s="392">
        <v>621501</v>
      </c>
      <c r="F68" s="392">
        <v>612659</v>
      </c>
      <c r="G68" s="392">
        <v>547235</v>
      </c>
      <c r="H68" s="392">
        <v>590134</v>
      </c>
      <c r="I68" s="392">
        <v>570051</v>
      </c>
      <c r="J68" s="392">
        <v>596088</v>
      </c>
      <c r="K68" s="392">
        <v>550883</v>
      </c>
      <c r="L68" s="392">
        <v>529740</v>
      </c>
      <c r="M68" s="392">
        <v>518261</v>
      </c>
      <c r="N68" s="392">
        <v>562952</v>
      </c>
      <c r="O68" s="392">
        <v>605742</v>
      </c>
      <c r="P68" s="392">
        <v>559820</v>
      </c>
      <c r="Q68" s="392">
        <v>506577</v>
      </c>
      <c r="R68" s="392">
        <v>564164</v>
      </c>
      <c r="S68" s="392">
        <v>551391</v>
      </c>
      <c r="T68" s="392">
        <v>563776</v>
      </c>
      <c r="U68" s="392">
        <v>590275</v>
      </c>
      <c r="V68" s="392">
        <v>592018</v>
      </c>
      <c r="W68" s="392">
        <v>498061</v>
      </c>
      <c r="X68" s="392">
        <v>512294</v>
      </c>
      <c r="Y68" s="392">
        <v>595324</v>
      </c>
      <c r="Z68" s="392">
        <v>591097</v>
      </c>
      <c r="AA68" s="392">
        <v>577028</v>
      </c>
      <c r="AB68" s="392">
        <v>577049</v>
      </c>
      <c r="AC68"/>
    </row>
    <row r="69" spans="3:29" ht="12.75">
      <c r="C69" s="390" t="s">
        <v>33</v>
      </c>
      <c r="D69" s="392">
        <v>825893</v>
      </c>
      <c r="E69" s="392">
        <v>817628</v>
      </c>
      <c r="F69" s="392">
        <v>795214</v>
      </c>
      <c r="G69" s="392">
        <v>758704</v>
      </c>
      <c r="H69" s="392">
        <v>737076</v>
      </c>
      <c r="I69" s="392">
        <v>714077</v>
      </c>
      <c r="J69" s="392">
        <v>701034</v>
      </c>
      <c r="K69" s="392">
        <v>682535</v>
      </c>
      <c r="L69" s="392">
        <v>691304</v>
      </c>
      <c r="M69" s="392">
        <v>654980</v>
      </c>
      <c r="N69" s="392">
        <v>632339</v>
      </c>
      <c r="O69" s="392">
        <v>627015</v>
      </c>
      <c r="P69" s="392">
        <v>598320</v>
      </c>
      <c r="Q69" s="392">
        <v>580539</v>
      </c>
      <c r="R69" s="392">
        <v>590718</v>
      </c>
      <c r="S69" s="392">
        <v>586772</v>
      </c>
      <c r="T69" s="392">
        <v>556881</v>
      </c>
      <c r="U69" s="392">
        <v>567370</v>
      </c>
      <c r="V69" s="392">
        <v>586383</v>
      </c>
      <c r="W69" s="392">
        <v>561620</v>
      </c>
      <c r="X69" s="392">
        <v>551442</v>
      </c>
      <c r="Y69" s="392">
        <v>547839</v>
      </c>
      <c r="Z69" s="392">
        <v>541541</v>
      </c>
      <c r="AA69" s="392">
        <v>545133</v>
      </c>
      <c r="AB69" s="392">
        <v>537557</v>
      </c>
      <c r="AC69"/>
    </row>
    <row r="70" spans="3:29" ht="12.75">
      <c r="C70" s="390" t="s">
        <v>73</v>
      </c>
      <c r="D70" s="392">
        <v>4554014</v>
      </c>
      <c r="E70" s="392">
        <v>4038837</v>
      </c>
      <c r="F70" s="392">
        <v>3805388</v>
      </c>
      <c r="G70" s="392">
        <v>3795348</v>
      </c>
      <c r="H70" s="392">
        <v>3712886</v>
      </c>
      <c r="I70" s="392">
        <v>3893967</v>
      </c>
      <c r="J70" s="392">
        <v>3871174</v>
      </c>
      <c r="K70" s="392">
        <v>3831540</v>
      </c>
      <c r="L70" s="392">
        <v>3840140</v>
      </c>
      <c r="M70" s="392">
        <v>3895004</v>
      </c>
      <c r="N70" s="392">
        <v>4027847</v>
      </c>
      <c r="O70" s="392">
        <v>3877045</v>
      </c>
      <c r="P70" s="392">
        <v>3799710</v>
      </c>
      <c r="Q70" s="392">
        <v>3707919</v>
      </c>
      <c r="R70" s="392">
        <v>3724150</v>
      </c>
      <c r="S70" s="392">
        <v>3658738</v>
      </c>
      <c r="T70" s="392">
        <v>3663281</v>
      </c>
      <c r="U70" s="392">
        <v>3480287</v>
      </c>
      <c r="V70" s="392">
        <v>3685411</v>
      </c>
      <c r="W70" s="392">
        <v>3427861</v>
      </c>
      <c r="X70" s="392">
        <v>3420764</v>
      </c>
      <c r="Y70" s="392">
        <v>3636859</v>
      </c>
      <c r="Z70" s="392">
        <v>3507072</v>
      </c>
      <c r="AA70" s="392">
        <v>3526955</v>
      </c>
      <c r="AB70" s="394">
        <v>3526955</v>
      </c>
      <c r="AC70"/>
    </row>
    <row r="71" spans="3:29" ht="12.75">
      <c r="C71" s="390" t="s">
        <v>34</v>
      </c>
      <c r="D71" s="391" t="s">
        <v>0</v>
      </c>
      <c r="E71" s="391" t="s">
        <v>0</v>
      </c>
      <c r="F71" s="391" t="s">
        <v>0</v>
      </c>
      <c r="G71" s="391" t="s">
        <v>0</v>
      </c>
      <c r="H71" s="391" t="s">
        <v>0</v>
      </c>
      <c r="I71" s="391" t="s">
        <v>0</v>
      </c>
      <c r="J71" s="391" t="s">
        <v>0</v>
      </c>
      <c r="K71" s="391" t="s">
        <v>0</v>
      </c>
      <c r="L71" s="391" t="s">
        <v>0</v>
      </c>
      <c r="M71" s="391" t="s">
        <v>0</v>
      </c>
      <c r="N71" s="394">
        <v>60318</v>
      </c>
      <c r="O71" s="394">
        <v>60318</v>
      </c>
      <c r="P71" s="394">
        <v>60318</v>
      </c>
      <c r="Q71" s="394">
        <v>60318</v>
      </c>
      <c r="R71" s="392">
        <v>60318</v>
      </c>
      <c r="S71" s="392">
        <v>56841</v>
      </c>
      <c r="T71" s="392">
        <v>58937</v>
      </c>
      <c r="U71" s="392">
        <v>61827</v>
      </c>
      <c r="V71" s="392">
        <v>72521</v>
      </c>
      <c r="W71" s="392">
        <v>62740</v>
      </c>
      <c r="X71" s="392">
        <v>65752</v>
      </c>
      <c r="Y71" s="392">
        <v>69207</v>
      </c>
      <c r="Z71" s="392">
        <v>74500</v>
      </c>
      <c r="AA71" s="392">
        <v>69031</v>
      </c>
      <c r="AB71" s="392">
        <v>72009</v>
      </c>
      <c r="AC71"/>
    </row>
    <row r="72" spans="3:29" ht="12.75">
      <c r="C72" s="390" t="s">
        <v>35</v>
      </c>
      <c r="D72" s="392">
        <v>926972</v>
      </c>
      <c r="E72" s="392">
        <v>924355</v>
      </c>
      <c r="F72" s="392">
        <v>919322</v>
      </c>
      <c r="G72" s="392">
        <v>940043</v>
      </c>
      <c r="H72" s="392">
        <v>966904</v>
      </c>
      <c r="I72" s="392">
        <v>993425</v>
      </c>
      <c r="J72" s="392">
        <v>995912</v>
      </c>
      <c r="K72" s="392">
        <v>974286</v>
      </c>
      <c r="L72" s="392">
        <v>1037859</v>
      </c>
      <c r="M72" s="392">
        <v>1032769</v>
      </c>
      <c r="N72" s="392">
        <v>975501</v>
      </c>
      <c r="O72" s="392">
        <v>935005</v>
      </c>
      <c r="P72" s="392">
        <v>926475</v>
      </c>
      <c r="Q72" s="392">
        <v>951078</v>
      </c>
      <c r="R72" s="392">
        <v>923709</v>
      </c>
      <c r="S72" s="392">
        <v>907180</v>
      </c>
      <c r="T72" s="392">
        <v>895418</v>
      </c>
      <c r="U72" s="392">
        <v>862665</v>
      </c>
      <c r="V72" s="392">
        <v>849920</v>
      </c>
      <c r="W72" s="392">
        <v>844920</v>
      </c>
      <c r="X72" s="392">
        <v>867451</v>
      </c>
      <c r="Y72" s="392">
        <v>819916</v>
      </c>
      <c r="Z72" s="392">
        <v>834305</v>
      </c>
      <c r="AA72" s="392">
        <v>899232</v>
      </c>
      <c r="AB72" s="394">
        <v>899232</v>
      </c>
      <c r="AC72"/>
    </row>
    <row r="73" spans="3:29" ht="12.75">
      <c r="C73" s="390" t="s">
        <v>36</v>
      </c>
      <c r="D73" s="392">
        <v>764202</v>
      </c>
      <c r="E73" s="392">
        <v>748130</v>
      </c>
      <c r="F73" s="392">
        <v>728028</v>
      </c>
      <c r="G73" s="392">
        <v>642858</v>
      </c>
      <c r="H73" s="392">
        <v>623200</v>
      </c>
      <c r="I73" s="392">
        <v>656489</v>
      </c>
      <c r="J73" s="392">
        <v>667554</v>
      </c>
      <c r="K73" s="392">
        <v>649011</v>
      </c>
      <c r="L73" s="392">
        <v>650371</v>
      </c>
      <c r="M73" s="392">
        <v>639008</v>
      </c>
      <c r="N73" s="392">
        <v>609756</v>
      </c>
      <c r="O73" s="392">
        <v>602829</v>
      </c>
      <c r="P73" s="392">
        <v>599240</v>
      </c>
      <c r="Q73" s="392">
        <v>588092</v>
      </c>
      <c r="R73" s="392">
        <v>592005</v>
      </c>
      <c r="S73" s="392">
        <v>562043</v>
      </c>
      <c r="T73" s="392">
        <v>545804</v>
      </c>
      <c r="U73" s="392">
        <v>567660</v>
      </c>
      <c r="V73" s="392">
        <v>531448</v>
      </c>
      <c r="W73" s="392">
        <v>515461</v>
      </c>
      <c r="X73" s="392">
        <v>548925</v>
      </c>
      <c r="Y73" s="392">
        <v>522399</v>
      </c>
      <c r="Z73" s="392">
        <v>516056</v>
      </c>
      <c r="AA73" s="392">
        <v>522424</v>
      </c>
      <c r="AB73" s="392">
        <v>520371</v>
      </c>
      <c r="AC73"/>
    </row>
    <row r="74" spans="3:29" ht="12.75">
      <c r="C74" s="390" t="s">
        <v>37</v>
      </c>
      <c r="D74" s="392">
        <v>2092852</v>
      </c>
      <c r="E74" s="392">
        <v>2070791</v>
      </c>
      <c r="F74" s="392">
        <v>2007112</v>
      </c>
      <c r="G74" s="392">
        <v>1831714</v>
      </c>
      <c r="H74" s="392">
        <v>2028781</v>
      </c>
      <c r="I74" s="392">
        <v>1950115</v>
      </c>
      <c r="J74" s="392">
        <v>2237907</v>
      </c>
      <c r="K74" s="392">
        <v>2128782</v>
      </c>
      <c r="L74" s="392">
        <v>2235261</v>
      </c>
      <c r="M74" s="392">
        <v>2298273</v>
      </c>
      <c r="N74" s="392">
        <v>2378373</v>
      </c>
      <c r="O74" s="392">
        <v>2259842</v>
      </c>
      <c r="P74" s="392">
        <v>2167972</v>
      </c>
      <c r="Q74" s="392">
        <v>2361395</v>
      </c>
      <c r="R74" s="392">
        <v>2239973</v>
      </c>
      <c r="S74" s="392">
        <v>2048325</v>
      </c>
      <c r="T74" s="392">
        <v>2119657</v>
      </c>
      <c r="U74" s="392">
        <v>2159367</v>
      </c>
      <c r="V74" s="392">
        <v>1857355</v>
      </c>
      <c r="W74" s="392">
        <v>1885877</v>
      </c>
      <c r="X74" s="392">
        <v>2056310</v>
      </c>
      <c r="Y74" s="392">
        <v>1948560</v>
      </c>
      <c r="Z74" s="392">
        <v>1891595</v>
      </c>
      <c r="AA74" s="392">
        <v>2010920</v>
      </c>
      <c r="AB74" s="392">
        <v>2169075</v>
      </c>
      <c r="AC74"/>
    </row>
    <row r="75" spans="3:29" ht="12.75">
      <c r="C75" s="390" t="s">
        <v>22</v>
      </c>
      <c r="D75" s="392">
        <v>5361297</v>
      </c>
      <c r="E75" s="392">
        <v>5160824</v>
      </c>
      <c r="F75" s="392">
        <v>5282296</v>
      </c>
      <c r="G75" s="392">
        <v>4846037</v>
      </c>
      <c r="H75" s="392">
        <v>4908386</v>
      </c>
      <c r="I75" s="392">
        <v>4953817</v>
      </c>
      <c r="J75" s="392">
        <v>5062270</v>
      </c>
      <c r="K75" s="392">
        <v>5039325</v>
      </c>
      <c r="L75" s="392">
        <v>5085203</v>
      </c>
      <c r="M75" s="392">
        <v>5110021</v>
      </c>
      <c r="N75" s="392">
        <v>5246328</v>
      </c>
      <c r="O75" s="392">
        <v>5101276</v>
      </c>
      <c r="P75" s="392">
        <v>5005385</v>
      </c>
      <c r="Q75" s="392">
        <v>4712963</v>
      </c>
      <c r="R75" s="392">
        <v>4951278</v>
      </c>
      <c r="S75" s="392">
        <v>4825361</v>
      </c>
      <c r="T75" s="392">
        <v>4635318</v>
      </c>
      <c r="U75" s="392">
        <v>4746508</v>
      </c>
      <c r="V75" s="392">
        <v>4964977</v>
      </c>
      <c r="W75" s="392">
        <v>4564913</v>
      </c>
      <c r="X75" s="392">
        <v>4526226</v>
      </c>
      <c r="Y75" s="392">
        <v>4711068</v>
      </c>
      <c r="Z75" s="392">
        <v>4411196</v>
      </c>
      <c r="AA75" s="392">
        <v>4525920</v>
      </c>
      <c r="AB75" s="392">
        <v>4632643</v>
      </c>
      <c r="AC75"/>
    </row>
    <row r="76" spans="3:29" ht="12.75">
      <c r="C76" s="390" t="s">
        <v>38</v>
      </c>
      <c r="D76" s="391" t="s">
        <v>0</v>
      </c>
      <c r="E76" s="391" t="s">
        <v>0</v>
      </c>
      <c r="F76" s="391" t="s">
        <v>0</v>
      </c>
      <c r="G76" s="391" t="s">
        <v>0</v>
      </c>
      <c r="H76" s="391" t="s">
        <v>0</v>
      </c>
      <c r="I76" s="391" t="s">
        <v>0</v>
      </c>
      <c r="J76" s="391" t="s">
        <v>0</v>
      </c>
      <c r="K76" s="391" t="s">
        <v>0</v>
      </c>
      <c r="L76" s="391" t="s">
        <v>0</v>
      </c>
      <c r="M76" s="391" t="s">
        <v>0</v>
      </c>
      <c r="N76" s="392">
        <v>208937</v>
      </c>
      <c r="O76" s="392">
        <v>222379</v>
      </c>
      <c r="P76" s="392">
        <v>214494</v>
      </c>
      <c r="Q76" s="392">
        <v>208077</v>
      </c>
      <c r="R76" s="392">
        <v>216342</v>
      </c>
      <c r="S76" s="392">
        <v>217437</v>
      </c>
      <c r="T76" s="392">
        <v>223134</v>
      </c>
      <c r="U76" s="392">
        <v>224875</v>
      </c>
      <c r="V76" s="392">
        <v>259530</v>
      </c>
      <c r="W76" s="392">
        <v>183406</v>
      </c>
      <c r="X76" s="392">
        <v>202185</v>
      </c>
      <c r="Y76" s="392">
        <v>214534</v>
      </c>
      <c r="Z76" s="392">
        <v>197646</v>
      </c>
      <c r="AA76" s="392">
        <v>163367</v>
      </c>
      <c r="AB76" s="392">
        <v>161549</v>
      </c>
      <c r="AC76"/>
    </row>
    <row r="77" spans="3:29" ht="12.75">
      <c r="C77" s="390" t="s">
        <v>39</v>
      </c>
      <c r="D77" s="392">
        <v>2526194</v>
      </c>
      <c r="E77" s="392">
        <v>2548708</v>
      </c>
      <c r="F77" s="392">
        <v>2521691</v>
      </c>
      <c r="G77" s="392">
        <v>2525084</v>
      </c>
      <c r="H77" s="392">
        <v>2441301</v>
      </c>
      <c r="I77" s="392">
        <v>2341896</v>
      </c>
      <c r="J77" s="392">
        <v>2314243</v>
      </c>
      <c r="K77" s="392">
        <v>2395984</v>
      </c>
      <c r="L77" s="392">
        <v>2307279</v>
      </c>
      <c r="M77" s="392">
        <v>2339949</v>
      </c>
      <c r="N77" s="392">
        <v>2340216</v>
      </c>
      <c r="O77" s="392">
        <v>2332588</v>
      </c>
      <c r="P77" s="392">
        <v>2313004</v>
      </c>
      <c r="Q77" s="392">
        <v>2276137</v>
      </c>
      <c r="R77" s="392">
        <v>2261745</v>
      </c>
      <c r="S77" s="392">
        <v>2181237</v>
      </c>
      <c r="T77" s="392">
        <v>2136346</v>
      </c>
      <c r="U77" s="392">
        <v>2151722</v>
      </c>
      <c r="V77" s="392">
        <v>2028387</v>
      </c>
      <c r="W77" s="392">
        <v>1879312</v>
      </c>
      <c r="X77" s="392">
        <v>1859444</v>
      </c>
      <c r="Y77" s="392">
        <v>1939013</v>
      </c>
      <c r="Z77" s="392">
        <v>2041481</v>
      </c>
      <c r="AA77" s="392">
        <v>1945608</v>
      </c>
      <c r="AB77" s="392">
        <v>1936650</v>
      </c>
      <c r="AC77"/>
    </row>
    <row r="78" spans="3:29" ht="12.75">
      <c r="C78" s="390" t="s">
        <v>40</v>
      </c>
      <c r="D78" s="392">
        <v>31245</v>
      </c>
      <c r="E78" s="392">
        <v>31068</v>
      </c>
      <c r="F78" s="392">
        <v>35130</v>
      </c>
      <c r="G78" s="392">
        <v>35330</v>
      </c>
      <c r="H78" s="392">
        <v>35141</v>
      </c>
      <c r="I78" s="392">
        <v>35648</v>
      </c>
      <c r="J78" s="392">
        <v>36297</v>
      </c>
      <c r="K78" s="392">
        <v>33990</v>
      </c>
      <c r="L78" s="392">
        <v>34196</v>
      </c>
      <c r="M78" s="392">
        <v>34293</v>
      </c>
      <c r="N78" s="392">
        <v>31957</v>
      </c>
      <c r="O78" s="392">
        <v>34145</v>
      </c>
      <c r="P78" s="392">
        <v>35773</v>
      </c>
      <c r="Q78" s="392">
        <v>35554</v>
      </c>
      <c r="R78" s="392">
        <v>33292</v>
      </c>
      <c r="S78" s="392">
        <v>30565</v>
      </c>
      <c r="T78" s="392">
        <v>28992</v>
      </c>
      <c r="U78" s="392">
        <v>29129</v>
      </c>
      <c r="V78" s="392">
        <v>27791</v>
      </c>
      <c r="W78" s="392">
        <v>26996</v>
      </c>
      <c r="X78" s="392">
        <v>27653</v>
      </c>
      <c r="Y78" s="392">
        <v>28243</v>
      </c>
      <c r="Z78" s="392">
        <v>26886</v>
      </c>
      <c r="AA78" s="392">
        <v>23442</v>
      </c>
      <c r="AB78" s="392">
        <v>23328</v>
      </c>
      <c r="AC78"/>
    </row>
    <row r="79" spans="3:29" ht="12.75">
      <c r="C79" s="390" t="s">
        <v>41</v>
      </c>
      <c r="D79" s="392">
        <v>297668</v>
      </c>
      <c r="E79" s="392">
        <v>274464</v>
      </c>
      <c r="F79" s="392">
        <v>204822</v>
      </c>
      <c r="G79" s="392">
        <v>148758</v>
      </c>
      <c r="H79" s="392">
        <v>130530</v>
      </c>
      <c r="I79" s="392">
        <v>100434</v>
      </c>
      <c r="J79" s="392">
        <v>102801</v>
      </c>
      <c r="K79" s="392">
        <v>104683</v>
      </c>
      <c r="L79" s="392">
        <v>101959</v>
      </c>
      <c r="M79" s="392">
        <v>94718</v>
      </c>
      <c r="N79" s="392">
        <v>95781</v>
      </c>
      <c r="O79" s="392">
        <v>105502</v>
      </c>
      <c r="P79" s="392">
        <v>102346</v>
      </c>
      <c r="Q79" s="392">
        <v>107714</v>
      </c>
      <c r="R79" s="392">
        <v>106542</v>
      </c>
      <c r="S79" s="392">
        <v>116395</v>
      </c>
      <c r="T79" s="392">
        <v>125484</v>
      </c>
      <c r="U79" s="392">
        <v>129585</v>
      </c>
      <c r="V79" s="392">
        <v>129066</v>
      </c>
      <c r="W79" s="392">
        <v>131090</v>
      </c>
      <c r="X79" s="392">
        <v>141237</v>
      </c>
      <c r="Y79" s="392">
        <v>140787</v>
      </c>
      <c r="Z79" s="392">
        <v>148565</v>
      </c>
      <c r="AA79" s="392">
        <v>153804</v>
      </c>
      <c r="AB79" s="392">
        <v>159152</v>
      </c>
      <c r="AC79"/>
    </row>
    <row r="80" spans="3:29" ht="12.75">
      <c r="C80" s="390" t="s">
        <v>42</v>
      </c>
      <c r="D80" s="392">
        <v>454849</v>
      </c>
      <c r="E80" s="392">
        <v>475310</v>
      </c>
      <c r="F80" s="392">
        <v>270586</v>
      </c>
      <c r="G80" s="392">
        <v>203890</v>
      </c>
      <c r="H80" s="392">
        <v>190062</v>
      </c>
      <c r="I80" s="392">
        <v>179740</v>
      </c>
      <c r="J80" s="392">
        <v>213748</v>
      </c>
      <c r="K80" s="392">
        <v>219062</v>
      </c>
      <c r="L80" s="392">
        <v>218369</v>
      </c>
      <c r="M80" s="392">
        <v>218146</v>
      </c>
      <c r="N80" s="392">
        <v>209545</v>
      </c>
      <c r="O80" s="392">
        <v>220013</v>
      </c>
      <c r="P80" s="392">
        <v>232874</v>
      </c>
      <c r="Q80" s="392">
        <v>229684</v>
      </c>
      <c r="R80" s="392">
        <v>232211</v>
      </c>
      <c r="S80" s="392">
        <v>237996</v>
      </c>
      <c r="T80" s="392">
        <v>246315</v>
      </c>
      <c r="U80" s="392">
        <v>244578</v>
      </c>
      <c r="V80" s="392">
        <v>234646</v>
      </c>
      <c r="W80" s="392">
        <v>245632</v>
      </c>
      <c r="X80" s="392">
        <v>258623</v>
      </c>
      <c r="Y80" s="392">
        <v>258934</v>
      </c>
      <c r="Z80" s="392">
        <v>262504</v>
      </c>
      <c r="AA80" s="392">
        <v>263063</v>
      </c>
      <c r="AB80" s="392">
        <v>265891</v>
      </c>
      <c r="AC80"/>
    </row>
    <row r="81" spans="3:29" ht="12.75">
      <c r="C81" s="390" t="s">
        <v>29</v>
      </c>
      <c r="D81" s="392">
        <v>39594</v>
      </c>
      <c r="E81" s="392">
        <v>40925</v>
      </c>
      <c r="F81" s="392">
        <v>39057</v>
      </c>
      <c r="G81" s="392">
        <v>38118</v>
      </c>
      <c r="H81" s="392">
        <v>37243</v>
      </c>
      <c r="I81" s="392">
        <v>37809</v>
      </c>
      <c r="J81" s="392">
        <v>37334</v>
      </c>
      <c r="K81" s="392">
        <v>37021</v>
      </c>
      <c r="L81" s="392">
        <v>37112</v>
      </c>
      <c r="M81" s="392">
        <v>37620</v>
      </c>
      <c r="N81" s="392">
        <v>37231</v>
      </c>
      <c r="O81" s="392">
        <v>34446</v>
      </c>
      <c r="P81" s="392">
        <v>34627</v>
      </c>
      <c r="Q81" s="392">
        <v>31141</v>
      </c>
      <c r="R81" s="392">
        <v>34541</v>
      </c>
      <c r="S81" s="392">
        <v>32409</v>
      </c>
      <c r="T81" s="392">
        <v>32303</v>
      </c>
      <c r="U81" s="392">
        <v>31981</v>
      </c>
      <c r="V81" s="392">
        <v>32280</v>
      </c>
      <c r="W81" s="392">
        <v>32321</v>
      </c>
      <c r="X81" s="392">
        <v>32474</v>
      </c>
      <c r="Y81" s="392">
        <v>33552</v>
      </c>
      <c r="Z81" s="392">
        <v>32288</v>
      </c>
      <c r="AA81" s="392">
        <v>32710</v>
      </c>
      <c r="AB81" s="392">
        <v>32958</v>
      </c>
      <c r="AC81"/>
    </row>
    <row r="82" spans="3:29" ht="12.75">
      <c r="C82" s="390" t="s">
        <v>26</v>
      </c>
      <c r="D82" s="391" t="s">
        <v>0</v>
      </c>
      <c r="E82" s="391" t="s">
        <v>0</v>
      </c>
      <c r="F82" s="391" t="s">
        <v>0</v>
      </c>
      <c r="G82" s="391" t="s">
        <v>0</v>
      </c>
      <c r="H82" s="391" t="s">
        <v>0</v>
      </c>
      <c r="I82" s="391" t="s">
        <v>0</v>
      </c>
      <c r="J82" s="391" t="s">
        <v>0</v>
      </c>
      <c r="K82" s="391" t="s">
        <v>0</v>
      </c>
      <c r="L82" s="391" t="s">
        <v>0</v>
      </c>
      <c r="M82" s="391" t="s">
        <v>0</v>
      </c>
      <c r="N82" s="392">
        <v>482075</v>
      </c>
      <c r="O82" s="392">
        <v>502681</v>
      </c>
      <c r="P82" s="392">
        <v>547133</v>
      </c>
      <c r="Q82" s="392">
        <v>502089</v>
      </c>
      <c r="R82" s="392">
        <v>525536</v>
      </c>
      <c r="S82" s="392">
        <v>486493</v>
      </c>
      <c r="T82" s="392">
        <v>504116</v>
      </c>
      <c r="U82" s="392">
        <v>550373</v>
      </c>
      <c r="V82" s="392">
        <v>528599</v>
      </c>
      <c r="W82" s="392">
        <v>492933</v>
      </c>
      <c r="X82" s="392">
        <v>490638</v>
      </c>
      <c r="Y82" s="392">
        <v>494597</v>
      </c>
      <c r="Z82" s="392">
        <v>506987</v>
      </c>
      <c r="AA82" s="392">
        <v>547395</v>
      </c>
      <c r="AB82" s="392">
        <v>545284</v>
      </c>
      <c r="AC82"/>
    </row>
    <row r="83" spans="3:29" ht="12.75">
      <c r="C83" s="390" t="s">
        <v>43</v>
      </c>
      <c r="D83" s="392">
        <v>2962</v>
      </c>
      <c r="E83" s="392">
        <v>3056</v>
      </c>
      <c r="F83" s="392">
        <v>3246</v>
      </c>
      <c r="G83" s="392">
        <v>3438</v>
      </c>
      <c r="H83" s="392">
        <v>3580</v>
      </c>
      <c r="I83" s="392">
        <v>3739</v>
      </c>
      <c r="J83" s="392">
        <v>3726</v>
      </c>
      <c r="K83" s="392">
        <v>3948</v>
      </c>
      <c r="L83" s="392">
        <v>3300</v>
      </c>
      <c r="M83" s="392">
        <v>3428</v>
      </c>
      <c r="N83" s="392">
        <v>3865</v>
      </c>
      <c r="O83" s="392">
        <v>3832</v>
      </c>
      <c r="P83" s="392">
        <v>3822</v>
      </c>
      <c r="Q83" s="392">
        <v>3718</v>
      </c>
      <c r="R83" s="392">
        <v>3751</v>
      </c>
      <c r="S83" s="392">
        <v>3681</v>
      </c>
      <c r="T83" s="392">
        <v>3674</v>
      </c>
      <c r="U83" s="392">
        <v>3791</v>
      </c>
      <c r="V83" s="392">
        <v>3556</v>
      </c>
      <c r="W83" s="392">
        <v>3459</v>
      </c>
      <c r="X83" s="392">
        <v>3379</v>
      </c>
      <c r="Y83" s="392">
        <v>3109</v>
      </c>
      <c r="Z83" s="392">
        <v>3077</v>
      </c>
      <c r="AA83" s="392">
        <v>3160</v>
      </c>
      <c r="AB83" s="392">
        <v>3124</v>
      </c>
      <c r="AC83"/>
    </row>
    <row r="84" spans="3:29" ht="12.75">
      <c r="C84" s="390" t="s">
        <v>18</v>
      </c>
      <c r="D84" s="392">
        <v>1121071</v>
      </c>
      <c r="E84" s="392">
        <v>1132912</v>
      </c>
      <c r="F84" s="392">
        <v>1117974</v>
      </c>
      <c r="G84" s="392">
        <v>1113696</v>
      </c>
      <c r="H84" s="392">
        <v>1065889</v>
      </c>
      <c r="I84" s="392">
        <v>1081552</v>
      </c>
      <c r="J84" s="392">
        <v>1064784</v>
      </c>
      <c r="K84" s="392">
        <v>1055661</v>
      </c>
      <c r="L84" s="392">
        <v>997568</v>
      </c>
      <c r="M84" s="392">
        <v>986945</v>
      </c>
      <c r="N84" s="392">
        <v>893681</v>
      </c>
      <c r="O84" s="392">
        <v>829912</v>
      </c>
      <c r="P84" s="392">
        <v>783907</v>
      </c>
      <c r="Q84" s="392">
        <v>773614</v>
      </c>
      <c r="R84" s="392">
        <v>766861</v>
      </c>
      <c r="S84" s="392">
        <v>744191</v>
      </c>
      <c r="T84" s="392">
        <v>740617</v>
      </c>
      <c r="U84" s="392">
        <v>708887</v>
      </c>
      <c r="V84" s="392">
        <v>686695</v>
      </c>
      <c r="W84" s="392">
        <v>661850</v>
      </c>
      <c r="X84" s="392">
        <v>672207</v>
      </c>
      <c r="Y84" s="392">
        <v>650435</v>
      </c>
      <c r="Z84" s="392">
        <v>625204</v>
      </c>
      <c r="AA84" s="392">
        <v>624825</v>
      </c>
      <c r="AB84" s="392">
        <v>639989</v>
      </c>
      <c r="AC84"/>
    </row>
    <row r="85" spans="3:29" ht="12.75">
      <c r="C85" s="390" t="s">
        <v>44</v>
      </c>
      <c r="D85" s="392">
        <v>414985</v>
      </c>
      <c r="E85" s="392">
        <v>411364</v>
      </c>
      <c r="F85" s="392">
        <v>402655</v>
      </c>
      <c r="G85" s="392">
        <v>405631</v>
      </c>
      <c r="H85" s="392">
        <v>404324</v>
      </c>
      <c r="I85" s="392">
        <v>400882</v>
      </c>
      <c r="J85" s="392">
        <v>409701</v>
      </c>
      <c r="K85" s="392">
        <v>399184</v>
      </c>
      <c r="L85" s="392">
        <v>405220</v>
      </c>
      <c r="M85" s="392">
        <v>391482</v>
      </c>
      <c r="N85" s="392">
        <v>385112</v>
      </c>
      <c r="O85" s="392">
        <v>387854</v>
      </c>
      <c r="P85" s="392">
        <v>376296</v>
      </c>
      <c r="Q85" s="392">
        <v>361308</v>
      </c>
      <c r="R85" s="392">
        <v>360202</v>
      </c>
      <c r="S85" s="392">
        <v>355457</v>
      </c>
      <c r="T85" s="392">
        <v>360043</v>
      </c>
      <c r="U85" s="392">
        <v>370769</v>
      </c>
      <c r="V85" s="392">
        <v>340483</v>
      </c>
      <c r="W85" s="392">
        <v>350213</v>
      </c>
      <c r="X85" s="392">
        <v>376918</v>
      </c>
      <c r="Y85" s="392">
        <v>345098</v>
      </c>
      <c r="Z85" s="392">
        <v>354435</v>
      </c>
      <c r="AA85" s="392">
        <v>356189</v>
      </c>
      <c r="AB85" s="392">
        <v>351319</v>
      </c>
      <c r="AC85"/>
    </row>
    <row r="86" spans="3:29" ht="12.75">
      <c r="C86" s="390" t="s">
        <v>25</v>
      </c>
      <c r="D86" s="392">
        <v>2698555</v>
      </c>
      <c r="E86" s="392">
        <v>2105038</v>
      </c>
      <c r="F86" s="392">
        <v>1915782</v>
      </c>
      <c r="G86" s="392">
        <v>1880155</v>
      </c>
      <c r="H86" s="392">
        <v>1956935</v>
      </c>
      <c r="I86" s="392">
        <v>1887418</v>
      </c>
      <c r="J86" s="392">
        <v>1859243</v>
      </c>
      <c r="K86" s="392">
        <v>1908144</v>
      </c>
      <c r="L86" s="392">
        <v>1913483</v>
      </c>
      <c r="M86" s="392">
        <v>1851533</v>
      </c>
      <c r="N86" s="392">
        <v>1803928</v>
      </c>
      <c r="O86" s="392">
        <v>1832106</v>
      </c>
      <c r="P86" s="392">
        <v>1766987</v>
      </c>
      <c r="Q86" s="392">
        <v>1720919</v>
      </c>
      <c r="R86" s="392">
        <v>1761109</v>
      </c>
      <c r="S86" s="392">
        <v>1743737</v>
      </c>
      <c r="T86" s="392">
        <v>1887627</v>
      </c>
      <c r="U86" s="392">
        <v>1939535</v>
      </c>
      <c r="V86" s="392">
        <v>1994839</v>
      </c>
      <c r="W86" s="392">
        <v>1923018</v>
      </c>
      <c r="X86" s="392">
        <v>1857414</v>
      </c>
      <c r="Y86" s="392">
        <v>1894454</v>
      </c>
      <c r="Z86" s="392">
        <v>1865963</v>
      </c>
      <c r="AA86" s="392">
        <v>1954557</v>
      </c>
      <c r="AB86" s="392">
        <v>1860827</v>
      </c>
      <c r="AC86"/>
    </row>
    <row r="87" spans="3:29" ht="12.75">
      <c r="C87" s="390" t="s">
        <v>27</v>
      </c>
      <c r="D87" s="391" t="s">
        <v>0</v>
      </c>
      <c r="E87" s="391" t="s">
        <v>0</v>
      </c>
      <c r="F87" s="391" t="s">
        <v>0</v>
      </c>
      <c r="G87" s="391" t="s">
        <v>0</v>
      </c>
      <c r="H87" s="391" t="s">
        <v>0</v>
      </c>
      <c r="I87" s="392">
        <v>344661</v>
      </c>
      <c r="J87" s="392">
        <v>367913</v>
      </c>
      <c r="K87" s="392">
        <v>362166</v>
      </c>
      <c r="L87" s="392">
        <v>350011</v>
      </c>
      <c r="M87" s="392">
        <v>347413</v>
      </c>
      <c r="N87" s="392">
        <v>362173</v>
      </c>
      <c r="O87" s="392">
        <v>339555</v>
      </c>
      <c r="P87" s="392">
        <v>339792</v>
      </c>
      <c r="Q87" s="392">
        <v>315260</v>
      </c>
      <c r="R87" s="392">
        <v>336768</v>
      </c>
      <c r="S87" s="392">
        <v>310679</v>
      </c>
      <c r="T87" s="392">
        <v>293259</v>
      </c>
      <c r="U87" s="392">
        <v>321570</v>
      </c>
      <c r="V87" s="392">
        <v>309121</v>
      </c>
      <c r="W87" s="392">
        <v>298251</v>
      </c>
      <c r="X87" s="392">
        <v>297871</v>
      </c>
      <c r="Y87" s="392">
        <v>292980</v>
      </c>
      <c r="Z87" s="392">
        <v>304065</v>
      </c>
      <c r="AA87" s="392">
        <v>301030</v>
      </c>
      <c r="AB87" s="392">
        <v>316766</v>
      </c>
      <c r="AC87"/>
    </row>
    <row r="88" spans="3:29" ht="12.75">
      <c r="C88" s="390" t="s">
        <v>45</v>
      </c>
      <c r="D88" s="392">
        <v>1675726</v>
      </c>
      <c r="E88" s="392">
        <v>1236071</v>
      </c>
      <c r="F88" s="392">
        <v>1113011</v>
      </c>
      <c r="G88" s="392">
        <v>1153548</v>
      </c>
      <c r="H88" s="392">
        <v>1071762</v>
      </c>
      <c r="I88" s="392">
        <v>1072031</v>
      </c>
      <c r="J88" s="392">
        <v>1018730</v>
      </c>
      <c r="K88" s="392">
        <v>973346</v>
      </c>
      <c r="L88" s="392">
        <v>960919</v>
      </c>
      <c r="M88" s="392">
        <v>911334</v>
      </c>
      <c r="N88" s="392">
        <v>900186</v>
      </c>
      <c r="O88" s="392">
        <v>925984</v>
      </c>
      <c r="P88" s="392">
        <v>923711</v>
      </c>
      <c r="Q88" s="392">
        <v>940092</v>
      </c>
      <c r="R88" s="392">
        <v>940901</v>
      </c>
      <c r="S88" s="392">
        <v>1008562</v>
      </c>
      <c r="T88" s="392">
        <v>958143</v>
      </c>
      <c r="U88" s="392">
        <v>955648</v>
      </c>
      <c r="V88" s="392">
        <v>941801</v>
      </c>
      <c r="W88" s="392">
        <v>947084</v>
      </c>
      <c r="X88" s="392">
        <v>916282</v>
      </c>
      <c r="Y88" s="392">
        <v>906570</v>
      </c>
      <c r="Z88" s="392">
        <v>884710</v>
      </c>
      <c r="AA88" s="392">
        <v>942076</v>
      </c>
      <c r="AB88" s="392">
        <v>903809</v>
      </c>
      <c r="AC88"/>
    </row>
    <row r="89" spans="3:29" ht="12.75">
      <c r="C89" s="390" t="s">
        <v>23</v>
      </c>
      <c r="D89" s="391" t="s">
        <v>0</v>
      </c>
      <c r="E89" s="391" t="s">
        <v>0</v>
      </c>
      <c r="F89" s="392">
        <v>89669</v>
      </c>
      <c r="G89" s="392">
        <v>81485</v>
      </c>
      <c r="H89" s="392">
        <v>81564</v>
      </c>
      <c r="I89" s="392">
        <v>80697</v>
      </c>
      <c r="J89" s="392">
        <v>78663</v>
      </c>
      <c r="K89" s="392">
        <v>80695</v>
      </c>
      <c r="L89" s="392">
        <v>81965</v>
      </c>
      <c r="M89" s="392">
        <v>82271</v>
      </c>
      <c r="N89" s="392">
        <v>84614</v>
      </c>
      <c r="O89" s="392">
        <v>84300</v>
      </c>
      <c r="P89" s="392">
        <v>85118</v>
      </c>
      <c r="Q89" s="392">
        <v>83473</v>
      </c>
      <c r="R89" s="392">
        <v>77160</v>
      </c>
      <c r="S89" s="392">
        <v>77351</v>
      </c>
      <c r="T89" s="392">
        <v>78615</v>
      </c>
      <c r="U89" s="392">
        <v>79453</v>
      </c>
      <c r="V89" s="392">
        <v>73324</v>
      </c>
      <c r="W89" s="392">
        <v>76322</v>
      </c>
      <c r="X89" s="392">
        <v>75034</v>
      </c>
      <c r="Y89" s="392">
        <v>72892</v>
      </c>
      <c r="Z89" s="392">
        <v>71870</v>
      </c>
      <c r="AA89" s="392">
        <v>72452</v>
      </c>
      <c r="AB89" s="392">
        <v>74691</v>
      </c>
      <c r="AC89"/>
    </row>
    <row r="90" spans="3:29" ht="12.75">
      <c r="C90" s="390" t="s">
        <v>46</v>
      </c>
      <c r="D90" s="392">
        <v>466146</v>
      </c>
      <c r="E90" s="392">
        <v>372029</v>
      </c>
      <c r="F90" s="392">
        <v>297052</v>
      </c>
      <c r="G90" s="392">
        <v>249919</v>
      </c>
      <c r="H90" s="392">
        <v>244492</v>
      </c>
      <c r="I90" s="392">
        <v>245459</v>
      </c>
      <c r="J90" s="392">
        <v>239080</v>
      </c>
      <c r="K90" s="392">
        <v>244012</v>
      </c>
      <c r="L90" s="392">
        <v>227097</v>
      </c>
      <c r="M90" s="392">
        <v>208621</v>
      </c>
      <c r="N90" s="392">
        <v>212950</v>
      </c>
      <c r="O90" s="392">
        <v>206251</v>
      </c>
      <c r="P90" s="392">
        <v>216901</v>
      </c>
      <c r="Q90" s="392">
        <v>209667</v>
      </c>
      <c r="R90" s="392">
        <v>196251</v>
      </c>
      <c r="S90" s="392">
        <v>196824</v>
      </c>
      <c r="T90" s="392">
        <v>190414</v>
      </c>
      <c r="U90" s="392">
        <v>198479</v>
      </c>
      <c r="V90" s="392">
        <v>191696</v>
      </c>
      <c r="W90" s="392">
        <v>182010</v>
      </c>
      <c r="X90" s="392">
        <v>191371</v>
      </c>
      <c r="Y90" s="392">
        <v>194923</v>
      </c>
      <c r="Z90" s="392">
        <v>205584</v>
      </c>
      <c r="AA90" s="392">
        <v>216795</v>
      </c>
      <c r="AB90" s="392">
        <v>240857</v>
      </c>
      <c r="AC90"/>
    </row>
    <row r="91" spans="3:29" ht="12.75">
      <c r="C91" s="390" t="s">
        <v>24</v>
      </c>
      <c r="D91" s="392">
        <v>355527</v>
      </c>
      <c r="E91" s="392">
        <v>321318</v>
      </c>
      <c r="F91" s="392">
        <v>279102</v>
      </c>
      <c r="G91" s="392">
        <v>281377</v>
      </c>
      <c r="H91" s="392">
        <v>284876</v>
      </c>
      <c r="I91" s="392">
        <v>307202</v>
      </c>
      <c r="J91" s="392">
        <v>293144</v>
      </c>
      <c r="K91" s="392">
        <v>286110</v>
      </c>
      <c r="L91" s="392">
        <v>286299</v>
      </c>
      <c r="M91" s="392">
        <v>276436</v>
      </c>
      <c r="N91" s="392">
        <v>282770</v>
      </c>
      <c r="O91" s="392">
        <v>278819</v>
      </c>
      <c r="P91" s="392">
        <v>274930</v>
      </c>
      <c r="Q91" s="392">
        <v>274009</v>
      </c>
      <c r="R91" s="392">
        <v>269767</v>
      </c>
      <c r="S91" s="392">
        <v>264764</v>
      </c>
      <c r="T91" s="392">
        <v>263643</v>
      </c>
      <c r="U91" s="392">
        <v>263903</v>
      </c>
      <c r="V91" s="392">
        <v>277852</v>
      </c>
      <c r="W91" s="392">
        <v>249994</v>
      </c>
      <c r="X91" s="392">
        <v>274598</v>
      </c>
      <c r="Y91" s="392">
        <v>263249</v>
      </c>
      <c r="Z91" s="392">
        <v>253894</v>
      </c>
      <c r="AA91" s="392">
        <v>252786</v>
      </c>
      <c r="AB91" s="392">
        <v>260716</v>
      </c>
      <c r="AC91"/>
    </row>
    <row r="92" spans="3:29" ht="12.75">
      <c r="C92" s="390" t="s">
        <v>47</v>
      </c>
      <c r="D92" s="392">
        <v>428459</v>
      </c>
      <c r="E92" s="392">
        <v>406913</v>
      </c>
      <c r="F92" s="392">
        <v>381206</v>
      </c>
      <c r="G92" s="392">
        <v>413299</v>
      </c>
      <c r="H92" s="392">
        <v>423812</v>
      </c>
      <c r="I92" s="392">
        <v>402093</v>
      </c>
      <c r="J92" s="392">
        <v>395142</v>
      </c>
      <c r="K92" s="392">
        <v>407368</v>
      </c>
      <c r="L92" s="392">
        <v>405422</v>
      </c>
      <c r="M92" s="392">
        <v>375071</v>
      </c>
      <c r="N92" s="392">
        <v>378013</v>
      </c>
      <c r="O92" s="392">
        <v>384574</v>
      </c>
      <c r="P92" s="392">
        <v>369911</v>
      </c>
      <c r="Q92" s="392">
        <v>367401</v>
      </c>
      <c r="R92" s="392">
        <v>365284</v>
      </c>
      <c r="S92" s="392">
        <v>351185</v>
      </c>
      <c r="T92" s="392">
        <v>346701</v>
      </c>
      <c r="U92" s="392">
        <v>353216</v>
      </c>
      <c r="V92" s="392">
        <v>370608</v>
      </c>
      <c r="W92" s="392">
        <v>325319</v>
      </c>
      <c r="X92" s="392">
        <v>350014</v>
      </c>
      <c r="Y92" s="392">
        <v>345729</v>
      </c>
      <c r="Z92" s="392">
        <v>322668</v>
      </c>
      <c r="AA92" s="392">
        <v>341240</v>
      </c>
      <c r="AB92" s="394">
        <v>341240</v>
      </c>
      <c r="AC92"/>
    </row>
    <row r="93" spans="3:29" ht="12.75">
      <c r="C93" s="390" t="s">
        <v>21</v>
      </c>
      <c r="D93" s="392">
        <v>3249395</v>
      </c>
      <c r="E93" s="391" t="s">
        <v>0</v>
      </c>
      <c r="F93" s="391" t="s">
        <v>0</v>
      </c>
      <c r="G93" s="391" t="s">
        <v>0</v>
      </c>
      <c r="H93" s="391" t="s">
        <v>0</v>
      </c>
      <c r="I93" s="392">
        <v>2985543</v>
      </c>
      <c r="J93" s="391" t="s">
        <v>0</v>
      </c>
      <c r="K93" s="391" t="s">
        <v>0</v>
      </c>
      <c r="L93" s="391" t="s">
        <v>0</v>
      </c>
      <c r="M93" s="391" t="s">
        <v>0</v>
      </c>
      <c r="N93" s="392">
        <v>2838994</v>
      </c>
      <c r="O93" s="392">
        <v>2722322</v>
      </c>
      <c r="P93" s="392">
        <v>2714112</v>
      </c>
      <c r="Q93" s="392">
        <v>2627827</v>
      </c>
      <c r="R93" s="392">
        <v>2639470</v>
      </c>
      <c r="S93" s="392">
        <v>2570254</v>
      </c>
      <c r="T93" s="392">
        <v>2501237</v>
      </c>
      <c r="U93" s="392">
        <v>2429565</v>
      </c>
      <c r="V93" s="392">
        <v>2405053</v>
      </c>
      <c r="W93" s="392">
        <v>2343061</v>
      </c>
      <c r="X93" s="392">
        <v>2421576</v>
      </c>
      <c r="Y93" s="392">
        <v>2403248</v>
      </c>
      <c r="Z93" s="392">
        <v>2358503</v>
      </c>
      <c r="AA93" s="392">
        <v>2362642</v>
      </c>
      <c r="AB93" s="392">
        <v>2420994</v>
      </c>
      <c r="AC93"/>
    </row>
    <row r="94" spans="3:29" ht="12.75">
      <c r="C94"/>
      <c r="D94"/>
      <c r="E94"/>
      <c r="F94"/>
      <c r="G94"/>
      <c r="H94"/>
      <c r="I94"/>
      <c r="J94"/>
      <c r="K94"/>
      <c r="L94"/>
      <c r="M94"/>
      <c r="O94" s="411"/>
      <c r="P94" s="411"/>
      <c r="Q94" s="411"/>
      <c r="R94" s="411"/>
      <c r="S94" s="411"/>
      <c r="T94"/>
      <c r="U94"/>
      <c r="V94"/>
      <c r="W94"/>
      <c r="X94"/>
      <c r="Y94"/>
      <c r="Z94"/>
      <c r="AA94" s="411"/>
      <c r="AC94"/>
    </row>
    <row r="95" spans="3:29" ht="12.75">
      <c r="C95" s="388" t="s">
        <v>107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3:29" ht="12.75">
      <c r="C96" s="388" t="s">
        <v>0</v>
      </c>
      <c r="D96" s="388" t="s">
        <v>108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3:29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3:29" ht="12.75">
      <c r="C98" s="388" t="s">
        <v>88</v>
      </c>
      <c r="D98" s="388" t="s">
        <v>89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3:29" ht="12.75">
      <c r="C99" s="388" t="s">
        <v>66</v>
      </c>
      <c r="D99" s="388" t="s">
        <v>140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3:29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3:29" ht="12.75">
      <c r="C101" s="390" t="s">
        <v>67</v>
      </c>
      <c r="D101" s="390" t="s">
        <v>97</v>
      </c>
      <c r="E101" s="390" t="s">
        <v>98</v>
      </c>
      <c r="F101" s="390" t="s">
        <v>99</v>
      </c>
      <c r="G101" s="390" t="s">
        <v>100</v>
      </c>
      <c r="H101" s="390" t="s">
        <v>101</v>
      </c>
      <c r="I101" s="390" t="s">
        <v>68</v>
      </c>
      <c r="J101" s="390" t="s">
        <v>91</v>
      </c>
      <c r="K101" s="390" t="s">
        <v>92</v>
      </c>
      <c r="L101" s="390" t="s">
        <v>93</v>
      </c>
      <c r="M101" s="390" t="s">
        <v>94</v>
      </c>
      <c r="N101" s="390" t="s">
        <v>50</v>
      </c>
      <c r="O101" s="390" t="s">
        <v>51</v>
      </c>
      <c r="P101" s="390" t="s">
        <v>52</v>
      </c>
      <c r="Q101" s="390" t="s">
        <v>53</v>
      </c>
      <c r="R101" s="390" t="s">
        <v>54</v>
      </c>
      <c r="S101" s="390" t="s">
        <v>55</v>
      </c>
      <c r="T101" s="390" t="s">
        <v>56</v>
      </c>
      <c r="U101" s="390" t="s">
        <v>57</v>
      </c>
      <c r="V101" s="390" t="s">
        <v>58</v>
      </c>
      <c r="W101" s="390" t="s">
        <v>59</v>
      </c>
      <c r="X101" s="390" t="s">
        <v>60</v>
      </c>
      <c r="Y101" s="390" t="s">
        <v>61</v>
      </c>
      <c r="Z101" s="390" t="s">
        <v>69</v>
      </c>
      <c r="AA101" s="390" t="s">
        <v>70</v>
      </c>
      <c r="AB101" s="390" t="s">
        <v>71</v>
      </c>
      <c r="AC101"/>
    </row>
    <row r="102" spans="3:29" ht="12.75">
      <c r="C102" s="396" t="s">
        <v>153</v>
      </c>
      <c r="D102" s="391" t="s">
        <v>0</v>
      </c>
      <c r="E102" s="391" t="s">
        <v>0</v>
      </c>
      <c r="F102" s="391" t="s">
        <v>0</v>
      </c>
      <c r="G102" s="391" t="s">
        <v>0</v>
      </c>
      <c r="H102" s="391" t="s">
        <v>0</v>
      </c>
      <c r="I102" s="391" t="s">
        <v>0</v>
      </c>
      <c r="J102" s="391" t="s">
        <v>0</v>
      </c>
      <c r="K102" s="391" t="s">
        <v>0</v>
      </c>
      <c r="L102" s="391" t="s">
        <v>0</v>
      </c>
      <c r="M102" s="391" t="s">
        <v>0</v>
      </c>
      <c r="N102" s="412">
        <f>SUM(N103:N130)</f>
        <v>14927394</v>
      </c>
      <c r="O102" s="412">
        <f aca="true" t="shared" si="3" ref="O102:Q102">SUM(O103:O130)</f>
        <v>14862204</v>
      </c>
      <c r="P102" s="412">
        <f t="shared" si="3"/>
        <v>14772837</v>
      </c>
      <c r="Q102" s="412">
        <f t="shared" si="3"/>
        <v>13188906</v>
      </c>
      <c r="R102" s="392">
        <v>15551367</v>
      </c>
      <c r="S102" s="392">
        <v>14754956</v>
      </c>
      <c r="T102" s="392">
        <v>14153193</v>
      </c>
      <c r="U102" s="392">
        <v>14187534</v>
      </c>
      <c r="V102" s="392">
        <v>15113622</v>
      </c>
      <c r="W102" s="392">
        <v>14858096</v>
      </c>
      <c r="X102" s="392">
        <v>14681261</v>
      </c>
      <c r="Y102" s="392">
        <v>14948400</v>
      </c>
      <c r="Z102" s="392">
        <v>14305634</v>
      </c>
      <c r="AA102" s="392">
        <v>14912519</v>
      </c>
      <c r="AB102" s="412">
        <f>SUM(AB103:AB130)</f>
        <v>15375558</v>
      </c>
      <c r="AC102"/>
    </row>
    <row r="103" spans="3:29" ht="12.75">
      <c r="C103" s="390" t="s">
        <v>31</v>
      </c>
      <c r="D103" s="392">
        <v>211168</v>
      </c>
      <c r="E103" s="392">
        <v>216747</v>
      </c>
      <c r="F103" s="392">
        <v>226789</v>
      </c>
      <c r="G103" s="392">
        <v>230393</v>
      </c>
      <c r="H103" s="392">
        <v>231198</v>
      </c>
      <c r="I103" s="392">
        <v>226812</v>
      </c>
      <c r="J103" s="392">
        <v>226843</v>
      </c>
      <c r="K103" s="392">
        <v>238107</v>
      </c>
      <c r="L103" s="392">
        <v>235497</v>
      </c>
      <c r="M103" s="392">
        <v>239036</v>
      </c>
      <c r="N103" s="392">
        <v>236770</v>
      </c>
      <c r="O103" s="392">
        <v>228084</v>
      </c>
      <c r="P103" s="392">
        <v>238950</v>
      </c>
      <c r="Q103" s="392">
        <v>237726</v>
      </c>
      <c r="R103" s="392">
        <v>240546</v>
      </c>
      <c r="S103" s="392">
        <v>230112</v>
      </c>
      <c r="T103" s="392">
        <v>223551</v>
      </c>
      <c r="U103" s="392">
        <v>229386</v>
      </c>
      <c r="V103" s="392">
        <v>238873</v>
      </c>
      <c r="W103" s="392">
        <v>244484</v>
      </c>
      <c r="X103" s="392">
        <v>233247</v>
      </c>
      <c r="Y103" s="392">
        <v>227943</v>
      </c>
      <c r="Z103" s="392">
        <v>224847</v>
      </c>
      <c r="AA103" s="392">
        <v>230342</v>
      </c>
      <c r="AB103" s="392">
        <v>236521</v>
      </c>
      <c r="AC103"/>
    </row>
    <row r="104" spans="3:29" ht="12.75">
      <c r="C104" s="390" t="s">
        <v>32</v>
      </c>
      <c r="D104" s="392">
        <v>304991</v>
      </c>
      <c r="E104" s="392">
        <v>301785</v>
      </c>
      <c r="F104" s="392">
        <v>242649</v>
      </c>
      <c r="G104" s="392">
        <v>213264</v>
      </c>
      <c r="H104" s="392">
        <v>219820</v>
      </c>
      <c r="I104" s="392">
        <v>228374</v>
      </c>
      <c r="J104" s="392">
        <v>155777</v>
      </c>
      <c r="K104" s="392">
        <v>204218</v>
      </c>
      <c r="L104" s="392">
        <v>205771</v>
      </c>
      <c r="M104" s="392">
        <v>196508</v>
      </c>
      <c r="N104" s="392">
        <v>187862</v>
      </c>
      <c r="O104" s="392">
        <v>203869</v>
      </c>
      <c r="P104" s="392">
        <v>228182</v>
      </c>
      <c r="Q104" s="392">
        <v>164178</v>
      </c>
      <c r="R104" s="392">
        <v>254456</v>
      </c>
      <c r="S104" s="392">
        <v>213919</v>
      </c>
      <c r="T104" s="392">
        <v>206303</v>
      </c>
      <c r="U104" s="392">
        <v>167899</v>
      </c>
      <c r="V104" s="392">
        <v>259752</v>
      </c>
      <c r="W104" s="392">
        <v>239360</v>
      </c>
      <c r="X104" s="392">
        <v>283608</v>
      </c>
      <c r="Y104" s="392">
        <v>283233</v>
      </c>
      <c r="Z104" s="392">
        <v>259045</v>
      </c>
      <c r="AA104" s="392">
        <v>323743</v>
      </c>
      <c r="AB104" s="392">
        <v>339788</v>
      </c>
      <c r="AC104"/>
    </row>
    <row r="105" spans="3:29" ht="12.75">
      <c r="C105" s="390" t="s">
        <v>20</v>
      </c>
      <c r="D105" s="392">
        <v>424259</v>
      </c>
      <c r="E105" s="392">
        <v>418595</v>
      </c>
      <c r="F105" s="392">
        <v>330892</v>
      </c>
      <c r="G105" s="392">
        <v>343586</v>
      </c>
      <c r="H105" s="392">
        <v>328771</v>
      </c>
      <c r="I105" s="392">
        <v>331057</v>
      </c>
      <c r="J105" s="392">
        <v>327089</v>
      </c>
      <c r="K105" s="392">
        <v>320841</v>
      </c>
      <c r="L105" s="392">
        <v>304791</v>
      </c>
      <c r="M105" s="392">
        <v>317511</v>
      </c>
      <c r="N105" s="392">
        <v>294013</v>
      </c>
      <c r="O105" s="392">
        <v>311517</v>
      </c>
      <c r="P105" s="392">
        <v>271011</v>
      </c>
      <c r="Q105" s="392">
        <v>220897</v>
      </c>
      <c r="R105" s="392">
        <v>316990</v>
      </c>
      <c r="S105" s="392">
        <v>290095</v>
      </c>
      <c r="T105" s="392">
        <v>266164</v>
      </c>
      <c r="U105" s="392">
        <v>276575</v>
      </c>
      <c r="V105" s="392">
        <v>302329</v>
      </c>
      <c r="W105" s="392">
        <v>297467</v>
      </c>
      <c r="X105" s="392">
        <v>275592</v>
      </c>
      <c r="Y105" s="392">
        <v>316954</v>
      </c>
      <c r="Z105" s="392">
        <v>280719</v>
      </c>
      <c r="AA105" s="392">
        <v>310487</v>
      </c>
      <c r="AB105" s="392">
        <v>354301</v>
      </c>
      <c r="AC105"/>
    </row>
    <row r="106" spans="3:29" ht="12.75">
      <c r="C106" s="390" t="s">
        <v>33</v>
      </c>
      <c r="D106" s="392">
        <v>330455</v>
      </c>
      <c r="E106" s="392">
        <v>310224</v>
      </c>
      <c r="F106" s="392">
        <v>251579</v>
      </c>
      <c r="G106" s="392">
        <v>288674</v>
      </c>
      <c r="H106" s="392">
        <v>272471</v>
      </c>
      <c r="I106" s="392">
        <v>290194</v>
      </c>
      <c r="J106" s="392">
        <v>281780</v>
      </c>
      <c r="K106" s="392">
        <v>292317</v>
      </c>
      <c r="L106" s="392">
        <v>297931</v>
      </c>
      <c r="M106" s="392">
        <v>279184</v>
      </c>
      <c r="N106" s="392">
        <v>283196</v>
      </c>
      <c r="O106" s="392">
        <v>284496</v>
      </c>
      <c r="P106" s="392">
        <v>265473</v>
      </c>
      <c r="Q106" s="392">
        <v>270263</v>
      </c>
      <c r="R106" s="392">
        <v>267505</v>
      </c>
      <c r="S106" s="392">
        <v>284832</v>
      </c>
      <c r="T106" s="392">
        <v>281080</v>
      </c>
      <c r="U106" s="392">
        <v>283419</v>
      </c>
      <c r="V106" s="392">
        <v>301386</v>
      </c>
      <c r="W106" s="392">
        <v>333304</v>
      </c>
      <c r="X106" s="392">
        <v>310683</v>
      </c>
      <c r="Y106" s="392">
        <v>312709</v>
      </c>
      <c r="Z106" s="392">
        <v>319439</v>
      </c>
      <c r="AA106" s="392">
        <v>316336</v>
      </c>
      <c r="AB106" s="392">
        <v>325863</v>
      </c>
      <c r="AC106"/>
    </row>
    <row r="107" spans="3:29" ht="12.75">
      <c r="C107" s="390" t="s">
        <v>73</v>
      </c>
      <c r="D107" s="392">
        <v>2070443</v>
      </c>
      <c r="E107" s="392">
        <v>2031551</v>
      </c>
      <c r="F107" s="392">
        <v>1869574</v>
      </c>
      <c r="G107" s="392">
        <v>2008904</v>
      </c>
      <c r="H107" s="392">
        <v>1945913</v>
      </c>
      <c r="I107" s="392">
        <v>2006076</v>
      </c>
      <c r="J107" s="392">
        <v>2035526</v>
      </c>
      <c r="K107" s="392">
        <v>2125071</v>
      </c>
      <c r="L107" s="392">
        <v>2158685</v>
      </c>
      <c r="M107" s="392">
        <v>2138509</v>
      </c>
      <c r="N107" s="392">
        <v>2147881</v>
      </c>
      <c r="O107" s="392">
        <v>2215226</v>
      </c>
      <c r="P107" s="392">
        <v>2089351</v>
      </c>
      <c r="Q107" s="392">
        <v>1774097</v>
      </c>
      <c r="R107" s="392">
        <v>2286595</v>
      </c>
      <c r="S107" s="392">
        <v>2196576</v>
      </c>
      <c r="T107" s="392">
        <v>2034981</v>
      </c>
      <c r="U107" s="392">
        <v>2104272</v>
      </c>
      <c r="V107" s="392">
        <v>2203551</v>
      </c>
      <c r="W107" s="392">
        <v>2240736</v>
      </c>
      <c r="X107" s="392">
        <v>2035083</v>
      </c>
      <c r="Y107" s="392">
        <v>1976350</v>
      </c>
      <c r="Z107" s="392">
        <v>2069860</v>
      </c>
      <c r="AA107" s="392">
        <v>2078314</v>
      </c>
      <c r="AB107" s="394">
        <v>2078314</v>
      </c>
      <c r="AC107"/>
    </row>
    <row r="108" spans="3:29" ht="12.75">
      <c r="C108" s="390" t="s">
        <v>34</v>
      </c>
      <c r="D108" s="391" t="s">
        <v>0</v>
      </c>
      <c r="E108" s="391" t="s">
        <v>0</v>
      </c>
      <c r="F108" s="391" t="s">
        <v>0</v>
      </c>
      <c r="G108" s="391" t="s">
        <v>0</v>
      </c>
      <c r="H108" s="391" t="s">
        <v>0</v>
      </c>
      <c r="I108" s="391" t="s">
        <v>0</v>
      </c>
      <c r="J108" s="391" t="s">
        <v>0</v>
      </c>
      <c r="K108" s="391" t="s">
        <v>0</v>
      </c>
      <c r="L108" s="391" t="s">
        <v>0</v>
      </c>
      <c r="M108" s="391" t="s">
        <v>0</v>
      </c>
      <c r="N108" s="394">
        <v>31398</v>
      </c>
      <c r="O108" s="394">
        <v>31398</v>
      </c>
      <c r="P108" s="394">
        <v>31398</v>
      </c>
      <c r="Q108" s="394">
        <v>31398</v>
      </c>
      <c r="R108" s="392">
        <v>31398</v>
      </c>
      <c r="S108" s="392">
        <v>38406</v>
      </c>
      <c r="T108" s="392">
        <v>29836</v>
      </c>
      <c r="U108" s="392">
        <v>41583</v>
      </c>
      <c r="V108" s="392">
        <v>39844</v>
      </c>
      <c r="W108" s="392">
        <v>39405</v>
      </c>
      <c r="X108" s="392">
        <v>36511</v>
      </c>
      <c r="Y108" s="392">
        <v>38571</v>
      </c>
      <c r="Z108" s="392">
        <v>47734</v>
      </c>
      <c r="AA108" s="392">
        <v>46337</v>
      </c>
      <c r="AB108" s="392">
        <v>50749</v>
      </c>
      <c r="AC108"/>
    </row>
    <row r="109" spans="3:29" ht="12.75">
      <c r="C109" s="390" t="s">
        <v>35</v>
      </c>
      <c r="D109" s="392">
        <v>688785</v>
      </c>
      <c r="E109" s="392">
        <v>688729</v>
      </c>
      <c r="F109" s="392">
        <v>685141</v>
      </c>
      <c r="G109" s="392">
        <v>674297</v>
      </c>
      <c r="H109" s="392">
        <v>673518</v>
      </c>
      <c r="I109" s="392">
        <v>676229</v>
      </c>
      <c r="J109" s="392">
        <v>674014</v>
      </c>
      <c r="K109" s="392">
        <v>682934</v>
      </c>
      <c r="L109" s="392">
        <v>680172</v>
      </c>
      <c r="M109" s="392">
        <v>683619</v>
      </c>
      <c r="N109" s="392">
        <v>690217</v>
      </c>
      <c r="O109" s="392">
        <v>681798</v>
      </c>
      <c r="P109" s="392">
        <v>670977</v>
      </c>
      <c r="Q109" s="392">
        <v>671677</v>
      </c>
      <c r="R109" s="392">
        <v>670050</v>
      </c>
      <c r="S109" s="392">
        <v>662770</v>
      </c>
      <c r="T109" s="392">
        <v>658978</v>
      </c>
      <c r="U109" s="392">
        <v>660373</v>
      </c>
      <c r="V109" s="392">
        <v>723346</v>
      </c>
      <c r="W109" s="392">
        <v>713678</v>
      </c>
      <c r="X109" s="392">
        <v>712278</v>
      </c>
      <c r="Y109" s="392">
        <v>716724</v>
      </c>
      <c r="Z109" s="392">
        <v>703588</v>
      </c>
      <c r="AA109" s="392">
        <v>700308</v>
      </c>
      <c r="AB109" s="394">
        <v>700308</v>
      </c>
      <c r="AC109"/>
    </row>
    <row r="110" spans="3:29" ht="12.75">
      <c r="C110" s="390" t="s">
        <v>36</v>
      </c>
      <c r="D110" s="392">
        <v>213774</v>
      </c>
      <c r="E110" s="392">
        <v>275253</v>
      </c>
      <c r="F110" s="392">
        <v>251435</v>
      </c>
      <c r="G110" s="392">
        <v>226238</v>
      </c>
      <c r="H110" s="392">
        <v>251169</v>
      </c>
      <c r="I110" s="392">
        <v>233551</v>
      </c>
      <c r="J110" s="392">
        <v>231391</v>
      </c>
      <c r="K110" s="392">
        <v>239367</v>
      </c>
      <c r="L110" s="392">
        <v>232879</v>
      </c>
      <c r="M110" s="392">
        <v>231720</v>
      </c>
      <c r="N110" s="392">
        <v>224016</v>
      </c>
      <c r="O110" s="392">
        <v>216476</v>
      </c>
      <c r="P110" s="392">
        <v>201875</v>
      </c>
      <c r="Q110" s="392">
        <v>192381</v>
      </c>
      <c r="R110" s="392">
        <v>213805</v>
      </c>
      <c r="S110" s="392">
        <v>213091</v>
      </c>
      <c r="T110" s="392">
        <v>184067</v>
      </c>
      <c r="U110" s="392">
        <v>176707</v>
      </c>
      <c r="V110" s="392">
        <v>202398</v>
      </c>
      <c r="W110" s="392">
        <v>205028</v>
      </c>
      <c r="X110" s="392">
        <v>207595</v>
      </c>
      <c r="Y110" s="392">
        <v>234063</v>
      </c>
      <c r="Z110" s="392">
        <v>233125</v>
      </c>
      <c r="AA110" s="392">
        <v>220645</v>
      </c>
      <c r="AB110" s="392">
        <v>219932</v>
      </c>
      <c r="AC110"/>
    </row>
    <row r="111" spans="3:29" ht="12.75">
      <c r="C111" s="390" t="s">
        <v>37</v>
      </c>
      <c r="D111" s="392">
        <v>1130000</v>
      </c>
      <c r="E111" s="392">
        <v>1089351</v>
      </c>
      <c r="F111" s="392">
        <v>1015605</v>
      </c>
      <c r="G111" s="392">
        <v>1053114</v>
      </c>
      <c r="H111" s="392">
        <v>1023804</v>
      </c>
      <c r="I111" s="392">
        <v>896174</v>
      </c>
      <c r="J111" s="392">
        <v>1200771</v>
      </c>
      <c r="K111" s="392">
        <v>1157484</v>
      </c>
      <c r="L111" s="392">
        <v>1222945</v>
      </c>
      <c r="M111" s="392">
        <v>1006147</v>
      </c>
      <c r="N111" s="392">
        <v>1104247</v>
      </c>
      <c r="O111" s="392">
        <v>994325</v>
      </c>
      <c r="P111" s="392">
        <v>1024558</v>
      </c>
      <c r="Q111" s="392">
        <v>1049116</v>
      </c>
      <c r="R111" s="392">
        <v>1103483</v>
      </c>
      <c r="S111" s="392">
        <v>896944</v>
      </c>
      <c r="T111" s="392">
        <v>989438</v>
      </c>
      <c r="U111" s="392">
        <v>1079886</v>
      </c>
      <c r="V111" s="392">
        <v>1042169</v>
      </c>
      <c r="W111" s="392">
        <v>958375</v>
      </c>
      <c r="X111" s="392">
        <v>1011297</v>
      </c>
      <c r="Y111" s="392">
        <v>1118294</v>
      </c>
      <c r="Z111" s="392">
        <v>971889</v>
      </c>
      <c r="AA111" s="392">
        <v>1165016</v>
      </c>
      <c r="AB111" s="392">
        <v>1017257</v>
      </c>
      <c r="AC111"/>
    </row>
    <row r="112" spans="3:29" ht="12.75">
      <c r="C112" s="390" t="s">
        <v>22</v>
      </c>
      <c r="D112" s="392">
        <v>3027598</v>
      </c>
      <c r="E112" s="392">
        <v>3209059</v>
      </c>
      <c r="F112" s="392">
        <v>3269954</v>
      </c>
      <c r="G112" s="392">
        <v>3162115</v>
      </c>
      <c r="H112" s="392">
        <v>3151881</v>
      </c>
      <c r="I112" s="392">
        <v>3142508</v>
      </c>
      <c r="J112" s="392">
        <v>3152193</v>
      </c>
      <c r="K112" s="392">
        <v>3278301</v>
      </c>
      <c r="L112" s="392">
        <v>3390284</v>
      </c>
      <c r="M112" s="392">
        <v>3325288</v>
      </c>
      <c r="N112" s="392">
        <v>3351884</v>
      </c>
      <c r="O112" s="392">
        <v>3198341</v>
      </c>
      <c r="P112" s="392">
        <v>3336842</v>
      </c>
      <c r="Q112" s="392">
        <v>2669872</v>
      </c>
      <c r="R112" s="392">
        <v>3271370</v>
      </c>
      <c r="S112" s="392">
        <v>3169671</v>
      </c>
      <c r="T112" s="392">
        <v>3125008</v>
      </c>
      <c r="U112" s="392">
        <v>3073360</v>
      </c>
      <c r="V112" s="392">
        <v>3254200</v>
      </c>
      <c r="W112" s="392">
        <v>3279522</v>
      </c>
      <c r="X112" s="392">
        <v>3215781</v>
      </c>
      <c r="Y112" s="392">
        <v>3074405</v>
      </c>
      <c r="Z112" s="392">
        <v>3135765</v>
      </c>
      <c r="AA112" s="392">
        <v>3098203</v>
      </c>
      <c r="AB112" s="392">
        <v>3209900</v>
      </c>
      <c r="AC112"/>
    </row>
    <row r="113" spans="3:29" ht="12.75">
      <c r="C113" s="390" t="s">
        <v>38</v>
      </c>
      <c r="D113" s="391" t="s">
        <v>0</v>
      </c>
      <c r="E113" s="391" t="s">
        <v>0</v>
      </c>
      <c r="F113" s="391" t="s">
        <v>0</v>
      </c>
      <c r="G113" s="391" t="s">
        <v>0</v>
      </c>
      <c r="H113" s="391" t="s">
        <v>0</v>
      </c>
      <c r="I113" s="391" t="s">
        <v>0</v>
      </c>
      <c r="J113" s="391" t="s">
        <v>0</v>
      </c>
      <c r="K113" s="391" t="s">
        <v>0</v>
      </c>
      <c r="L113" s="391" t="s">
        <v>0</v>
      </c>
      <c r="M113" s="391" t="s">
        <v>0</v>
      </c>
      <c r="N113" s="392">
        <v>65915</v>
      </c>
      <c r="O113" s="392">
        <v>77594</v>
      </c>
      <c r="P113" s="392">
        <v>86009</v>
      </c>
      <c r="Q113" s="392">
        <v>63501</v>
      </c>
      <c r="R113" s="392">
        <v>84751</v>
      </c>
      <c r="S113" s="392">
        <v>87483</v>
      </c>
      <c r="T113" s="392">
        <v>92386</v>
      </c>
      <c r="U113" s="392">
        <v>80807</v>
      </c>
      <c r="V113" s="392">
        <v>109338</v>
      </c>
      <c r="W113" s="392">
        <v>101182</v>
      </c>
      <c r="X113" s="392">
        <v>93917</v>
      </c>
      <c r="Y113" s="392">
        <v>89780</v>
      </c>
      <c r="Z113" s="392">
        <v>79996</v>
      </c>
      <c r="AA113" s="392">
        <v>96496</v>
      </c>
      <c r="AB113" s="392">
        <v>89661</v>
      </c>
      <c r="AC113"/>
    </row>
    <row r="114" spans="3:29" ht="12.75">
      <c r="C114" s="390" t="s">
        <v>39</v>
      </c>
      <c r="D114" s="392">
        <v>1253503</v>
      </c>
      <c r="E114" s="392">
        <v>1387100</v>
      </c>
      <c r="F114" s="392">
        <v>1324102</v>
      </c>
      <c r="G114" s="392">
        <v>1275465</v>
      </c>
      <c r="H114" s="392">
        <v>1267260</v>
      </c>
      <c r="I114" s="392">
        <v>1246128</v>
      </c>
      <c r="J114" s="392">
        <v>1212782</v>
      </c>
      <c r="K114" s="392">
        <v>1248960</v>
      </c>
      <c r="L114" s="392">
        <v>1268917</v>
      </c>
      <c r="M114" s="392">
        <v>1296571</v>
      </c>
      <c r="N114" s="392">
        <v>1224128</v>
      </c>
      <c r="O114" s="392">
        <v>1213972</v>
      </c>
      <c r="P114" s="392">
        <v>1207183</v>
      </c>
      <c r="Q114" s="392">
        <v>1085791</v>
      </c>
      <c r="R114" s="392">
        <v>1297048</v>
      </c>
      <c r="S114" s="392">
        <v>1252035</v>
      </c>
      <c r="T114" s="392">
        <v>1148480</v>
      </c>
      <c r="U114" s="392">
        <v>1169949</v>
      </c>
      <c r="V114" s="392">
        <v>1163840</v>
      </c>
      <c r="W114" s="392">
        <v>1089005</v>
      </c>
      <c r="X114" s="392">
        <v>1101708</v>
      </c>
      <c r="Y114" s="392">
        <v>1146858</v>
      </c>
      <c r="Z114" s="392">
        <v>1042543</v>
      </c>
      <c r="AA114" s="392">
        <v>1074107</v>
      </c>
      <c r="AB114" s="392">
        <v>1100636</v>
      </c>
      <c r="AC114"/>
    </row>
    <row r="115" spans="3:29" ht="12.75">
      <c r="C115" s="390" t="s">
        <v>40</v>
      </c>
      <c r="D115" s="392">
        <v>7002</v>
      </c>
      <c r="E115" s="392">
        <v>5390</v>
      </c>
      <c r="F115" s="392">
        <v>8418</v>
      </c>
      <c r="G115" s="392">
        <v>8855</v>
      </c>
      <c r="H115" s="392">
        <v>7191</v>
      </c>
      <c r="I115" s="392">
        <v>7763</v>
      </c>
      <c r="J115" s="392">
        <v>7457</v>
      </c>
      <c r="K115" s="392">
        <v>5201</v>
      </c>
      <c r="L115" s="392">
        <v>5586</v>
      </c>
      <c r="M115" s="392">
        <v>6824</v>
      </c>
      <c r="N115" s="392">
        <v>5100</v>
      </c>
      <c r="O115" s="392">
        <v>6570</v>
      </c>
      <c r="P115" s="392">
        <v>7202</v>
      </c>
      <c r="Q115" s="392">
        <v>7363</v>
      </c>
      <c r="R115" s="392">
        <v>6623</v>
      </c>
      <c r="S115" s="392">
        <v>5357</v>
      </c>
      <c r="T115" s="392">
        <v>5143</v>
      </c>
      <c r="U115" s="392">
        <v>5316</v>
      </c>
      <c r="V115" s="392">
        <v>2375</v>
      </c>
      <c r="W115" s="392">
        <v>4883</v>
      </c>
      <c r="X115" s="392">
        <v>5678</v>
      </c>
      <c r="Y115" s="392">
        <v>5215</v>
      </c>
      <c r="Z115" s="392">
        <v>5502</v>
      </c>
      <c r="AA115" s="392">
        <v>4315</v>
      </c>
      <c r="AB115" s="392">
        <v>2536</v>
      </c>
      <c r="AC115"/>
    </row>
    <row r="116" spans="3:29" ht="12.75">
      <c r="C116" s="390" t="s">
        <v>41</v>
      </c>
      <c r="D116" s="392">
        <v>139756</v>
      </c>
      <c r="E116" s="392">
        <v>132636</v>
      </c>
      <c r="F116" s="392">
        <v>120883</v>
      </c>
      <c r="G116" s="392">
        <v>106704</v>
      </c>
      <c r="H116" s="392">
        <v>94207</v>
      </c>
      <c r="I116" s="392">
        <v>85420</v>
      </c>
      <c r="J116" s="392">
        <v>89764</v>
      </c>
      <c r="K116" s="392">
        <v>86497</v>
      </c>
      <c r="L116" s="392">
        <v>90532</v>
      </c>
      <c r="M116" s="392">
        <v>76381</v>
      </c>
      <c r="N116" s="392">
        <v>79106</v>
      </c>
      <c r="O116" s="392">
        <v>70692</v>
      </c>
      <c r="P116" s="392">
        <v>80451</v>
      </c>
      <c r="Q116" s="392">
        <v>76525</v>
      </c>
      <c r="R116" s="392">
        <v>80069</v>
      </c>
      <c r="S116" s="392">
        <v>88449</v>
      </c>
      <c r="T116" s="392">
        <v>85689</v>
      </c>
      <c r="U116" s="392">
        <v>93472</v>
      </c>
      <c r="V116" s="392">
        <v>98892</v>
      </c>
      <c r="W116" s="392">
        <v>91224</v>
      </c>
      <c r="X116" s="392">
        <v>88455</v>
      </c>
      <c r="Y116" s="392">
        <v>89392</v>
      </c>
      <c r="Z116" s="392">
        <v>104355</v>
      </c>
      <c r="AA116" s="392">
        <v>101748</v>
      </c>
      <c r="AB116" s="392">
        <v>107055</v>
      </c>
      <c r="AC116"/>
    </row>
    <row r="117" spans="3:29" ht="12.75">
      <c r="C117" s="390" t="s">
        <v>42</v>
      </c>
      <c r="D117" s="392">
        <v>127601</v>
      </c>
      <c r="E117" s="392">
        <v>124636</v>
      </c>
      <c r="F117" s="392">
        <v>90024</v>
      </c>
      <c r="G117" s="392">
        <v>106833</v>
      </c>
      <c r="H117" s="392">
        <v>88087</v>
      </c>
      <c r="I117" s="392">
        <v>87165</v>
      </c>
      <c r="J117" s="392">
        <v>105696</v>
      </c>
      <c r="K117" s="392">
        <v>113602</v>
      </c>
      <c r="L117" s="392">
        <v>107872</v>
      </c>
      <c r="M117" s="392">
        <v>90952</v>
      </c>
      <c r="N117" s="392">
        <v>99981</v>
      </c>
      <c r="O117" s="392">
        <v>123860</v>
      </c>
      <c r="P117" s="392">
        <v>127658</v>
      </c>
      <c r="Q117" s="392">
        <v>124395</v>
      </c>
      <c r="R117" s="392">
        <v>128330</v>
      </c>
      <c r="S117" s="392">
        <v>139100</v>
      </c>
      <c r="T117" s="392">
        <v>106350</v>
      </c>
      <c r="U117" s="392">
        <v>169858</v>
      </c>
      <c r="V117" s="392">
        <v>143629</v>
      </c>
      <c r="W117" s="392">
        <v>150259</v>
      </c>
      <c r="X117" s="392">
        <v>137288</v>
      </c>
      <c r="Y117" s="392">
        <v>146807</v>
      </c>
      <c r="Z117" s="392">
        <v>179370</v>
      </c>
      <c r="AA117" s="392">
        <v>172827</v>
      </c>
      <c r="AB117" s="392">
        <v>192611</v>
      </c>
      <c r="AC117"/>
    </row>
    <row r="118" spans="3:29" ht="12.75">
      <c r="C118" s="390" t="s">
        <v>29</v>
      </c>
      <c r="D118" s="392">
        <v>16711</v>
      </c>
      <c r="E118" s="392">
        <v>16346</v>
      </c>
      <c r="F118" s="392">
        <v>17621</v>
      </c>
      <c r="G118" s="392">
        <v>17282</v>
      </c>
      <c r="H118" s="392">
        <v>16560</v>
      </c>
      <c r="I118" s="392">
        <v>16736</v>
      </c>
      <c r="J118" s="392">
        <v>17063</v>
      </c>
      <c r="K118" s="392">
        <v>16417</v>
      </c>
      <c r="L118" s="392">
        <v>16917</v>
      </c>
      <c r="M118" s="392">
        <v>16216</v>
      </c>
      <c r="N118" s="392">
        <v>16157</v>
      </c>
      <c r="O118" s="392">
        <v>16152</v>
      </c>
      <c r="P118" s="392">
        <v>15201</v>
      </c>
      <c r="Q118" s="392">
        <v>14974</v>
      </c>
      <c r="R118" s="392">
        <v>15927</v>
      </c>
      <c r="S118" s="392">
        <v>15691</v>
      </c>
      <c r="T118" s="392">
        <v>15683</v>
      </c>
      <c r="U118" s="392">
        <v>15886</v>
      </c>
      <c r="V118" s="392">
        <v>16416</v>
      </c>
      <c r="W118" s="392">
        <v>16592</v>
      </c>
      <c r="X118" s="392">
        <v>15839</v>
      </c>
      <c r="Y118" s="392">
        <v>15400</v>
      </c>
      <c r="Z118" s="392">
        <v>15875</v>
      </c>
      <c r="AA118" s="392">
        <v>16026</v>
      </c>
      <c r="AB118" s="392">
        <v>16085</v>
      </c>
      <c r="AC118"/>
    </row>
    <row r="119" spans="3:29" ht="12.75">
      <c r="C119" s="390" t="s">
        <v>26</v>
      </c>
      <c r="D119" s="391" t="s">
        <v>0</v>
      </c>
      <c r="E119" s="391" t="s">
        <v>0</v>
      </c>
      <c r="F119" s="391" t="s">
        <v>0</v>
      </c>
      <c r="G119" s="391" t="s">
        <v>0</v>
      </c>
      <c r="H119" s="391" t="s">
        <v>0</v>
      </c>
      <c r="I119" s="391" t="s">
        <v>0</v>
      </c>
      <c r="J119" s="391" t="s">
        <v>0</v>
      </c>
      <c r="K119" s="391" t="s">
        <v>0</v>
      </c>
      <c r="L119" s="391" t="s">
        <v>0</v>
      </c>
      <c r="M119" s="391" t="s">
        <v>0</v>
      </c>
      <c r="N119" s="392">
        <v>244058</v>
      </c>
      <c r="O119" s="392">
        <v>340774</v>
      </c>
      <c r="P119" s="392">
        <v>280870</v>
      </c>
      <c r="Q119" s="392">
        <v>228983</v>
      </c>
      <c r="R119" s="392">
        <v>396793</v>
      </c>
      <c r="S119" s="392">
        <v>368382</v>
      </c>
      <c r="T119" s="392">
        <v>340773</v>
      </c>
      <c r="U119" s="392">
        <v>271333</v>
      </c>
      <c r="V119" s="392">
        <v>406547</v>
      </c>
      <c r="W119" s="392">
        <v>334524</v>
      </c>
      <c r="X119" s="392">
        <v>296532</v>
      </c>
      <c r="Y119" s="392">
        <v>333903</v>
      </c>
      <c r="Z119" s="392">
        <v>279432</v>
      </c>
      <c r="AA119" s="392">
        <v>343709</v>
      </c>
      <c r="AB119" s="392">
        <v>397509</v>
      </c>
      <c r="AC119"/>
    </row>
    <row r="120" spans="3:29" ht="12.75">
      <c r="C120" s="390" t="s">
        <v>43</v>
      </c>
      <c r="D120" s="392">
        <v>1456</v>
      </c>
      <c r="E120" s="392">
        <v>1415</v>
      </c>
      <c r="F120" s="392">
        <v>1499</v>
      </c>
      <c r="G120" s="392">
        <v>1443</v>
      </c>
      <c r="H120" s="392">
        <v>1407</v>
      </c>
      <c r="I120" s="392">
        <v>1435</v>
      </c>
      <c r="J120" s="392">
        <v>1406</v>
      </c>
      <c r="K120" s="392">
        <v>1482</v>
      </c>
      <c r="L120" s="392">
        <v>1516</v>
      </c>
      <c r="M120" s="392">
        <v>1510</v>
      </c>
      <c r="N120" s="392">
        <v>1371</v>
      </c>
      <c r="O120" s="392">
        <v>1212</v>
      </c>
      <c r="P120" s="392">
        <v>1446</v>
      </c>
      <c r="Q120" s="392">
        <v>1648</v>
      </c>
      <c r="R120" s="392">
        <v>1089</v>
      </c>
      <c r="S120" s="392">
        <v>1291</v>
      </c>
      <c r="T120" s="392">
        <v>1297</v>
      </c>
      <c r="U120" s="392">
        <v>1272</v>
      </c>
      <c r="V120" s="392">
        <v>1336</v>
      </c>
      <c r="W120" s="392">
        <v>1394</v>
      </c>
      <c r="X120" s="392">
        <v>1449</v>
      </c>
      <c r="Y120" s="392">
        <v>1599</v>
      </c>
      <c r="Z120" s="392">
        <v>1468</v>
      </c>
      <c r="AA120" s="392">
        <v>1439</v>
      </c>
      <c r="AB120" s="392">
        <v>1403</v>
      </c>
      <c r="AC120"/>
    </row>
    <row r="121" spans="3:29" ht="12.75">
      <c r="C121" s="390" t="s">
        <v>18</v>
      </c>
      <c r="D121" s="392">
        <v>501498</v>
      </c>
      <c r="E121" s="392">
        <v>493958</v>
      </c>
      <c r="F121" s="392">
        <v>526785</v>
      </c>
      <c r="G121" s="392">
        <v>515366</v>
      </c>
      <c r="H121" s="392">
        <v>450728</v>
      </c>
      <c r="I121" s="392">
        <v>450313</v>
      </c>
      <c r="J121" s="392">
        <v>473128</v>
      </c>
      <c r="K121" s="392">
        <v>486327</v>
      </c>
      <c r="L121" s="392">
        <v>409822</v>
      </c>
      <c r="M121" s="392">
        <v>420413</v>
      </c>
      <c r="N121" s="392">
        <v>410314</v>
      </c>
      <c r="O121" s="392">
        <v>399020</v>
      </c>
      <c r="P121" s="392">
        <v>413921</v>
      </c>
      <c r="Q121" s="392">
        <v>339756</v>
      </c>
      <c r="R121" s="392">
        <v>374976</v>
      </c>
      <c r="S121" s="392">
        <v>363250</v>
      </c>
      <c r="T121" s="392">
        <v>371674</v>
      </c>
      <c r="U121" s="392">
        <v>367665</v>
      </c>
      <c r="V121" s="392">
        <v>374374</v>
      </c>
      <c r="W121" s="392">
        <v>360939</v>
      </c>
      <c r="X121" s="392">
        <v>360460</v>
      </c>
      <c r="Y121" s="392">
        <v>354483</v>
      </c>
      <c r="Z121" s="392">
        <v>335317</v>
      </c>
      <c r="AA121" s="392">
        <v>355400</v>
      </c>
      <c r="AB121" s="392">
        <v>382635</v>
      </c>
      <c r="AC121"/>
    </row>
    <row r="122" spans="3:29" ht="12.75">
      <c r="C122" s="390" t="s">
        <v>44</v>
      </c>
      <c r="D122" s="392">
        <v>274537</v>
      </c>
      <c r="E122" s="392">
        <v>272231</v>
      </c>
      <c r="F122" s="392">
        <v>268199</v>
      </c>
      <c r="G122" s="392">
        <v>262892</v>
      </c>
      <c r="H122" s="392">
        <v>267334</v>
      </c>
      <c r="I122" s="392">
        <v>259699</v>
      </c>
      <c r="J122" s="392">
        <v>263280</v>
      </c>
      <c r="K122" s="392">
        <v>273526</v>
      </c>
      <c r="L122" s="392">
        <v>286487</v>
      </c>
      <c r="M122" s="392">
        <v>284389</v>
      </c>
      <c r="N122" s="392">
        <v>268578</v>
      </c>
      <c r="O122" s="392">
        <v>272875</v>
      </c>
      <c r="P122" s="392">
        <v>275395</v>
      </c>
      <c r="Q122" s="392">
        <v>259515</v>
      </c>
      <c r="R122" s="392">
        <v>289495</v>
      </c>
      <c r="S122" s="392">
        <v>280074</v>
      </c>
      <c r="T122" s="392">
        <v>269905</v>
      </c>
      <c r="U122" s="392">
        <v>265856</v>
      </c>
      <c r="V122" s="392">
        <v>283645</v>
      </c>
      <c r="W122" s="392">
        <v>272118</v>
      </c>
      <c r="X122" s="392">
        <v>265092</v>
      </c>
      <c r="Y122" s="392">
        <v>264304</v>
      </c>
      <c r="Z122" s="392">
        <v>244722</v>
      </c>
      <c r="AA122" s="392">
        <v>240074</v>
      </c>
      <c r="AB122" s="392">
        <v>254460</v>
      </c>
      <c r="AC122"/>
    </row>
    <row r="123" spans="3:29" ht="12.75">
      <c r="C123" s="390" t="s">
        <v>25</v>
      </c>
      <c r="D123" s="392">
        <v>1510891</v>
      </c>
      <c r="E123" s="392">
        <v>1400083</v>
      </c>
      <c r="F123" s="392">
        <v>1030166</v>
      </c>
      <c r="G123" s="392">
        <v>1359831</v>
      </c>
      <c r="H123" s="392">
        <v>1123763</v>
      </c>
      <c r="I123" s="392">
        <v>1287069</v>
      </c>
      <c r="J123" s="392">
        <v>1168107</v>
      </c>
      <c r="K123" s="392">
        <v>1150061</v>
      </c>
      <c r="L123" s="392">
        <v>1221808</v>
      </c>
      <c r="M123" s="392">
        <v>1129973</v>
      </c>
      <c r="N123" s="392">
        <v>1016147</v>
      </c>
      <c r="O123" s="392">
        <v>1128397</v>
      </c>
      <c r="P123" s="392">
        <v>1007756</v>
      </c>
      <c r="Q123" s="392">
        <v>899172</v>
      </c>
      <c r="R123" s="392">
        <v>1120419</v>
      </c>
      <c r="S123" s="392">
        <v>1029898</v>
      </c>
      <c r="T123" s="392">
        <v>895371</v>
      </c>
      <c r="U123" s="392">
        <v>1133944</v>
      </c>
      <c r="V123" s="392">
        <v>1099016</v>
      </c>
      <c r="W123" s="392">
        <v>1176068</v>
      </c>
      <c r="X123" s="392">
        <v>1100546</v>
      </c>
      <c r="Y123" s="392">
        <v>1114326</v>
      </c>
      <c r="Z123" s="392">
        <v>1169195</v>
      </c>
      <c r="AA123" s="392">
        <v>1177615</v>
      </c>
      <c r="AB123" s="392">
        <v>1287667</v>
      </c>
      <c r="AC123"/>
    </row>
    <row r="124" spans="3:29" ht="12.75">
      <c r="C124" s="390" t="s">
        <v>27</v>
      </c>
      <c r="D124" s="391" t="s">
        <v>0</v>
      </c>
      <c r="E124" s="391" t="s">
        <v>0</v>
      </c>
      <c r="F124" s="391" t="s">
        <v>0</v>
      </c>
      <c r="G124" s="391" t="s">
        <v>0</v>
      </c>
      <c r="H124" s="391" t="s">
        <v>0</v>
      </c>
      <c r="I124" s="392">
        <v>177953</v>
      </c>
      <c r="J124" s="392">
        <v>192448</v>
      </c>
      <c r="K124" s="392">
        <v>176294</v>
      </c>
      <c r="L124" s="392">
        <v>165707</v>
      </c>
      <c r="M124" s="392">
        <v>220239</v>
      </c>
      <c r="N124" s="392">
        <v>216439</v>
      </c>
      <c r="O124" s="392">
        <v>166112</v>
      </c>
      <c r="P124" s="392">
        <v>208558</v>
      </c>
      <c r="Q124" s="392">
        <v>163672</v>
      </c>
      <c r="R124" s="392">
        <v>194553</v>
      </c>
      <c r="S124" s="392">
        <v>148111</v>
      </c>
      <c r="T124" s="392">
        <v>195023</v>
      </c>
      <c r="U124" s="392">
        <v>170472</v>
      </c>
      <c r="V124" s="392">
        <v>193871</v>
      </c>
      <c r="W124" s="392">
        <v>172322</v>
      </c>
      <c r="X124" s="392">
        <v>156027</v>
      </c>
      <c r="Y124" s="392">
        <v>156266</v>
      </c>
      <c r="Z124" s="392">
        <v>151130</v>
      </c>
      <c r="AA124" s="392">
        <v>167119</v>
      </c>
      <c r="AB124" s="392">
        <v>166944</v>
      </c>
      <c r="AC124"/>
    </row>
    <row r="125" spans="3:29" ht="12.75">
      <c r="C125" s="390" t="s">
        <v>45</v>
      </c>
      <c r="D125" s="392">
        <v>874034</v>
      </c>
      <c r="E125" s="392">
        <v>841096</v>
      </c>
      <c r="F125" s="392">
        <v>732150</v>
      </c>
      <c r="G125" s="392">
        <v>789560</v>
      </c>
      <c r="H125" s="392">
        <v>813213</v>
      </c>
      <c r="I125" s="392">
        <v>853337</v>
      </c>
      <c r="J125" s="392">
        <v>737952</v>
      </c>
      <c r="K125" s="392">
        <v>841223</v>
      </c>
      <c r="L125" s="392">
        <v>785981</v>
      </c>
      <c r="M125" s="392">
        <v>788704</v>
      </c>
      <c r="N125" s="392">
        <v>706725</v>
      </c>
      <c r="O125" s="392">
        <v>823920</v>
      </c>
      <c r="P125" s="392">
        <v>738905</v>
      </c>
      <c r="Q125" s="392">
        <v>733013</v>
      </c>
      <c r="R125" s="392">
        <v>936236</v>
      </c>
      <c r="S125" s="392">
        <v>834450</v>
      </c>
      <c r="T125" s="392">
        <v>771357</v>
      </c>
      <c r="U125" s="392">
        <v>520804</v>
      </c>
      <c r="V125" s="392">
        <v>749973</v>
      </c>
      <c r="W125" s="392">
        <v>698789</v>
      </c>
      <c r="X125" s="392">
        <v>929024</v>
      </c>
      <c r="Y125" s="392">
        <v>1062922</v>
      </c>
      <c r="Z125" s="392">
        <v>661062</v>
      </c>
      <c r="AA125" s="392">
        <v>883949</v>
      </c>
      <c r="AB125" s="392">
        <v>913211</v>
      </c>
      <c r="AC125"/>
    </row>
    <row r="126" spans="3:29" ht="12.75">
      <c r="C126" s="390" t="s">
        <v>23</v>
      </c>
      <c r="D126" s="391" t="s">
        <v>0</v>
      </c>
      <c r="E126" s="391" t="s">
        <v>0</v>
      </c>
      <c r="F126" s="392">
        <v>28752</v>
      </c>
      <c r="G126" s="392">
        <v>29376</v>
      </c>
      <c r="H126" s="392">
        <v>49789</v>
      </c>
      <c r="I126" s="392">
        <v>46921</v>
      </c>
      <c r="J126" s="392">
        <v>45376</v>
      </c>
      <c r="K126" s="392">
        <v>49428</v>
      </c>
      <c r="L126" s="392">
        <v>49492</v>
      </c>
      <c r="M126" s="392">
        <v>47511</v>
      </c>
      <c r="N126" s="392">
        <v>40831</v>
      </c>
      <c r="O126" s="392">
        <v>40152</v>
      </c>
      <c r="P126" s="392">
        <v>50404</v>
      </c>
      <c r="Q126" s="392">
        <v>33416</v>
      </c>
      <c r="R126" s="392">
        <v>50951</v>
      </c>
      <c r="S126" s="392">
        <v>54875</v>
      </c>
      <c r="T126" s="392">
        <v>44545</v>
      </c>
      <c r="U126" s="392">
        <v>49106</v>
      </c>
      <c r="V126" s="392">
        <v>51120</v>
      </c>
      <c r="W126" s="392">
        <v>50252</v>
      </c>
      <c r="X126" s="392">
        <v>52784</v>
      </c>
      <c r="Y126" s="392">
        <v>49670</v>
      </c>
      <c r="Z126" s="392">
        <v>44210</v>
      </c>
      <c r="AA126" s="392">
        <v>39151</v>
      </c>
      <c r="AB126" s="392">
        <v>53893</v>
      </c>
      <c r="AC126"/>
    </row>
    <row r="127" spans="3:29" ht="12.75">
      <c r="C127" s="390" t="s">
        <v>46</v>
      </c>
      <c r="D127" s="392">
        <v>158721</v>
      </c>
      <c r="E127" s="392">
        <v>162276</v>
      </c>
      <c r="F127" s="392">
        <v>145882</v>
      </c>
      <c r="G127" s="392">
        <v>134670</v>
      </c>
      <c r="H127" s="392">
        <v>148087</v>
      </c>
      <c r="I127" s="392">
        <v>139184</v>
      </c>
      <c r="J127" s="392">
        <v>135779</v>
      </c>
      <c r="K127" s="392">
        <v>139920</v>
      </c>
      <c r="L127" s="392">
        <v>135654</v>
      </c>
      <c r="M127" s="392">
        <v>129759</v>
      </c>
      <c r="N127" s="392">
        <v>112121</v>
      </c>
      <c r="O127" s="392">
        <v>135460</v>
      </c>
      <c r="P127" s="392">
        <v>134850</v>
      </c>
      <c r="Q127" s="392">
        <v>116893</v>
      </c>
      <c r="R127" s="392">
        <v>133242</v>
      </c>
      <c r="S127" s="392">
        <v>128253</v>
      </c>
      <c r="T127" s="392">
        <v>115054</v>
      </c>
      <c r="U127" s="392">
        <v>107310</v>
      </c>
      <c r="V127" s="392">
        <v>136817</v>
      </c>
      <c r="W127" s="392">
        <v>119331</v>
      </c>
      <c r="X127" s="392">
        <v>103890</v>
      </c>
      <c r="Y127" s="392">
        <v>130272</v>
      </c>
      <c r="Z127" s="392">
        <v>125534</v>
      </c>
      <c r="AA127" s="392">
        <v>122140</v>
      </c>
      <c r="AB127" s="392">
        <v>151570</v>
      </c>
      <c r="AC127"/>
    </row>
    <row r="128" spans="3:29" ht="12.75">
      <c r="C128" s="390" t="s">
        <v>24</v>
      </c>
      <c r="D128" s="392">
        <v>145394</v>
      </c>
      <c r="E128" s="392">
        <v>125697</v>
      </c>
      <c r="F128" s="392">
        <v>110152</v>
      </c>
      <c r="G128" s="392">
        <v>129591</v>
      </c>
      <c r="H128" s="392">
        <v>125841</v>
      </c>
      <c r="I128" s="392">
        <v>137503</v>
      </c>
      <c r="J128" s="392">
        <v>141868</v>
      </c>
      <c r="K128" s="392">
        <v>143923</v>
      </c>
      <c r="L128" s="392">
        <v>125716</v>
      </c>
      <c r="M128" s="392">
        <v>135477</v>
      </c>
      <c r="N128" s="392">
        <v>161687</v>
      </c>
      <c r="O128" s="392">
        <v>148650</v>
      </c>
      <c r="P128" s="392">
        <v>153911</v>
      </c>
      <c r="Q128" s="392">
        <v>150675</v>
      </c>
      <c r="R128" s="392">
        <v>152253</v>
      </c>
      <c r="S128" s="392">
        <v>156552</v>
      </c>
      <c r="T128" s="392">
        <v>137825</v>
      </c>
      <c r="U128" s="392">
        <v>167804</v>
      </c>
      <c r="V128" s="392">
        <v>164180</v>
      </c>
      <c r="W128" s="392">
        <v>165630</v>
      </c>
      <c r="X128" s="392">
        <v>146493</v>
      </c>
      <c r="Y128" s="392">
        <v>151093</v>
      </c>
      <c r="Z128" s="392">
        <v>148328</v>
      </c>
      <c r="AA128" s="392">
        <v>150637</v>
      </c>
      <c r="AB128" s="392">
        <v>155165</v>
      </c>
      <c r="AC128"/>
    </row>
    <row r="129" spans="3:29" ht="12.75">
      <c r="C129" s="390" t="s">
        <v>47</v>
      </c>
      <c r="D129" s="392">
        <v>248820</v>
      </c>
      <c r="E129" s="392">
        <v>217452</v>
      </c>
      <c r="F129" s="392">
        <v>200794</v>
      </c>
      <c r="G129" s="392">
        <v>234325</v>
      </c>
      <c r="H129" s="392">
        <v>213673</v>
      </c>
      <c r="I129" s="392">
        <v>214924</v>
      </c>
      <c r="J129" s="392">
        <v>232492</v>
      </c>
      <c r="K129" s="392">
        <v>231862</v>
      </c>
      <c r="L129" s="392">
        <v>223562</v>
      </c>
      <c r="M129" s="392">
        <v>213825</v>
      </c>
      <c r="N129" s="392">
        <v>219758</v>
      </c>
      <c r="O129" s="392">
        <v>216026</v>
      </c>
      <c r="P129" s="392">
        <v>222056</v>
      </c>
      <c r="Q129" s="392">
        <v>218379</v>
      </c>
      <c r="R129" s="392">
        <v>225952</v>
      </c>
      <c r="S129" s="392">
        <v>214125</v>
      </c>
      <c r="T129" s="392">
        <v>194207</v>
      </c>
      <c r="U129" s="392">
        <v>217632</v>
      </c>
      <c r="V129" s="392">
        <v>218964</v>
      </c>
      <c r="W129" s="392">
        <v>239085</v>
      </c>
      <c r="X129" s="392">
        <v>226840</v>
      </c>
      <c r="Y129" s="392">
        <v>226956</v>
      </c>
      <c r="Z129" s="392">
        <v>237150</v>
      </c>
      <c r="AA129" s="392">
        <v>249371</v>
      </c>
      <c r="AB129" s="394">
        <v>249371</v>
      </c>
      <c r="AC129"/>
    </row>
    <row r="130" spans="3:29" ht="12.75">
      <c r="C130" s="390" t="s">
        <v>21</v>
      </c>
      <c r="D130" s="392">
        <v>1514254</v>
      </c>
      <c r="E130" s="391" t="s">
        <v>0</v>
      </c>
      <c r="F130" s="391" t="s">
        <v>0</v>
      </c>
      <c r="G130" s="391" t="s">
        <v>0</v>
      </c>
      <c r="H130" s="391" t="s">
        <v>0</v>
      </c>
      <c r="I130" s="392">
        <v>1472740</v>
      </c>
      <c r="J130" s="391" t="s">
        <v>0</v>
      </c>
      <c r="K130" s="391" t="s">
        <v>0</v>
      </c>
      <c r="L130" s="391" t="s">
        <v>0</v>
      </c>
      <c r="M130" s="391" t="s">
        <v>0</v>
      </c>
      <c r="N130" s="392">
        <v>1487494</v>
      </c>
      <c r="O130" s="392">
        <v>1315236</v>
      </c>
      <c r="P130" s="392">
        <v>1402444</v>
      </c>
      <c r="Q130" s="392">
        <v>1389630</v>
      </c>
      <c r="R130" s="392">
        <v>1406462</v>
      </c>
      <c r="S130" s="392">
        <v>1391164</v>
      </c>
      <c r="T130" s="392">
        <v>1363025</v>
      </c>
      <c r="U130" s="392">
        <v>1285588</v>
      </c>
      <c r="V130" s="392">
        <v>1331441</v>
      </c>
      <c r="W130" s="392">
        <v>1263140</v>
      </c>
      <c r="X130" s="392">
        <v>1277564</v>
      </c>
      <c r="Y130" s="392">
        <v>1309908</v>
      </c>
      <c r="Z130" s="392">
        <v>1234434</v>
      </c>
      <c r="AA130" s="392">
        <v>1226665</v>
      </c>
      <c r="AB130" s="392">
        <v>1320213</v>
      </c>
      <c r="AC130"/>
    </row>
    <row r="131" spans="3:29" ht="12.75">
      <c r="C131"/>
      <c r="D131"/>
      <c r="E131"/>
      <c r="F131"/>
      <c r="G131"/>
      <c r="H131"/>
      <c r="I131"/>
      <c r="J131"/>
      <c r="K131"/>
      <c r="L131"/>
      <c r="M131"/>
      <c r="O131" s="411"/>
      <c r="P131" s="411"/>
      <c r="Q131" s="411"/>
      <c r="R131" s="411"/>
      <c r="S131" s="411"/>
      <c r="T131"/>
      <c r="U131"/>
      <c r="V131"/>
      <c r="W131"/>
      <c r="X131"/>
      <c r="Y131"/>
      <c r="Z131"/>
      <c r="AA131" s="411"/>
      <c r="AC131"/>
    </row>
    <row r="132" spans="3:29" ht="12.75">
      <c r="C132" s="388" t="s">
        <v>107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3:29" ht="12.75">
      <c r="C133" s="388" t="s">
        <v>0</v>
      </c>
      <c r="D133" s="388" t="s">
        <v>108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3:29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3:29" ht="12.75">
      <c r="C135" s="388" t="s">
        <v>88</v>
      </c>
      <c r="D135" s="388" t="s">
        <v>89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3:29" ht="12.75">
      <c r="C136" s="388" t="s">
        <v>66</v>
      </c>
      <c r="D136" s="388" t="s">
        <v>110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3:29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3:29" ht="12.75">
      <c r="C138" s="390" t="s">
        <v>67</v>
      </c>
      <c r="D138" s="390" t="s">
        <v>97</v>
      </c>
      <c r="E138" s="390" t="s">
        <v>98</v>
      </c>
      <c r="F138" s="390" t="s">
        <v>99</v>
      </c>
      <c r="G138" s="390" t="s">
        <v>100</v>
      </c>
      <c r="H138" s="390" t="s">
        <v>101</v>
      </c>
      <c r="I138" s="390" t="s">
        <v>68</v>
      </c>
      <c r="J138" s="390" t="s">
        <v>91</v>
      </c>
      <c r="K138" s="390" t="s">
        <v>92</v>
      </c>
      <c r="L138" s="390" t="s">
        <v>93</v>
      </c>
      <c r="M138" s="390" t="s">
        <v>94</v>
      </c>
      <c r="N138" s="390" t="s">
        <v>50</v>
      </c>
      <c r="O138" s="390" t="s">
        <v>51</v>
      </c>
      <c r="P138" s="390" t="s">
        <v>52</v>
      </c>
      <c r="Q138" s="390" t="s">
        <v>53</v>
      </c>
      <c r="R138" s="390" t="s">
        <v>54</v>
      </c>
      <c r="S138" s="390" t="s">
        <v>55</v>
      </c>
      <c r="T138" s="390" t="s">
        <v>56</v>
      </c>
      <c r="U138" s="390" t="s">
        <v>57</v>
      </c>
      <c r="V138" s="390" t="s">
        <v>58</v>
      </c>
      <c r="W138" s="390" t="s">
        <v>59</v>
      </c>
      <c r="X138" s="390" t="s">
        <v>60</v>
      </c>
      <c r="Y138" s="390" t="s">
        <v>61</v>
      </c>
      <c r="Z138" s="390" t="s">
        <v>69</v>
      </c>
      <c r="AA138" s="390" t="s">
        <v>70</v>
      </c>
      <c r="AB138" s="390" t="s">
        <v>71</v>
      </c>
      <c r="AC138"/>
    </row>
    <row r="139" spans="3:29" ht="12.75">
      <c r="C139" s="396" t="s">
        <v>153</v>
      </c>
      <c r="D139" s="391" t="s">
        <v>0</v>
      </c>
      <c r="E139" s="391" t="s">
        <v>0</v>
      </c>
      <c r="F139" s="391" t="s">
        <v>0</v>
      </c>
      <c r="G139" s="391" t="s">
        <v>0</v>
      </c>
      <c r="H139" s="391" t="s">
        <v>0</v>
      </c>
      <c r="I139" s="391" t="s">
        <v>0</v>
      </c>
      <c r="J139" s="391" t="s">
        <v>0</v>
      </c>
      <c r="K139" s="391" t="s">
        <v>0</v>
      </c>
      <c r="L139" s="391" t="s">
        <v>0</v>
      </c>
      <c r="M139" s="391" t="s">
        <v>0</v>
      </c>
      <c r="N139" s="412">
        <f>SUM(N140:N167)</f>
        <v>191607</v>
      </c>
      <c r="O139" s="412">
        <f aca="true" t="shared" si="4" ref="O139:Q139">SUM(O140:O167)</f>
        <v>190587</v>
      </c>
      <c r="P139" s="412">
        <f t="shared" si="4"/>
        <v>188674</v>
      </c>
      <c r="Q139" s="412">
        <f t="shared" si="4"/>
        <v>187097</v>
      </c>
      <c r="R139" s="392">
        <v>187205</v>
      </c>
      <c r="S139" s="392">
        <v>186709</v>
      </c>
      <c r="T139" s="392">
        <v>183601</v>
      </c>
      <c r="U139" s="392">
        <v>183452</v>
      </c>
      <c r="V139" s="392">
        <v>182509</v>
      </c>
      <c r="W139" s="392">
        <v>181041</v>
      </c>
      <c r="X139" s="392">
        <v>178908</v>
      </c>
      <c r="Y139" s="392">
        <v>179134</v>
      </c>
      <c r="Z139" s="392">
        <v>178322</v>
      </c>
      <c r="AA139" s="392">
        <v>177709</v>
      </c>
      <c r="AB139" s="412">
        <f>SUM(AB140:AB167)</f>
        <v>177736</v>
      </c>
      <c r="AC139"/>
    </row>
    <row r="140" spans="3:29" ht="12.75" customHeight="1">
      <c r="C140" s="390" t="s">
        <v>31</v>
      </c>
      <c r="D140" s="392">
        <v>1384</v>
      </c>
      <c r="E140" s="392">
        <v>1375</v>
      </c>
      <c r="F140" s="392">
        <v>1354</v>
      </c>
      <c r="G140" s="392">
        <v>1371</v>
      </c>
      <c r="H140" s="392">
        <v>1370</v>
      </c>
      <c r="I140" s="392">
        <v>1386</v>
      </c>
      <c r="J140" s="392">
        <v>1391</v>
      </c>
      <c r="K140" s="392">
        <v>1383</v>
      </c>
      <c r="L140" s="392">
        <v>1391</v>
      </c>
      <c r="M140" s="392">
        <v>1394</v>
      </c>
      <c r="N140" s="392">
        <v>1396</v>
      </c>
      <c r="O140" s="392">
        <v>1390</v>
      </c>
      <c r="P140" s="392">
        <v>1393</v>
      </c>
      <c r="Q140" s="392">
        <v>1392</v>
      </c>
      <c r="R140" s="392">
        <v>1394</v>
      </c>
      <c r="S140" s="392">
        <v>1386</v>
      </c>
      <c r="T140" s="392">
        <v>1382</v>
      </c>
      <c r="U140" s="392">
        <v>1370</v>
      </c>
      <c r="V140" s="392">
        <v>1374</v>
      </c>
      <c r="W140" s="392">
        <v>1365</v>
      </c>
      <c r="X140" s="392">
        <v>1358</v>
      </c>
      <c r="Y140" s="392">
        <v>1337</v>
      </c>
      <c r="Z140" s="392">
        <v>1334</v>
      </c>
      <c r="AA140" s="392">
        <v>1339</v>
      </c>
      <c r="AB140" s="392">
        <v>1333</v>
      </c>
      <c r="AC140"/>
    </row>
    <row r="141" spans="3:29" ht="10.5" customHeight="1">
      <c r="C141" s="390" t="s">
        <v>32</v>
      </c>
      <c r="D141" s="392">
        <v>6159</v>
      </c>
      <c r="E141" s="392">
        <v>6159</v>
      </c>
      <c r="F141" s="392">
        <v>6159</v>
      </c>
      <c r="G141" s="392">
        <v>6159</v>
      </c>
      <c r="H141" s="392">
        <v>6159</v>
      </c>
      <c r="I141" s="392">
        <v>6164</v>
      </c>
      <c r="J141" s="392">
        <v>6164</v>
      </c>
      <c r="K141" s="392">
        <v>6203</v>
      </c>
      <c r="L141" s="392">
        <v>5645</v>
      </c>
      <c r="M141" s="392">
        <v>5679</v>
      </c>
      <c r="N141" s="392">
        <v>5582</v>
      </c>
      <c r="O141" s="392">
        <v>5498</v>
      </c>
      <c r="P141" s="392">
        <v>5325</v>
      </c>
      <c r="Q141" s="392">
        <v>5326</v>
      </c>
      <c r="R141" s="392">
        <v>5331</v>
      </c>
      <c r="S141" s="392">
        <v>5260</v>
      </c>
      <c r="T141" s="392">
        <v>5190</v>
      </c>
      <c r="U141" s="392">
        <v>5116</v>
      </c>
      <c r="V141" s="392">
        <v>5101</v>
      </c>
      <c r="W141" s="392">
        <v>5030</v>
      </c>
      <c r="X141" s="392">
        <v>5052</v>
      </c>
      <c r="Y141" s="392">
        <v>5088</v>
      </c>
      <c r="Z141" s="392">
        <v>5123</v>
      </c>
      <c r="AA141" s="392">
        <v>4995</v>
      </c>
      <c r="AB141" s="392">
        <v>4977</v>
      </c>
      <c r="AC141"/>
    </row>
    <row r="142" spans="3:29" ht="12.75">
      <c r="C142" s="390" t="s">
        <v>20</v>
      </c>
      <c r="D142" s="392">
        <v>4287</v>
      </c>
      <c r="E142" s="392">
        <v>4285</v>
      </c>
      <c r="F142" s="392">
        <v>4283</v>
      </c>
      <c r="G142" s="392">
        <v>4282</v>
      </c>
      <c r="H142" s="392">
        <v>4281</v>
      </c>
      <c r="I142" s="392">
        <v>4280</v>
      </c>
      <c r="J142" s="392">
        <v>4279</v>
      </c>
      <c r="K142" s="392">
        <v>4280</v>
      </c>
      <c r="L142" s="392">
        <v>4284</v>
      </c>
      <c r="M142" s="392">
        <v>4282</v>
      </c>
      <c r="N142" s="392">
        <v>4129</v>
      </c>
      <c r="O142" s="392">
        <v>4116</v>
      </c>
      <c r="P142" s="392">
        <v>3669</v>
      </c>
      <c r="Q142" s="392">
        <v>3721</v>
      </c>
      <c r="R142" s="392">
        <v>3677</v>
      </c>
      <c r="S142" s="392">
        <v>3656</v>
      </c>
      <c r="T142" s="392">
        <v>3620</v>
      </c>
      <c r="U142" s="392">
        <v>3652</v>
      </c>
      <c r="V142" s="392">
        <v>3615</v>
      </c>
      <c r="W142" s="392">
        <v>3553</v>
      </c>
      <c r="X142" s="392">
        <v>3529</v>
      </c>
      <c r="Y142" s="392">
        <v>3504</v>
      </c>
      <c r="Z142" s="392">
        <v>3526</v>
      </c>
      <c r="AA142" s="392">
        <v>3521</v>
      </c>
      <c r="AB142" s="392">
        <v>3516</v>
      </c>
      <c r="AC142"/>
    </row>
    <row r="143" spans="3:29" ht="12.75">
      <c r="C143" s="390" t="s">
        <v>33</v>
      </c>
      <c r="D143" s="392">
        <v>2788</v>
      </c>
      <c r="E143" s="392">
        <v>2786</v>
      </c>
      <c r="F143" s="392">
        <v>2755</v>
      </c>
      <c r="G143" s="392">
        <v>2711</v>
      </c>
      <c r="H143" s="392">
        <v>2713</v>
      </c>
      <c r="I143" s="392">
        <v>2722</v>
      </c>
      <c r="J143" s="392">
        <v>3007</v>
      </c>
      <c r="K143" s="392">
        <v>2966</v>
      </c>
      <c r="L143" s="392">
        <v>2976</v>
      </c>
      <c r="M143" s="392">
        <v>2998</v>
      </c>
      <c r="N143" s="392">
        <v>2650</v>
      </c>
      <c r="O143" s="392">
        <v>2689</v>
      </c>
      <c r="P143" s="392">
        <v>2676</v>
      </c>
      <c r="Q143" s="392">
        <v>2642</v>
      </c>
      <c r="R143" s="392">
        <v>2664</v>
      </c>
      <c r="S143" s="392">
        <v>2712</v>
      </c>
      <c r="T143" s="392">
        <v>2712</v>
      </c>
      <c r="U143" s="392">
        <v>2695</v>
      </c>
      <c r="V143" s="392">
        <v>2683</v>
      </c>
      <c r="W143" s="392">
        <v>2639</v>
      </c>
      <c r="X143" s="392">
        <v>2676</v>
      </c>
      <c r="Y143" s="392">
        <v>2673</v>
      </c>
      <c r="Z143" s="392">
        <v>2664</v>
      </c>
      <c r="AA143" s="392">
        <v>2628</v>
      </c>
      <c r="AB143" s="392">
        <v>2652</v>
      </c>
      <c r="AC143"/>
    </row>
    <row r="144" spans="3:29" ht="12.75">
      <c r="C144" s="390" t="s">
        <v>73</v>
      </c>
      <c r="D144" s="392">
        <v>17837</v>
      </c>
      <c r="E144" s="392">
        <v>17106</v>
      </c>
      <c r="F144" s="392">
        <v>16921</v>
      </c>
      <c r="G144" s="392">
        <v>17135</v>
      </c>
      <c r="H144" s="392">
        <v>17286</v>
      </c>
      <c r="I144" s="392">
        <v>17325</v>
      </c>
      <c r="J144" s="392">
        <v>17316</v>
      </c>
      <c r="K144" s="392">
        <v>17309</v>
      </c>
      <c r="L144" s="392">
        <v>17357</v>
      </c>
      <c r="M144" s="392">
        <v>17143</v>
      </c>
      <c r="N144" s="392">
        <v>17058</v>
      </c>
      <c r="O144" s="392">
        <v>17034</v>
      </c>
      <c r="P144" s="392">
        <v>16967</v>
      </c>
      <c r="Q144" s="392">
        <v>17001</v>
      </c>
      <c r="R144" s="392">
        <v>17014</v>
      </c>
      <c r="S144" s="392">
        <v>17030</v>
      </c>
      <c r="T144" s="392">
        <v>16935</v>
      </c>
      <c r="U144" s="392">
        <v>16936</v>
      </c>
      <c r="V144" s="392">
        <v>16907</v>
      </c>
      <c r="W144" s="392">
        <v>16868</v>
      </c>
      <c r="X144" s="392">
        <v>16677</v>
      </c>
      <c r="Y144" s="392">
        <v>16701</v>
      </c>
      <c r="Z144" s="392">
        <v>16646</v>
      </c>
      <c r="AA144" s="392">
        <v>16678</v>
      </c>
      <c r="AB144" s="394">
        <v>16678</v>
      </c>
      <c r="AC144"/>
    </row>
    <row r="145" spans="3:29" ht="12.75">
      <c r="C145" s="390" t="s">
        <v>34</v>
      </c>
      <c r="D145" s="391" t="s">
        <v>0</v>
      </c>
      <c r="E145" s="391" t="s">
        <v>0</v>
      </c>
      <c r="F145" s="391" t="s">
        <v>0</v>
      </c>
      <c r="G145" s="391" t="s">
        <v>0</v>
      </c>
      <c r="H145" s="391" t="s">
        <v>0</v>
      </c>
      <c r="I145" s="391" t="s">
        <v>0</v>
      </c>
      <c r="J145" s="391" t="s">
        <v>0</v>
      </c>
      <c r="K145" s="391" t="s">
        <v>0</v>
      </c>
      <c r="L145" s="391" t="s">
        <v>0</v>
      </c>
      <c r="M145" s="391" t="s">
        <v>0</v>
      </c>
      <c r="N145" s="394">
        <v>792</v>
      </c>
      <c r="O145" s="394">
        <v>792</v>
      </c>
      <c r="P145" s="394">
        <v>792</v>
      </c>
      <c r="Q145" s="394">
        <v>792</v>
      </c>
      <c r="R145" s="392">
        <v>792</v>
      </c>
      <c r="S145" s="392">
        <v>882</v>
      </c>
      <c r="T145" s="392">
        <v>899</v>
      </c>
      <c r="U145" s="392">
        <v>915</v>
      </c>
      <c r="V145" s="392">
        <v>906</v>
      </c>
      <c r="W145" s="392">
        <v>932</v>
      </c>
      <c r="X145" s="392">
        <v>949</v>
      </c>
      <c r="Y145" s="392">
        <v>946</v>
      </c>
      <c r="Z145" s="392">
        <v>956</v>
      </c>
      <c r="AA145" s="392">
        <v>966</v>
      </c>
      <c r="AB145" s="392">
        <v>975</v>
      </c>
      <c r="AC145"/>
    </row>
    <row r="146" spans="3:29" ht="12.75">
      <c r="C146" s="390" t="s">
        <v>35</v>
      </c>
      <c r="D146" s="392">
        <v>4536</v>
      </c>
      <c r="E146" s="392">
        <v>4442</v>
      </c>
      <c r="F146" s="392">
        <v>4413</v>
      </c>
      <c r="G146" s="392">
        <v>4404</v>
      </c>
      <c r="H146" s="392">
        <v>4391</v>
      </c>
      <c r="I146" s="392">
        <v>4389</v>
      </c>
      <c r="J146" s="392">
        <v>4341</v>
      </c>
      <c r="K146" s="392">
        <v>4432</v>
      </c>
      <c r="L146" s="392">
        <v>4415</v>
      </c>
      <c r="M146" s="392">
        <v>4418</v>
      </c>
      <c r="N146" s="392">
        <v>4443</v>
      </c>
      <c r="O146" s="392">
        <v>4410</v>
      </c>
      <c r="P146" s="392">
        <v>4372</v>
      </c>
      <c r="Q146" s="392">
        <v>4370</v>
      </c>
      <c r="R146" s="392">
        <v>4305</v>
      </c>
      <c r="S146" s="392">
        <v>4302</v>
      </c>
      <c r="T146" s="392">
        <v>4261</v>
      </c>
      <c r="U146" s="392">
        <v>4276</v>
      </c>
      <c r="V146" s="392">
        <v>4629</v>
      </c>
      <c r="W146" s="392">
        <v>4594</v>
      </c>
      <c r="X146" s="392">
        <v>4569</v>
      </c>
      <c r="Y146" s="392">
        <v>4556</v>
      </c>
      <c r="Z146" s="392">
        <v>4533</v>
      </c>
      <c r="AA146" s="392">
        <v>4478</v>
      </c>
      <c r="AB146" s="394">
        <v>4478</v>
      </c>
      <c r="AC146"/>
    </row>
    <row r="147" spans="3:29" ht="12.75">
      <c r="C147" s="390" t="s">
        <v>36</v>
      </c>
      <c r="D147" s="392">
        <v>4716</v>
      </c>
      <c r="E147" s="392">
        <v>4716</v>
      </c>
      <c r="F147" s="392">
        <v>4716</v>
      </c>
      <c r="G147" s="392">
        <v>4716</v>
      </c>
      <c r="H147" s="392">
        <v>4716</v>
      </c>
      <c r="I147" s="392">
        <v>4716</v>
      </c>
      <c r="J147" s="392">
        <v>4716</v>
      </c>
      <c r="K147" s="392">
        <v>4716</v>
      </c>
      <c r="L147" s="392">
        <v>4716</v>
      </c>
      <c r="M147" s="392">
        <v>4716</v>
      </c>
      <c r="N147" s="392">
        <v>4716</v>
      </c>
      <c r="O147" s="392">
        <v>4898</v>
      </c>
      <c r="P147" s="392">
        <v>4755</v>
      </c>
      <c r="Q147" s="392">
        <v>4783</v>
      </c>
      <c r="R147" s="392">
        <v>4787</v>
      </c>
      <c r="S147" s="392">
        <v>4859</v>
      </c>
      <c r="T147" s="392">
        <v>4606</v>
      </c>
      <c r="U147" s="392">
        <v>4430</v>
      </c>
      <c r="V147" s="392">
        <v>4763</v>
      </c>
      <c r="W147" s="392">
        <v>4812</v>
      </c>
      <c r="X147" s="392">
        <v>4798</v>
      </c>
      <c r="Y147" s="392">
        <v>5510</v>
      </c>
      <c r="Z147" s="392">
        <v>5632</v>
      </c>
      <c r="AA147" s="392">
        <v>5417</v>
      </c>
      <c r="AB147" s="392">
        <v>5127</v>
      </c>
      <c r="AC147"/>
    </row>
    <row r="148" spans="3:29" ht="12.75">
      <c r="C148" s="390" t="s">
        <v>37</v>
      </c>
      <c r="D148" s="392">
        <v>30625</v>
      </c>
      <c r="E148" s="392">
        <v>30054</v>
      </c>
      <c r="F148" s="392">
        <v>30000</v>
      </c>
      <c r="G148" s="392">
        <v>29756</v>
      </c>
      <c r="H148" s="392">
        <v>29598</v>
      </c>
      <c r="I148" s="392">
        <v>29864</v>
      </c>
      <c r="J148" s="392">
        <v>29694</v>
      </c>
      <c r="K148" s="392">
        <v>29382</v>
      </c>
      <c r="L148" s="392">
        <v>29273</v>
      </c>
      <c r="M148" s="392">
        <v>25942</v>
      </c>
      <c r="N148" s="392">
        <v>25394</v>
      </c>
      <c r="O148" s="392">
        <v>25206</v>
      </c>
      <c r="P148" s="392">
        <v>25169</v>
      </c>
      <c r="Q148" s="392">
        <v>25125</v>
      </c>
      <c r="R148" s="392">
        <v>25972</v>
      </c>
      <c r="S148" s="392">
        <v>25859</v>
      </c>
      <c r="T148" s="392">
        <v>24744</v>
      </c>
      <c r="U148" s="392">
        <v>25003</v>
      </c>
      <c r="V148" s="392">
        <v>24718</v>
      </c>
      <c r="W148" s="392">
        <v>24190</v>
      </c>
      <c r="X148" s="392">
        <v>23719</v>
      </c>
      <c r="Y148" s="392">
        <v>23894</v>
      </c>
      <c r="Z148" s="392">
        <v>23463</v>
      </c>
      <c r="AA148" s="392">
        <v>23495</v>
      </c>
      <c r="AB148" s="392">
        <v>23572</v>
      </c>
      <c r="AC148"/>
    </row>
    <row r="149" spans="3:29" ht="12.75">
      <c r="C149" s="390" t="s">
        <v>22</v>
      </c>
      <c r="D149" s="392">
        <v>30417</v>
      </c>
      <c r="E149" s="392">
        <v>30311</v>
      </c>
      <c r="F149" s="392">
        <v>30211</v>
      </c>
      <c r="G149" s="392">
        <v>30121</v>
      </c>
      <c r="H149" s="392">
        <v>30036</v>
      </c>
      <c r="I149" s="392">
        <v>29983</v>
      </c>
      <c r="J149" s="392">
        <v>29933</v>
      </c>
      <c r="K149" s="392">
        <v>29879</v>
      </c>
      <c r="L149" s="392">
        <v>29822</v>
      </c>
      <c r="M149" s="392">
        <v>29774</v>
      </c>
      <c r="N149" s="392">
        <v>29697</v>
      </c>
      <c r="O149" s="392">
        <v>29619</v>
      </c>
      <c r="P149" s="392">
        <v>29544</v>
      </c>
      <c r="Q149" s="392">
        <v>29494</v>
      </c>
      <c r="R149" s="392">
        <v>29444</v>
      </c>
      <c r="S149" s="392">
        <v>29415</v>
      </c>
      <c r="T149" s="392">
        <v>29292</v>
      </c>
      <c r="U149" s="392">
        <v>29149</v>
      </c>
      <c r="V149" s="392">
        <v>28980</v>
      </c>
      <c r="W149" s="392">
        <v>28876</v>
      </c>
      <c r="X149" s="392">
        <v>28770</v>
      </c>
      <c r="Y149" s="392">
        <v>28712</v>
      </c>
      <c r="Z149" s="392">
        <v>28703</v>
      </c>
      <c r="AA149" s="392">
        <v>28635</v>
      </c>
      <c r="AB149" s="392">
        <v>28628</v>
      </c>
      <c r="AC149"/>
    </row>
    <row r="150" spans="3:29" ht="12.75">
      <c r="C150" s="390" t="s">
        <v>38</v>
      </c>
      <c r="D150" s="391" t="s">
        <v>0</v>
      </c>
      <c r="E150" s="391" t="s">
        <v>0</v>
      </c>
      <c r="F150" s="391" t="s">
        <v>0</v>
      </c>
      <c r="G150" s="391" t="s">
        <v>0</v>
      </c>
      <c r="H150" s="391" t="s">
        <v>0</v>
      </c>
      <c r="I150" s="391" t="s">
        <v>0</v>
      </c>
      <c r="J150" s="391" t="s">
        <v>0</v>
      </c>
      <c r="K150" s="391" t="s">
        <v>0</v>
      </c>
      <c r="L150" s="391" t="s">
        <v>0</v>
      </c>
      <c r="M150" s="391" t="s">
        <v>0</v>
      </c>
      <c r="N150" s="392">
        <v>1169</v>
      </c>
      <c r="O150" s="392">
        <v>1178</v>
      </c>
      <c r="P150" s="392">
        <v>1181</v>
      </c>
      <c r="Q150" s="392">
        <v>1200</v>
      </c>
      <c r="R150" s="392">
        <v>1201</v>
      </c>
      <c r="S150" s="392">
        <v>1185</v>
      </c>
      <c r="T150" s="392">
        <v>1169</v>
      </c>
      <c r="U150" s="392">
        <v>1202</v>
      </c>
      <c r="V150" s="392">
        <v>1288</v>
      </c>
      <c r="W150" s="392">
        <v>1299</v>
      </c>
      <c r="X150" s="392">
        <v>1334</v>
      </c>
      <c r="Y150" s="392">
        <v>1326</v>
      </c>
      <c r="Z150" s="392">
        <v>1331</v>
      </c>
      <c r="AA150" s="392">
        <v>1300</v>
      </c>
      <c r="AB150" s="392">
        <v>1240</v>
      </c>
      <c r="AC150"/>
    </row>
    <row r="151" spans="3:29" ht="12.75">
      <c r="C151" s="390" t="s">
        <v>39</v>
      </c>
      <c r="D151" s="392">
        <v>18166</v>
      </c>
      <c r="E151" s="392">
        <v>17571</v>
      </c>
      <c r="F151" s="392">
        <v>17203</v>
      </c>
      <c r="G151" s="392">
        <v>16484</v>
      </c>
      <c r="H151" s="392">
        <v>16426</v>
      </c>
      <c r="I151" s="392">
        <v>16172</v>
      </c>
      <c r="J151" s="392">
        <v>15698</v>
      </c>
      <c r="K151" s="392">
        <v>15694</v>
      </c>
      <c r="L151" s="392">
        <v>15598</v>
      </c>
      <c r="M151" s="392">
        <v>15794</v>
      </c>
      <c r="N151" s="392">
        <v>15628</v>
      </c>
      <c r="O151" s="392">
        <v>15472</v>
      </c>
      <c r="P151" s="392">
        <v>15421</v>
      </c>
      <c r="Q151" s="392">
        <v>15097</v>
      </c>
      <c r="R151" s="392">
        <v>14965</v>
      </c>
      <c r="S151" s="392">
        <v>14710</v>
      </c>
      <c r="T151" s="392">
        <v>13274</v>
      </c>
      <c r="U151" s="392">
        <v>14490</v>
      </c>
      <c r="V151" s="392">
        <v>13338</v>
      </c>
      <c r="W151" s="392">
        <v>13111</v>
      </c>
      <c r="X151" s="392">
        <v>12885</v>
      </c>
      <c r="Y151" s="392">
        <v>12670</v>
      </c>
      <c r="Z151" s="392">
        <v>12548</v>
      </c>
      <c r="AA151" s="392">
        <v>12426</v>
      </c>
      <c r="AB151" s="392">
        <v>12720</v>
      </c>
      <c r="AC151"/>
    </row>
    <row r="152" spans="3:29" ht="12.75">
      <c r="C152" s="390" t="s">
        <v>40</v>
      </c>
      <c r="D152" s="392">
        <v>142</v>
      </c>
      <c r="E152" s="392">
        <v>141</v>
      </c>
      <c r="F152" s="392">
        <v>144</v>
      </c>
      <c r="G152" s="392">
        <v>143</v>
      </c>
      <c r="H152" s="392">
        <v>133</v>
      </c>
      <c r="I152" s="392">
        <v>134</v>
      </c>
      <c r="J152" s="392">
        <v>136</v>
      </c>
      <c r="K152" s="392">
        <v>133</v>
      </c>
      <c r="L152" s="392">
        <v>134</v>
      </c>
      <c r="M152" s="392">
        <v>139</v>
      </c>
      <c r="N152" s="392">
        <v>144</v>
      </c>
      <c r="O152" s="392">
        <v>144</v>
      </c>
      <c r="P152" s="392">
        <v>137</v>
      </c>
      <c r="Q152" s="392">
        <v>156</v>
      </c>
      <c r="R152" s="392">
        <v>155</v>
      </c>
      <c r="S152" s="392">
        <v>166</v>
      </c>
      <c r="T152" s="392">
        <v>156</v>
      </c>
      <c r="U152" s="392">
        <v>150</v>
      </c>
      <c r="V152" s="392">
        <v>127</v>
      </c>
      <c r="W152" s="392">
        <v>125</v>
      </c>
      <c r="X152" s="392">
        <v>115</v>
      </c>
      <c r="Y152" s="392">
        <v>116</v>
      </c>
      <c r="Z152" s="392">
        <v>116</v>
      </c>
      <c r="AA152" s="392">
        <v>107</v>
      </c>
      <c r="AB152" s="392">
        <v>107</v>
      </c>
      <c r="AC152"/>
    </row>
    <row r="153" spans="3:29" ht="12.75">
      <c r="C153" s="390" t="s">
        <v>41</v>
      </c>
      <c r="D153" s="392">
        <v>1587</v>
      </c>
      <c r="E153" s="392">
        <v>1587</v>
      </c>
      <c r="F153" s="392">
        <v>1587</v>
      </c>
      <c r="G153" s="392">
        <v>1587</v>
      </c>
      <c r="H153" s="392">
        <v>1587</v>
      </c>
      <c r="I153" s="392">
        <v>1587</v>
      </c>
      <c r="J153" s="392">
        <v>1587</v>
      </c>
      <c r="K153" s="392">
        <v>1587</v>
      </c>
      <c r="L153" s="392">
        <v>1587</v>
      </c>
      <c r="M153" s="392">
        <v>1587</v>
      </c>
      <c r="N153" s="392">
        <v>1587</v>
      </c>
      <c r="O153" s="392">
        <v>1582</v>
      </c>
      <c r="P153" s="392">
        <v>1596</v>
      </c>
      <c r="Q153" s="392">
        <v>1582</v>
      </c>
      <c r="R153" s="392">
        <v>1642</v>
      </c>
      <c r="S153" s="392">
        <v>1734</v>
      </c>
      <c r="T153" s="392">
        <v>1855</v>
      </c>
      <c r="U153" s="392">
        <v>1839</v>
      </c>
      <c r="V153" s="392">
        <v>1825</v>
      </c>
      <c r="W153" s="392">
        <v>1833</v>
      </c>
      <c r="X153" s="392">
        <v>1806</v>
      </c>
      <c r="Y153" s="392">
        <v>1816</v>
      </c>
      <c r="Z153" s="392">
        <v>1841</v>
      </c>
      <c r="AA153" s="392">
        <v>1878</v>
      </c>
      <c r="AB153" s="392">
        <v>1873</v>
      </c>
      <c r="AC153"/>
    </row>
    <row r="154" spans="3:29" ht="12.75">
      <c r="C154" s="390" t="s">
        <v>42</v>
      </c>
      <c r="D154" s="392">
        <v>3514</v>
      </c>
      <c r="E154" s="392">
        <v>3512</v>
      </c>
      <c r="F154" s="392">
        <v>3524</v>
      </c>
      <c r="G154" s="392">
        <v>3519</v>
      </c>
      <c r="H154" s="392">
        <v>3513</v>
      </c>
      <c r="I154" s="392">
        <v>3507</v>
      </c>
      <c r="J154" s="392">
        <v>3504</v>
      </c>
      <c r="K154" s="392">
        <v>3502</v>
      </c>
      <c r="L154" s="392">
        <v>3497</v>
      </c>
      <c r="M154" s="392">
        <v>3496</v>
      </c>
      <c r="N154" s="392">
        <v>3489</v>
      </c>
      <c r="O154" s="392">
        <v>2912</v>
      </c>
      <c r="P154" s="392">
        <v>2903</v>
      </c>
      <c r="Q154" s="392">
        <v>2531</v>
      </c>
      <c r="R154" s="392">
        <v>2604</v>
      </c>
      <c r="S154" s="392">
        <v>2837</v>
      </c>
      <c r="T154" s="392">
        <v>2791</v>
      </c>
      <c r="U154" s="392">
        <v>2696</v>
      </c>
      <c r="V154" s="392">
        <v>2672</v>
      </c>
      <c r="W154" s="392">
        <v>2689</v>
      </c>
      <c r="X154" s="392">
        <v>2772</v>
      </c>
      <c r="Y154" s="392">
        <v>2806</v>
      </c>
      <c r="Z154" s="392">
        <v>2842</v>
      </c>
      <c r="AA154" s="392">
        <v>2891</v>
      </c>
      <c r="AB154" s="392">
        <v>2952</v>
      </c>
      <c r="AC154"/>
    </row>
    <row r="155" spans="3:29" ht="12.75">
      <c r="C155" s="390" t="s">
        <v>29</v>
      </c>
      <c r="D155" s="392">
        <v>127</v>
      </c>
      <c r="E155" s="392">
        <v>126</v>
      </c>
      <c r="F155" s="392">
        <v>126</v>
      </c>
      <c r="G155" s="392">
        <v>127</v>
      </c>
      <c r="H155" s="392">
        <v>127</v>
      </c>
      <c r="I155" s="392">
        <v>127</v>
      </c>
      <c r="J155" s="392">
        <v>126</v>
      </c>
      <c r="K155" s="392">
        <v>133</v>
      </c>
      <c r="L155" s="392">
        <v>127</v>
      </c>
      <c r="M155" s="392">
        <v>127</v>
      </c>
      <c r="N155" s="392">
        <v>135</v>
      </c>
      <c r="O155" s="392">
        <v>128</v>
      </c>
      <c r="P155" s="392">
        <v>128</v>
      </c>
      <c r="Q155" s="392">
        <v>128</v>
      </c>
      <c r="R155" s="392">
        <v>128</v>
      </c>
      <c r="S155" s="392">
        <v>129</v>
      </c>
      <c r="T155" s="392">
        <v>129</v>
      </c>
      <c r="U155" s="392">
        <v>131</v>
      </c>
      <c r="V155" s="392">
        <v>131</v>
      </c>
      <c r="W155" s="392">
        <v>131</v>
      </c>
      <c r="X155" s="392">
        <v>131</v>
      </c>
      <c r="Y155" s="392">
        <v>131</v>
      </c>
      <c r="Z155" s="392">
        <v>131</v>
      </c>
      <c r="AA155" s="392">
        <v>131</v>
      </c>
      <c r="AB155" s="392">
        <v>131</v>
      </c>
      <c r="AC155"/>
    </row>
    <row r="156" spans="3:29" ht="12.75">
      <c r="C156" s="390" t="s">
        <v>26</v>
      </c>
      <c r="D156" s="391" t="s">
        <v>0</v>
      </c>
      <c r="E156" s="391" t="s">
        <v>0</v>
      </c>
      <c r="F156" s="391" t="s">
        <v>0</v>
      </c>
      <c r="G156" s="391" t="s">
        <v>0</v>
      </c>
      <c r="H156" s="391" t="s">
        <v>0</v>
      </c>
      <c r="I156" s="391" t="s">
        <v>0</v>
      </c>
      <c r="J156" s="391" t="s">
        <v>0</v>
      </c>
      <c r="K156" s="391" t="s">
        <v>0</v>
      </c>
      <c r="L156" s="391" t="s">
        <v>0</v>
      </c>
      <c r="M156" s="391" t="s">
        <v>0</v>
      </c>
      <c r="N156" s="392">
        <v>5854</v>
      </c>
      <c r="O156" s="392">
        <v>5865</v>
      </c>
      <c r="P156" s="392">
        <v>5867</v>
      </c>
      <c r="Q156" s="392">
        <v>5865</v>
      </c>
      <c r="R156" s="392">
        <v>5864</v>
      </c>
      <c r="S156" s="392">
        <v>5855</v>
      </c>
      <c r="T156" s="392">
        <v>5809</v>
      </c>
      <c r="U156" s="392">
        <v>5807</v>
      </c>
      <c r="V156" s="392">
        <v>5790</v>
      </c>
      <c r="W156" s="392">
        <v>5783</v>
      </c>
      <c r="X156" s="392">
        <v>5343</v>
      </c>
      <c r="Y156" s="392">
        <v>5337</v>
      </c>
      <c r="Z156" s="392">
        <v>5338</v>
      </c>
      <c r="AA156" s="392">
        <v>5340</v>
      </c>
      <c r="AB156" s="392">
        <v>5346</v>
      </c>
      <c r="AC156"/>
    </row>
    <row r="157" spans="3:29" ht="12.75">
      <c r="C157" s="390" t="s">
        <v>43</v>
      </c>
      <c r="D157" s="392">
        <v>11</v>
      </c>
      <c r="E157" s="392">
        <v>11</v>
      </c>
      <c r="F157" s="392">
        <v>11</v>
      </c>
      <c r="G157" s="392">
        <v>11</v>
      </c>
      <c r="H157" s="392">
        <v>11</v>
      </c>
      <c r="I157" s="392">
        <v>10</v>
      </c>
      <c r="J157" s="392">
        <v>10</v>
      </c>
      <c r="K157" s="392">
        <v>10</v>
      </c>
      <c r="L157" s="392">
        <v>10</v>
      </c>
      <c r="M157" s="392">
        <v>10</v>
      </c>
      <c r="N157" s="392">
        <v>10</v>
      </c>
      <c r="O157" s="392">
        <v>10</v>
      </c>
      <c r="P157" s="392">
        <v>10</v>
      </c>
      <c r="Q157" s="392">
        <v>10</v>
      </c>
      <c r="R157" s="392">
        <v>10</v>
      </c>
      <c r="S157" s="392">
        <v>10</v>
      </c>
      <c r="T157" s="392">
        <v>10</v>
      </c>
      <c r="U157" s="392">
        <v>10</v>
      </c>
      <c r="V157" s="392">
        <v>10</v>
      </c>
      <c r="W157" s="392">
        <v>10</v>
      </c>
      <c r="X157" s="392">
        <v>11</v>
      </c>
      <c r="Y157" s="392">
        <v>11</v>
      </c>
      <c r="Z157" s="392">
        <v>11</v>
      </c>
      <c r="AA157" s="392">
        <v>12</v>
      </c>
      <c r="AB157" s="392">
        <v>12</v>
      </c>
      <c r="AC157"/>
    </row>
    <row r="158" spans="3:29" ht="12.75">
      <c r="C158" s="390" t="s">
        <v>18</v>
      </c>
      <c r="D158" s="392">
        <v>2006</v>
      </c>
      <c r="E158" s="392">
        <v>1991</v>
      </c>
      <c r="F158" s="392">
        <v>1985</v>
      </c>
      <c r="G158" s="392">
        <v>1988</v>
      </c>
      <c r="H158" s="392">
        <v>1971</v>
      </c>
      <c r="I158" s="392">
        <v>1965</v>
      </c>
      <c r="J158" s="392">
        <v>1982</v>
      </c>
      <c r="K158" s="392">
        <v>1965</v>
      </c>
      <c r="L158" s="392">
        <v>1973</v>
      </c>
      <c r="M158" s="392">
        <v>1967</v>
      </c>
      <c r="N158" s="392">
        <v>1955</v>
      </c>
      <c r="O158" s="392">
        <v>1931</v>
      </c>
      <c r="P158" s="392">
        <v>1949</v>
      </c>
      <c r="Q158" s="392">
        <v>1923</v>
      </c>
      <c r="R158" s="392">
        <v>1925</v>
      </c>
      <c r="S158" s="392">
        <v>1922</v>
      </c>
      <c r="T158" s="392">
        <v>1920</v>
      </c>
      <c r="U158" s="392">
        <v>1914</v>
      </c>
      <c r="V158" s="392">
        <v>1929</v>
      </c>
      <c r="W158" s="392">
        <v>1917</v>
      </c>
      <c r="X158" s="392">
        <v>1872</v>
      </c>
      <c r="Y158" s="392">
        <v>1858</v>
      </c>
      <c r="Z158" s="392">
        <v>1842</v>
      </c>
      <c r="AA158" s="392">
        <v>1848</v>
      </c>
      <c r="AB158" s="392">
        <v>1839</v>
      </c>
      <c r="AC158"/>
    </row>
    <row r="159" spans="3:29" ht="12.75">
      <c r="C159" s="390" t="s">
        <v>44</v>
      </c>
      <c r="D159" s="392">
        <v>3458</v>
      </c>
      <c r="E159" s="392">
        <v>3477</v>
      </c>
      <c r="F159" s="392">
        <v>3468</v>
      </c>
      <c r="G159" s="392">
        <v>3448</v>
      </c>
      <c r="H159" s="392">
        <v>3449</v>
      </c>
      <c r="I159" s="392">
        <v>3436</v>
      </c>
      <c r="J159" s="392">
        <v>3423</v>
      </c>
      <c r="K159" s="392">
        <v>3410</v>
      </c>
      <c r="L159" s="392">
        <v>3397</v>
      </c>
      <c r="M159" s="392">
        <v>3384</v>
      </c>
      <c r="N159" s="392">
        <v>3381</v>
      </c>
      <c r="O159" s="392">
        <v>3374</v>
      </c>
      <c r="P159" s="392">
        <v>3374</v>
      </c>
      <c r="Q159" s="392">
        <v>3375</v>
      </c>
      <c r="R159" s="392">
        <v>3368</v>
      </c>
      <c r="S159" s="392">
        <v>3263</v>
      </c>
      <c r="T159" s="392">
        <v>3240</v>
      </c>
      <c r="U159" s="392">
        <v>3239</v>
      </c>
      <c r="V159" s="392">
        <v>3171</v>
      </c>
      <c r="W159" s="392">
        <v>3169</v>
      </c>
      <c r="X159" s="392">
        <v>3166</v>
      </c>
      <c r="Y159" s="392">
        <v>2868</v>
      </c>
      <c r="Z159" s="392">
        <v>2864</v>
      </c>
      <c r="AA159" s="392">
        <v>2862</v>
      </c>
      <c r="AB159" s="392">
        <v>2716</v>
      </c>
      <c r="AC159"/>
    </row>
    <row r="160" spans="3:29" ht="12.75">
      <c r="C160" s="390" t="s">
        <v>25</v>
      </c>
      <c r="D160" s="392">
        <v>18574</v>
      </c>
      <c r="E160" s="392">
        <v>18448</v>
      </c>
      <c r="F160" s="392">
        <v>17887</v>
      </c>
      <c r="G160" s="392">
        <v>17747</v>
      </c>
      <c r="H160" s="392">
        <v>17297</v>
      </c>
      <c r="I160" s="392">
        <v>17935</v>
      </c>
      <c r="J160" s="392">
        <v>17882</v>
      </c>
      <c r="K160" s="392">
        <v>17830</v>
      </c>
      <c r="L160" s="392">
        <v>17878</v>
      </c>
      <c r="M160" s="392">
        <v>17817</v>
      </c>
      <c r="N160" s="392">
        <v>17813</v>
      </c>
      <c r="O160" s="392">
        <v>17788</v>
      </c>
      <c r="P160" s="392">
        <v>16899</v>
      </c>
      <c r="Q160" s="392">
        <v>16169</v>
      </c>
      <c r="R160" s="392">
        <v>16328</v>
      </c>
      <c r="S160" s="392">
        <v>15906</v>
      </c>
      <c r="T160" s="392">
        <v>15957</v>
      </c>
      <c r="U160" s="392">
        <v>15477</v>
      </c>
      <c r="V160" s="392">
        <v>15608</v>
      </c>
      <c r="W160" s="392">
        <v>15625</v>
      </c>
      <c r="X160" s="392">
        <v>14559</v>
      </c>
      <c r="Y160" s="392">
        <v>14726</v>
      </c>
      <c r="Z160" s="392">
        <v>14476</v>
      </c>
      <c r="AA160" s="392">
        <v>14181</v>
      </c>
      <c r="AB160" s="392">
        <v>14391</v>
      </c>
      <c r="AC160"/>
    </row>
    <row r="161" spans="3:29" ht="12.75">
      <c r="C161" s="390" t="s">
        <v>27</v>
      </c>
      <c r="D161" s="391" t="s">
        <v>0</v>
      </c>
      <c r="E161" s="391" t="s">
        <v>0</v>
      </c>
      <c r="F161" s="391" t="s">
        <v>0</v>
      </c>
      <c r="G161" s="391" t="s">
        <v>0</v>
      </c>
      <c r="H161" s="391" t="s">
        <v>0</v>
      </c>
      <c r="I161" s="392">
        <v>3948</v>
      </c>
      <c r="J161" s="392">
        <v>3931</v>
      </c>
      <c r="K161" s="392">
        <v>3919</v>
      </c>
      <c r="L161" s="392">
        <v>3774</v>
      </c>
      <c r="M161" s="392">
        <v>3969</v>
      </c>
      <c r="N161" s="392">
        <v>3957</v>
      </c>
      <c r="O161" s="392">
        <v>3854</v>
      </c>
      <c r="P161" s="392">
        <v>3878</v>
      </c>
      <c r="Q161" s="392">
        <v>3814</v>
      </c>
      <c r="R161" s="392">
        <v>3870</v>
      </c>
      <c r="S161" s="392">
        <v>3824</v>
      </c>
      <c r="T161" s="392">
        <v>3758</v>
      </c>
      <c r="U161" s="392">
        <v>3661</v>
      </c>
      <c r="V161" s="392">
        <v>3726</v>
      </c>
      <c r="W161" s="392">
        <v>3695</v>
      </c>
      <c r="X161" s="392">
        <v>3654</v>
      </c>
      <c r="Y161" s="392">
        <v>3649</v>
      </c>
      <c r="Z161" s="392">
        <v>3664</v>
      </c>
      <c r="AA161" s="392">
        <v>3716</v>
      </c>
      <c r="AB161" s="392">
        <v>3701</v>
      </c>
      <c r="AC161"/>
    </row>
    <row r="162" spans="3:29" ht="12.75">
      <c r="C162" s="390" t="s">
        <v>45</v>
      </c>
      <c r="D162" s="392">
        <v>14769</v>
      </c>
      <c r="E162" s="392">
        <v>14802</v>
      </c>
      <c r="F162" s="392">
        <v>14790</v>
      </c>
      <c r="G162" s="392">
        <v>14793</v>
      </c>
      <c r="H162" s="392">
        <v>14798</v>
      </c>
      <c r="I162" s="392">
        <v>14797</v>
      </c>
      <c r="J162" s="392">
        <v>14787</v>
      </c>
      <c r="K162" s="392">
        <v>14787</v>
      </c>
      <c r="L162" s="392">
        <v>14746</v>
      </c>
      <c r="M162" s="392">
        <v>14781</v>
      </c>
      <c r="N162" s="392">
        <v>14812</v>
      </c>
      <c r="O162" s="392">
        <v>14798</v>
      </c>
      <c r="P162" s="392">
        <v>14819</v>
      </c>
      <c r="Q162" s="392">
        <v>14801</v>
      </c>
      <c r="R162" s="392">
        <v>14295</v>
      </c>
      <c r="S162" s="392">
        <v>14270</v>
      </c>
      <c r="T162" s="392">
        <v>14117</v>
      </c>
      <c r="U162" s="392">
        <v>13714</v>
      </c>
      <c r="V162" s="392">
        <v>13717</v>
      </c>
      <c r="W162" s="392">
        <v>13711</v>
      </c>
      <c r="X162" s="392">
        <v>14156</v>
      </c>
      <c r="Y162" s="392">
        <v>13982</v>
      </c>
      <c r="Z162" s="392">
        <v>13733</v>
      </c>
      <c r="AA162" s="392">
        <v>13905</v>
      </c>
      <c r="AB162" s="392">
        <v>13830</v>
      </c>
      <c r="AC162"/>
    </row>
    <row r="163" spans="3:29" ht="12.75">
      <c r="C163" s="390" t="s">
        <v>23</v>
      </c>
      <c r="D163" s="391" t="s">
        <v>0</v>
      </c>
      <c r="E163" s="391" t="s">
        <v>0</v>
      </c>
      <c r="F163" s="392">
        <v>556</v>
      </c>
      <c r="G163" s="392">
        <v>553</v>
      </c>
      <c r="H163" s="392">
        <v>538</v>
      </c>
      <c r="I163" s="392">
        <v>525</v>
      </c>
      <c r="J163" s="392">
        <v>513</v>
      </c>
      <c r="K163" s="392">
        <v>494</v>
      </c>
      <c r="L163" s="392">
        <v>491</v>
      </c>
      <c r="M163" s="392">
        <v>499</v>
      </c>
      <c r="N163" s="392">
        <v>509</v>
      </c>
      <c r="O163" s="392">
        <v>510</v>
      </c>
      <c r="P163" s="392">
        <v>505</v>
      </c>
      <c r="Q163" s="392">
        <v>510</v>
      </c>
      <c r="R163" s="392">
        <v>491</v>
      </c>
      <c r="S163" s="392">
        <v>509</v>
      </c>
      <c r="T163" s="392">
        <v>490</v>
      </c>
      <c r="U163" s="392">
        <v>498</v>
      </c>
      <c r="V163" s="392">
        <v>492</v>
      </c>
      <c r="W163" s="392">
        <v>468</v>
      </c>
      <c r="X163" s="392">
        <v>483</v>
      </c>
      <c r="Y163" s="392">
        <v>458</v>
      </c>
      <c r="Z163" s="392">
        <v>480</v>
      </c>
      <c r="AA163" s="392">
        <v>479</v>
      </c>
      <c r="AB163" s="392">
        <v>482</v>
      </c>
      <c r="AC163"/>
    </row>
    <row r="164" spans="3:29" ht="12.75">
      <c r="C164" s="390" t="s">
        <v>46</v>
      </c>
      <c r="D164" s="392">
        <v>2417</v>
      </c>
      <c r="E164" s="392">
        <v>2417</v>
      </c>
      <c r="F164" s="392">
        <v>2419</v>
      </c>
      <c r="G164" s="392">
        <v>2421</v>
      </c>
      <c r="H164" s="392">
        <v>2446</v>
      </c>
      <c r="I164" s="392">
        <v>2446</v>
      </c>
      <c r="J164" s="392">
        <v>2446</v>
      </c>
      <c r="K164" s="392">
        <v>2445</v>
      </c>
      <c r="L164" s="392">
        <v>2445</v>
      </c>
      <c r="M164" s="392">
        <v>2444</v>
      </c>
      <c r="N164" s="392">
        <v>2402</v>
      </c>
      <c r="O164" s="392">
        <v>2255</v>
      </c>
      <c r="P164" s="392">
        <v>2236</v>
      </c>
      <c r="Q164" s="392">
        <v>2236</v>
      </c>
      <c r="R164" s="392">
        <v>1935</v>
      </c>
      <c r="S164" s="392">
        <v>1941</v>
      </c>
      <c r="T164" s="392">
        <v>1939</v>
      </c>
      <c r="U164" s="392">
        <v>1931</v>
      </c>
      <c r="V164" s="392">
        <v>1936</v>
      </c>
      <c r="W164" s="392">
        <v>1930</v>
      </c>
      <c r="X164" s="392">
        <v>1922</v>
      </c>
      <c r="Y164" s="392">
        <v>1930</v>
      </c>
      <c r="Z164" s="392">
        <v>1927</v>
      </c>
      <c r="AA164" s="392">
        <v>1929</v>
      </c>
      <c r="AB164" s="392">
        <v>1925</v>
      </c>
      <c r="AC164"/>
    </row>
    <row r="165" spans="3:29" ht="12.75">
      <c r="C165" s="390" t="s">
        <v>24</v>
      </c>
      <c r="D165" s="392">
        <v>2559</v>
      </c>
      <c r="E165" s="392">
        <v>2539</v>
      </c>
      <c r="F165" s="392">
        <v>2528</v>
      </c>
      <c r="G165" s="392">
        <v>2292</v>
      </c>
      <c r="H165" s="392">
        <v>2318</v>
      </c>
      <c r="I165" s="392">
        <v>2161</v>
      </c>
      <c r="J165" s="392">
        <v>2143</v>
      </c>
      <c r="K165" s="392">
        <v>2150</v>
      </c>
      <c r="L165" s="392">
        <v>2192</v>
      </c>
      <c r="M165" s="392">
        <v>2201</v>
      </c>
      <c r="N165" s="392">
        <v>2218</v>
      </c>
      <c r="O165" s="392">
        <v>2222</v>
      </c>
      <c r="P165" s="392">
        <v>2236</v>
      </c>
      <c r="Q165" s="392">
        <v>2244</v>
      </c>
      <c r="R165" s="392">
        <v>2252</v>
      </c>
      <c r="S165" s="392">
        <v>2272</v>
      </c>
      <c r="T165" s="392">
        <v>2299</v>
      </c>
      <c r="U165" s="392">
        <v>2293</v>
      </c>
      <c r="V165" s="392">
        <v>2294</v>
      </c>
      <c r="W165" s="392">
        <v>2294</v>
      </c>
      <c r="X165" s="392">
        <v>2294</v>
      </c>
      <c r="Y165" s="392">
        <v>2294</v>
      </c>
      <c r="Z165" s="392">
        <v>2284</v>
      </c>
      <c r="AA165" s="392">
        <v>2257</v>
      </c>
      <c r="AB165" s="392">
        <v>2259</v>
      </c>
      <c r="AC165"/>
    </row>
    <row r="166" spans="3:29" ht="12.75">
      <c r="C166" s="390" t="s">
        <v>47</v>
      </c>
      <c r="D166" s="392">
        <v>3417</v>
      </c>
      <c r="E166" s="392">
        <v>3361</v>
      </c>
      <c r="F166" s="392">
        <v>3347</v>
      </c>
      <c r="G166" s="392">
        <v>3359</v>
      </c>
      <c r="H166" s="392">
        <v>3359</v>
      </c>
      <c r="I166" s="392">
        <v>3270</v>
      </c>
      <c r="J166" s="392">
        <v>3300</v>
      </c>
      <c r="K166" s="392">
        <v>3262</v>
      </c>
      <c r="L166" s="392">
        <v>3234</v>
      </c>
      <c r="M166" s="392">
        <v>3197</v>
      </c>
      <c r="N166" s="392">
        <v>3156</v>
      </c>
      <c r="O166" s="392">
        <v>3157</v>
      </c>
      <c r="P166" s="392">
        <v>3172</v>
      </c>
      <c r="Q166" s="392">
        <v>3166</v>
      </c>
      <c r="R166" s="392">
        <v>3186</v>
      </c>
      <c r="S166" s="392">
        <v>3201</v>
      </c>
      <c r="T166" s="392">
        <v>3150</v>
      </c>
      <c r="U166" s="392">
        <v>3121</v>
      </c>
      <c r="V166" s="392">
        <v>3076</v>
      </c>
      <c r="W166" s="392">
        <v>3067</v>
      </c>
      <c r="X166" s="392">
        <v>3074</v>
      </c>
      <c r="Y166" s="392">
        <v>3063</v>
      </c>
      <c r="Z166" s="392">
        <v>3032</v>
      </c>
      <c r="AA166" s="392">
        <v>3036</v>
      </c>
      <c r="AB166" s="394">
        <v>3036</v>
      </c>
      <c r="AC166"/>
    </row>
    <row r="167" spans="3:29" ht="12.75">
      <c r="C167" s="390" t="s">
        <v>21</v>
      </c>
      <c r="D167" s="392">
        <v>18278</v>
      </c>
      <c r="E167" s="391" t="s">
        <v>0</v>
      </c>
      <c r="F167" s="391" t="s">
        <v>0</v>
      </c>
      <c r="G167" s="391" t="s">
        <v>0</v>
      </c>
      <c r="H167" s="391" t="s">
        <v>0</v>
      </c>
      <c r="I167" s="392">
        <v>18012</v>
      </c>
      <c r="J167" s="391" t="s">
        <v>0</v>
      </c>
      <c r="K167" s="391" t="s">
        <v>0</v>
      </c>
      <c r="L167" s="391" t="s">
        <v>0</v>
      </c>
      <c r="M167" s="391" t="s">
        <v>0</v>
      </c>
      <c r="N167" s="392">
        <v>17531</v>
      </c>
      <c r="O167" s="392">
        <v>17755</v>
      </c>
      <c r="P167" s="392">
        <v>17701</v>
      </c>
      <c r="Q167" s="392">
        <v>17644</v>
      </c>
      <c r="R167" s="392">
        <v>17606</v>
      </c>
      <c r="S167" s="392">
        <v>17614</v>
      </c>
      <c r="T167" s="392">
        <v>17897</v>
      </c>
      <c r="U167" s="392">
        <v>17737</v>
      </c>
      <c r="V167" s="392">
        <v>17703</v>
      </c>
      <c r="W167" s="392">
        <v>17325</v>
      </c>
      <c r="X167" s="392">
        <v>17234</v>
      </c>
      <c r="Y167" s="392">
        <v>17172</v>
      </c>
      <c r="Z167" s="392">
        <v>17282</v>
      </c>
      <c r="AA167" s="392">
        <v>17259</v>
      </c>
      <c r="AB167" s="392">
        <v>17240</v>
      </c>
      <c r="AC167"/>
    </row>
    <row r="168" spans="3:29" ht="12.75">
      <c r="C168"/>
      <c r="D168"/>
      <c r="E168"/>
      <c r="F168"/>
      <c r="G168"/>
      <c r="H168"/>
      <c r="I168"/>
      <c r="J168"/>
      <c r="K168"/>
      <c r="L168"/>
      <c r="M168"/>
      <c r="O168" s="411"/>
      <c r="P168" s="411"/>
      <c r="Q168" s="411"/>
      <c r="R168" s="411"/>
      <c r="S168" s="411"/>
      <c r="T168"/>
      <c r="U168"/>
      <c r="V168"/>
      <c r="W168"/>
      <c r="X168"/>
      <c r="Y168"/>
      <c r="Z168"/>
      <c r="AA168" s="411"/>
      <c r="AC168"/>
    </row>
    <row r="169" spans="3:29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3:29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3:29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5:27" ht="12.75"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AA172" s="113"/>
    </row>
    <row r="173" spans="3:28" ht="12.75">
      <c r="C173" s="388" t="s">
        <v>88</v>
      </c>
      <c r="D173" s="388" t="s">
        <v>89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3:28" ht="12.75">
      <c r="C174" s="388" t="s">
        <v>66</v>
      </c>
      <c r="D174" s="401" t="s">
        <v>196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3:28" ht="12.7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3:28" ht="12.75">
      <c r="C176" s="390" t="s">
        <v>67</v>
      </c>
      <c r="D176" s="399" t="s">
        <v>97</v>
      </c>
      <c r="E176" s="399" t="s">
        <v>98</v>
      </c>
      <c r="F176" s="399" t="s">
        <v>99</v>
      </c>
      <c r="G176" s="399" t="s">
        <v>100</v>
      </c>
      <c r="H176" s="399" t="s">
        <v>101</v>
      </c>
      <c r="I176" s="399" t="s">
        <v>68</v>
      </c>
      <c r="J176" s="399" t="s">
        <v>91</v>
      </c>
      <c r="K176" s="399" t="s">
        <v>92</v>
      </c>
      <c r="L176" s="399" t="s">
        <v>93</v>
      </c>
      <c r="M176" s="399" t="s">
        <v>94</v>
      </c>
      <c r="N176" s="390" t="s">
        <v>50</v>
      </c>
      <c r="O176" s="390" t="s">
        <v>51</v>
      </c>
      <c r="P176" s="390" t="s">
        <v>52</v>
      </c>
      <c r="Q176" s="390" t="s">
        <v>53</v>
      </c>
      <c r="R176" s="390" t="s">
        <v>54</v>
      </c>
      <c r="S176" s="390" t="s">
        <v>55</v>
      </c>
      <c r="T176" s="390" t="s">
        <v>56</v>
      </c>
      <c r="U176" s="390" t="s">
        <v>57</v>
      </c>
      <c r="V176" s="390" t="s">
        <v>58</v>
      </c>
      <c r="W176" s="390" t="s">
        <v>59</v>
      </c>
      <c r="X176" s="390" t="s">
        <v>60</v>
      </c>
      <c r="Y176" s="390" t="s">
        <v>61</v>
      </c>
      <c r="Z176" s="390" t="s">
        <v>69</v>
      </c>
      <c r="AA176" s="390" t="s">
        <v>70</v>
      </c>
      <c r="AB176" s="399" t="s">
        <v>71</v>
      </c>
    </row>
    <row r="177" spans="3:28" ht="12.75">
      <c r="C177" s="396" t="s">
        <v>153</v>
      </c>
      <c r="D177" s="400"/>
      <c r="E177" s="400"/>
      <c r="F177" s="400"/>
      <c r="G177" s="400"/>
      <c r="H177" s="400"/>
      <c r="I177" s="400"/>
      <c r="J177" s="400"/>
      <c r="K177" s="400"/>
      <c r="L177" s="400"/>
      <c r="M177" s="400"/>
      <c r="N177" s="400">
        <f>N65/N139</f>
        <v>140.35275851091035</v>
      </c>
      <c r="O177" s="400">
        <f aca="true" t="shared" si="5" ref="O177:AB177">O65/O139</f>
        <v>138.2367107934959</v>
      </c>
      <c r="P177" s="400">
        <f t="shared" si="5"/>
        <v>137.12207299362922</v>
      </c>
      <c r="Q177" s="400">
        <f t="shared" si="5"/>
        <v>135.30929945429375</v>
      </c>
      <c r="R177" s="400">
        <f t="shared" si="5"/>
        <v>136.60232365588527</v>
      </c>
      <c r="S177" s="400">
        <f t="shared" si="5"/>
        <v>133.3859374748941</v>
      </c>
      <c r="T177" s="400">
        <f t="shared" si="5"/>
        <v>134.6662599876907</v>
      </c>
      <c r="U177" s="400">
        <f t="shared" si="5"/>
        <v>135.21163029021216</v>
      </c>
      <c r="V177" s="400">
        <f t="shared" si="5"/>
        <v>135.47228355861904</v>
      </c>
      <c r="W177" s="400">
        <f t="shared" si="5"/>
        <v>129.67328947586458</v>
      </c>
      <c r="X177" s="400">
        <f t="shared" si="5"/>
        <v>132.91449236479085</v>
      </c>
      <c r="Y177" s="400">
        <f t="shared" si="5"/>
        <v>134.5166635032992</v>
      </c>
      <c r="Z177" s="400">
        <f t="shared" si="5"/>
        <v>132.52660916768542</v>
      </c>
      <c r="AA177" s="400">
        <f t="shared" si="5"/>
        <v>135.34146272839305</v>
      </c>
      <c r="AB177" s="400">
        <f t="shared" si="5"/>
        <v>137.07623666561642</v>
      </c>
    </row>
    <row r="179" spans="3:28" ht="12.75">
      <c r="C179" s="388" t="s">
        <v>88</v>
      </c>
      <c r="D179" s="388" t="s">
        <v>89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3:28" ht="12.75">
      <c r="C180" s="388" t="s">
        <v>66</v>
      </c>
      <c r="D180" s="401" t="s">
        <v>197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3:28" ht="12.7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3:28" ht="12.75">
      <c r="C182" s="390" t="s">
        <v>67</v>
      </c>
      <c r="D182" s="399" t="s">
        <v>97</v>
      </c>
      <c r="E182" s="399" t="s">
        <v>98</v>
      </c>
      <c r="F182" s="399" t="s">
        <v>99</v>
      </c>
      <c r="G182" s="399" t="s">
        <v>100</v>
      </c>
      <c r="H182" s="399" t="s">
        <v>101</v>
      </c>
      <c r="I182" s="399" t="s">
        <v>68</v>
      </c>
      <c r="J182" s="399" t="s">
        <v>91</v>
      </c>
      <c r="K182" s="399" t="s">
        <v>92</v>
      </c>
      <c r="L182" s="399" t="s">
        <v>93</v>
      </c>
      <c r="M182" s="399" t="s">
        <v>94</v>
      </c>
      <c r="N182" s="390" t="s">
        <v>50</v>
      </c>
      <c r="O182" s="390" t="s">
        <v>51</v>
      </c>
      <c r="P182" s="390" t="s">
        <v>52</v>
      </c>
      <c r="Q182" s="390" t="s">
        <v>53</v>
      </c>
      <c r="R182" s="390" t="s">
        <v>54</v>
      </c>
      <c r="S182" s="390" t="s">
        <v>55</v>
      </c>
      <c r="T182" s="390" t="s">
        <v>56</v>
      </c>
      <c r="U182" s="390" t="s">
        <v>57</v>
      </c>
      <c r="V182" s="390" t="s">
        <v>58</v>
      </c>
      <c r="W182" s="390" t="s">
        <v>59</v>
      </c>
      <c r="X182" s="390" t="s">
        <v>60</v>
      </c>
      <c r="Y182" s="390" t="s">
        <v>61</v>
      </c>
      <c r="Z182" s="390" t="s">
        <v>69</v>
      </c>
      <c r="AA182" s="390" t="s">
        <v>70</v>
      </c>
      <c r="AB182" s="399" t="s">
        <v>71</v>
      </c>
    </row>
    <row r="183" spans="3:28" ht="12.75">
      <c r="C183" s="396" t="s">
        <v>153</v>
      </c>
      <c r="D183" s="400"/>
      <c r="E183" s="400"/>
      <c r="F183" s="400"/>
      <c r="G183" s="400"/>
      <c r="H183" s="400"/>
      <c r="I183" s="400"/>
      <c r="J183" s="400"/>
      <c r="K183" s="400"/>
      <c r="L183" s="400"/>
      <c r="M183" s="400"/>
      <c r="N183" s="400">
        <f>N102/N139</f>
        <v>77.90630822464732</v>
      </c>
      <c r="O183" s="400">
        <f aca="true" t="shared" si="6" ref="O183:AB183">O102/O139</f>
        <v>77.98120543373892</v>
      </c>
      <c r="P183" s="400">
        <f t="shared" si="6"/>
        <v>78.29821279031557</v>
      </c>
      <c r="Q183" s="400">
        <f t="shared" si="6"/>
        <v>70.49234354372331</v>
      </c>
      <c r="R183" s="400">
        <f t="shared" si="6"/>
        <v>83.0713228813333</v>
      </c>
      <c r="S183" s="400">
        <f t="shared" si="6"/>
        <v>79.02648506499419</v>
      </c>
      <c r="T183" s="400">
        <f t="shared" si="6"/>
        <v>77.08668798100229</v>
      </c>
      <c r="U183" s="400">
        <f t="shared" si="6"/>
        <v>77.33649128927458</v>
      </c>
      <c r="V183" s="400">
        <f t="shared" si="6"/>
        <v>82.81028332849338</v>
      </c>
      <c r="W183" s="400">
        <f t="shared" si="6"/>
        <v>82.0703376583205</v>
      </c>
      <c r="X183" s="400">
        <f t="shared" si="6"/>
        <v>82.06039416907014</v>
      </c>
      <c r="Y183" s="400">
        <f t="shared" si="6"/>
        <v>83.44814496410508</v>
      </c>
      <c r="Z183" s="400">
        <f t="shared" si="6"/>
        <v>80.22360673388589</v>
      </c>
      <c r="AA183" s="400">
        <f t="shared" si="6"/>
        <v>83.91538413923887</v>
      </c>
      <c r="AB183" s="400">
        <f t="shared" si="6"/>
        <v>86.50784309312688</v>
      </c>
    </row>
    <row r="186" ht="10.5" customHeight="1"/>
    <row r="187" spans="3:9" ht="12.75">
      <c r="C187" s="456" t="s">
        <v>153</v>
      </c>
      <c r="I187" s="456" t="s">
        <v>96</v>
      </c>
    </row>
    <row r="189" spans="3:13" ht="24">
      <c r="C189" s="355"/>
      <c r="D189" s="358" t="s">
        <v>187</v>
      </c>
      <c r="E189" s="416" t="s">
        <v>189</v>
      </c>
      <c r="F189" s="357" t="s">
        <v>190</v>
      </c>
      <c r="G189" s="357" t="s">
        <v>186</v>
      </c>
      <c r="I189" s="355"/>
      <c r="J189" s="358" t="s">
        <v>187</v>
      </c>
      <c r="K189" s="356" t="s">
        <v>189</v>
      </c>
      <c r="L189" s="357" t="s">
        <v>190</v>
      </c>
      <c r="M189" s="357" t="s">
        <v>186</v>
      </c>
    </row>
    <row r="190" spans="3:13" ht="12.75">
      <c r="C190" s="335" t="s">
        <v>50</v>
      </c>
      <c r="D190" s="409">
        <v>140.35275851091035</v>
      </c>
      <c r="E190" s="445">
        <v>77.90630822464732</v>
      </c>
      <c r="F190" s="413">
        <f>D190-E190</f>
        <v>62.44645028626303</v>
      </c>
      <c r="G190" s="274">
        <f>E190/D190</f>
        <v>0.5550750056586259</v>
      </c>
      <c r="I190" s="335" t="s">
        <v>97</v>
      </c>
      <c r="J190" s="361">
        <v>163.5436497483745</v>
      </c>
      <c r="K190" s="406">
        <v>81.82953931042131</v>
      </c>
      <c r="L190" s="374">
        <f>J190-K190</f>
        <v>81.71411043795318</v>
      </c>
      <c r="M190" s="274">
        <f>K190/J190</f>
        <v>0.5003528992799345</v>
      </c>
    </row>
    <row r="191" spans="3:13" ht="12.75">
      <c r="C191" s="336" t="s">
        <v>51</v>
      </c>
      <c r="D191" s="409">
        <v>138.2367107934959</v>
      </c>
      <c r="E191" s="446">
        <v>77.98120543373892</v>
      </c>
      <c r="F191" s="413">
        <f aca="true" t="shared" si="7" ref="F191:F207">D191-E191</f>
        <v>60.25550535975697</v>
      </c>
      <c r="G191" s="274">
        <f aca="true" t="shared" si="8" ref="G191:G207">E191/D191</f>
        <v>0.5641135772553985</v>
      </c>
      <c r="I191" s="336" t="s">
        <v>98</v>
      </c>
      <c r="J191" s="361">
        <v>160.44540086288808</v>
      </c>
      <c r="K191" s="380">
        <v>84.64119058846714</v>
      </c>
      <c r="L191" s="413">
        <f aca="true" t="shared" si="9" ref="L191:L193">J191-K191</f>
        <v>75.80421027442094</v>
      </c>
      <c r="M191" s="274">
        <f aca="true" t="shared" si="10" ref="M191:M194">K191/J191</f>
        <v>0.5275389019146707</v>
      </c>
    </row>
    <row r="192" spans="3:13" ht="12.75">
      <c r="C192" s="336" t="s">
        <v>52</v>
      </c>
      <c r="D192" s="409">
        <v>137.12207299362922</v>
      </c>
      <c r="E192" s="446">
        <v>78.29821279031557</v>
      </c>
      <c r="F192" s="413">
        <f t="shared" si="7"/>
        <v>58.82386020331364</v>
      </c>
      <c r="G192" s="274">
        <f t="shared" si="8"/>
        <v>0.5710110056019454</v>
      </c>
      <c r="I192" s="336" t="s">
        <v>99</v>
      </c>
      <c r="J192" s="361">
        <v>158.876257495416</v>
      </c>
      <c r="K192" s="415">
        <v>82.90044813207507</v>
      </c>
      <c r="L192" s="413">
        <f t="shared" si="9"/>
        <v>75.97580936334094</v>
      </c>
      <c r="M192" s="274">
        <f t="shared" si="10"/>
        <v>0.5217925537707669</v>
      </c>
    </row>
    <row r="193" spans="3:13" ht="12.75">
      <c r="C193" s="336" t="s">
        <v>53</v>
      </c>
      <c r="D193" s="409">
        <v>135.30929945429375</v>
      </c>
      <c r="E193" s="446">
        <v>70.49234354372331</v>
      </c>
      <c r="F193" s="413">
        <f t="shared" si="7"/>
        <v>64.81695591057044</v>
      </c>
      <c r="G193" s="274">
        <f t="shared" si="8"/>
        <v>0.5209719053163451</v>
      </c>
      <c r="I193" s="336" t="s">
        <v>100</v>
      </c>
      <c r="J193" s="361">
        <v>153.60076355525052</v>
      </c>
      <c r="K193" s="415">
        <v>83.85773421413865</v>
      </c>
      <c r="L193" s="413">
        <f t="shared" si="9"/>
        <v>69.74302934111188</v>
      </c>
      <c r="M193" s="274">
        <f t="shared" si="10"/>
        <v>0.5459460765243842</v>
      </c>
    </row>
    <row r="194" spans="3:13" ht="12.75">
      <c r="C194" s="336" t="s">
        <v>54</v>
      </c>
      <c r="D194" s="409">
        <v>136.60232365588527</v>
      </c>
      <c r="E194" s="446">
        <v>83.0713228813333</v>
      </c>
      <c r="F194" s="413">
        <f t="shared" si="7"/>
        <v>53.53100077455197</v>
      </c>
      <c r="G194" s="274">
        <f t="shared" si="8"/>
        <v>0.6081252548133673</v>
      </c>
      <c r="I194" s="336" t="s">
        <v>101</v>
      </c>
      <c r="J194" s="361">
        <v>154.09841110793013</v>
      </c>
      <c r="K194" s="415">
        <v>82.6083810478099</v>
      </c>
      <c r="L194" s="413">
        <f>J194-K194</f>
        <v>71.49003006012023</v>
      </c>
      <c r="M194" s="274">
        <f t="shared" si="10"/>
        <v>0.5360754887339572</v>
      </c>
    </row>
    <row r="195" spans="3:13" ht="12.75">
      <c r="C195" s="403" t="s">
        <v>200</v>
      </c>
      <c r="D195" s="407">
        <f>AVERAGE(D190:D194)</f>
        <v>137.5246330816429</v>
      </c>
      <c r="E195" s="447">
        <f>AVERAGE(E190:E194)</f>
        <v>77.54987857475167</v>
      </c>
      <c r="F195" s="444">
        <f t="shared" si="7"/>
        <v>59.974754506891216</v>
      </c>
      <c r="G195" s="405">
        <f t="shared" si="8"/>
        <v>0.5638980947414228</v>
      </c>
      <c r="I195" s="403" t="s">
        <v>198</v>
      </c>
      <c r="J195" s="404">
        <f>AVERAGE(J190:J194)</f>
        <v>158.11289655397184</v>
      </c>
      <c r="K195" s="449">
        <f>AVERAGE(K190:K194)</f>
        <v>83.1674586585824</v>
      </c>
      <c r="L195" s="444">
        <f aca="true" t="shared" si="11" ref="L195:L219">J195-K195</f>
        <v>74.94543789538943</v>
      </c>
      <c r="M195" s="405">
        <f aca="true" t="shared" si="12" ref="M195:M219">K195/J195</f>
        <v>0.5260004747948767</v>
      </c>
    </row>
    <row r="196" spans="3:13" ht="12.75">
      <c r="C196" s="336" t="s">
        <v>55</v>
      </c>
      <c r="D196" s="409">
        <v>133.3859374748941</v>
      </c>
      <c r="E196" s="446">
        <v>79.02648506499419</v>
      </c>
      <c r="F196" s="413">
        <f t="shared" si="7"/>
        <v>54.3594524098999</v>
      </c>
      <c r="G196" s="274">
        <f t="shared" si="8"/>
        <v>0.5924648921845195</v>
      </c>
      <c r="I196" s="336" t="s">
        <v>68</v>
      </c>
      <c r="J196" s="361">
        <v>155.167763629585</v>
      </c>
      <c r="K196" s="415">
        <v>82.07533912644469</v>
      </c>
      <c r="L196" s="413">
        <f t="shared" si="11"/>
        <v>73.09242450314032</v>
      </c>
      <c r="M196" s="274">
        <f t="shared" si="12"/>
        <v>0.5289458145596153</v>
      </c>
    </row>
    <row r="197" spans="3:13" ht="12.75">
      <c r="C197" s="336" t="s">
        <v>56</v>
      </c>
      <c r="D197" s="409">
        <v>134.6662599876907</v>
      </c>
      <c r="E197" s="446">
        <v>77.08668798100229</v>
      </c>
      <c r="F197" s="413">
        <f t="shared" si="7"/>
        <v>57.57957200668841</v>
      </c>
      <c r="G197" s="274">
        <f t="shared" si="8"/>
        <v>0.5724276295194392</v>
      </c>
      <c r="I197" s="336" t="s">
        <v>91</v>
      </c>
      <c r="J197" s="361">
        <v>158.01596253587795</v>
      </c>
      <c r="K197" s="415">
        <v>84.94399084977664</v>
      </c>
      <c r="L197" s="413">
        <f t="shared" si="11"/>
        <v>73.0719716861013</v>
      </c>
      <c r="M197" s="274">
        <f t="shared" si="12"/>
        <v>0.5375658856648099</v>
      </c>
    </row>
    <row r="198" spans="3:13" ht="12.75">
      <c r="C198" s="336" t="s">
        <v>57</v>
      </c>
      <c r="D198" s="409">
        <v>135.21163029021216</v>
      </c>
      <c r="E198" s="446">
        <v>77.33649128927458</v>
      </c>
      <c r="F198" s="413">
        <f t="shared" si="7"/>
        <v>57.87513900093758</v>
      </c>
      <c r="G198" s="274">
        <f t="shared" si="8"/>
        <v>0.5719662659438616</v>
      </c>
      <c r="I198" s="336" t="s">
        <v>92</v>
      </c>
      <c r="J198" s="361">
        <v>157.22196490924307</v>
      </c>
      <c r="K198" s="415">
        <v>87.0316422820535</v>
      </c>
      <c r="L198" s="413">
        <f t="shared" si="11"/>
        <v>70.19032262718957</v>
      </c>
      <c r="M198" s="274">
        <f t="shared" si="12"/>
        <v>0.5535590547560757</v>
      </c>
    </row>
    <row r="199" spans="3:13" ht="12.75">
      <c r="C199" s="336" t="s">
        <v>58</v>
      </c>
      <c r="D199" s="409">
        <v>135.47228355861904</v>
      </c>
      <c r="E199" s="446">
        <v>82.81028332849338</v>
      </c>
      <c r="F199" s="413">
        <f t="shared" si="7"/>
        <v>52.662000230125656</v>
      </c>
      <c r="G199" s="274">
        <f t="shared" si="8"/>
        <v>0.6112710375378094</v>
      </c>
      <c r="I199" s="336" t="s">
        <v>93</v>
      </c>
      <c r="J199" s="361">
        <v>157.70555103936826</v>
      </c>
      <c r="K199" s="415">
        <v>88.57141301823249</v>
      </c>
      <c r="L199" s="413">
        <f t="shared" si="11"/>
        <v>69.13413802113577</v>
      </c>
      <c r="M199" s="274">
        <f t="shared" si="12"/>
        <v>0.5616252087164787</v>
      </c>
    </row>
    <row r="200" spans="3:13" ht="12.75">
      <c r="C200" s="336" t="s">
        <v>59</v>
      </c>
      <c r="D200" s="409">
        <v>129.67328947586458</v>
      </c>
      <c r="E200" s="446">
        <v>82.0703376583205</v>
      </c>
      <c r="F200" s="413">
        <f t="shared" si="7"/>
        <v>47.60295181754408</v>
      </c>
      <c r="G200" s="274">
        <f t="shared" si="8"/>
        <v>0.6329008694855067</v>
      </c>
      <c r="I200" s="336" t="s">
        <v>94</v>
      </c>
      <c r="J200" s="361">
        <v>161.8366913158188</v>
      </c>
      <c r="K200" s="415">
        <v>89.02030396492141</v>
      </c>
      <c r="L200" s="413">
        <f t="shared" si="11"/>
        <v>72.81638735089739</v>
      </c>
      <c r="M200" s="274">
        <f t="shared" si="12"/>
        <v>0.5500625552903904</v>
      </c>
    </row>
    <row r="201" spans="3:13" ht="12.75">
      <c r="C201" s="403" t="s">
        <v>201</v>
      </c>
      <c r="D201" s="407">
        <f>AVERAGE(D196:D200)</f>
        <v>133.68188015745608</v>
      </c>
      <c r="E201" s="447">
        <f>AVERAGE(E196:E200)</f>
        <v>79.66605706441699</v>
      </c>
      <c r="F201" s="444">
        <f t="shared" si="7"/>
        <v>54.01582309303909</v>
      </c>
      <c r="G201" s="405">
        <f t="shared" si="8"/>
        <v>0.5959375868336306</v>
      </c>
      <c r="I201" s="403" t="s">
        <v>199</v>
      </c>
      <c r="J201" s="404">
        <f>AVERAGE(J196:J200)</f>
        <v>157.98958668597862</v>
      </c>
      <c r="K201" s="449">
        <f>AVERAGE(K196:K200)</f>
        <v>86.32853784828575</v>
      </c>
      <c r="L201" s="444">
        <f t="shared" si="11"/>
        <v>71.66104883769287</v>
      </c>
      <c r="M201" s="405">
        <f t="shared" si="12"/>
        <v>0.5464191638140876</v>
      </c>
    </row>
    <row r="202" spans="3:13" ht="12.75">
      <c r="C202" s="336" t="s">
        <v>60</v>
      </c>
      <c r="D202" s="409">
        <v>132.91449236479085</v>
      </c>
      <c r="E202" s="446">
        <v>82.06039416907014</v>
      </c>
      <c r="F202" s="413">
        <f t="shared" si="7"/>
        <v>50.85409819572071</v>
      </c>
      <c r="G202" s="274">
        <f t="shared" si="8"/>
        <v>0.6173923754217189</v>
      </c>
      <c r="I202" s="336" t="s">
        <v>50</v>
      </c>
      <c r="J202" s="361">
        <v>164.19914488242134</v>
      </c>
      <c r="K202" s="415">
        <v>90.33316581029892</v>
      </c>
      <c r="L202" s="413">
        <f t="shared" si="11"/>
        <v>73.86597907212241</v>
      </c>
      <c r="M202" s="274">
        <f t="shared" si="12"/>
        <v>0.5501439479175371</v>
      </c>
    </row>
    <row r="203" spans="3:13" ht="12.75">
      <c r="C203" s="336" t="s">
        <v>61</v>
      </c>
      <c r="D203" s="409">
        <v>134.5166635032992</v>
      </c>
      <c r="E203" s="446">
        <v>83.44814496410508</v>
      </c>
      <c r="F203" s="413">
        <f t="shared" si="7"/>
        <v>51.06851853919413</v>
      </c>
      <c r="G203" s="274">
        <f t="shared" si="8"/>
        <v>0.6203554473536165</v>
      </c>
      <c r="I203" s="336" t="s">
        <v>51</v>
      </c>
      <c r="J203" s="361">
        <v>159.167757005836</v>
      </c>
      <c r="K203" s="415">
        <v>86.87754151676067</v>
      </c>
      <c r="L203" s="413">
        <f t="shared" si="11"/>
        <v>72.29021548907532</v>
      </c>
      <c r="M203" s="274">
        <f t="shared" si="12"/>
        <v>0.5458237469136117</v>
      </c>
    </row>
    <row r="204" spans="3:13" ht="12.75">
      <c r="C204" s="336" t="s">
        <v>69</v>
      </c>
      <c r="D204" s="409">
        <v>132.52660916768542</v>
      </c>
      <c r="E204" s="446">
        <v>80.22360673388589</v>
      </c>
      <c r="F204" s="413">
        <f t="shared" si="7"/>
        <v>52.303002433799534</v>
      </c>
      <c r="G204" s="274">
        <f t="shared" si="8"/>
        <v>0.6053396162304225</v>
      </c>
      <c r="I204" s="336" t="s">
        <v>52</v>
      </c>
      <c r="J204" s="361">
        <v>156.5424567747768</v>
      </c>
      <c r="K204" s="415">
        <v>88.34666817342826</v>
      </c>
      <c r="L204" s="413">
        <f t="shared" si="11"/>
        <v>68.19578860134855</v>
      </c>
      <c r="M204" s="274">
        <f t="shared" si="12"/>
        <v>0.5643623461240023</v>
      </c>
    </row>
    <row r="205" spans="3:13" ht="12.75">
      <c r="C205" s="377" t="s">
        <v>70</v>
      </c>
      <c r="D205" s="409">
        <v>135.34146272839305</v>
      </c>
      <c r="E205" s="448">
        <v>83.91538413923887</v>
      </c>
      <c r="F205" s="413">
        <f t="shared" si="7"/>
        <v>51.42607858915419</v>
      </c>
      <c r="G205" s="274">
        <f t="shared" si="8"/>
        <v>0.6200271701484603</v>
      </c>
      <c r="I205" s="336" t="s">
        <v>53</v>
      </c>
      <c r="J205" s="361">
        <v>154.14292954507633</v>
      </c>
      <c r="K205" s="415">
        <v>79.33194148171683</v>
      </c>
      <c r="L205" s="413">
        <f t="shared" si="11"/>
        <v>74.8109880633595</v>
      </c>
      <c r="M205" s="274">
        <f t="shared" si="12"/>
        <v>0.5146648095754377</v>
      </c>
    </row>
    <row r="206" spans="3:13" ht="12.75">
      <c r="C206" s="379" t="s">
        <v>71</v>
      </c>
      <c r="D206" s="438">
        <v>137.07623666561642</v>
      </c>
      <c r="E206" s="443">
        <v>86.50784309312688</v>
      </c>
      <c r="F206" s="441">
        <f t="shared" si="7"/>
        <v>50.56839357248954</v>
      </c>
      <c r="G206" s="382">
        <f t="shared" si="8"/>
        <v>0.6310929246194145</v>
      </c>
      <c r="I206" s="336" t="s">
        <v>54</v>
      </c>
      <c r="J206" s="361">
        <v>154.2744807344973</v>
      </c>
      <c r="K206" s="415">
        <v>90.38245033112582</v>
      </c>
      <c r="L206" s="413">
        <f t="shared" si="11"/>
        <v>63.89203040337148</v>
      </c>
      <c r="M206" s="274">
        <f t="shared" si="12"/>
        <v>0.5858548341943336</v>
      </c>
    </row>
    <row r="207" spans="3:13" ht="12.75">
      <c r="C207" s="451" t="s">
        <v>202</v>
      </c>
      <c r="D207" s="452">
        <f>AVERAGE(D202:D206)</f>
        <v>134.475092885957</v>
      </c>
      <c r="E207" s="453">
        <f>AVERAGE(E202:E206)</f>
        <v>83.23107461988538</v>
      </c>
      <c r="F207" s="442">
        <f t="shared" si="7"/>
        <v>51.24401826607162</v>
      </c>
      <c r="G207" s="439">
        <f t="shared" si="8"/>
        <v>0.6189330145357873</v>
      </c>
      <c r="I207" s="403" t="s">
        <v>200</v>
      </c>
      <c r="J207" s="404">
        <f>AVERAGE(J202:J206)</f>
        <v>157.66535378852154</v>
      </c>
      <c r="K207" s="449">
        <f>AVERAGE(K202:K206)</f>
        <v>87.05435346266611</v>
      </c>
      <c r="L207" s="444">
        <f t="shared" si="11"/>
        <v>70.61100032585543</v>
      </c>
      <c r="M207" s="405">
        <f t="shared" si="12"/>
        <v>0.5521463743989893</v>
      </c>
    </row>
    <row r="208" spans="3:13" ht="12.75">
      <c r="C208" s="440"/>
      <c r="D208" s="440"/>
      <c r="E208" s="221"/>
      <c r="F208" s="440"/>
      <c r="G208" s="440"/>
      <c r="I208" s="336" t="s">
        <v>55</v>
      </c>
      <c r="J208" s="361">
        <v>149.66760252984952</v>
      </c>
      <c r="K208" s="415">
        <v>86.60506573684131</v>
      </c>
      <c r="L208" s="413">
        <f t="shared" si="11"/>
        <v>63.062536793008206</v>
      </c>
      <c r="M208" s="274">
        <f t="shared" si="12"/>
        <v>0.5786493821838892</v>
      </c>
    </row>
    <row r="209" spans="3:13" ht="12.75">
      <c r="C209" s="221"/>
      <c r="D209" s="221"/>
      <c r="E209" s="221"/>
      <c r="F209" s="221"/>
      <c r="G209" s="221"/>
      <c r="I209" s="336" t="s">
        <v>56</v>
      </c>
      <c r="J209" s="361">
        <v>150.64840006481532</v>
      </c>
      <c r="K209" s="415">
        <v>86.36582844003426</v>
      </c>
      <c r="L209" s="413">
        <f t="shared" si="11"/>
        <v>64.28257162478106</v>
      </c>
      <c r="M209" s="274">
        <f t="shared" si="12"/>
        <v>0.5732940303572824</v>
      </c>
    </row>
    <row r="210" spans="3:13" ht="12.75">
      <c r="C210" s="221"/>
      <c r="D210" s="221"/>
      <c r="E210" s="221"/>
      <c r="F210" s="221"/>
      <c r="G210" s="221"/>
      <c r="I210" s="336" t="s">
        <v>57</v>
      </c>
      <c r="J210" s="361">
        <v>149.05386944689332</v>
      </c>
      <c r="K210" s="415">
        <v>86.38318831691518</v>
      </c>
      <c r="L210" s="413">
        <f t="shared" si="11"/>
        <v>62.670681129978135</v>
      </c>
      <c r="M210" s="274">
        <f t="shared" si="12"/>
        <v>0.5795434136494713</v>
      </c>
    </row>
    <row r="211" spans="3:13" ht="12.75">
      <c r="C211" s="221"/>
      <c r="D211" s="221"/>
      <c r="E211" s="221"/>
      <c r="F211" s="221"/>
      <c r="G211" s="221"/>
      <c r="I211" s="336" t="s">
        <v>58</v>
      </c>
      <c r="J211" s="361">
        <v>149.3934184296333</v>
      </c>
      <c r="K211" s="415">
        <v>90.49971411352011</v>
      </c>
      <c r="L211" s="413">
        <f t="shared" si="11"/>
        <v>58.89370431611319</v>
      </c>
      <c r="M211" s="274">
        <f t="shared" si="12"/>
        <v>0.6057811318920112</v>
      </c>
    </row>
    <row r="212" spans="3:13" ht="12.75">
      <c r="C212" s="221"/>
      <c r="D212" s="221"/>
      <c r="E212" s="221"/>
      <c r="F212" s="221"/>
      <c r="G212" s="221"/>
      <c r="I212" s="336" t="s">
        <v>59</v>
      </c>
      <c r="J212" s="361">
        <v>143.39352455623845</v>
      </c>
      <c r="K212" s="415">
        <v>90.22793686988982</v>
      </c>
      <c r="L212" s="413">
        <f t="shared" si="11"/>
        <v>53.16558768634863</v>
      </c>
      <c r="M212" s="274">
        <f t="shared" si="12"/>
        <v>0.6292329946496484</v>
      </c>
    </row>
    <row r="213" spans="3:13" ht="12.75">
      <c r="C213" s="221"/>
      <c r="D213" s="221"/>
      <c r="E213" s="221"/>
      <c r="F213" s="221"/>
      <c r="G213" s="221"/>
      <c r="I213" s="403" t="s">
        <v>201</v>
      </c>
      <c r="J213" s="404">
        <f>AVERAGE(J208:J212)</f>
        <v>148.431363005486</v>
      </c>
      <c r="K213" s="449">
        <f>AVERAGE(K208:K212)</f>
        <v>88.01634669544015</v>
      </c>
      <c r="L213" s="444">
        <f t="shared" si="11"/>
        <v>60.41501631004584</v>
      </c>
      <c r="M213" s="405">
        <f t="shared" si="12"/>
        <v>0.5929767463779678</v>
      </c>
    </row>
    <row r="214" spans="3:13" ht="12.75">
      <c r="C214" s="221"/>
      <c r="D214" s="221"/>
      <c r="E214" s="221"/>
      <c r="F214" s="221"/>
      <c r="G214" s="221"/>
      <c r="I214" s="336" t="s">
        <v>60</v>
      </c>
      <c r="J214" s="361">
        <v>147.24697935796087</v>
      </c>
      <c r="K214" s="450">
        <v>88.87337342465537</v>
      </c>
      <c r="L214" s="413">
        <f t="shared" si="11"/>
        <v>58.3736059333055</v>
      </c>
      <c r="M214" s="274">
        <f t="shared" si="12"/>
        <v>0.6035667000584244</v>
      </c>
    </row>
    <row r="215" spans="3:13" ht="12.75">
      <c r="C215" s="221"/>
      <c r="D215" s="221"/>
      <c r="E215" s="221"/>
      <c r="F215" s="221"/>
      <c r="G215" s="221"/>
      <c r="I215" s="336" t="s">
        <v>61</v>
      </c>
      <c r="J215" s="361">
        <v>148.55378950018886</v>
      </c>
      <c r="K215" s="380">
        <v>88.80268790129674</v>
      </c>
      <c r="L215" s="413">
        <f t="shared" si="11"/>
        <v>59.75110159889212</v>
      </c>
      <c r="M215" s="274">
        <f t="shared" si="12"/>
        <v>0.5977813706407257</v>
      </c>
    </row>
    <row r="216" spans="3:13" ht="12.75">
      <c r="C216" s="221"/>
      <c r="D216" s="221"/>
      <c r="E216" s="221"/>
      <c r="F216" s="221"/>
      <c r="G216" s="221"/>
      <c r="I216" s="377" t="s">
        <v>69</v>
      </c>
      <c r="J216" s="362">
        <v>145.39333607114088</v>
      </c>
      <c r="K216" s="415">
        <v>87.40986558417968</v>
      </c>
      <c r="L216" s="413">
        <f t="shared" si="11"/>
        <v>57.983470486961195</v>
      </c>
      <c r="M216" s="274">
        <f t="shared" si="12"/>
        <v>0.6011958178152683</v>
      </c>
    </row>
    <row r="217" spans="3:13" ht="12.75">
      <c r="C217" s="221"/>
      <c r="D217" s="221"/>
      <c r="E217" s="221"/>
      <c r="F217" s="221"/>
      <c r="G217" s="221"/>
      <c r="I217" s="379" t="s">
        <v>70</v>
      </c>
      <c r="J217" s="362">
        <v>147.87468008399034</v>
      </c>
      <c r="K217" s="380">
        <v>89.44624222495146</v>
      </c>
      <c r="L217" s="413">
        <f t="shared" si="11"/>
        <v>58.42843785903888</v>
      </c>
      <c r="M217" s="274">
        <f t="shared" si="12"/>
        <v>0.6048786862913076</v>
      </c>
    </row>
    <row r="218" spans="3:13" ht="12.75">
      <c r="C218" s="221"/>
      <c r="D218" s="221"/>
      <c r="E218" s="221"/>
      <c r="F218" s="221"/>
      <c r="G218" s="221"/>
      <c r="I218" s="379" t="s">
        <v>71</v>
      </c>
      <c r="J218" s="362">
        <v>150.65051938783603</v>
      </c>
      <c r="K218" s="380">
        <v>90.66373800650226</v>
      </c>
      <c r="L218" s="413">
        <f t="shared" si="11"/>
        <v>59.98678138133377</v>
      </c>
      <c r="M218" s="274">
        <f t="shared" si="12"/>
        <v>0.6018149713317399</v>
      </c>
    </row>
    <row r="219" spans="3:13" ht="12.75">
      <c r="C219" s="221"/>
      <c r="D219" s="221"/>
      <c r="E219" s="221"/>
      <c r="F219" s="221"/>
      <c r="G219" s="221"/>
      <c r="I219" s="451" t="s">
        <v>202</v>
      </c>
      <c r="J219" s="454">
        <f>AVERAGE(J214:J218)</f>
        <v>147.94386088022338</v>
      </c>
      <c r="K219" s="455">
        <f>AVERAGE(K214:K218)</f>
        <v>89.03918142831711</v>
      </c>
      <c r="L219" s="444">
        <f t="shared" si="11"/>
        <v>58.904679451906276</v>
      </c>
      <c r="M219" s="405">
        <f t="shared" si="12"/>
        <v>0.6018443813657397</v>
      </c>
    </row>
    <row r="220" spans="3:13" ht="12.75">
      <c r="C220" s="221"/>
      <c r="D220" s="221"/>
      <c r="E220" s="221"/>
      <c r="F220" s="221"/>
      <c r="G220" s="221"/>
      <c r="I220" s="440"/>
      <c r="J220" s="440"/>
      <c r="K220" s="221"/>
      <c r="L220" s="221"/>
      <c r="M220" s="221"/>
    </row>
    <row r="223" spans="3:29" ht="12.75">
      <c r="C223" s="388" t="s">
        <v>88</v>
      </c>
      <c r="D223" s="388" t="s">
        <v>89</v>
      </c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3:29" ht="12.75">
      <c r="C224" s="388" t="s">
        <v>66</v>
      </c>
      <c r="D224" s="388" t="s">
        <v>156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3:29" ht="12.7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3:29" ht="12.75">
      <c r="C226" s="390" t="s">
        <v>67</v>
      </c>
      <c r="D226" s="390" t="s">
        <v>97</v>
      </c>
      <c r="E226" s="390" t="s">
        <v>98</v>
      </c>
      <c r="F226" s="390" t="s">
        <v>99</v>
      </c>
      <c r="G226" s="390" t="s">
        <v>100</v>
      </c>
      <c r="H226" s="390" t="s">
        <v>101</v>
      </c>
      <c r="I226" s="390" t="s">
        <v>68</v>
      </c>
      <c r="J226" s="390" t="s">
        <v>91</v>
      </c>
      <c r="K226" s="390" t="s">
        <v>92</v>
      </c>
      <c r="L226" s="390" t="s">
        <v>93</v>
      </c>
      <c r="M226" s="390" t="s">
        <v>94</v>
      </c>
      <c r="N226" s="390" t="s">
        <v>50</v>
      </c>
      <c r="O226" s="390" t="s">
        <v>51</v>
      </c>
      <c r="P226" s="390" t="s">
        <v>52</v>
      </c>
      <c r="Q226" s="390" t="s">
        <v>53</v>
      </c>
      <c r="R226" s="390" t="s">
        <v>54</v>
      </c>
      <c r="S226" s="390" t="s">
        <v>55</v>
      </c>
      <c r="T226" s="390" t="s">
        <v>56</v>
      </c>
      <c r="U226" s="390" t="s">
        <v>57</v>
      </c>
      <c r="V226" s="390" t="s">
        <v>58</v>
      </c>
      <c r="W226" s="390" t="s">
        <v>59</v>
      </c>
      <c r="X226" s="390" t="s">
        <v>60</v>
      </c>
      <c r="Y226" s="390" t="s">
        <v>61</v>
      </c>
      <c r="Z226" s="390" t="s">
        <v>69</v>
      </c>
      <c r="AA226" s="390" t="s">
        <v>70</v>
      </c>
      <c r="AB226" s="390" t="s">
        <v>71</v>
      </c>
      <c r="AC226"/>
    </row>
    <row r="227" spans="3:29" ht="12.75">
      <c r="C227" s="396" t="s">
        <v>96</v>
      </c>
      <c r="D227" s="395">
        <f>SUM(D228:D242)</f>
        <v>23593134</v>
      </c>
      <c r="E227" s="395">
        <f>SUM(E228:E242)</f>
        <v>22796243</v>
      </c>
      <c r="F227" s="395">
        <f>SUM(F228:F242)</f>
        <v>22441748</v>
      </c>
      <c r="G227" s="395">
        <f>SUM(G228:G242)</f>
        <v>21484446</v>
      </c>
      <c r="H227" s="395">
        <f>SUM(H228:H242)</f>
        <v>21530630</v>
      </c>
      <c r="I227" s="392">
        <v>21642179</v>
      </c>
      <c r="J227" s="395">
        <f>SUM(J228:J242)</f>
        <v>21966273</v>
      </c>
      <c r="K227" s="395">
        <f>SUM(K228:K242)</f>
        <v>21792851</v>
      </c>
      <c r="L227" s="395">
        <f>SUM(L228:L242)</f>
        <v>21728040</v>
      </c>
      <c r="M227" s="395">
        <f>SUM(M228:M242)</f>
        <v>21775936</v>
      </c>
      <c r="N227" s="106">
        <v>21890209</v>
      </c>
      <c r="O227" s="106">
        <v>21191436</v>
      </c>
      <c r="P227" s="106">
        <v>20778663</v>
      </c>
      <c r="Q227" s="106">
        <v>20377387</v>
      </c>
      <c r="R227" s="106">
        <v>20499993</v>
      </c>
      <c r="S227" s="106">
        <v>19830658</v>
      </c>
      <c r="T227" s="106">
        <v>19523882</v>
      </c>
      <c r="U227" s="106">
        <v>19443332</v>
      </c>
      <c r="V227" s="106">
        <v>19334795</v>
      </c>
      <c r="W227" s="106">
        <v>18361971</v>
      </c>
      <c r="X227" s="106">
        <v>18682255</v>
      </c>
      <c r="Y227" s="106">
        <v>18879404</v>
      </c>
      <c r="Z227" s="106">
        <v>18409995</v>
      </c>
      <c r="AA227" s="106">
        <v>18662524</v>
      </c>
      <c r="AB227" s="347">
        <f>SUM(AB228:AB242)</f>
        <v>18998537</v>
      </c>
      <c r="AC227"/>
    </row>
    <row r="228" spans="3:29" ht="12.75">
      <c r="C228" s="390" t="s">
        <v>31</v>
      </c>
      <c r="D228" s="392">
        <v>588018</v>
      </c>
      <c r="E228" s="392">
        <v>579482</v>
      </c>
      <c r="F228" s="392">
        <v>568647</v>
      </c>
      <c r="G228" s="392">
        <v>562333</v>
      </c>
      <c r="H228" s="392">
        <v>565748</v>
      </c>
      <c r="I228" s="392">
        <v>578651</v>
      </c>
      <c r="J228" s="392">
        <v>562618</v>
      </c>
      <c r="K228" s="392">
        <v>558335</v>
      </c>
      <c r="L228" s="392">
        <v>559997</v>
      </c>
      <c r="M228" s="392">
        <v>551971</v>
      </c>
      <c r="N228" s="392">
        <v>501875</v>
      </c>
      <c r="O228" s="392">
        <v>478354</v>
      </c>
      <c r="P228" s="392">
        <v>474982</v>
      </c>
      <c r="Q228" s="392">
        <v>448704</v>
      </c>
      <c r="R228" s="392">
        <v>443522</v>
      </c>
      <c r="S228" s="392">
        <v>432063</v>
      </c>
      <c r="T228" s="392">
        <v>433374</v>
      </c>
      <c r="U228" s="392">
        <v>427862</v>
      </c>
      <c r="V228" s="392">
        <v>408822</v>
      </c>
      <c r="W228" s="392">
        <v>420998</v>
      </c>
      <c r="X228" s="392">
        <v>426035</v>
      </c>
      <c r="Y228" s="392">
        <v>419459</v>
      </c>
      <c r="Z228" s="392">
        <v>415692</v>
      </c>
      <c r="AA228" s="392">
        <v>414910</v>
      </c>
      <c r="AB228" s="392">
        <v>412072</v>
      </c>
      <c r="AC228"/>
    </row>
    <row r="229" spans="3:29" ht="12.75">
      <c r="C229" s="390" t="s">
        <v>33</v>
      </c>
      <c r="D229" s="392">
        <v>825893</v>
      </c>
      <c r="E229" s="392">
        <v>817628</v>
      </c>
      <c r="F229" s="392">
        <v>795214</v>
      </c>
      <c r="G229" s="392">
        <v>758704</v>
      </c>
      <c r="H229" s="392">
        <v>737076</v>
      </c>
      <c r="I229" s="392">
        <v>714077</v>
      </c>
      <c r="J229" s="392">
        <v>701034</v>
      </c>
      <c r="K229" s="392">
        <v>682535</v>
      </c>
      <c r="L229" s="392">
        <v>691304</v>
      </c>
      <c r="M229" s="392">
        <v>654980</v>
      </c>
      <c r="N229" s="392">
        <v>632339</v>
      </c>
      <c r="O229" s="392">
        <v>627015</v>
      </c>
      <c r="P229" s="392">
        <v>598320</v>
      </c>
      <c r="Q229" s="392">
        <v>580539</v>
      </c>
      <c r="R229" s="392">
        <v>590718</v>
      </c>
      <c r="S229" s="392">
        <v>586772</v>
      </c>
      <c r="T229" s="392">
        <v>556881</v>
      </c>
      <c r="U229" s="392">
        <v>567370</v>
      </c>
      <c r="V229" s="392">
        <v>586383</v>
      </c>
      <c r="W229" s="392">
        <v>561620</v>
      </c>
      <c r="X229" s="392">
        <v>551442</v>
      </c>
      <c r="Y229" s="392">
        <v>547839</v>
      </c>
      <c r="Z229" s="392">
        <v>541541</v>
      </c>
      <c r="AA229" s="392">
        <v>545133</v>
      </c>
      <c r="AB229" s="392">
        <v>537557</v>
      </c>
      <c r="AC229"/>
    </row>
    <row r="230" spans="3:29" ht="12.75">
      <c r="C230" s="390" t="s">
        <v>73</v>
      </c>
      <c r="D230" s="392">
        <v>4554014</v>
      </c>
      <c r="E230" s="392">
        <v>4038837</v>
      </c>
      <c r="F230" s="392">
        <v>3805388</v>
      </c>
      <c r="G230" s="392">
        <v>3795348</v>
      </c>
      <c r="H230" s="392">
        <v>3712886</v>
      </c>
      <c r="I230" s="392">
        <v>3893967</v>
      </c>
      <c r="J230" s="392">
        <v>3871174</v>
      </c>
      <c r="K230" s="392">
        <v>3831540</v>
      </c>
      <c r="L230" s="392">
        <v>3840140</v>
      </c>
      <c r="M230" s="392">
        <v>3895004</v>
      </c>
      <c r="N230" s="392">
        <v>4027847</v>
      </c>
      <c r="O230" s="392">
        <v>3877045</v>
      </c>
      <c r="P230" s="392">
        <v>3799710</v>
      </c>
      <c r="Q230" s="392">
        <v>3707919</v>
      </c>
      <c r="R230" s="392">
        <v>3724150</v>
      </c>
      <c r="S230" s="392">
        <v>3658738</v>
      </c>
      <c r="T230" s="392">
        <v>3663281</v>
      </c>
      <c r="U230" s="392">
        <v>3480287</v>
      </c>
      <c r="V230" s="392">
        <v>3685411</v>
      </c>
      <c r="W230" s="392">
        <v>3427861</v>
      </c>
      <c r="X230" s="392">
        <v>3420764</v>
      </c>
      <c r="Y230" s="392">
        <v>3636859</v>
      </c>
      <c r="Z230" s="392">
        <v>3507072</v>
      </c>
      <c r="AA230" s="392">
        <v>3526955</v>
      </c>
      <c r="AB230" s="394">
        <v>3526955</v>
      </c>
      <c r="AC230"/>
    </row>
    <row r="231" spans="3:29" ht="12.75">
      <c r="C231" s="390" t="s">
        <v>35</v>
      </c>
      <c r="D231" s="392">
        <v>926972</v>
      </c>
      <c r="E231" s="392">
        <v>924355</v>
      </c>
      <c r="F231" s="392">
        <v>919322</v>
      </c>
      <c r="G231" s="392">
        <v>940043</v>
      </c>
      <c r="H231" s="392">
        <v>966904</v>
      </c>
      <c r="I231" s="392">
        <v>993425</v>
      </c>
      <c r="J231" s="392">
        <v>995912</v>
      </c>
      <c r="K231" s="392">
        <v>974286</v>
      </c>
      <c r="L231" s="392">
        <v>1037859</v>
      </c>
      <c r="M231" s="392">
        <v>1032769</v>
      </c>
      <c r="N231" s="392">
        <v>975501</v>
      </c>
      <c r="O231" s="392">
        <v>935005</v>
      </c>
      <c r="P231" s="392">
        <v>926475</v>
      </c>
      <c r="Q231" s="392">
        <v>951078</v>
      </c>
      <c r="R231" s="392">
        <v>923709</v>
      </c>
      <c r="S231" s="392">
        <v>907180</v>
      </c>
      <c r="T231" s="392">
        <v>895418</v>
      </c>
      <c r="U231" s="392">
        <v>862665</v>
      </c>
      <c r="V231" s="392">
        <v>849920</v>
      </c>
      <c r="W231" s="392">
        <v>844920</v>
      </c>
      <c r="X231" s="392">
        <v>867451</v>
      </c>
      <c r="Y231" s="392">
        <v>819916</v>
      </c>
      <c r="Z231" s="392">
        <v>834305</v>
      </c>
      <c r="AA231" s="392">
        <v>899232</v>
      </c>
      <c r="AB231" s="394">
        <v>899232</v>
      </c>
      <c r="AC231"/>
    </row>
    <row r="232" spans="3:29" ht="12.75">
      <c r="C232" s="390" t="s">
        <v>36</v>
      </c>
      <c r="D232" s="392">
        <v>764202</v>
      </c>
      <c r="E232" s="392">
        <v>748130</v>
      </c>
      <c r="F232" s="392">
        <v>728028</v>
      </c>
      <c r="G232" s="392">
        <v>642858</v>
      </c>
      <c r="H232" s="392">
        <v>623200</v>
      </c>
      <c r="I232" s="392">
        <v>656489</v>
      </c>
      <c r="J232" s="392">
        <v>667554</v>
      </c>
      <c r="K232" s="392">
        <v>649011</v>
      </c>
      <c r="L232" s="392">
        <v>650371</v>
      </c>
      <c r="M232" s="392">
        <v>639008</v>
      </c>
      <c r="N232" s="392">
        <v>609756</v>
      </c>
      <c r="O232" s="392">
        <v>602829</v>
      </c>
      <c r="P232" s="392">
        <v>599240</v>
      </c>
      <c r="Q232" s="392">
        <v>588092</v>
      </c>
      <c r="R232" s="392">
        <v>592005</v>
      </c>
      <c r="S232" s="392">
        <v>562043</v>
      </c>
      <c r="T232" s="392">
        <v>545804</v>
      </c>
      <c r="U232" s="392">
        <v>567660</v>
      </c>
      <c r="V232" s="392">
        <v>531448</v>
      </c>
      <c r="W232" s="392">
        <v>515461</v>
      </c>
      <c r="X232" s="392">
        <v>548925</v>
      </c>
      <c r="Y232" s="392">
        <v>522399</v>
      </c>
      <c r="Z232" s="392">
        <v>516056</v>
      </c>
      <c r="AA232" s="392">
        <v>522424</v>
      </c>
      <c r="AB232" s="392">
        <v>520371</v>
      </c>
      <c r="AC232"/>
    </row>
    <row r="233" spans="3:29" ht="12.75">
      <c r="C233" s="390" t="s">
        <v>37</v>
      </c>
      <c r="D233" s="392">
        <v>2092852</v>
      </c>
      <c r="E233" s="392">
        <v>2070791</v>
      </c>
      <c r="F233" s="392">
        <v>2007112</v>
      </c>
      <c r="G233" s="392">
        <v>1831714</v>
      </c>
      <c r="H233" s="392">
        <v>2028781</v>
      </c>
      <c r="I233" s="392">
        <v>1950115</v>
      </c>
      <c r="J233" s="392">
        <v>2237907</v>
      </c>
      <c r="K233" s="392">
        <v>2128782</v>
      </c>
      <c r="L233" s="392">
        <v>2235261</v>
      </c>
      <c r="M233" s="392">
        <v>2298273</v>
      </c>
      <c r="N233" s="392">
        <v>2378373</v>
      </c>
      <c r="O233" s="392">
        <v>2259842</v>
      </c>
      <c r="P233" s="392">
        <v>2167972</v>
      </c>
      <c r="Q233" s="392">
        <v>2361395</v>
      </c>
      <c r="R233" s="392">
        <v>2239973</v>
      </c>
      <c r="S233" s="392">
        <v>2048325</v>
      </c>
      <c r="T233" s="392">
        <v>2119657</v>
      </c>
      <c r="U233" s="392">
        <v>2159367</v>
      </c>
      <c r="V233" s="392">
        <v>1857355</v>
      </c>
      <c r="W233" s="392">
        <v>1885877</v>
      </c>
      <c r="X233" s="392">
        <v>2056310</v>
      </c>
      <c r="Y233" s="392">
        <v>1948560</v>
      </c>
      <c r="Z233" s="392">
        <v>1891595</v>
      </c>
      <c r="AA233" s="392">
        <v>2010920</v>
      </c>
      <c r="AB233" s="392">
        <v>2169075</v>
      </c>
      <c r="AC233"/>
    </row>
    <row r="234" spans="3:29" ht="12.75">
      <c r="C234" s="390" t="s">
        <v>22</v>
      </c>
      <c r="D234" s="392">
        <v>5361297</v>
      </c>
      <c r="E234" s="392">
        <v>5160824</v>
      </c>
      <c r="F234" s="392">
        <v>5282296</v>
      </c>
      <c r="G234" s="392">
        <v>4846037</v>
      </c>
      <c r="H234" s="392">
        <v>4908386</v>
      </c>
      <c r="I234" s="392">
        <v>4953817</v>
      </c>
      <c r="J234" s="392">
        <v>5062270</v>
      </c>
      <c r="K234" s="392">
        <v>5039325</v>
      </c>
      <c r="L234" s="392">
        <v>5085203</v>
      </c>
      <c r="M234" s="392">
        <v>5110021</v>
      </c>
      <c r="N234" s="392">
        <v>5246328</v>
      </c>
      <c r="O234" s="392">
        <v>5101276</v>
      </c>
      <c r="P234" s="392">
        <v>5005385</v>
      </c>
      <c r="Q234" s="392">
        <v>4712963</v>
      </c>
      <c r="R234" s="392">
        <v>4951278</v>
      </c>
      <c r="S234" s="392">
        <v>4825361</v>
      </c>
      <c r="T234" s="392">
        <v>4635318</v>
      </c>
      <c r="U234" s="392">
        <v>4746508</v>
      </c>
      <c r="V234" s="392">
        <v>4964977</v>
      </c>
      <c r="W234" s="392">
        <v>4564913</v>
      </c>
      <c r="X234" s="392">
        <v>4526226</v>
      </c>
      <c r="Y234" s="392">
        <v>4711068</v>
      </c>
      <c r="Z234" s="392">
        <v>4411196</v>
      </c>
      <c r="AA234" s="392">
        <v>4525920</v>
      </c>
      <c r="AB234" s="392">
        <v>4632643</v>
      </c>
      <c r="AC234"/>
    </row>
    <row r="235" spans="3:29" ht="12.75">
      <c r="C235" s="390" t="s">
        <v>39</v>
      </c>
      <c r="D235" s="392">
        <v>2526194</v>
      </c>
      <c r="E235" s="392">
        <v>2548708</v>
      </c>
      <c r="F235" s="392">
        <v>2521691</v>
      </c>
      <c r="G235" s="392">
        <v>2525084</v>
      </c>
      <c r="H235" s="392">
        <v>2441301</v>
      </c>
      <c r="I235" s="392">
        <v>2341896</v>
      </c>
      <c r="J235" s="392">
        <v>2314243</v>
      </c>
      <c r="K235" s="392">
        <v>2395984</v>
      </c>
      <c r="L235" s="392">
        <v>2307279</v>
      </c>
      <c r="M235" s="392">
        <v>2339949</v>
      </c>
      <c r="N235" s="392">
        <v>2340216</v>
      </c>
      <c r="O235" s="392">
        <v>2332588</v>
      </c>
      <c r="P235" s="392">
        <v>2313004</v>
      </c>
      <c r="Q235" s="392">
        <v>2276137</v>
      </c>
      <c r="R235" s="392">
        <v>2261745</v>
      </c>
      <c r="S235" s="392">
        <v>2181237</v>
      </c>
      <c r="T235" s="392">
        <v>2136346</v>
      </c>
      <c r="U235" s="392">
        <v>2151722</v>
      </c>
      <c r="V235" s="392">
        <v>2028387</v>
      </c>
      <c r="W235" s="392">
        <v>1879312</v>
      </c>
      <c r="X235" s="392">
        <v>1859444</v>
      </c>
      <c r="Y235" s="392">
        <v>1939013</v>
      </c>
      <c r="Z235" s="392">
        <v>2041481</v>
      </c>
      <c r="AA235" s="392">
        <v>1945608</v>
      </c>
      <c r="AB235" s="392">
        <v>1936650</v>
      </c>
      <c r="AC235"/>
    </row>
    <row r="236" spans="3:29" ht="12.75">
      <c r="C236" s="390" t="s">
        <v>29</v>
      </c>
      <c r="D236" s="392">
        <v>39594</v>
      </c>
      <c r="E236" s="392">
        <v>40925</v>
      </c>
      <c r="F236" s="392">
        <v>39057</v>
      </c>
      <c r="G236" s="392">
        <v>38118</v>
      </c>
      <c r="H236" s="392">
        <v>37243</v>
      </c>
      <c r="I236" s="392">
        <v>37809</v>
      </c>
      <c r="J236" s="392">
        <v>37334</v>
      </c>
      <c r="K236" s="392">
        <v>37021</v>
      </c>
      <c r="L236" s="392">
        <v>37112</v>
      </c>
      <c r="M236" s="392">
        <v>37620</v>
      </c>
      <c r="N236" s="392">
        <v>37231</v>
      </c>
      <c r="O236" s="392">
        <v>34446</v>
      </c>
      <c r="P236" s="392">
        <v>34627</v>
      </c>
      <c r="Q236" s="392">
        <v>31141</v>
      </c>
      <c r="R236" s="392">
        <v>34541</v>
      </c>
      <c r="S236" s="392">
        <v>32409</v>
      </c>
      <c r="T236" s="392">
        <v>32303</v>
      </c>
      <c r="U236" s="392">
        <v>31981</v>
      </c>
      <c r="V236" s="392">
        <v>32280</v>
      </c>
      <c r="W236" s="392">
        <v>32321</v>
      </c>
      <c r="X236" s="392">
        <v>32474</v>
      </c>
      <c r="Y236" s="392">
        <v>33552</v>
      </c>
      <c r="Z236" s="392">
        <v>32288</v>
      </c>
      <c r="AA236" s="392">
        <v>32710</v>
      </c>
      <c r="AB236" s="392">
        <v>32958</v>
      </c>
      <c r="AC236"/>
    </row>
    <row r="237" spans="3:29" ht="12.75">
      <c r="C237" s="390" t="s">
        <v>18</v>
      </c>
      <c r="D237" s="392">
        <v>1121071</v>
      </c>
      <c r="E237" s="392">
        <v>1132912</v>
      </c>
      <c r="F237" s="392">
        <v>1117974</v>
      </c>
      <c r="G237" s="392">
        <v>1113696</v>
      </c>
      <c r="H237" s="392">
        <v>1065889</v>
      </c>
      <c r="I237" s="392">
        <v>1081552</v>
      </c>
      <c r="J237" s="392">
        <v>1064784</v>
      </c>
      <c r="K237" s="392">
        <v>1055661</v>
      </c>
      <c r="L237" s="392">
        <v>997568</v>
      </c>
      <c r="M237" s="392">
        <v>986945</v>
      </c>
      <c r="N237" s="392">
        <v>893681</v>
      </c>
      <c r="O237" s="392">
        <v>829912</v>
      </c>
      <c r="P237" s="392">
        <v>783907</v>
      </c>
      <c r="Q237" s="392">
        <v>773614</v>
      </c>
      <c r="R237" s="392">
        <v>766861</v>
      </c>
      <c r="S237" s="392">
        <v>744191</v>
      </c>
      <c r="T237" s="392">
        <v>740617</v>
      </c>
      <c r="U237" s="392">
        <v>708887</v>
      </c>
      <c r="V237" s="392">
        <v>686695</v>
      </c>
      <c r="W237" s="392">
        <v>661850</v>
      </c>
      <c r="X237" s="392">
        <v>672207</v>
      </c>
      <c r="Y237" s="392">
        <v>650435</v>
      </c>
      <c r="Z237" s="392">
        <v>625204</v>
      </c>
      <c r="AA237" s="392">
        <v>624825</v>
      </c>
      <c r="AB237" s="392">
        <v>639989</v>
      </c>
      <c r="AC237"/>
    </row>
    <row r="238" spans="3:29" ht="12.75">
      <c r="C238" s="390" t="s">
        <v>44</v>
      </c>
      <c r="D238" s="392">
        <v>414985</v>
      </c>
      <c r="E238" s="392">
        <v>411364</v>
      </c>
      <c r="F238" s="392">
        <v>402655</v>
      </c>
      <c r="G238" s="392">
        <v>405631</v>
      </c>
      <c r="H238" s="392">
        <v>404324</v>
      </c>
      <c r="I238" s="392">
        <v>400882</v>
      </c>
      <c r="J238" s="392">
        <v>409701</v>
      </c>
      <c r="K238" s="392">
        <v>399184</v>
      </c>
      <c r="L238" s="392">
        <v>405220</v>
      </c>
      <c r="M238" s="392">
        <v>391482</v>
      </c>
      <c r="N238" s="392">
        <v>385112</v>
      </c>
      <c r="O238" s="392">
        <v>387854</v>
      </c>
      <c r="P238" s="392">
        <v>376296</v>
      </c>
      <c r="Q238" s="392">
        <v>361308</v>
      </c>
      <c r="R238" s="392">
        <v>360202</v>
      </c>
      <c r="S238" s="392">
        <v>355457</v>
      </c>
      <c r="T238" s="392">
        <v>360043</v>
      </c>
      <c r="U238" s="392">
        <v>370769</v>
      </c>
      <c r="V238" s="392">
        <v>340483</v>
      </c>
      <c r="W238" s="392">
        <v>350213</v>
      </c>
      <c r="X238" s="392">
        <v>376918</v>
      </c>
      <c r="Y238" s="392">
        <v>345098</v>
      </c>
      <c r="Z238" s="392">
        <v>354435</v>
      </c>
      <c r="AA238" s="392">
        <v>356189</v>
      </c>
      <c r="AB238" s="392">
        <v>351319</v>
      </c>
      <c r="AC238"/>
    </row>
    <row r="239" spans="3:29" ht="12.75">
      <c r="C239" s="390" t="s">
        <v>27</v>
      </c>
      <c r="D239" s="393">
        <v>344661</v>
      </c>
      <c r="E239" s="393">
        <v>344661</v>
      </c>
      <c r="F239" s="393">
        <v>344661</v>
      </c>
      <c r="G239" s="393">
        <v>344661</v>
      </c>
      <c r="H239" s="393">
        <v>344661</v>
      </c>
      <c r="I239" s="392">
        <v>344661</v>
      </c>
      <c r="J239" s="392">
        <v>367913</v>
      </c>
      <c r="K239" s="392">
        <v>362166</v>
      </c>
      <c r="L239" s="392">
        <v>350011</v>
      </c>
      <c r="M239" s="392">
        <v>347413</v>
      </c>
      <c r="N239" s="392">
        <v>362173</v>
      </c>
      <c r="O239" s="392">
        <v>339555</v>
      </c>
      <c r="P239" s="392">
        <v>339792</v>
      </c>
      <c r="Q239" s="392">
        <v>315260</v>
      </c>
      <c r="R239" s="392">
        <v>336768</v>
      </c>
      <c r="S239" s="392">
        <v>310679</v>
      </c>
      <c r="T239" s="392">
        <v>293259</v>
      </c>
      <c r="U239" s="392">
        <v>321570</v>
      </c>
      <c r="V239" s="392">
        <v>309121</v>
      </c>
      <c r="W239" s="392">
        <v>298251</v>
      </c>
      <c r="X239" s="392">
        <v>297871</v>
      </c>
      <c r="Y239" s="392">
        <v>292980</v>
      </c>
      <c r="Z239" s="392">
        <v>304065</v>
      </c>
      <c r="AA239" s="392">
        <v>301030</v>
      </c>
      <c r="AB239" s="392">
        <v>316766</v>
      </c>
      <c r="AC239"/>
    </row>
    <row r="240" spans="3:29" ht="12.75">
      <c r="C240" s="390" t="s">
        <v>24</v>
      </c>
      <c r="D240" s="392">
        <v>355527</v>
      </c>
      <c r="E240" s="392">
        <v>321318</v>
      </c>
      <c r="F240" s="392">
        <v>279102</v>
      </c>
      <c r="G240" s="392">
        <v>281377</v>
      </c>
      <c r="H240" s="392">
        <v>284876</v>
      </c>
      <c r="I240" s="392">
        <v>307202</v>
      </c>
      <c r="J240" s="392">
        <v>293144</v>
      </c>
      <c r="K240" s="392">
        <v>286110</v>
      </c>
      <c r="L240" s="392">
        <v>286299</v>
      </c>
      <c r="M240" s="392">
        <v>276436</v>
      </c>
      <c r="N240" s="392">
        <v>282770</v>
      </c>
      <c r="O240" s="392">
        <v>278819</v>
      </c>
      <c r="P240" s="392">
        <v>274930</v>
      </c>
      <c r="Q240" s="392">
        <v>274009</v>
      </c>
      <c r="R240" s="392">
        <v>269767</v>
      </c>
      <c r="S240" s="392">
        <v>264764</v>
      </c>
      <c r="T240" s="392">
        <v>263643</v>
      </c>
      <c r="U240" s="392">
        <v>263903</v>
      </c>
      <c r="V240" s="392">
        <v>277852</v>
      </c>
      <c r="W240" s="392">
        <v>249994</v>
      </c>
      <c r="X240" s="392">
        <v>274598</v>
      </c>
      <c r="Y240" s="392">
        <v>263249</v>
      </c>
      <c r="Z240" s="392">
        <v>253894</v>
      </c>
      <c r="AA240" s="392">
        <v>252786</v>
      </c>
      <c r="AB240" s="392">
        <v>260716</v>
      </c>
      <c r="AC240"/>
    </row>
    <row r="241" spans="3:29" ht="12.75">
      <c r="C241" s="390" t="s">
        <v>47</v>
      </c>
      <c r="D241" s="392">
        <v>428459</v>
      </c>
      <c r="E241" s="392">
        <v>406913</v>
      </c>
      <c r="F241" s="392">
        <v>381206</v>
      </c>
      <c r="G241" s="392">
        <v>413299</v>
      </c>
      <c r="H241" s="392">
        <v>423812</v>
      </c>
      <c r="I241" s="392">
        <v>402093</v>
      </c>
      <c r="J241" s="392">
        <v>395142</v>
      </c>
      <c r="K241" s="392">
        <v>407368</v>
      </c>
      <c r="L241" s="392">
        <v>405422</v>
      </c>
      <c r="M241" s="392">
        <v>375071</v>
      </c>
      <c r="N241" s="392">
        <v>378013</v>
      </c>
      <c r="O241" s="392">
        <v>384574</v>
      </c>
      <c r="P241" s="392">
        <v>369911</v>
      </c>
      <c r="Q241" s="392">
        <v>367401</v>
      </c>
      <c r="R241" s="392">
        <v>365284</v>
      </c>
      <c r="S241" s="392">
        <v>351185</v>
      </c>
      <c r="T241" s="392">
        <v>346701</v>
      </c>
      <c r="U241" s="392">
        <v>353216</v>
      </c>
      <c r="V241" s="392">
        <v>370608</v>
      </c>
      <c r="W241" s="392">
        <v>325319</v>
      </c>
      <c r="X241" s="392">
        <v>350014</v>
      </c>
      <c r="Y241" s="392">
        <v>345729</v>
      </c>
      <c r="Z241" s="392">
        <v>322668</v>
      </c>
      <c r="AA241" s="392">
        <v>341240</v>
      </c>
      <c r="AB241" s="394">
        <v>341240</v>
      </c>
      <c r="AC241"/>
    </row>
    <row r="242" spans="3:29" ht="12.75">
      <c r="C242" s="390" t="s">
        <v>21</v>
      </c>
      <c r="D242" s="392">
        <v>3249395</v>
      </c>
      <c r="E242" s="394">
        <v>3249395</v>
      </c>
      <c r="F242" s="394">
        <v>3249395</v>
      </c>
      <c r="G242" s="394">
        <v>2985543</v>
      </c>
      <c r="H242" s="394">
        <v>2985543</v>
      </c>
      <c r="I242" s="392">
        <v>2985543</v>
      </c>
      <c r="J242" s="394">
        <v>2985543</v>
      </c>
      <c r="K242" s="394">
        <v>2985543</v>
      </c>
      <c r="L242" s="394">
        <v>2838994</v>
      </c>
      <c r="M242" s="394">
        <v>2838994</v>
      </c>
      <c r="N242" s="392">
        <v>2838994</v>
      </c>
      <c r="O242" s="392">
        <v>2722322</v>
      </c>
      <c r="P242" s="392">
        <v>2714112</v>
      </c>
      <c r="Q242" s="392">
        <v>2627827</v>
      </c>
      <c r="R242" s="392">
        <v>2639470</v>
      </c>
      <c r="S242" s="392">
        <v>2570254</v>
      </c>
      <c r="T242" s="392">
        <v>2501237</v>
      </c>
      <c r="U242" s="392">
        <v>2429565</v>
      </c>
      <c r="V242" s="392">
        <v>2405053</v>
      </c>
      <c r="W242" s="392">
        <v>2343061</v>
      </c>
      <c r="X242" s="392">
        <v>2421576</v>
      </c>
      <c r="Y242" s="392">
        <v>2403248</v>
      </c>
      <c r="Z242" s="392">
        <v>2358503</v>
      </c>
      <c r="AA242" s="392">
        <v>2362642</v>
      </c>
      <c r="AB242" s="392">
        <v>2420994</v>
      </c>
      <c r="AC242"/>
    </row>
    <row r="243" spans="3:29" ht="12.75">
      <c r="C243" s="13"/>
      <c r="I243" s="347"/>
      <c r="N243" s="347"/>
      <c r="O243" s="347"/>
      <c r="P243" s="347"/>
      <c r="Q243" s="347"/>
      <c r="R243" s="347"/>
      <c r="S243" s="13"/>
      <c r="T243" s="13"/>
      <c r="U243" s="13"/>
      <c r="V243" s="13"/>
      <c r="W243" s="13"/>
      <c r="X243" s="13"/>
      <c r="Y243" s="13"/>
      <c r="Z243" s="13"/>
      <c r="AA243" s="13"/>
      <c r="AC243" s="13"/>
    </row>
    <row r="244" spans="3:29" ht="12.75">
      <c r="C244" s="388" t="s">
        <v>88</v>
      </c>
      <c r="D244" s="388" t="s">
        <v>89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 s="13"/>
    </row>
    <row r="245" spans="3:29" ht="12.75">
      <c r="C245" s="388" t="s">
        <v>66</v>
      </c>
      <c r="D245" s="388" t="s">
        <v>140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 s="13"/>
    </row>
    <row r="246" spans="3:29" ht="12.7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 s="13"/>
    </row>
    <row r="247" spans="3:29" ht="12.75">
      <c r="C247" s="390" t="s">
        <v>67</v>
      </c>
      <c r="D247" s="390" t="s">
        <v>97</v>
      </c>
      <c r="E247" s="390" t="s">
        <v>98</v>
      </c>
      <c r="F247" s="390" t="s">
        <v>99</v>
      </c>
      <c r="G247" s="390" t="s">
        <v>100</v>
      </c>
      <c r="H247" s="390" t="s">
        <v>101</v>
      </c>
      <c r="I247" s="390" t="s">
        <v>68</v>
      </c>
      <c r="J247" s="390" t="s">
        <v>91</v>
      </c>
      <c r="K247" s="390" t="s">
        <v>92</v>
      </c>
      <c r="L247" s="390" t="s">
        <v>93</v>
      </c>
      <c r="M247" s="390" t="s">
        <v>94</v>
      </c>
      <c r="N247" s="390" t="s">
        <v>50</v>
      </c>
      <c r="O247" s="390" t="s">
        <v>51</v>
      </c>
      <c r="P247" s="390" t="s">
        <v>52</v>
      </c>
      <c r="Q247" s="390" t="s">
        <v>53</v>
      </c>
      <c r="R247" s="390" t="s">
        <v>54</v>
      </c>
      <c r="S247" s="390" t="s">
        <v>55</v>
      </c>
      <c r="T247" s="390" t="s">
        <v>56</v>
      </c>
      <c r="U247" s="390" t="s">
        <v>57</v>
      </c>
      <c r="V247" s="390" t="s">
        <v>58</v>
      </c>
      <c r="W247" s="390" t="s">
        <v>59</v>
      </c>
      <c r="X247" s="390" t="s">
        <v>60</v>
      </c>
      <c r="Y247" s="390" t="s">
        <v>61</v>
      </c>
      <c r="Z247" s="390" t="s">
        <v>69</v>
      </c>
      <c r="AA247" s="390" t="s">
        <v>70</v>
      </c>
      <c r="AB247" s="390" t="s">
        <v>71</v>
      </c>
      <c r="AC247" s="13"/>
    </row>
    <row r="248" spans="3:29" ht="12.75">
      <c r="C248" s="396" t="s">
        <v>96</v>
      </c>
      <c r="D248" s="187">
        <f>SUM(D249:D263)</f>
        <v>11804893</v>
      </c>
      <c r="E248" s="187">
        <f aca="true" t="shared" si="13" ref="E248:H248">SUM(E249:E263)</f>
        <v>12025905</v>
      </c>
      <c r="F248" s="187">
        <f t="shared" si="13"/>
        <v>11709937</v>
      </c>
      <c r="G248" s="187">
        <f t="shared" si="13"/>
        <v>11729349</v>
      </c>
      <c r="H248" s="187">
        <f t="shared" si="13"/>
        <v>11542043</v>
      </c>
      <c r="I248" s="392">
        <v>11447540</v>
      </c>
      <c r="J248" s="187">
        <f>SUM(J249:J263)</f>
        <v>11808319</v>
      </c>
      <c r="K248" s="187">
        <f aca="true" t="shared" si="14" ref="K248:M248">SUM(K249:K263)</f>
        <v>12063630</v>
      </c>
      <c r="L248" s="187">
        <f t="shared" si="14"/>
        <v>12203015</v>
      </c>
      <c r="M248" s="187">
        <f t="shared" si="14"/>
        <v>11978127</v>
      </c>
      <c r="N248" s="392">
        <v>12042766</v>
      </c>
      <c r="O248" s="392">
        <v>11566789</v>
      </c>
      <c r="P248" s="392">
        <v>11726695</v>
      </c>
      <c r="Q248" s="392">
        <v>10487524</v>
      </c>
      <c r="R248" s="392">
        <v>12010020</v>
      </c>
      <c r="S248" s="392">
        <v>11474998</v>
      </c>
      <c r="T248" s="392">
        <v>11192925</v>
      </c>
      <c r="U248" s="392">
        <v>11268255</v>
      </c>
      <c r="V248" s="392">
        <v>11712654</v>
      </c>
      <c r="W248" s="392">
        <v>11553958</v>
      </c>
      <c r="X248" s="392">
        <v>11275987</v>
      </c>
      <c r="Y248" s="392">
        <v>11285756</v>
      </c>
      <c r="Z248" s="392">
        <v>11068012</v>
      </c>
      <c r="AA248" s="392">
        <v>11288563</v>
      </c>
      <c r="AB248" s="187">
        <f>SUM(AB249:AB263)</f>
        <v>11433604</v>
      </c>
      <c r="AC248" s="13"/>
    </row>
    <row r="249" spans="3:29" ht="12.75">
      <c r="C249" s="390" t="s">
        <v>31</v>
      </c>
      <c r="D249" s="392">
        <v>211168</v>
      </c>
      <c r="E249" s="392">
        <v>216747</v>
      </c>
      <c r="F249" s="392">
        <v>226789</v>
      </c>
      <c r="G249" s="392">
        <v>230393</v>
      </c>
      <c r="H249" s="392">
        <v>231198</v>
      </c>
      <c r="I249" s="392">
        <v>226812</v>
      </c>
      <c r="J249" s="392">
        <v>226843</v>
      </c>
      <c r="K249" s="392">
        <v>238107</v>
      </c>
      <c r="L249" s="392">
        <v>235497</v>
      </c>
      <c r="M249" s="392">
        <v>239036</v>
      </c>
      <c r="N249" s="392">
        <v>236770</v>
      </c>
      <c r="O249" s="392">
        <v>228084</v>
      </c>
      <c r="P249" s="392">
        <v>238950</v>
      </c>
      <c r="Q249" s="392">
        <v>237726</v>
      </c>
      <c r="R249" s="392">
        <v>240546</v>
      </c>
      <c r="S249" s="392">
        <v>230112</v>
      </c>
      <c r="T249" s="392">
        <v>223551</v>
      </c>
      <c r="U249" s="392">
        <v>229386</v>
      </c>
      <c r="V249" s="392">
        <v>238873</v>
      </c>
      <c r="W249" s="392">
        <v>244484</v>
      </c>
      <c r="X249" s="392">
        <v>233247</v>
      </c>
      <c r="Y249" s="392">
        <v>227943</v>
      </c>
      <c r="Z249" s="392">
        <v>224847</v>
      </c>
      <c r="AA249" s="392">
        <v>230342</v>
      </c>
      <c r="AB249" s="392">
        <v>236521</v>
      </c>
      <c r="AC249" s="13"/>
    </row>
    <row r="250" spans="3:29" ht="12.75">
      <c r="C250" s="390" t="s">
        <v>33</v>
      </c>
      <c r="D250" s="392">
        <v>330455</v>
      </c>
      <c r="E250" s="392">
        <v>310224</v>
      </c>
      <c r="F250" s="392">
        <v>251579</v>
      </c>
      <c r="G250" s="392">
        <v>288674</v>
      </c>
      <c r="H250" s="392">
        <v>272471</v>
      </c>
      <c r="I250" s="392">
        <v>290194</v>
      </c>
      <c r="J250" s="392">
        <v>281780</v>
      </c>
      <c r="K250" s="392">
        <v>292317</v>
      </c>
      <c r="L250" s="392">
        <v>297931</v>
      </c>
      <c r="M250" s="392">
        <v>279184</v>
      </c>
      <c r="N250" s="392">
        <v>283196</v>
      </c>
      <c r="O250" s="392">
        <v>284496</v>
      </c>
      <c r="P250" s="392">
        <v>265473</v>
      </c>
      <c r="Q250" s="392">
        <v>270263</v>
      </c>
      <c r="R250" s="392">
        <v>267505</v>
      </c>
      <c r="S250" s="392">
        <v>284832</v>
      </c>
      <c r="T250" s="392">
        <v>281080</v>
      </c>
      <c r="U250" s="392">
        <v>283419</v>
      </c>
      <c r="V250" s="392">
        <v>301386</v>
      </c>
      <c r="W250" s="392">
        <v>333304</v>
      </c>
      <c r="X250" s="392">
        <v>310683</v>
      </c>
      <c r="Y250" s="392">
        <v>312709</v>
      </c>
      <c r="Z250" s="392">
        <v>319439</v>
      </c>
      <c r="AA250" s="392">
        <v>316336</v>
      </c>
      <c r="AB250" s="392">
        <v>325863</v>
      </c>
      <c r="AC250" s="13"/>
    </row>
    <row r="251" spans="3:29" ht="12.75">
      <c r="C251" s="390" t="s">
        <v>73</v>
      </c>
      <c r="D251" s="392">
        <v>2070443</v>
      </c>
      <c r="E251" s="392">
        <v>2031551</v>
      </c>
      <c r="F251" s="392">
        <v>1869574</v>
      </c>
      <c r="G251" s="392">
        <v>2008904</v>
      </c>
      <c r="H251" s="392">
        <v>1945913</v>
      </c>
      <c r="I251" s="392">
        <v>2006076</v>
      </c>
      <c r="J251" s="392">
        <v>2035526</v>
      </c>
      <c r="K251" s="392">
        <v>2125071</v>
      </c>
      <c r="L251" s="392">
        <v>2158685</v>
      </c>
      <c r="M251" s="392">
        <v>2138509</v>
      </c>
      <c r="N251" s="392">
        <v>2147881</v>
      </c>
      <c r="O251" s="392">
        <v>2215226</v>
      </c>
      <c r="P251" s="392">
        <v>2089351</v>
      </c>
      <c r="Q251" s="392">
        <v>1774097</v>
      </c>
      <c r="R251" s="392">
        <v>2286595</v>
      </c>
      <c r="S251" s="392">
        <v>2196576</v>
      </c>
      <c r="T251" s="392">
        <v>2034981</v>
      </c>
      <c r="U251" s="392">
        <v>2104272</v>
      </c>
      <c r="V251" s="392">
        <v>2203551</v>
      </c>
      <c r="W251" s="392">
        <v>2240736</v>
      </c>
      <c r="X251" s="392">
        <v>2035083</v>
      </c>
      <c r="Y251" s="392">
        <v>1976350</v>
      </c>
      <c r="Z251" s="392">
        <v>2069860</v>
      </c>
      <c r="AA251" s="392">
        <v>2078314</v>
      </c>
      <c r="AB251" s="394">
        <v>2078314</v>
      </c>
      <c r="AC251" s="13"/>
    </row>
    <row r="252" spans="3:29" ht="12.75">
      <c r="C252" s="390" t="s">
        <v>35</v>
      </c>
      <c r="D252" s="392">
        <v>688785</v>
      </c>
      <c r="E252" s="392">
        <v>688729</v>
      </c>
      <c r="F252" s="392">
        <v>685141</v>
      </c>
      <c r="G252" s="392">
        <v>674297</v>
      </c>
      <c r="H252" s="392">
        <v>673518</v>
      </c>
      <c r="I252" s="392">
        <v>676229</v>
      </c>
      <c r="J252" s="392">
        <v>674014</v>
      </c>
      <c r="K252" s="392">
        <v>682934</v>
      </c>
      <c r="L252" s="392">
        <v>680172</v>
      </c>
      <c r="M252" s="392">
        <v>683619</v>
      </c>
      <c r="N252" s="392">
        <v>690217</v>
      </c>
      <c r="O252" s="392">
        <v>681798</v>
      </c>
      <c r="P252" s="392">
        <v>670977</v>
      </c>
      <c r="Q252" s="392">
        <v>671677</v>
      </c>
      <c r="R252" s="392">
        <v>670050</v>
      </c>
      <c r="S252" s="392">
        <v>662770</v>
      </c>
      <c r="T252" s="392">
        <v>658978</v>
      </c>
      <c r="U252" s="392">
        <v>660373</v>
      </c>
      <c r="V252" s="392">
        <v>723346</v>
      </c>
      <c r="W252" s="392">
        <v>713678</v>
      </c>
      <c r="X252" s="392">
        <v>712278</v>
      </c>
      <c r="Y252" s="392">
        <v>716724</v>
      </c>
      <c r="Z252" s="392">
        <v>703588</v>
      </c>
      <c r="AA252" s="392">
        <v>700308</v>
      </c>
      <c r="AB252" s="394">
        <v>700308</v>
      </c>
      <c r="AC252" s="13"/>
    </row>
    <row r="253" spans="3:29" ht="12.75">
      <c r="C253" s="390" t="s">
        <v>36</v>
      </c>
      <c r="D253" s="392">
        <v>213774</v>
      </c>
      <c r="E253" s="392">
        <v>275253</v>
      </c>
      <c r="F253" s="392">
        <v>251435</v>
      </c>
      <c r="G253" s="392">
        <v>226238</v>
      </c>
      <c r="H253" s="392">
        <v>251169</v>
      </c>
      <c r="I253" s="392">
        <v>233551</v>
      </c>
      <c r="J253" s="392">
        <v>231391</v>
      </c>
      <c r="K253" s="392">
        <v>239367</v>
      </c>
      <c r="L253" s="392">
        <v>232879</v>
      </c>
      <c r="M253" s="392">
        <v>231720</v>
      </c>
      <c r="N253" s="392">
        <v>224016</v>
      </c>
      <c r="O253" s="392">
        <v>216476</v>
      </c>
      <c r="P253" s="392">
        <v>201875</v>
      </c>
      <c r="Q253" s="392">
        <v>192381</v>
      </c>
      <c r="R253" s="392">
        <v>213805</v>
      </c>
      <c r="S253" s="392">
        <v>213091</v>
      </c>
      <c r="T253" s="392">
        <v>184067</v>
      </c>
      <c r="U253" s="392">
        <v>176707</v>
      </c>
      <c r="V253" s="392">
        <v>202398</v>
      </c>
      <c r="W253" s="392">
        <v>205028</v>
      </c>
      <c r="X253" s="392">
        <v>207595</v>
      </c>
      <c r="Y253" s="392">
        <v>234063</v>
      </c>
      <c r="Z253" s="392">
        <v>233125</v>
      </c>
      <c r="AA253" s="392">
        <v>220645</v>
      </c>
      <c r="AB253" s="392">
        <v>219932</v>
      </c>
      <c r="AC253" s="13"/>
    </row>
    <row r="254" spans="3:29" ht="12.75">
      <c r="C254" s="390" t="s">
        <v>37</v>
      </c>
      <c r="D254" s="392">
        <v>1130000</v>
      </c>
      <c r="E254" s="392">
        <v>1089351</v>
      </c>
      <c r="F254" s="392">
        <v>1015605</v>
      </c>
      <c r="G254" s="392">
        <v>1053114</v>
      </c>
      <c r="H254" s="392">
        <v>1023804</v>
      </c>
      <c r="I254" s="392">
        <v>896174</v>
      </c>
      <c r="J254" s="392">
        <v>1200771</v>
      </c>
      <c r="K254" s="392">
        <v>1157484</v>
      </c>
      <c r="L254" s="392">
        <v>1222945</v>
      </c>
      <c r="M254" s="392">
        <v>1006147</v>
      </c>
      <c r="N254" s="392">
        <v>1104247</v>
      </c>
      <c r="O254" s="392">
        <v>994325</v>
      </c>
      <c r="P254" s="392">
        <v>1024558</v>
      </c>
      <c r="Q254" s="392">
        <v>1049116</v>
      </c>
      <c r="R254" s="392">
        <v>1103483</v>
      </c>
      <c r="S254" s="392">
        <v>896944</v>
      </c>
      <c r="T254" s="392">
        <v>989438</v>
      </c>
      <c r="U254" s="392">
        <v>1079886</v>
      </c>
      <c r="V254" s="392">
        <v>1042169</v>
      </c>
      <c r="W254" s="392">
        <v>958375</v>
      </c>
      <c r="X254" s="392">
        <v>1011297</v>
      </c>
      <c r="Y254" s="392">
        <v>1118294</v>
      </c>
      <c r="Z254" s="392">
        <v>971889</v>
      </c>
      <c r="AA254" s="392">
        <v>1165016</v>
      </c>
      <c r="AB254" s="392">
        <v>1017257</v>
      </c>
      <c r="AC254" s="13"/>
    </row>
    <row r="255" spans="3:29" ht="12.75">
      <c r="C255" s="390" t="s">
        <v>22</v>
      </c>
      <c r="D255" s="392">
        <v>3027598</v>
      </c>
      <c r="E255" s="392">
        <v>3209059</v>
      </c>
      <c r="F255" s="392">
        <v>3269954</v>
      </c>
      <c r="G255" s="392">
        <v>3162115</v>
      </c>
      <c r="H255" s="392">
        <v>3151881</v>
      </c>
      <c r="I255" s="392">
        <v>3142508</v>
      </c>
      <c r="J255" s="392">
        <v>3152193</v>
      </c>
      <c r="K255" s="392">
        <v>3278301</v>
      </c>
      <c r="L255" s="392">
        <v>3390284</v>
      </c>
      <c r="M255" s="392">
        <v>3325288</v>
      </c>
      <c r="N255" s="392">
        <v>3351884</v>
      </c>
      <c r="O255" s="392">
        <v>3198341</v>
      </c>
      <c r="P255" s="392">
        <v>3336842</v>
      </c>
      <c r="Q255" s="392">
        <v>2669872</v>
      </c>
      <c r="R255" s="392">
        <v>3271370</v>
      </c>
      <c r="S255" s="392">
        <v>3169671</v>
      </c>
      <c r="T255" s="392">
        <v>3125008</v>
      </c>
      <c r="U255" s="392">
        <v>3073360</v>
      </c>
      <c r="V255" s="392">
        <v>3254200</v>
      </c>
      <c r="W255" s="392">
        <v>3279522</v>
      </c>
      <c r="X255" s="392">
        <v>3215781</v>
      </c>
      <c r="Y255" s="392">
        <v>3074405</v>
      </c>
      <c r="Z255" s="392">
        <v>3135765</v>
      </c>
      <c r="AA255" s="392">
        <v>3098203</v>
      </c>
      <c r="AB255" s="392">
        <v>3209900</v>
      </c>
      <c r="AC255" s="13"/>
    </row>
    <row r="256" spans="3:29" ht="12.75">
      <c r="C256" s="390" t="s">
        <v>39</v>
      </c>
      <c r="D256" s="392">
        <v>1253503</v>
      </c>
      <c r="E256" s="392">
        <v>1387100</v>
      </c>
      <c r="F256" s="392">
        <v>1324102</v>
      </c>
      <c r="G256" s="392">
        <v>1275465</v>
      </c>
      <c r="H256" s="392">
        <v>1267260</v>
      </c>
      <c r="I256" s="392">
        <v>1246128</v>
      </c>
      <c r="J256" s="392">
        <v>1212782</v>
      </c>
      <c r="K256" s="392">
        <v>1248960</v>
      </c>
      <c r="L256" s="392">
        <v>1268917</v>
      </c>
      <c r="M256" s="392">
        <v>1296571</v>
      </c>
      <c r="N256" s="392">
        <v>1224128</v>
      </c>
      <c r="O256" s="392">
        <v>1213972</v>
      </c>
      <c r="P256" s="392">
        <v>1207183</v>
      </c>
      <c r="Q256" s="392">
        <v>1085791</v>
      </c>
      <c r="R256" s="392">
        <v>1297048</v>
      </c>
      <c r="S256" s="392">
        <v>1252035</v>
      </c>
      <c r="T256" s="392">
        <v>1148480</v>
      </c>
      <c r="U256" s="392">
        <v>1169949</v>
      </c>
      <c r="V256" s="392">
        <v>1163840</v>
      </c>
      <c r="W256" s="392">
        <v>1089005</v>
      </c>
      <c r="X256" s="392">
        <v>1101708</v>
      </c>
      <c r="Y256" s="392">
        <v>1146858</v>
      </c>
      <c r="Z256" s="392">
        <v>1042543</v>
      </c>
      <c r="AA256" s="392">
        <v>1074107</v>
      </c>
      <c r="AB256" s="392">
        <v>1100636</v>
      </c>
      <c r="AC256" s="13"/>
    </row>
    <row r="257" spans="3:28" ht="12.75">
      <c r="C257" s="390" t="s">
        <v>29</v>
      </c>
      <c r="D257" s="392">
        <v>16711</v>
      </c>
      <c r="E257" s="392">
        <v>16346</v>
      </c>
      <c r="F257" s="392">
        <v>17621</v>
      </c>
      <c r="G257" s="392">
        <v>17282</v>
      </c>
      <c r="H257" s="392">
        <v>16560</v>
      </c>
      <c r="I257" s="392">
        <v>16736</v>
      </c>
      <c r="J257" s="392">
        <v>17063</v>
      </c>
      <c r="K257" s="392">
        <v>16417</v>
      </c>
      <c r="L257" s="392">
        <v>16917</v>
      </c>
      <c r="M257" s="392">
        <v>16216</v>
      </c>
      <c r="N257" s="392">
        <v>16157</v>
      </c>
      <c r="O257" s="392">
        <v>16152</v>
      </c>
      <c r="P257" s="392">
        <v>15201</v>
      </c>
      <c r="Q257" s="392">
        <v>14974</v>
      </c>
      <c r="R257" s="392">
        <v>15927</v>
      </c>
      <c r="S257" s="392">
        <v>15691</v>
      </c>
      <c r="T257" s="392">
        <v>15683</v>
      </c>
      <c r="U257" s="392">
        <v>15886</v>
      </c>
      <c r="V257" s="392">
        <v>16416</v>
      </c>
      <c r="W257" s="392">
        <v>16592</v>
      </c>
      <c r="X257" s="392">
        <v>15839</v>
      </c>
      <c r="Y257" s="392">
        <v>15400</v>
      </c>
      <c r="Z257" s="392">
        <v>15875</v>
      </c>
      <c r="AA257" s="392">
        <v>16026</v>
      </c>
      <c r="AB257" s="392">
        <v>16085</v>
      </c>
    </row>
    <row r="258" spans="3:28" ht="12.75">
      <c r="C258" s="390" t="s">
        <v>18</v>
      </c>
      <c r="D258" s="392">
        <v>501498</v>
      </c>
      <c r="E258" s="392">
        <v>493958</v>
      </c>
      <c r="F258" s="392">
        <v>526785</v>
      </c>
      <c r="G258" s="392">
        <v>515366</v>
      </c>
      <c r="H258" s="392">
        <v>450728</v>
      </c>
      <c r="I258" s="392">
        <v>450313</v>
      </c>
      <c r="J258" s="392">
        <v>473128</v>
      </c>
      <c r="K258" s="392">
        <v>486327</v>
      </c>
      <c r="L258" s="392">
        <v>409822</v>
      </c>
      <c r="M258" s="392">
        <v>420413</v>
      </c>
      <c r="N258" s="392">
        <v>410314</v>
      </c>
      <c r="O258" s="392">
        <v>399020</v>
      </c>
      <c r="P258" s="392">
        <v>413921</v>
      </c>
      <c r="Q258" s="392">
        <v>339756</v>
      </c>
      <c r="R258" s="392">
        <v>374976</v>
      </c>
      <c r="S258" s="392">
        <v>363250</v>
      </c>
      <c r="T258" s="392">
        <v>371674</v>
      </c>
      <c r="U258" s="392">
        <v>367665</v>
      </c>
      <c r="V258" s="392">
        <v>374374</v>
      </c>
      <c r="W258" s="392">
        <v>360939</v>
      </c>
      <c r="X258" s="392">
        <v>360460</v>
      </c>
      <c r="Y258" s="392">
        <v>354483</v>
      </c>
      <c r="Z258" s="392">
        <v>335317</v>
      </c>
      <c r="AA258" s="392">
        <v>355400</v>
      </c>
      <c r="AB258" s="392">
        <v>382635</v>
      </c>
    </row>
    <row r="259" spans="3:28" ht="12.75">
      <c r="C259" s="390" t="s">
        <v>44</v>
      </c>
      <c r="D259" s="392">
        <v>274537</v>
      </c>
      <c r="E259" s="392">
        <v>272231</v>
      </c>
      <c r="F259" s="392">
        <v>268199</v>
      </c>
      <c r="G259" s="392">
        <v>262892</v>
      </c>
      <c r="H259" s="392">
        <v>267334</v>
      </c>
      <c r="I259" s="392">
        <v>259699</v>
      </c>
      <c r="J259" s="392">
        <v>263280</v>
      </c>
      <c r="K259" s="392">
        <v>273526</v>
      </c>
      <c r="L259" s="392">
        <v>286487</v>
      </c>
      <c r="M259" s="392">
        <v>284389</v>
      </c>
      <c r="N259" s="392">
        <v>268578</v>
      </c>
      <c r="O259" s="392">
        <v>272875</v>
      </c>
      <c r="P259" s="392">
        <v>275395</v>
      </c>
      <c r="Q259" s="392">
        <v>259515</v>
      </c>
      <c r="R259" s="392">
        <v>289495</v>
      </c>
      <c r="S259" s="392">
        <v>280074</v>
      </c>
      <c r="T259" s="392">
        <v>269905</v>
      </c>
      <c r="U259" s="392">
        <v>265856</v>
      </c>
      <c r="V259" s="392">
        <v>283645</v>
      </c>
      <c r="W259" s="392">
        <v>272118</v>
      </c>
      <c r="X259" s="392">
        <v>265092</v>
      </c>
      <c r="Y259" s="392">
        <v>264304</v>
      </c>
      <c r="Z259" s="392">
        <v>244722</v>
      </c>
      <c r="AA259" s="392">
        <v>240074</v>
      </c>
      <c r="AB259" s="392">
        <v>254460</v>
      </c>
    </row>
    <row r="260" spans="3:28" ht="12.75">
      <c r="C260" s="390" t="s">
        <v>27</v>
      </c>
      <c r="D260" s="393">
        <v>177953</v>
      </c>
      <c r="E260" s="393">
        <v>177953</v>
      </c>
      <c r="F260" s="393">
        <v>177953</v>
      </c>
      <c r="G260" s="393">
        <v>177953</v>
      </c>
      <c r="H260" s="393">
        <v>177953</v>
      </c>
      <c r="I260" s="392">
        <v>177953</v>
      </c>
      <c r="J260" s="392">
        <v>192448</v>
      </c>
      <c r="K260" s="392">
        <v>176294</v>
      </c>
      <c r="L260" s="392">
        <v>165707</v>
      </c>
      <c r="M260" s="392">
        <v>220239</v>
      </c>
      <c r="N260" s="392">
        <v>216439</v>
      </c>
      <c r="O260" s="392">
        <v>166112</v>
      </c>
      <c r="P260" s="392">
        <v>208558</v>
      </c>
      <c r="Q260" s="392">
        <v>163672</v>
      </c>
      <c r="R260" s="392">
        <v>194553</v>
      </c>
      <c r="S260" s="392">
        <v>148111</v>
      </c>
      <c r="T260" s="392">
        <v>195023</v>
      </c>
      <c r="U260" s="392">
        <v>170472</v>
      </c>
      <c r="V260" s="392">
        <v>193871</v>
      </c>
      <c r="W260" s="392">
        <v>172322</v>
      </c>
      <c r="X260" s="392">
        <v>156027</v>
      </c>
      <c r="Y260" s="392">
        <v>156266</v>
      </c>
      <c r="Z260" s="392">
        <v>151130</v>
      </c>
      <c r="AA260" s="392">
        <v>167119</v>
      </c>
      <c r="AB260" s="392">
        <v>166944</v>
      </c>
    </row>
    <row r="261" spans="3:28" ht="12.75">
      <c r="C261" s="390" t="s">
        <v>24</v>
      </c>
      <c r="D261" s="392">
        <v>145394</v>
      </c>
      <c r="E261" s="392">
        <v>125697</v>
      </c>
      <c r="F261" s="392">
        <v>110152</v>
      </c>
      <c r="G261" s="392">
        <v>129591</v>
      </c>
      <c r="H261" s="392">
        <v>125841</v>
      </c>
      <c r="I261" s="392">
        <v>137503</v>
      </c>
      <c r="J261" s="392">
        <v>141868</v>
      </c>
      <c r="K261" s="392">
        <v>143923</v>
      </c>
      <c r="L261" s="392">
        <v>125716</v>
      </c>
      <c r="M261" s="392">
        <v>135477</v>
      </c>
      <c r="N261" s="392">
        <v>161687</v>
      </c>
      <c r="O261" s="392">
        <v>148650</v>
      </c>
      <c r="P261" s="392">
        <v>153911</v>
      </c>
      <c r="Q261" s="392">
        <v>150675</v>
      </c>
      <c r="R261" s="392">
        <v>152253</v>
      </c>
      <c r="S261" s="392">
        <v>156552</v>
      </c>
      <c r="T261" s="392">
        <v>137825</v>
      </c>
      <c r="U261" s="392">
        <v>167804</v>
      </c>
      <c r="V261" s="392">
        <v>164180</v>
      </c>
      <c r="W261" s="392">
        <v>165630</v>
      </c>
      <c r="X261" s="392">
        <v>146493</v>
      </c>
      <c r="Y261" s="392">
        <v>151093</v>
      </c>
      <c r="Z261" s="392">
        <v>148328</v>
      </c>
      <c r="AA261" s="392">
        <v>150637</v>
      </c>
      <c r="AB261" s="392">
        <v>155165</v>
      </c>
    </row>
    <row r="262" spans="3:28" ht="12.75">
      <c r="C262" s="390" t="s">
        <v>47</v>
      </c>
      <c r="D262" s="392">
        <v>248820</v>
      </c>
      <c r="E262" s="392">
        <v>217452</v>
      </c>
      <c r="F262" s="392">
        <v>200794</v>
      </c>
      <c r="G262" s="392">
        <v>234325</v>
      </c>
      <c r="H262" s="392">
        <v>213673</v>
      </c>
      <c r="I262" s="392">
        <v>214924</v>
      </c>
      <c r="J262" s="392">
        <v>232492</v>
      </c>
      <c r="K262" s="392">
        <v>231862</v>
      </c>
      <c r="L262" s="392">
        <v>223562</v>
      </c>
      <c r="M262" s="392">
        <v>213825</v>
      </c>
      <c r="N262" s="392">
        <v>219758</v>
      </c>
      <c r="O262" s="392">
        <v>216026</v>
      </c>
      <c r="P262" s="392">
        <v>222056</v>
      </c>
      <c r="Q262" s="392">
        <v>218379</v>
      </c>
      <c r="R262" s="392">
        <v>225952</v>
      </c>
      <c r="S262" s="392">
        <v>214125</v>
      </c>
      <c r="T262" s="392">
        <v>194207</v>
      </c>
      <c r="U262" s="392">
        <v>217632</v>
      </c>
      <c r="V262" s="392">
        <v>218964</v>
      </c>
      <c r="W262" s="392">
        <v>239085</v>
      </c>
      <c r="X262" s="392">
        <v>226840</v>
      </c>
      <c r="Y262" s="392">
        <v>226956</v>
      </c>
      <c r="Z262" s="392">
        <v>237150</v>
      </c>
      <c r="AA262" s="392">
        <v>249371</v>
      </c>
      <c r="AB262" s="394">
        <v>249371</v>
      </c>
    </row>
    <row r="263" spans="3:28" ht="12.75">
      <c r="C263" s="390" t="s">
        <v>21</v>
      </c>
      <c r="D263" s="392">
        <v>1514254</v>
      </c>
      <c r="E263" s="394">
        <v>1514254</v>
      </c>
      <c r="F263" s="394">
        <v>1514254</v>
      </c>
      <c r="G263" s="394">
        <v>1472740</v>
      </c>
      <c r="H263" s="394">
        <v>1472740</v>
      </c>
      <c r="I263" s="392">
        <v>1472740</v>
      </c>
      <c r="J263" s="394">
        <v>1472740</v>
      </c>
      <c r="K263" s="394">
        <v>1472740</v>
      </c>
      <c r="L263" s="394">
        <v>1487494</v>
      </c>
      <c r="M263" s="394">
        <v>1487494</v>
      </c>
      <c r="N263" s="392">
        <v>1487494</v>
      </c>
      <c r="O263" s="392">
        <v>1315236</v>
      </c>
      <c r="P263" s="392">
        <v>1402444</v>
      </c>
      <c r="Q263" s="392">
        <v>1389630</v>
      </c>
      <c r="R263" s="392">
        <v>1406462</v>
      </c>
      <c r="S263" s="392">
        <v>1391164</v>
      </c>
      <c r="T263" s="392">
        <v>1363025</v>
      </c>
      <c r="U263" s="392">
        <v>1285588</v>
      </c>
      <c r="V263" s="392">
        <v>1331441</v>
      </c>
      <c r="W263" s="392">
        <v>1263140</v>
      </c>
      <c r="X263" s="392">
        <v>1277564</v>
      </c>
      <c r="Y263" s="392">
        <v>1309908</v>
      </c>
      <c r="Z263" s="392">
        <v>1234434</v>
      </c>
      <c r="AA263" s="392">
        <v>1226665</v>
      </c>
      <c r="AB263" s="392">
        <v>1320213</v>
      </c>
    </row>
    <row r="264" spans="5:27" ht="12.75">
      <c r="E264" s="113"/>
      <c r="F264" s="113"/>
      <c r="G264" s="113"/>
      <c r="H264" s="113"/>
      <c r="I264" s="113"/>
      <c r="K264" s="113"/>
      <c r="L264" s="113"/>
      <c r="M264" s="113"/>
      <c r="N264" s="113"/>
      <c r="AA264" s="113"/>
    </row>
    <row r="265" spans="3:28" ht="12.75">
      <c r="C265" s="388" t="s">
        <v>88</v>
      </c>
      <c r="D265" s="388" t="s">
        <v>89</v>
      </c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3:28" ht="12.75">
      <c r="C266" s="388" t="s">
        <v>66</v>
      </c>
      <c r="D266" s="388" t="s">
        <v>110</v>
      </c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3:28" ht="12.75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3:28" ht="12.75">
      <c r="C268" s="390" t="s">
        <v>67</v>
      </c>
      <c r="D268" s="390" t="s">
        <v>97</v>
      </c>
      <c r="E268" s="390" t="s">
        <v>98</v>
      </c>
      <c r="F268" s="390" t="s">
        <v>99</v>
      </c>
      <c r="G268" s="390" t="s">
        <v>100</v>
      </c>
      <c r="H268" s="390" t="s">
        <v>101</v>
      </c>
      <c r="I268" s="390" t="s">
        <v>68</v>
      </c>
      <c r="J268" s="390" t="s">
        <v>91</v>
      </c>
      <c r="K268" s="390" t="s">
        <v>92</v>
      </c>
      <c r="L268" s="390" t="s">
        <v>93</v>
      </c>
      <c r="M268" s="390" t="s">
        <v>94</v>
      </c>
      <c r="N268" s="390" t="s">
        <v>50</v>
      </c>
      <c r="O268" s="390" t="s">
        <v>51</v>
      </c>
      <c r="P268" s="390" t="s">
        <v>52</v>
      </c>
      <c r="Q268" s="390" t="s">
        <v>53</v>
      </c>
      <c r="R268" s="390" t="s">
        <v>54</v>
      </c>
      <c r="S268" s="390" t="s">
        <v>55</v>
      </c>
      <c r="T268" s="390" t="s">
        <v>56</v>
      </c>
      <c r="U268" s="390" t="s">
        <v>57</v>
      </c>
      <c r="V268" s="390" t="s">
        <v>58</v>
      </c>
      <c r="W268" s="390" t="s">
        <v>59</v>
      </c>
      <c r="X268" s="390" t="s">
        <v>60</v>
      </c>
      <c r="Y268" s="390" t="s">
        <v>61</v>
      </c>
      <c r="Z268" s="390" t="s">
        <v>69</v>
      </c>
      <c r="AA268" s="390" t="s">
        <v>70</v>
      </c>
      <c r="AB268" s="390" t="s">
        <v>71</v>
      </c>
    </row>
    <row r="269" spans="3:28" ht="12.75">
      <c r="C269" s="396" t="s">
        <v>96</v>
      </c>
      <c r="D269" s="187">
        <f>SUM(D270:D284)</f>
        <v>144262</v>
      </c>
      <c r="E269" s="187">
        <f aca="true" t="shared" si="15" ref="E269:H269">SUM(E270:E284)</f>
        <v>142081</v>
      </c>
      <c r="F269" s="187">
        <f t="shared" si="15"/>
        <v>141253</v>
      </c>
      <c r="G269" s="187">
        <f t="shared" si="15"/>
        <v>139872</v>
      </c>
      <c r="H269" s="187">
        <f t="shared" si="15"/>
        <v>139720</v>
      </c>
      <c r="I269" s="397">
        <v>139476</v>
      </c>
      <c r="J269" s="187">
        <f aca="true" t="shared" si="16" ref="J269:M269">SUM(J270:J284)</f>
        <v>139013</v>
      </c>
      <c r="K269" s="187">
        <f t="shared" si="16"/>
        <v>138612</v>
      </c>
      <c r="L269" s="187">
        <f t="shared" si="16"/>
        <v>137776</v>
      </c>
      <c r="M269" s="187">
        <f t="shared" si="16"/>
        <v>134555</v>
      </c>
      <c r="N269" s="392">
        <v>133315</v>
      </c>
      <c r="O269" s="392">
        <v>133139</v>
      </c>
      <c r="P269" s="392">
        <v>132735</v>
      </c>
      <c r="Q269" s="392">
        <v>132198</v>
      </c>
      <c r="R269" s="392">
        <v>132880</v>
      </c>
      <c r="S269" s="392">
        <v>132498</v>
      </c>
      <c r="T269" s="392">
        <v>129599</v>
      </c>
      <c r="U269" s="392">
        <v>130445</v>
      </c>
      <c r="V269" s="392">
        <v>129422</v>
      </c>
      <c r="W269" s="392">
        <v>128053</v>
      </c>
      <c r="X269" s="392">
        <v>126877</v>
      </c>
      <c r="Y269" s="392">
        <v>127088</v>
      </c>
      <c r="Z269" s="392">
        <v>126622</v>
      </c>
      <c r="AA269" s="392">
        <v>126205</v>
      </c>
      <c r="AB269" s="187">
        <f>SUM(AB270:AB284)</f>
        <v>126110</v>
      </c>
    </row>
    <row r="270" spans="3:28" ht="12.75">
      <c r="C270" s="390" t="s">
        <v>31</v>
      </c>
      <c r="D270" s="392">
        <v>1384</v>
      </c>
      <c r="E270" s="392">
        <v>1375</v>
      </c>
      <c r="F270" s="392">
        <v>1354</v>
      </c>
      <c r="G270" s="392">
        <v>1371</v>
      </c>
      <c r="H270" s="392">
        <v>1370</v>
      </c>
      <c r="I270" s="392">
        <v>1386</v>
      </c>
      <c r="J270" s="392">
        <v>1391</v>
      </c>
      <c r="K270" s="392">
        <v>1383</v>
      </c>
      <c r="L270" s="392">
        <v>1391</v>
      </c>
      <c r="M270" s="392">
        <v>1394</v>
      </c>
      <c r="N270" s="392">
        <v>1396</v>
      </c>
      <c r="O270" s="392">
        <v>1390</v>
      </c>
      <c r="P270" s="392">
        <v>1393</v>
      </c>
      <c r="Q270" s="392">
        <v>1392</v>
      </c>
      <c r="R270" s="392">
        <v>1394</v>
      </c>
      <c r="S270" s="392">
        <v>1386</v>
      </c>
      <c r="T270" s="392">
        <v>1382</v>
      </c>
      <c r="U270" s="392">
        <v>1370</v>
      </c>
      <c r="V270" s="392">
        <v>1374</v>
      </c>
      <c r="W270" s="392">
        <v>1365</v>
      </c>
      <c r="X270" s="392">
        <v>1358</v>
      </c>
      <c r="Y270" s="392">
        <v>1337</v>
      </c>
      <c r="Z270" s="392">
        <v>1334</v>
      </c>
      <c r="AA270" s="392">
        <v>1339</v>
      </c>
      <c r="AB270" s="392">
        <v>1333</v>
      </c>
    </row>
    <row r="271" spans="3:28" ht="12.75">
      <c r="C271" s="390" t="s">
        <v>33</v>
      </c>
      <c r="D271" s="392">
        <v>2788</v>
      </c>
      <c r="E271" s="392">
        <v>2786</v>
      </c>
      <c r="F271" s="392">
        <v>2755</v>
      </c>
      <c r="G271" s="392">
        <v>2711</v>
      </c>
      <c r="H271" s="392">
        <v>2713</v>
      </c>
      <c r="I271" s="392">
        <v>2722</v>
      </c>
      <c r="J271" s="392">
        <v>3007</v>
      </c>
      <c r="K271" s="392">
        <v>2966</v>
      </c>
      <c r="L271" s="392">
        <v>2976</v>
      </c>
      <c r="M271" s="392">
        <v>2998</v>
      </c>
      <c r="N271" s="392">
        <v>2650</v>
      </c>
      <c r="O271" s="392">
        <v>2689</v>
      </c>
      <c r="P271" s="392">
        <v>2676</v>
      </c>
      <c r="Q271" s="392">
        <v>2642</v>
      </c>
      <c r="R271" s="392">
        <v>2664</v>
      </c>
      <c r="S271" s="392">
        <v>2712</v>
      </c>
      <c r="T271" s="392">
        <v>2712</v>
      </c>
      <c r="U271" s="392">
        <v>2695</v>
      </c>
      <c r="V271" s="392">
        <v>2683</v>
      </c>
      <c r="W271" s="392">
        <v>2639</v>
      </c>
      <c r="X271" s="392">
        <v>2676</v>
      </c>
      <c r="Y271" s="392">
        <v>2673</v>
      </c>
      <c r="Z271" s="392">
        <v>2664</v>
      </c>
      <c r="AA271" s="392">
        <v>2628</v>
      </c>
      <c r="AB271" s="392">
        <v>2652</v>
      </c>
    </row>
    <row r="272" spans="3:28" ht="12.75">
      <c r="C272" s="390" t="s">
        <v>73</v>
      </c>
      <c r="D272" s="392">
        <v>17837</v>
      </c>
      <c r="E272" s="392">
        <v>17106</v>
      </c>
      <c r="F272" s="392">
        <v>16921</v>
      </c>
      <c r="G272" s="392">
        <v>17135</v>
      </c>
      <c r="H272" s="392">
        <v>17286</v>
      </c>
      <c r="I272" s="392">
        <v>17325</v>
      </c>
      <c r="J272" s="392">
        <v>17316</v>
      </c>
      <c r="K272" s="392">
        <v>17309</v>
      </c>
      <c r="L272" s="392">
        <v>17357</v>
      </c>
      <c r="M272" s="392">
        <v>17143</v>
      </c>
      <c r="N272" s="392">
        <v>17058</v>
      </c>
      <c r="O272" s="392">
        <v>17034</v>
      </c>
      <c r="P272" s="392">
        <v>16967</v>
      </c>
      <c r="Q272" s="392">
        <v>17001</v>
      </c>
      <c r="R272" s="392">
        <v>17014</v>
      </c>
      <c r="S272" s="392">
        <v>17030</v>
      </c>
      <c r="T272" s="392">
        <v>16935</v>
      </c>
      <c r="U272" s="392">
        <v>16936</v>
      </c>
      <c r="V272" s="392">
        <v>16907</v>
      </c>
      <c r="W272" s="392">
        <v>16868</v>
      </c>
      <c r="X272" s="392">
        <v>16677</v>
      </c>
      <c r="Y272" s="392">
        <v>16701</v>
      </c>
      <c r="Z272" s="392">
        <v>16646</v>
      </c>
      <c r="AA272" s="392">
        <v>16678</v>
      </c>
      <c r="AB272" s="394">
        <v>16678</v>
      </c>
    </row>
    <row r="273" spans="3:28" ht="12.75">
      <c r="C273" s="390" t="s">
        <v>35</v>
      </c>
      <c r="D273" s="392">
        <v>4536</v>
      </c>
      <c r="E273" s="392">
        <v>4442</v>
      </c>
      <c r="F273" s="392">
        <v>4413</v>
      </c>
      <c r="G273" s="392">
        <v>4404</v>
      </c>
      <c r="H273" s="392">
        <v>4391</v>
      </c>
      <c r="I273" s="392">
        <v>4389</v>
      </c>
      <c r="J273" s="392">
        <v>4341</v>
      </c>
      <c r="K273" s="392">
        <v>4432</v>
      </c>
      <c r="L273" s="392">
        <v>4415</v>
      </c>
      <c r="M273" s="392">
        <v>4418</v>
      </c>
      <c r="N273" s="392">
        <v>4443</v>
      </c>
      <c r="O273" s="392">
        <v>4410</v>
      </c>
      <c r="P273" s="392">
        <v>4372</v>
      </c>
      <c r="Q273" s="392">
        <v>4370</v>
      </c>
      <c r="R273" s="392">
        <v>4305</v>
      </c>
      <c r="S273" s="392">
        <v>4302</v>
      </c>
      <c r="T273" s="392">
        <v>4261</v>
      </c>
      <c r="U273" s="392">
        <v>4276</v>
      </c>
      <c r="V273" s="392">
        <v>4629</v>
      </c>
      <c r="W273" s="392">
        <v>4594</v>
      </c>
      <c r="X273" s="392">
        <v>4569</v>
      </c>
      <c r="Y273" s="392">
        <v>4556</v>
      </c>
      <c r="Z273" s="392">
        <v>4533</v>
      </c>
      <c r="AA273" s="392">
        <v>4478</v>
      </c>
      <c r="AB273" s="394">
        <v>4478</v>
      </c>
    </row>
    <row r="274" spans="3:28" ht="12.75">
      <c r="C274" s="390" t="s">
        <v>36</v>
      </c>
      <c r="D274" s="392">
        <v>4716</v>
      </c>
      <c r="E274" s="392">
        <v>4716</v>
      </c>
      <c r="F274" s="392">
        <v>4716</v>
      </c>
      <c r="G274" s="392">
        <v>4716</v>
      </c>
      <c r="H274" s="392">
        <v>4716</v>
      </c>
      <c r="I274" s="392">
        <v>4716</v>
      </c>
      <c r="J274" s="392">
        <v>4716</v>
      </c>
      <c r="K274" s="392">
        <v>4716</v>
      </c>
      <c r="L274" s="392">
        <v>4716</v>
      </c>
      <c r="M274" s="392">
        <v>4716</v>
      </c>
      <c r="N274" s="392">
        <v>4716</v>
      </c>
      <c r="O274" s="392">
        <v>4898</v>
      </c>
      <c r="P274" s="392">
        <v>4755</v>
      </c>
      <c r="Q274" s="392">
        <v>4783</v>
      </c>
      <c r="R274" s="392">
        <v>4787</v>
      </c>
      <c r="S274" s="392">
        <v>4859</v>
      </c>
      <c r="T274" s="392">
        <v>4606</v>
      </c>
      <c r="U274" s="392">
        <v>4430</v>
      </c>
      <c r="V274" s="392">
        <v>4763</v>
      </c>
      <c r="W274" s="392">
        <v>4812</v>
      </c>
      <c r="X274" s="392">
        <v>4798</v>
      </c>
      <c r="Y274" s="392">
        <v>5510</v>
      </c>
      <c r="Z274" s="392">
        <v>5632</v>
      </c>
      <c r="AA274" s="392">
        <v>5417</v>
      </c>
      <c r="AB274" s="392">
        <v>5127</v>
      </c>
    </row>
    <row r="275" spans="3:28" ht="12.75">
      <c r="C275" s="390" t="s">
        <v>37</v>
      </c>
      <c r="D275" s="392">
        <v>30625</v>
      </c>
      <c r="E275" s="392">
        <v>30054</v>
      </c>
      <c r="F275" s="392">
        <v>30000</v>
      </c>
      <c r="G275" s="392">
        <v>29756</v>
      </c>
      <c r="H275" s="392">
        <v>29598</v>
      </c>
      <c r="I275" s="392">
        <v>29864</v>
      </c>
      <c r="J275" s="392">
        <v>29694</v>
      </c>
      <c r="K275" s="392">
        <v>29382</v>
      </c>
      <c r="L275" s="392">
        <v>29273</v>
      </c>
      <c r="M275" s="392">
        <v>25942</v>
      </c>
      <c r="N275" s="392">
        <v>25394</v>
      </c>
      <c r="O275" s="392">
        <v>25206</v>
      </c>
      <c r="P275" s="392">
        <v>25169</v>
      </c>
      <c r="Q275" s="392">
        <v>25125</v>
      </c>
      <c r="R275" s="392">
        <v>25972</v>
      </c>
      <c r="S275" s="392">
        <v>25859</v>
      </c>
      <c r="T275" s="392">
        <v>24744</v>
      </c>
      <c r="U275" s="392">
        <v>25003</v>
      </c>
      <c r="V275" s="392">
        <v>24718</v>
      </c>
      <c r="W275" s="392">
        <v>24190</v>
      </c>
      <c r="X275" s="392">
        <v>23719</v>
      </c>
      <c r="Y275" s="392">
        <v>23894</v>
      </c>
      <c r="Z275" s="392">
        <v>23463</v>
      </c>
      <c r="AA275" s="392">
        <v>23495</v>
      </c>
      <c r="AB275" s="392">
        <v>23572</v>
      </c>
    </row>
    <row r="276" spans="3:28" ht="12.75">
      <c r="C276" s="390" t="s">
        <v>22</v>
      </c>
      <c r="D276" s="392">
        <v>30417</v>
      </c>
      <c r="E276" s="392">
        <v>30311</v>
      </c>
      <c r="F276" s="392">
        <v>30211</v>
      </c>
      <c r="G276" s="392">
        <v>30121</v>
      </c>
      <c r="H276" s="392">
        <v>30036</v>
      </c>
      <c r="I276" s="392">
        <v>29983</v>
      </c>
      <c r="J276" s="392">
        <v>29933</v>
      </c>
      <c r="K276" s="392">
        <v>29879</v>
      </c>
      <c r="L276" s="392">
        <v>29822</v>
      </c>
      <c r="M276" s="392">
        <v>29774</v>
      </c>
      <c r="N276" s="392">
        <v>29697</v>
      </c>
      <c r="O276" s="392">
        <v>29619</v>
      </c>
      <c r="P276" s="392">
        <v>29544</v>
      </c>
      <c r="Q276" s="392">
        <v>29494</v>
      </c>
      <c r="R276" s="392">
        <v>29444</v>
      </c>
      <c r="S276" s="392">
        <v>29415</v>
      </c>
      <c r="T276" s="392">
        <v>29292</v>
      </c>
      <c r="U276" s="392">
        <v>29149</v>
      </c>
      <c r="V276" s="392">
        <v>28980</v>
      </c>
      <c r="W276" s="392">
        <v>28876</v>
      </c>
      <c r="X276" s="392">
        <v>28770</v>
      </c>
      <c r="Y276" s="392">
        <v>28712</v>
      </c>
      <c r="Z276" s="392">
        <v>28703</v>
      </c>
      <c r="AA276" s="392">
        <v>28635</v>
      </c>
      <c r="AB276" s="392">
        <v>28628</v>
      </c>
    </row>
    <row r="277" spans="3:28" ht="12.75">
      <c r="C277" s="390" t="s">
        <v>39</v>
      </c>
      <c r="D277" s="392">
        <v>18166</v>
      </c>
      <c r="E277" s="392">
        <v>17571</v>
      </c>
      <c r="F277" s="392">
        <v>17203</v>
      </c>
      <c r="G277" s="392">
        <v>16484</v>
      </c>
      <c r="H277" s="392">
        <v>16426</v>
      </c>
      <c r="I277" s="392">
        <v>16172</v>
      </c>
      <c r="J277" s="392">
        <v>15698</v>
      </c>
      <c r="K277" s="392">
        <v>15694</v>
      </c>
      <c r="L277" s="392">
        <v>15598</v>
      </c>
      <c r="M277" s="392">
        <v>15794</v>
      </c>
      <c r="N277" s="392">
        <v>15628</v>
      </c>
      <c r="O277" s="392">
        <v>15472</v>
      </c>
      <c r="P277" s="392">
        <v>15421</v>
      </c>
      <c r="Q277" s="392">
        <v>15097</v>
      </c>
      <c r="R277" s="392">
        <v>14965</v>
      </c>
      <c r="S277" s="392">
        <v>14710</v>
      </c>
      <c r="T277" s="392">
        <v>13274</v>
      </c>
      <c r="U277" s="392">
        <v>14490</v>
      </c>
      <c r="V277" s="392">
        <v>13338</v>
      </c>
      <c r="W277" s="392">
        <v>13111</v>
      </c>
      <c r="X277" s="392">
        <v>12885</v>
      </c>
      <c r="Y277" s="392">
        <v>12670</v>
      </c>
      <c r="Z277" s="392">
        <v>12548</v>
      </c>
      <c r="AA277" s="392">
        <v>12426</v>
      </c>
      <c r="AB277" s="392">
        <v>12720</v>
      </c>
    </row>
    <row r="278" spans="3:28" ht="12.75">
      <c r="C278" s="390" t="s">
        <v>29</v>
      </c>
      <c r="D278" s="392">
        <v>127</v>
      </c>
      <c r="E278" s="392">
        <v>126</v>
      </c>
      <c r="F278" s="392">
        <v>126</v>
      </c>
      <c r="G278" s="392">
        <v>127</v>
      </c>
      <c r="H278" s="392">
        <v>127</v>
      </c>
      <c r="I278" s="392">
        <v>127</v>
      </c>
      <c r="J278" s="392">
        <v>126</v>
      </c>
      <c r="K278" s="392">
        <v>133</v>
      </c>
      <c r="L278" s="392">
        <v>127</v>
      </c>
      <c r="M278" s="392">
        <v>127</v>
      </c>
      <c r="N278" s="392">
        <v>135</v>
      </c>
      <c r="O278" s="392">
        <v>128</v>
      </c>
      <c r="P278" s="392">
        <v>128</v>
      </c>
      <c r="Q278" s="392">
        <v>128</v>
      </c>
      <c r="R278" s="392">
        <v>128</v>
      </c>
      <c r="S278" s="392">
        <v>129</v>
      </c>
      <c r="T278" s="392">
        <v>129</v>
      </c>
      <c r="U278" s="392">
        <v>131</v>
      </c>
      <c r="V278" s="392">
        <v>131</v>
      </c>
      <c r="W278" s="392">
        <v>131</v>
      </c>
      <c r="X278" s="392">
        <v>131</v>
      </c>
      <c r="Y278" s="392">
        <v>131</v>
      </c>
      <c r="Z278" s="392">
        <v>131</v>
      </c>
      <c r="AA278" s="392">
        <v>131</v>
      </c>
      <c r="AB278" s="392">
        <v>131</v>
      </c>
    </row>
    <row r="279" spans="3:28" ht="12.75">
      <c r="C279" s="390" t="s">
        <v>18</v>
      </c>
      <c r="D279" s="392">
        <v>2006</v>
      </c>
      <c r="E279" s="392">
        <v>1991</v>
      </c>
      <c r="F279" s="392">
        <v>1985</v>
      </c>
      <c r="G279" s="392">
        <v>1988</v>
      </c>
      <c r="H279" s="392">
        <v>1971</v>
      </c>
      <c r="I279" s="392">
        <v>1965</v>
      </c>
      <c r="J279" s="392">
        <v>1982</v>
      </c>
      <c r="K279" s="392">
        <v>1965</v>
      </c>
      <c r="L279" s="392">
        <v>1973</v>
      </c>
      <c r="M279" s="392">
        <v>1967</v>
      </c>
      <c r="N279" s="392">
        <v>1955</v>
      </c>
      <c r="O279" s="392">
        <v>1931</v>
      </c>
      <c r="P279" s="392">
        <v>1949</v>
      </c>
      <c r="Q279" s="392">
        <v>1923</v>
      </c>
      <c r="R279" s="392">
        <v>1925</v>
      </c>
      <c r="S279" s="392">
        <v>1922</v>
      </c>
      <c r="T279" s="392">
        <v>1920</v>
      </c>
      <c r="U279" s="392">
        <v>1914</v>
      </c>
      <c r="V279" s="392">
        <v>1929</v>
      </c>
      <c r="W279" s="392">
        <v>1917</v>
      </c>
      <c r="X279" s="392">
        <v>1872</v>
      </c>
      <c r="Y279" s="392">
        <v>1858</v>
      </c>
      <c r="Z279" s="392">
        <v>1842</v>
      </c>
      <c r="AA279" s="392">
        <v>1848</v>
      </c>
      <c r="AB279" s="392">
        <v>1839</v>
      </c>
    </row>
    <row r="280" spans="3:28" ht="12.75">
      <c r="C280" s="390" t="s">
        <v>44</v>
      </c>
      <c r="D280" s="392">
        <v>3458</v>
      </c>
      <c r="E280" s="392">
        <v>3477</v>
      </c>
      <c r="F280" s="392">
        <v>3468</v>
      </c>
      <c r="G280" s="392">
        <v>3448</v>
      </c>
      <c r="H280" s="392">
        <v>3449</v>
      </c>
      <c r="I280" s="392">
        <v>3436</v>
      </c>
      <c r="J280" s="392">
        <v>3423</v>
      </c>
      <c r="K280" s="392">
        <v>3410</v>
      </c>
      <c r="L280" s="392">
        <v>3397</v>
      </c>
      <c r="M280" s="392">
        <v>3384</v>
      </c>
      <c r="N280" s="392">
        <v>3381</v>
      </c>
      <c r="O280" s="392">
        <v>3374</v>
      </c>
      <c r="P280" s="392">
        <v>3374</v>
      </c>
      <c r="Q280" s="392">
        <v>3375</v>
      </c>
      <c r="R280" s="392">
        <v>3368</v>
      </c>
      <c r="S280" s="392">
        <v>3263</v>
      </c>
      <c r="T280" s="392">
        <v>3240</v>
      </c>
      <c r="U280" s="392">
        <v>3239</v>
      </c>
      <c r="V280" s="392">
        <v>3171</v>
      </c>
      <c r="W280" s="392">
        <v>3169</v>
      </c>
      <c r="X280" s="392">
        <v>3166</v>
      </c>
      <c r="Y280" s="392">
        <v>2868</v>
      </c>
      <c r="Z280" s="392">
        <v>2864</v>
      </c>
      <c r="AA280" s="392">
        <v>2862</v>
      </c>
      <c r="AB280" s="392">
        <v>2716</v>
      </c>
    </row>
    <row r="281" spans="3:28" ht="12.75">
      <c r="C281" s="390" t="s">
        <v>27</v>
      </c>
      <c r="D281" s="393">
        <v>3948</v>
      </c>
      <c r="E281" s="393">
        <v>3948</v>
      </c>
      <c r="F281" s="393">
        <v>3948</v>
      </c>
      <c r="G281" s="393">
        <v>3948</v>
      </c>
      <c r="H281" s="393">
        <v>3948</v>
      </c>
      <c r="I281" s="392">
        <v>3948</v>
      </c>
      <c r="J281" s="392">
        <v>3931</v>
      </c>
      <c r="K281" s="392">
        <v>3919</v>
      </c>
      <c r="L281" s="392">
        <v>3774</v>
      </c>
      <c r="M281" s="392">
        <v>3969</v>
      </c>
      <c r="N281" s="392">
        <v>3957</v>
      </c>
      <c r="O281" s="392">
        <v>3854</v>
      </c>
      <c r="P281" s="392">
        <v>3878</v>
      </c>
      <c r="Q281" s="392">
        <v>3814</v>
      </c>
      <c r="R281" s="392">
        <v>3870</v>
      </c>
      <c r="S281" s="392">
        <v>3824</v>
      </c>
      <c r="T281" s="392">
        <v>3758</v>
      </c>
      <c r="U281" s="392">
        <v>3661</v>
      </c>
      <c r="V281" s="392">
        <v>3726</v>
      </c>
      <c r="W281" s="392">
        <v>3695</v>
      </c>
      <c r="X281" s="392">
        <v>3654</v>
      </c>
      <c r="Y281" s="392">
        <v>3649</v>
      </c>
      <c r="Z281" s="392">
        <v>3664</v>
      </c>
      <c r="AA281" s="392">
        <v>3716</v>
      </c>
      <c r="AB281" s="392">
        <v>3701</v>
      </c>
    </row>
    <row r="282" spans="3:28" ht="12.75">
      <c r="C282" s="390" t="s">
        <v>24</v>
      </c>
      <c r="D282" s="392">
        <v>2559</v>
      </c>
      <c r="E282" s="392">
        <v>2539</v>
      </c>
      <c r="F282" s="392">
        <v>2528</v>
      </c>
      <c r="G282" s="392">
        <v>2292</v>
      </c>
      <c r="H282" s="392">
        <v>2318</v>
      </c>
      <c r="I282" s="392">
        <v>2161</v>
      </c>
      <c r="J282" s="392">
        <v>2143</v>
      </c>
      <c r="K282" s="392">
        <v>2150</v>
      </c>
      <c r="L282" s="392">
        <v>2192</v>
      </c>
      <c r="M282" s="392">
        <v>2201</v>
      </c>
      <c r="N282" s="392">
        <v>2218</v>
      </c>
      <c r="O282" s="392">
        <v>2222</v>
      </c>
      <c r="P282" s="392">
        <v>2236</v>
      </c>
      <c r="Q282" s="392">
        <v>2244</v>
      </c>
      <c r="R282" s="392">
        <v>2252</v>
      </c>
      <c r="S282" s="392">
        <v>2272</v>
      </c>
      <c r="T282" s="392">
        <v>2299</v>
      </c>
      <c r="U282" s="392">
        <v>2293</v>
      </c>
      <c r="V282" s="392">
        <v>2294</v>
      </c>
      <c r="W282" s="392">
        <v>2294</v>
      </c>
      <c r="X282" s="392">
        <v>2294</v>
      </c>
      <c r="Y282" s="392">
        <v>2294</v>
      </c>
      <c r="Z282" s="392">
        <v>2284</v>
      </c>
      <c r="AA282" s="392">
        <v>2257</v>
      </c>
      <c r="AB282" s="392">
        <v>2259</v>
      </c>
    </row>
    <row r="283" spans="3:28" ht="12.75">
      <c r="C283" s="390" t="s">
        <v>47</v>
      </c>
      <c r="D283" s="392">
        <v>3417</v>
      </c>
      <c r="E283" s="392">
        <v>3361</v>
      </c>
      <c r="F283" s="392">
        <v>3347</v>
      </c>
      <c r="G283" s="392">
        <v>3359</v>
      </c>
      <c r="H283" s="392">
        <v>3359</v>
      </c>
      <c r="I283" s="392">
        <v>3270</v>
      </c>
      <c r="J283" s="392">
        <v>3300</v>
      </c>
      <c r="K283" s="392">
        <v>3262</v>
      </c>
      <c r="L283" s="392">
        <v>3234</v>
      </c>
      <c r="M283" s="392">
        <v>3197</v>
      </c>
      <c r="N283" s="392">
        <v>3156</v>
      </c>
      <c r="O283" s="392">
        <v>3157</v>
      </c>
      <c r="P283" s="392">
        <v>3172</v>
      </c>
      <c r="Q283" s="392">
        <v>3166</v>
      </c>
      <c r="R283" s="392">
        <v>3186</v>
      </c>
      <c r="S283" s="392">
        <v>3201</v>
      </c>
      <c r="T283" s="392">
        <v>3150</v>
      </c>
      <c r="U283" s="392">
        <v>3121</v>
      </c>
      <c r="V283" s="392">
        <v>3076</v>
      </c>
      <c r="W283" s="392">
        <v>3067</v>
      </c>
      <c r="X283" s="392">
        <v>3074</v>
      </c>
      <c r="Y283" s="392">
        <v>3063</v>
      </c>
      <c r="Z283" s="392">
        <v>3032</v>
      </c>
      <c r="AA283" s="392">
        <v>3036</v>
      </c>
      <c r="AB283" s="394">
        <v>3036</v>
      </c>
    </row>
    <row r="284" spans="3:28" ht="12.75">
      <c r="C284" s="390" t="s">
        <v>21</v>
      </c>
      <c r="D284" s="392">
        <v>18278</v>
      </c>
      <c r="E284" s="394">
        <v>18278</v>
      </c>
      <c r="F284" s="394">
        <v>18278</v>
      </c>
      <c r="G284" s="394">
        <v>18012</v>
      </c>
      <c r="H284" s="394">
        <v>18012</v>
      </c>
      <c r="I284" s="392">
        <v>18012</v>
      </c>
      <c r="J284" s="394">
        <v>18012</v>
      </c>
      <c r="K284" s="394">
        <v>18012</v>
      </c>
      <c r="L284" s="394">
        <v>17531</v>
      </c>
      <c r="M284" s="394">
        <v>17531</v>
      </c>
      <c r="N284" s="392">
        <v>17531</v>
      </c>
      <c r="O284" s="392">
        <v>17755</v>
      </c>
      <c r="P284" s="392">
        <v>17701</v>
      </c>
      <c r="Q284" s="392">
        <v>17644</v>
      </c>
      <c r="R284" s="392">
        <v>17606</v>
      </c>
      <c r="S284" s="392">
        <v>17614</v>
      </c>
      <c r="T284" s="392">
        <v>17897</v>
      </c>
      <c r="U284" s="392">
        <v>17737</v>
      </c>
      <c r="V284" s="392">
        <v>17703</v>
      </c>
      <c r="W284" s="392">
        <v>17325</v>
      </c>
      <c r="X284" s="392">
        <v>17234</v>
      </c>
      <c r="Y284" s="392">
        <v>17172</v>
      </c>
      <c r="Z284" s="392">
        <v>17282</v>
      </c>
      <c r="AA284" s="392">
        <v>17259</v>
      </c>
      <c r="AB284" s="392">
        <v>17240</v>
      </c>
    </row>
    <row r="285" spans="5:27" ht="12.75"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AA285" s="113"/>
    </row>
    <row r="286" spans="3:28" ht="12.75">
      <c r="C286" s="388" t="s">
        <v>88</v>
      </c>
      <c r="D286" s="388" t="s">
        <v>89</v>
      </c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3:28" ht="12.75">
      <c r="C287" s="388" t="s">
        <v>66</v>
      </c>
      <c r="D287" s="401" t="s">
        <v>196</v>
      </c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3:28" ht="12.75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3:28" ht="12.75">
      <c r="C289" s="390" t="s">
        <v>67</v>
      </c>
      <c r="D289" s="399" t="s">
        <v>97</v>
      </c>
      <c r="E289" s="399" t="s">
        <v>98</v>
      </c>
      <c r="F289" s="399" t="s">
        <v>99</v>
      </c>
      <c r="G289" s="399" t="s">
        <v>100</v>
      </c>
      <c r="H289" s="399" t="s">
        <v>101</v>
      </c>
      <c r="I289" s="399" t="s">
        <v>68</v>
      </c>
      <c r="J289" s="399" t="s">
        <v>91</v>
      </c>
      <c r="K289" s="399" t="s">
        <v>92</v>
      </c>
      <c r="L289" s="399" t="s">
        <v>93</v>
      </c>
      <c r="M289" s="399" t="s">
        <v>94</v>
      </c>
      <c r="N289" s="390" t="s">
        <v>50</v>
      </c>
      <c r="O289" s="390" t="s">
        <v>51</v>
      </c>
      <c r="P289" s="390" t="s">
        <v>52</v>
      </c>
      <c r="Q289" s="390" t="s">
        <v>53</v>
      </c>
      <c r="R289" s="390" t="s">
        <v>54</v>
      </c>
      <c r="S289" s="390" t="s">
        <v>55</v>
      </c>
      <c r="T289" s="390" t="s">
        <v>56</v>
      </c>
      <c r="U289" s="390" t="s">
        <v>57</v>
      </c>
      <c r="V289" s="390" t="s">
        <v>58</v>
      </c>
      <c r="W289" s="390" t="s">
        <v>59</v>
      </c>
      <c r="X289" s="390" t="s">
        <v>60</v>
      </c>
      <c r="Y289" s="390" t="s">
        <v>61</v>
      </c>
      <c r="Z289" s="390" t="s">
        <v>69</v>
      </c>
      <c r="AA289" s="390" t="s">
        <v>70</v>
      </c>
      <c r="AB289" s="399" t="s">
        <v>71</v>
      </c>
    </row>
    <row r="290" spans="3:28" ht="12.75">
      <c r="C290" s="398" t="s">
        <v>96</v>
      </c>
      <c r="D290" s="400">
        <f>D227/D269</f>
        <v>163.5436497483745</v>
      </c>
      <c r="E290" s="400">
        <f aca="true" t="shared" si="17" ref="E290:AB290">E227/E269</f>
        <v>160.44540086288808</v>
      </c>
      <c r="F290" s="400">
        <f t="shared" si="17"/>
        <v>158.876257495416</v>
      </c>
      <c r="G290" s="400">
        <f t="shared" si="17"/>
        <v>153.60076355525052</v>
      </c>
      <c r="H290" s="400">
        <f t="shared" si="17"/>
        <v>154.09841110793013</v>
      </c>
      <c r="I290" s="400">
        <f t="shared" si="17"/>
        <v>155.167763629585</v>
      </c>
      <c r="J290" s="400">
        <f t="shared" si="17"/>
        <v>158.01596253587795</v>
      </c>
      <c r="K290" s="400">
        <f t="shared" si="17"/>
        <v>157.22196490924307</v>
      </c>
      <c r="L290" s="400">
        <f t="shared" si="17"/>
        <v>157.70555103936826</v>
      </c>
      <c r="M290" s="400">
        <f t="shared" si="17"/>
        <v>161.8366913158188</v>
      </c>
      <c r="N290" s="400">
        <f t="shared" si="17"/>
        <v>164.19914488242134</v>
      </c>
      <c r="O290" s="400">
        <f t="shared" si="17"/>
        <v>159.167757005836</v>
      </c>
      <c r="P290" s="400">
        <f t="shared" si="17"/>
        <v>156.5424567747768</v>
      </c>
      <c r="Q290" s="400">
        <f t="shared" si="17"/>
        <v>154.14292954507633</v>
      </c>
      <c r="R290" s="400">
        <f t="shared" si="17"/>
        <v>154.2744807344973</v>
      </c>
      <c r="S290" s="400">
        <f t="shared" si="17"/>
        <v>149.66760252984952</v>
      </c>
      <c r="T290" s="400">
        <f t="shared" si="17"/>
        <v>150.64840006481532</v>
      </c>
      <c r="U290" s="400">
        <f t="shared" si="17"/>
        <v>149.05386944689332</v>
      </c>
      <c r="V290" s="400">
        <f t="shared" si="17"/>
        <v>149.3934184296333</v>
      </c>
      <c r="W290" s="400">
        <f t="shared" si="17"/>
        <v>143.39352455623845</v>
      </c>
      <c r="X290" s="400">
        <f t="shared" si="17"/>
        <v>147.24697935796087</v>
      </c>
      <c r="Y290" s="400">
        <f t="shared" si="17"/>
        <v>148.55378950018886</v>
      </c>
      <c r="Z290" s="400">
        <f t="shared" si="17"/>
        <v>145.39333607114088</v>
      </c>
      <c r="AA290" s="400">
        <f t="shared" si="17"/>
        <v>147.87468008399034</v>
      </c>
      <c r="AB290" s="400">
        <f t="shared" si="17"/>
        <v>150.65051938783603</v>
      </c>
    </row>
    <row r="292" spans="3:28" ht="12.75">
      <c r="C292" s="388" t="s">
        <v>88</v>
      </c>
      <c r="D292" s="388" t="s">
        <v>89</v>
      </c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3:28" ht="12.75">
      <c r="C293" s="388" t="s">
        <v>66</v>
      </c>
      <c r="D293" s="401" t="s">
        <v>197</v>
      </c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3:28" ht="12.75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3:28" ht="12.75">
      <c r="C295" s="390" t="s">
        <v>67</v>
      </c>
      <c r="D295" s="399" t="s">
        <v>97</v>
      </c>
      <c r="E295" s="399" t="s">
        <v>98</v>
      </c>
      <c r="F295" s="399" t="s">
        <v>99</v>
      </c>
      <c r="G295" s="399" t="s">
        <v>100</v>
      </c>
      <c r="H295" s="399" t="s">
        <v>101</v>
      </c>
      <c r="I295" s="399" t="s">
        <v>68</v>
      </c>
      <c r="J295" s="399" t="s">
        <v>91</v>
      </c>
      <c r="K295" s="399" t="s">
        <v>92</v>
      </c>
      <c r="L295" s="399" t="s">
        <v>93</v>
      </c>
      <c r="M295" s="399" t="s">
        <v>94</v>
      </c>
      <c r="N295" s="390" t="s">
        <v>50</v>
      </c>
      <c r="O295" s="390" t="s">
        <v>51</v>
      </c>
      <c r="P295" s="390" t="s">
        <v>52</v>
      </c>
      <c r="Q295" s="390" t="s">
        <v>53</v>
      </c>
      <c r="R295" s="390" t="s">
        <v>54</v>
      </c>
      <c r="S295" s="390" t="s">
        <v>55</v>
      </c>
      <c r="T295" s="390" t="s">
        <v>56</v>
      </c>
      <c r="U295" s="390" t="s">
        <v>57</v>
      </c>
      <c r="V295" s="390" t="s">
        <v>58</v>
      </c>
      <c r="W295" s="390" t="s">
        <v>59</v>
      </c>
      <c r="X295" s="390" t="s">
        <v>60</v>
      </c>
      <c r="Y295" s="390" t="s">
        <v>61</v>
      </c>
      <c r="Z295" s="390" t="s">
        <v>69</v>
      </c>
      <c r="AA295" s="390" t="s">
        <v>70</v>
      </c>
      <c r="AB295" s="399" t="s">
        <v>71</v>
      </c>
    </row>
    <row r="296" spans="3:28" ht="12.75">
      <c r="C296" s="398" t="s">
        <v>96</v>
      </c>
      <c r="D296" s="400">
        <f>D248/D269</f>
        <v>81.82953931042131</v>
      </c>
      <c r="E296" s="400">
        <f aca="true" t="shared" si="18" ref="E296:AB296">E248/E269</f>
        <v>84.64119058846714</v>
      </c>
      <c r="F296" s="400">
        <f t="shared" si="18"/>
        <v>82.90044813207507</v>
      </c>
      <c r="G296" s="400">
        <f t="shared" si="18"/>
        <v>83.85773421413865</v>
      </c>
      <c r="H296" s="400">
        <f t="shared" si="18"/>
        <v>82.6083810478099</v>
      </c>
      <c r="I296" s="400">
        <f t="shared" si="18"/>
        <v>82.07533912644469</v>
      </c>
      <c r="J296" s="400">
        <f t="shared" si="18"/>
        <v>84.94399084977664</v>
      </c>
      <c r="K296" s="400">
        <f t="shared" si="18"/>
        <v>87.0316422820535</v>
      </c>
      <c r="L296" s="400">
        <f t="shared" si="18"/>
        <v>88.57141301823249</v>
      </c>
      <c r="M296" s="400">
        <f t="shared" si="18"/>
        <v>89.02030396492141</v>
      </c>
      <c r="N296" s="400">
        <f t="shared" si="18"/>
        <v>90.33316581029892</v>
      </c>
      <c r="O296" s="400">
        <f t="shared" si="18"/>
        <v>86.87754151676067</v>
      </c>
      <c r="P296" s="400">
        <f t="shared" si="18"/>
        <v>88.34666817342826</v>
      </c>
      <c r="Q296" s="400">
        <f t="shared" si="18"/>
        <v>79.33194148171683</v>
      </c>
      <c r="R296" s="400">
        <f t="shared" si="18"/>
        <v>90.38245033112582</v>
      </c>
      <c r="S296" s="400">
        <f t="shared" si="18"/>
        <v>86.60506573684131</v>
      </c>
      <c r="T296" s="400">
        <f t="shared" si="18"/>
        <v>86.36582844003426</v>
      </c>
      <c r="U296" s="400">
        <f t="shared" si="18"/>
        <v>86.38318831691518</v>
      </c>
      <c r="V296" s="400">
        <f t="shared" si="18"/>
        <v>90.49971411352011</v>
      </c>
      <c r="W296" s="400">
        <f t="shared" si="18"/>
        <v>90.22793686988982</v>
      </c>
      <c r="X296" s="400">
        <f t="shared" si="18"/>
        <v>88.87337342465537</v>
      </c>
      <c r="Y296" s="400">
        <f t="shared" si="18"/>
        <v>88.80268790129674</v>
      </c>
      <c r="Z296" s="400">
        <f t="shared" si="18"/>
        <v>87.40986558417968</v>
      </c>
      <c r="AA296" s="400">
        <f t="shared" si="18"/>
        <v>89.44624222495146</v>
      </c>
      <c r="AB296" s="400">
        <f t="shared" si="18"/>
        <v>90.66373800650226</v>
      </c>
    </row>
  </sheetData>
  <mergeCells count="2">
    <mergeCell ref="B10:B12"/>
    <mergeCell ref="B13:B17"/>
  </mergeCells>
  <printOptions/>
  <pageMargins left="0.7" right="0.7" top="0.75" bottom="0.75" header="0.3" footer="0.3"/>
  <pageSetup horizontalDpi="600" verticalDpi="600" orientation="portrait" paperSize="9" r:id="rId2"/>
  <ignoredErrors>
    <ignoredError sqref="C190:C207 I190:I194 I196:I200 I202:I206 I208:I212 I214:I21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C2:AB230"/>
  <sheetViews>
    <sheetView showGridLines="0" workbookViewId="0" topLeftCell="A1">
      <selection activeCell="Y74" sqref="Y74"/>
    </sheetView>
  </sheetViews>
  <sheetFormatPr defaultColWidth="9.140625" defaultRowHeight="12.75"/>
  <cols>
    <col min="1" max="1" width="6.8515625" style="21" customWidth="1"/>
    <col min="2" max="2" width="9.140625" style="21" customWidth="1"/>
    <col min="3" max="3" width="14.140625" style="21" customWidth="1"/>
    <col min="4" max="4" width="9.8515625" style="21" customWidth="1"/>
    <col min="5" max="5" width="9.57421875" style="21" customWidth="1"/>
    <col min="6" max="7" width="9.28125" style="21" bestFit="1" customWidth="1"/>
    <col min="8" max="8" width="10.00390625" style="21" customWidth="1"/>
    <col min="9" max="9" width="9.8515625" style="21" bestFit="1" customWidth="1"/>
    <col min="10" max="16" width="9.28125" style="21" bestFit="1" customWidth="1"/>
    <col min="17" max="28" width="9.140625" style="21" customWidth="1"/>
    <col min="29" max="16384" width="9.140625" style="21" customWidth="1"/>
  </cols>
  <sheetData>
    <row r="2" ht="12.75">
      <c r="C2" s="1"/>
    </row>
    <row r="3" ht="12.75">
      <c r="C3" s="16" t="s">
        <v>126</v>
      </c>
    </row>
    <row r="4" ht="12.75">
      <c r="C4" s="21" t="s">
        <v>209</v>
      </c>
    </row>
    <row r="19" ht="12.75">
      <c r="U19" s="22"/>
    </row>
    <row r="42" spans="3:17" ht="15" customHeight="1">
      <c r="C42" s="459" t="s">
        <v>104</v>
      </c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</row>
    <row r="43" ht="12.75">
      <c r="C43" s="21" t="s">
        <v>172</v>
      </c>
    </row>
    <row r="44" spans="3:8" ht="12.75">
      <c r="C44" s="21" t="s">
        <v>184</v>
      </c>
      <c r="G44" s="10"/>
      <c r="H44" s="10"/>
    </row>
    <row r="45" spans="7:8" ht="12.75">
      <c r="G45" s="10"/>
      <c r="H45" s="10"/>
    </row>
    <row r="46" spans="7:8" ht="12.75">
      <c r="G46" s="10"/>
      <c r="H46" s="10"/>
    </row>
    <row r="47" spans="3:6" ht="12.75">
      <c r="C47" s="25" t="s">
        <v>14</v>
      </c>
      <c r="D47" s="10"/>
      <c r="E47" s="10"/>
      <c r="F47" s="10"/>
    </row>
    <row r="48" spans="4:6" ht="12.75">
      <c r="D48" s="10"/>
      <c r="E48" s="10"/>
      <c r="F48" s="10"/>
    </row>
    <row r="52" spans="3:9" ht="12.75" hidden="1">
      <c r="C52" s="331"/>
      <c r="I52" s="21" t="s">
        <v>78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9" spans="3:9" ht="12.75">
      <c r="C69" s="4"/>
      <c r="D69" s="3" t="s">
        <v>170</v>
      </c>
      <c r="E69" s="3" t="s">
        <v>171</v>
      </c>
      <c r="G69" s="4"/>
      <c r="H69" s="3" t="s">
        <v>170</v>
      </c>
      <c r="I69" s="3" t="s">
        <v>171</v>
      </c>
    </row>
    <row r="70" spans="3:15" ht="12.75">
      <c r="C70" s="80" t="s">
        <v>80</v>
      </c>
      <c r="D70" s="6">
        <f>AVERAGE(N118:Q118)</f>
        <v>61.84421402866552</v>
      </c>
      <c r="E70" s="6">
        <f>AVERAGE(X118:AB118)</f>
        <v>51.11368321555566</v>
      </c>
      <c r="G70" s="80" t="s">
        <v>80</v>
      </c>
      <c r="H70" s="6">
        <v>61.84421402866552</v>
      </c>
      <c r="I70" s="6">
        <v>51.11368321555566</v>
      </c>
      <c r="O70" s="36"/>
    </row>
    <row r="71" spans="3:15" ht="12.75">
      <c r="C71" s="80" t="s">
        <v>105</v>
      </c>
      <c r="D71" s="6">
        <f>AVERAGE(N119:R119)</f>
        <v>70.6</v>
      </c>
      <c r="E71" s="6">
        <f>AVERAGE(X119:AB119)</f>
        <v>58.79735944810086</v>
      </c>
      <c r="G71" s="80" t="s">
        <v>105</v>
      </c>
      <c r="H71" s="6">
        <v>70.6</v>
      </c>
      <c r="I71" s="6">
        <v>58.79735944810086</v>
      </c>
      <c r="O71" s="36"/>
    </row>
    <row r="72" spans="3:15" ht="12.75">
      <c r="C72" s="80"/>
      <c r="D72" s="6"/>
      <c r="E72" s="6"/>
      <c r="G72" s="80"/>
      <c r="H72" s="6"/>
      <c r="I72" s="6"/>
      <c r="O72" s="36"/>
    </row>
    <row r="73" spans="3:15" ht="12.75">
      <c r="C73" s="81" t="s">
        <v>31</v>
      </c>
      <c r="D73" s="6">
        <f aca="true" t="shared" si="0" ref="D73:D100">AVERAGE(N120:R120)</f>
        <v>167.4</v>
      </c>
      <c r="E73" s="6">
        <f aca="true" t="shared" si="1" ref="E73:E100">AVERAGE(X120:AB120)</f>
        <v>139.6</v>
      </c>
      <c r="G73" s="83" t="s">
        <v>40</v>
      </c>
      <c r="H73" s="6">
        <v>187.8</v>
      </c>
      <c r="I73" s="6">
        <v>189.4</v>
      </c>
      <c r="O73" s="36"/>
    </row>
    <row r="74" spans="3:15" ht="12.75">
      <c r="C74" s="81" t="s">
        <v>32</v>
      </c>
      <c r="D74" s="6">
        <f t="shared" si="0"/>
        <v>25.4</v>
      </c>
      <c r="E74" s="6">
        <f t="shared" si="1"/>
        <v>18.8</v>
      </c>
      <c r="G74" s="83" t="s">
        <v>18</v>
      </c>
      <c r="H74" s="6">
        <v>218</v>
      </c>
      <c r="I74" s="6">
        <v>153.8</v>
      </c>
      <c r="O74" s="36"/>
    </row>
    <row r="75" spans="3:15" ht="12.75">
      <c r="C75" s="82" t="s">
        <v>20</v>
      </c>
      <c r="D75" s="6">
        <f t="shared" si="0"/>
        <v>71.8</v>
      </c>
      <c r="E75" s="6">
        <f t="shared" si="1"/>
        <v>74.6</v>
      </c>
      <c r="G75" s="84" t="s">
        <v>43</v>
      </c>
      <c r="H75" s="6">
        <v>247.2</v>
      </c>
      <c r="I75" s="6">
        <v>147.2</v>
      </c>
      <c r="O75" s="36"/>
    </row>
    <row r="76" spans="3:15" ht="12.75">
      <c r="C76" s="81" t="s">
        <v>33</v>
      </c>
      <c r="D76" s="6">
        <f t="shared" si="0"/>
        <v>124.2</v>
      </c>
      <c r="E76" s="6">
        <f>AVERAGE(X123:AB123)</f>
        <v>85.6</v>
      </c>
      <c r="G76" s="83" t="s">
        <v>31</v>
      </c>
      <c r="H76" s="6">
        <v>167.4</v>
      </c>
      <c r="I76" s="6">
        <v>139.6</v>
      </c>
      <c r="O76" s="36"/>
    </row>
    <row r="77" spans="3:15" ht="12.75">
      <c r="C77" s="82" t="s">
        <v>73</v>
      </c>
      <c r="D77" s="6">
        <f t="shared" si="0"/>
        <v>101.4</v>
      </c>
      <c r="E77" s="6">
        <f t="shared" si="1"/>
        <v>88.75</v>
      </c>
      <c r="G77" s="84" t="s">
        <v>29</v>
      </c>
      <c r="H77" s="6">
        <v>144.6</v>
      </c>
      <c r="I77" s="6">
        <v>129.2</v>
      </c>
      <c r="O77" s="36"/>
    </row>
    <row r="78" spans="3:15" ht="12.75">
      <c r="C78" s="81" t="s">
        <v>34</v>
      </c>
      <c r="D78" s="6">
        <f t="shared" si="0"/>
        <v>36</v>
      </c>
      <c r="E78" s="6">
        <f t="shared" si="1"/>
        <v>27.2</v>
      </c>
      <c r="G78" s="83" t="s">
        <v>19</v>
      </c>
      <c r="H78" s="6">
        <v>101.4</v>
      </c>
      <c r="I78" s="6">
        <v>88.75</v>
      </c>
      <c r="O78" s="36"/>
    </row>
    <row r="79" spans="3:15" ht="12.75">
      <c r="C79" s="81" t="s">
        <v>35</v>
      </c>
      <c r="D79" s="6">
        <f t="shared" si="0"/>
        <v>60.4</v>
      </c>
      <c r="E79" s="6">
        <f t="shared" si="1"/>
        <v>32.5</v>
      </c>
      <c r="G79" s="83" t="s">
        <v>33</v>
      </c>
      <c r="H79" s="6">
        <v>124.2</v>
      </c>
      <c r="I79" s="6">
        <v>85.6</v>
      </c>
      <c r="L79" s="36"/>
      <c r="O79" s="36"/>
    </row>
    <row r="80" spans="3:15" ht="12.75">
      <c r="C80" s="83" t="s">
        <v>36</v>
      </c>
      <c r="D80" s="6">
        <f t="shared" si="0"/>
        <v>81.4</v>
      </c>
      <c r="E80" s="6">
        <f t="shared" si="1"/>
        <v>57.6</v>
      </c>
      <c r="G80" s="83" t="s">
        <v>20</v>
      </c>
      <c r="H80" s="6">
        <v>71.8</v>
      </c>
      <c r="I80" s="6">
        <v>74.6</v>
      </c>
      <c r="O80" s="36"/>
    </row>
    <row r="81" spans="3:15" ht="12.75">
      <c r="C81" s="83" t="s">
        <v>37</v>
      </c>
      <c r="D81" s="6">
        <f>AVERAGE(N128:R128)</f>
        <v>48.2</v>
      </c>
      <c r="E81" s="6">
        <f t="shared" si="1"/>
        <v>40.6</v>
      </c>
      <c r="G81" s="83" t="s">
        <v>38</v>
      </c>
      <c r="H81" s="6">
        <v>117</v>
      </c>
      <c r="I81" s="6">
        <v>74.4</v>
      </c>
      <c r="O81" s="36"/>
    </row>
    <row r="82" spans="3:15" ht="12.75">
      <c r="C82" s="83" t="s">
        <v>22</v>
      </c>
      <c r="D82" s="6">
        <f t="shared" si="0"/>
        <v>62</v>
      </c>
      <c r="E82" s="6">
        <f t="shared" si="1"/>
        <v>49.4</v>
      </c>
      <c r="G82" s="83" t="s">
        <v>39</v>
      </c>
      <c r="H82" s="6">
        <v>71.6</v>
      </c>
      <c r="I82" s="6">
        <v>67.6</v>
      </c>
      <c r="O82" s="36"/>
    </row>
    <row r="83" spans="3:15" ht="12.75">
      <c r="C83" s="83" t="s">
        <v>38</v>
      </c>
      <c r="D83" s="6">
        <f t="shared" si="0"/>
        <v>117</v>
      </c>
      <c r="E83" s="6">
        <f t="shared" si="1"/>
        <v>74.4</v>
      </c>
      <c r="G83" s="83" t="s">
        <v>21</v>
      </c>
      <c r="H83" s="6">
        <v>74</v>
      </c>
      <c r="I83" s="6">
        <v>65</v>
      </c>
      <c r="O83" s="36"/>
    </row>
    <row r="84" spans="3:15" ht="12.75">
      <c r="C84" s="83" t="s">
        <v>39</v>
      </c>
      <c r="D84" s="6">
        <f t="shared" si="0"/>
        <v>71.6</v>
      </c>
      <c r="E84" s="6">
        <f t="shared" si="1"/>
        <v>67.6</v>
      </c>
      <c r="G84" s="83" t="s">
        <v>36</v>
      </c>
      <c r="H84" s="6">
        <v>81.4</v>
      </c>
      <c r="I84" s="6">
        <v>57.6</v>
      </c>
      <c r="O84" s="36"/>
    </row>
    <row r="85" spans="3:15" ht="12.75">
      <c r="C85" s="83" t="s">
        <v>40</v>
      </c>
      <c r="D85" s="6">
        <f t="shared" si="0"/>
        <v>187.8</v>
      </c>
      <c r="E85" s="6">
        <f t="shared" si="1"/>
        <v>189.4</v>
      </c>
      <c r="G85" s="83" t="s">
        <v>23</v>
      </c>
      <c r="H85" s="6">
        <v>78.6</v>
      </c>
      <c r="I85" s="6">
        <v>53.6</v>
      </c>
      <c r="O85" s="36"/>
    </row>
    <row r="86" spans="3:15" ht="12.75">
      <c r="C86" s="83" t="s">
        <v>41</v>
      </c>
      <c r="D86" s="6">
        <f t="shared" si="0"/>
        <v>16.6</v>
      </c>
      <c r="E86" s="6">
        <f t="shared" si="1"/>
        <v>27.4</v>
      </c>
      <c r="G86" s="83" t="s">
        <v>25</v>
      </c>
      <c r="H86" s="6">
        <v>43.8</v>
      </c>
      <c r="I86" s="6">
        <v>49.6</v>
      </c>
      <c r="O86" s="36"/>
    </row>
    <row r="87" spans="3:15" ht="12.75">
      <c r="C87" s="83" t="s">
        <v>42</v>
      </c>
      <c r="D87" s="6">
        <f t="shared" si="0"/>
        <v>36.4</v>
      </c>
      <c r="E87" s="6">
        <f>AVERAGE(X134:AB134)</f>
        <v>33.8</v>
      </c>
      <c r="G87" s="83" t="s">
        <v>22</v>
      </c>
      <c r="H87" s="6">
        <v>62</v>
      </c>
      <c r="I87" s="6">
        <v>49.4</v>
      </c>
      <c r="O87" s="36"/>
    </row>
    <row r="88" spans="3:15" ht="12.75">
      <c r="C88" s="83" t="s">
        <v>29</v>
      </c>
      <c r="D88" s="6">
        <f t="shared" si="0"/>
        <v>144.6</v>
      </c>
      <c r="E88" s="6">
        <f t="shared" si="1"/>
        <v>129.2</v>
      </c>
      <c r="G88" s="83" t="s">
        <v>24</v>
      </c>
      <c r="H88" s="6">
        <v>55</v>
      </c>
      <c r="I88" s="6">
        <v>48.6</v>
      </c>
      <c r="O88" s="36"/>
    </row>
    <row r="89" spans="3:15" ht="12.75">
      <c r="C89" s="83" t="s">
        <v>26</v>
      </c>
      <c r="D89" s="6">
        <f t="shared" si="0"/>
        <v>36.6</v>
      </c>
      <c r="E89" s="6">
        <f t="shared" si="1"/>
        <v>35</v>
      </c>
      <c r="G89" s="83" t="s">
        <v>46</v>
      </c>
      <c r="H89" s="6">
        <v>36.8</v>
      </c>
      <c r="I89" s="6">
        <v>43.4</v>
      </c>
      <c r="O89" s="36"/>
    </row>
    <row r="90" spans="3:15" ht="12.75">
      <c r="C90" s="83" t="s">
        <v>43</v>
      </c>
      <c r="D90" s="6">
        <f t="shared" si="0"/>
        <v>247.2</v>
      </c>
      <c r="E90" s="6">
        <f t="shared" si="1"/>
        <v>147.2</v>
      </c>
      <c r="G90" s="83" t="s">
        <v>27</v>
      </c>
      <c r="H90" s="6">
        <v>46</v>
      </c>
      <c r="I90" s="6">
        <v>41.4</v>
      </c>
      <c r="O90" s="36"/>
    </row>
    <row r="91" spans="3:15" ht="12.75">
      <c r="C91" s="83" t="s">
        <v>18</v>
      </c>
      <c r="D91" s="6">
        <f t="shared" si="0"/>
        <v>218</v>
      </c>
      <c r="E91" s="6">
        <f t="shared" si="1"/>
        <v>153.8</v>
      </c>
      <c r="G91" s="83" t="s">
        <v>37</v>
      </c>
      <c r="H91" s="6">
        <v>48.2</v>
      </c>
      <c r="I91" s="6">
        <v>40.6</v>
      </c>
      <c r="O91" s="36"/>
    </row>
    <row r="92" spans="3:15" ht="12.75">
      <c r="C92" s="83" t="s">
        <v>44</v>
      </c>
      <c r="D92" s="6">
        <f t="shared" si="0"/>
        <v>29.8</v>
      </c>
      <c r="E92" s="6">
        <f t="shared" si="1"/>
        <v>35.6</v>
      </c>
      <c r="G92" s="83" t="s">
        <v>44</v>
      </c>
      <c r="H92" s="6">
        <v>29.8</v>
      </c>
      <c r="I92" s="6">
        <v>35.6</v>
      </c>
      <c r="O92" s="36"/>
    </row>
    <row r="93" spans="3:15" ht="12.75">
      <c r="C93" s="83" t="s">
        <v>25</v>
      </c>
      <c r="D93" s="6">
        <f t="shared" si="0"/>
        <v>43.8</v>
      </c>
      <c r="E93" s="6">
        <f t="shared" si="1"/>
        <v>49.6</v>
      </c>
      <c r="G93" s="83" t="s">
        <v>26</v>
      </c>
      <c r="H93" s="6">
        <v>36.6</v>
      </c>
      <c r="I93" s="6">
        <v>35</v>
      </c>
      <c r="O93" s="36"/>
    </row>
    <row r="94" spans="3:15" ht="12.75">
      <c r="C94" s="83" t="s">
        <v>27</v>
      </c>
      <c r="D94" s="6">
        <f t="shared" si="0"/>
        <v>38.6</v>
      </c>
      <c r="E94" s="6">
        <f t="shared" si="1"/>
        <v>38.8</v>
      </c>
      <c r="G94" s="83" t="s">
        <v>47</v>
      </c>
      <c r="H94" s="6">
        <v>48.2</v>
      </c>
      <c r="I94" s="6">
        <v>34.25</v>
      </c>
      <c r="O94" s="36"/>
    </row>
    <row r="95" spans="3:15" ht="12.75">
      <c r="C95" s="83" t="s">
        <v>45</v>
      </c>
      <c r="D95" s="6">
        <f t="shared" si="0"/>
        <v>9.2</v>
      </c>
      <c r="E95" s="6">
        <f>AVERAGE(X142:AB142)</f>
        <v>1.4</v>
      </c>
      <c r="G95" s="83" t="s">
        <v>42</v>
      </c>
      <c r="H95" s="6">
        <v>36.4</v>
      </c>
      <c r="I95" s="6">
        <v>33.8</v>
      </c>
      <c r="O95" s="36"/>
    </row>
    <row r="96" spans="3:15" ht="12.75">
      <c r="C96" s="83" t="s">
        <v>23</v>
      </c>
      <c r="D96" s="6">
        <f t="shared" si="0"/>
        <v>78.6</v>
      </c>
      <c r="E96" s="6">
        <f t="shared" si="1"/>
        <v>53.6</v>
      </c>
      <c r="G96" s="83" t="s">
        <v>35</v>
      </c>
      <c r="H96" s="6">
        <v>60.4</v>
      </c>
      <c r="I96" s="6">
        <v>32.5</v>
      </c>
      <c r="O96" s="36"/>
    </row>
    <row r="97" spans="3:15" ht="12.75">
      <c r="C97" s="83" t="s">
        <v>46</v>
      </c>
      <c r="D97" s="6">
        <f t="shared" si="0"/>
        <v>36.8</v>
      </c>
      <c r="E97" s="6">
        <f t="shared" si="1"/>
        <v>43.4</v>
      </c>
      <c r="G97" s="83" t="s">
        <v>41</v>
      </c>
      <c r="H97" s="6">
        <v>16.6</v>
      </c>
      <c r="I97" s="6">
        <v>27.4</v>
      </c>
      <c r="O97" s="36"/>
    </row>
    <row r="98" spans="3:15" ht="12.75">
      <c r="C98" s="83" t="s">
        <v>24</v>
      </c>
      <c r="D98" s="6">
        <f t="shared" si="0"/>
        <v>55</v>
      </c>
      <c r="E98" s="6">
        <f t="shared" si="1"/>
        <v>48.6</v>
      </c>
      <c r="G98" s="83" t="s">
        <v>34</v>
      </c>
      <c r="H98" s="6">
        <v>36</v>
      </c>
      <c r="I98" s="6">
        <v>27.2</v>
      </c>
      <c r="O98" s="36"/>
    </row>
    <row r="99" spans="3:15" ht="12.75">
      <c r="C99" s="83" t="s">
        <v>47</v>
      </c>
      <c r="D99" s="6">
        <f t="shared" si="0"/>
        <v>48.2</v>
      </c>
      <c r="E99" s="6">
        <f t="shared" si="1"/>
        <v>34.25</v>
      </c>
      <c r="G99" s="83" t="s">
        <v>32</v>
      </c>
      <c r="H99" s="6">
        <v>25.4</v>
      </c>
      <c r="I99" s="6">
        <v>18.8</v>
      </c>
      <c r="O99" s="36"/>
    </row>
    <row r="100" spans="3:15" ht="12.75">
      <c r="C100" s="83" t="s">
        <v>21</v>
      </c>
      <c r="D100" s="6">
        <f t="shared" si="0"/>
        <v>74</v>
      </c>
      <c r="E100" s="6">
        <f t="shared" si="1"/>
        <v>65</v>
      </c>
      <c r="G100" s="83" t="s">
        <v>45</v>
      </c>
      <c r="H100" s="6">
        <v>9.2</v>
      </c>
      <c r="I100" s="6">
        <v>1.4</v>
      </c>
      <c r="O100" s="36"/>
    </row>
    <row r="101" spans="3:15" ht="12.75">
      <c r="C101" s="83"/>
      <c r="D101" s="6"/>
      <c r="E101" s="6"/>
      <c r="G101" s="83"/>
      <c r="H101" s="6"/>
      <c r="I101" s="6"/>
      <c r="O101" s="36"/>
    </row>
    <row r="102" spans="3:15" ht="12.75">
      <c r="C102" s="83" t="s">
        <v>28</v>
      </c>
      <c r="D102" s="6">
        <f>AVERAGE(N148:R148)</f>
        <v>90.6</v>
      </c>
      <c r="E102" s="6">
        <f>AVERAGE(X148:AB148)</f>
        <v>94.4</v>
      </c>
      <c r="G102" s="83" t="s">
        <v>28</v>
      </c>
      <c r="H102" s="6">
        <v>90.6</v>
      </c>
      <c r="I102" s="6">
        <v>94.4</v>
      </c>
      <c r="O102" s="36"/>
    </row>
    <row r="103" spans="3:15" ht="12.75">
      <c r="C103" s="83" t="s">
        <v>48</v>
      </c>
      <c r="D103" s="6">
        <f>AVERAGE(N149:R149)</f>
        <v>63.8</v>
      </c>
      <c r="E103" s="6">
        <f>AVERAGE(X149:AB149)</f>
        <v>61.25</v>
      </c>
      <c r="G103" s="83" t="s">
        <v>48</v>
      </c>
      <c r="H103" s="6">
        <v>63.8</v>
      </c>
      <c r="I103" s="6">
        <v>61.25</v>
      </c>
      <c r="O103" s="36"/>
    </row>
    <row r="108" spans="3:28" ht="12.75">
      <c r="C108" s="52" t="s">
        <v>65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10" spans="3:28" ht="12.75">
      <c r="C110" s="52" t="s">
        <v>84</v>
      </c>
      <c r="D110" s="54">
        <v>42745.74341435185</v>
      </c>
      <c r="E110" s="54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</row>
    <row r="111" spans="3:28" ht="12.75">
      <c r="C111" s="52" t="s">
        <v>85</v>
      </c>
      <c r="D111" s="54">
        <v>42746.610600416665</v>
      </c>
      <c r="E111" s="54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</row>
    <row r="112" spans="3:28" ht="12.75">
      <c r="C112" s="52" t="s">
        <v>86</v>
      </c>
      <c r="D112" s="52" t="s">
        <v>87</v>
      </c>
      <c r="E112" s="52"/>
      <c r="F112" s="53"/>
      <c r="G112" s="53"/>
      <c r="H112" s="53"/>
      <c r="I112" s="53"/>
      <c r="J112" s="53"/>
      <c r="K112" s="53"/>
      <c r="L112" s="53"/>
      <c r="M112" s="53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3"/>
    </row>
    <row r="113" spans="14:17" ht="12.75">
      <c r="N113" s="18"/>
      <c r="O113" s="18"/>
      <c r="P113" s="18"/>
      <c r="Q113" s="18"/>
    </row>
    <row r="114" spans="3:28" ht="12.75">
      <c r="C114" s="52" t="s">
        <v>88</v>
      </c>
      <c r="D114" s="52" t="s">
        <v>89</v>
      </c>
      <c r="E114" s="52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3:28" ht="12.75">
      <c r="C115" s="52" t="s">
        <v>66</v>
      </c>
      <c r="D115" s="52" t="s">
        <v>90</v>
      </c>
      <c r="E115" s="5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7" spans="3:28" ht="12.75">
      <c r="C117" s="56" t="s">
        <v>67</v>
      </c>
      <c r="D117" s="56" t="s">
        <v>97</v>
      </c>
      <c r="E117" s="56" t="s">
        <v>98</v>
      </c>
      <c r="F117" s="56" t="s">
        <v>99</v>
      </c>
      <c r="G117" s="56" t="s">
        <v>100</v>
      </c>
      <c r="H117" s="56" t="s">
        <v>101</v>
      </c>
      <c r="I117" s="56" t="s">
        <v>68</v>
      </c>
      <c r="J117" s="56" t="s">
        <v>91</v>
      </c>
      <c r="K117" s="56" t="s">
        <v>92</v>
      </c>
      <c r="L117" s="56" t="s">
        <v>93</v>
      </c>
      <c r="M117" s="56" t="s">
        <v>94</v>
      </c>
      <c r="N117" s="56" t="s">
        <v>50</v>
      </c>
      <c r="O117" s="56" t="s">
        <v>51</v>
      </c>
      <c r="P117" s="56" t="s">
        <v>52</v>
      </c>
      <c r="Q117" s="56" t="s">
        <v>53</v>
      </c>
      <c r="R117" s="56" t="s">
        <v>54</v>
      </c>
      <c r="S117" s="56" t="s">
        <v>55</v>
      </c>
      <c r="T117" s="56" t="s">
        <v>56</v>
      </c>
      <c r="U117" s="56" t="s">
        <v>57</v>
      </c>
      <c r="V117" s="56" t="s">
        <v>58</v>
      </c>
      <c r="W117" s="56" t="s">
        <v>59</v>
      </c>
      <c r="X117" s="56" t="s">
        <v>60</v>
      </c>
      <c r="Y117" s="56" t="s">
        <v>61</v>
      </c>
      <c r="Z117" s="56" t="s">
        <v>69</v>
      </c>
      <c r="AA117" s="56" t="s">
        <v>70</v>
      </c>
      <c r="AB117" s="56" t="s">
        <v>71</v>
      </c>
    </row>
    <row r="118" spans="3:28" ht="12.75">
      <c r="C118" s="56" t="s">
        <v>72</v>
      </c>
      <c r="D118" s="57" t="s">
        <v>0</v>
      </c>
      <c r="E118" s="57" t="s">
        <v>0</v>
      </c>
      <c r="F118" s="57" t="s">
        <v>0</v>
      </c>
      <c r="G118" s="57" t="s">
        <v>0</v>
      </c>
      <c r="H118" s="57" t="s">
        <v>0</v>
      </c>
      <c r="I118" s="57" t="s">
        <v>0</v>
      </c>
      <c r="J118" s="57" t="s">
        <v>0</v>
      </c>
      <c r="K118" s="57" t="s">
        <v>0</v>
      </c>
      <c r="L118" s="57" t="s">
        <v>0</v>
      </c>
      <c r="M118" s="57" t="s">
        <v>0</v>
      </c>
      <c r="N118" s="58">
        <f>SUM(N161:N188)/SUM(N201:N228)</f>
        <v>62.70562062730917</v>
      </c>
      <c r="O118" s="58">
        <f>SUM(O161:O188)/SUM(O201:O228)</f>
        <v>60.50694170025554</v>
      </c>
      <c r="P118" s="58">
        <f>SUM(P161:P188)/SUM(P201:P228)</f>
        <v>59.071811030327545</v>
      </c>
      <c r="Q118" s="58">
        <f>SUM(Q161:Q188)/SUM(Q201:Q228)</f>
        <v>65.09248275676981</v>
      </c>
      <c r="R118" s="59">
        <v>54</v>
      </c>
      <c r="S118" s="59">
        <v>54</v>
      </c>
      <c r="T118" s="59">
        <v>58</v>
      </c>
      <c r="U118" s="59">
        <v>58</v>
      </c>
      <c r="V118" s="59">
        <v>53</v>
      </c>
      <c r="W118" s="59">
        <v>48</v>
      </c>
      <c r="X118" s="59">
        <v>51</v>
      </c>
      <c r="Y118" s="59">
        <v>51</v>
      </c>
      <c r="Z118" s="59">
        <v>52</v>
      </c>
      <c r="AA118" s="59">
        <v>51</v>
      </c>
      <c r="AB118" s="58">
        <f>SUM(AB161:AB188)/SUM(AB201:AB228)</f>
        <v>50.56841607777828</v>
      </c>
    </row>
    <row r="119" spans="3:28" ht="12.75">
      <c r="C119" s="56" t="s">
        <v>95</v>
      </c>
      <c r="D119" s="57" t="s">
        <v>0</v>
      </c>
      <c r="E119" s="57" t="s">
        <v>0</v>
      </c>
      <c r="F119" s="57" t="s">
        <v>0</v>
      </c>
      <c r="G119" s="57" t="s">
        <v>0</v>
      </c>
      <c r="H119" s="57" t="s">
        <v>0</v>
      </c>
      <c r="I119" s="59">
        <v>73</v>
      </c>
      <c r="J119" s="57" t="s">
        <v>0</v>
      </c>
      <c r="K119" s="57" t="s">
        <v>0</v>
      </c>
      <c r="L119" s="57" t="s">
        <v>0</v>
      </c>
      <c r="M119" s="57" t="s">
        <v>0</v>
      </c>
      <c r="N119" s="59">
        <v>74</v>
      </c>
      <c r="O119" s="59">
        <v>72</v>
      </c>
      <c r="P119" s="59">
        <v>68</v>
      </c>
      <c r="Q119" s="59">
        <v>75</v>
      </c>
      <c r="R119" s="59">
        <v>64</v>
      </c>
      <c r="S119" s="59">
        <v>63</v>
      </c>
      <c r="T119" s="59">
        <v>64</v>
      </c>
      <c r="U119" s="59">
        <v>63</v>
      </c>
      <c r="V119" s="59">
        <v>59</v>
      </c>
      <c r="W119" s="59">
        <v>53</v>
      </c>
      <c r="X119" s="59">
        <v>58</v>
      </c>
      <c r="Y119" s="59">
        <v>60</v>
      </c>
      <c r="Z119" s="59">
        <v>58</v>
      </c>
      <c r="AA119" s="59">
        <v>58</v>
      </c>
      <c r="AB119" s="301">
        <f>AB160/AB200</f>
        <v>59.98679724050432</v>
      </c>
    </row>
    <row r="120" spans="3:28" ht="12.75">
      <c r="C120" s="56" t="s">
        <v>31</v>
      </c>
      <c r="D120" s="59">
        <v>272</v>
      </c>
      <c r="E120" s="59">
        <v>264</v>
      </c>
      <c r="F120" s="59">
        <v>253</v>
      </c>
      <c r="G120" s="59">
        <v>242</v>
      </c>
      <c r="H120" s="59">
        <v>244</v>
      </c>
      <c r="I120" s="59">
        <v>254</v>
      </c>
      <c r="J120" s="59">
        <v>241</v>
      </c>
      <c r="K120" s="59">
        <v>232</v>
      </c>
      <c r="L120" s="59">
        <v>233</v>
      </c>
      <c r="M120" s="59">
        <v>225</v>
      </c>
      <c r="N120" s="59">
        <v>190</v>
      </c>
      <c r="O120" s="59">
        <v>180</v>
      </c>
      <c r="P120" s="59">
        <v>169</v>
      </c>
      <c r="Q120" s="59">
        <v>152</v>
      </c>
      <c r="R120" s="59">
        <v>146</v>
      </c>
      <c r="S120" s="59">
        <v>146</v>
      </c>
      <c r="T120" s="59">
        <v>152</v>
      </c>
      <c r="U120" s="59">
        <v>145</v>
      </c>
      <c r="V120" s="59">
        <v>124</v>
      </c>
      <c r="W120" s="59">
        <v>129</v>
      </c>
      <c r="X120" s="59">
        <v>142</v>
      </c>
      <c r="Y120" s="59">
        <v>143</v>
      </c>
      <c r="Z120" s="59">
        <v>143</v>
      </c>
      <c r="AA120" s="59">
        <v>138</v>
      </c>
      <c r="AB120" s="59">
        <v>132</v>
      </c>
    </row>
    <row r="121" spans="3:28" ht="12.75">
      <c r="C121" s="56" t="s">
        <v>32</v>
      </c>
      <c r="D121" s="59">
        <v>93</v>
      </c>
      <c r="E121" s="59">
        <v>56</v>
      </c>
      <c r="F121" s="59">
        <v>52</v>
      </c>
      <c r="G121" s="59">
        <v>51</v>
      </c>
      <c r="H121" s="59">
        <v>47</v>
      </c>
      <c r="I121" s="59">
        <v>29</v>
      </c>
      <c r="J121" s="59">
        <v>42</v>
      </c>
      <c r="K121" s="59">
        <v>33</v>
      </c>
      <c r="L121" s="59">
        <v>21</v>
      </c>
      <c r="M121" s="59">
        <v>30</v>
      </c>
      <c r="N121" s="59">
        <v>28</v>
      </c>
      <c r="O121" s="59">
        <v>27</v>
      </c>
      <c r="P121" s="59">
        <v>22</v>
      </c>
      <c r="Q121" s="59">
        <v>31</v>
      </c>
      <c r="R121" s="59">
        <v>19</v>
      </c>
      <c r="S121" s="59">
        <v>25</v>
      </c>
      <c r="T121" s="59">
        <v>24</v>
      </c>
      <c r="U121" s="59">
        <v>36</v>
      </c>
      <c r="V121" s="59">
        <v>16</v>
      </c>
      <c r="W121" s="59">
        <v>20</v>
      </c>
      <c r="X121" s="59">
        <v>14</v>
      </c>
      <c r="Y121" s="59">
        <v>12</v>
      </c>
      <c r="Z121" s="59">
        <v>24</v>
      </c>
      <c r="AA121" s="59">
        <v>16</v>
      </c>
      <c r="AB121" s="59">
        <v>28</v>
      </c>
    </row>
    <row r="122" spans="3:28" ht="12.75">
      <c r="C122" s="56" t="s">
        <v>20</v>
      </c>
      <c r="D122" s="59">
        <v>93</v>
      </c>
      <c r="E122" s="59">
        <v>47</v>
      </c>
      <c r="F122" s="59">
        <v>66</v>
      </c>
      <c r="G122" s="59">
        <v>48</v>
      </c>
      <c r="H122" s="59">
        <v>61</v>
      </c>
      <c r="I122" s="59">
        <v>56</v>
      </c>
      <c r="J122" s="59">
        <v>63</v>
      </c>
      <c r="K122" s="59">
        <v>54</v>
      </c>
      <c r="L122" s="59">
        <v>53</v>
      </c>
      <c r="M122" s="59">
        <v>47</v>
      </c>
      <c r="N122" s="59">
        <v>65</v>
      </c>
      <c r="O122" s="59">
        <v>71</v>
      </c>
      <c r="P122" s="59">
        <v>79</v>
      </c>
      <c r="Q122" s="59">
        <v>77</v>
      </c>
      <c r="R122" s="59">
        <v>67</v>
      </c>
      <c r="S122" s="59">
        <v>71</v>
      </c>
      <c r="T122" s="59">
        <v>82</v>
      </c>
      <c r="U122" s="59">
        <v>86</v>
      </c>
      <c r="V122" s="59">
        <v>80</v>
      </c>
      <c r="W122" s="59">
        <v>56</v>
      </c>
      <c r="X122" s="59">
        <v>67</v>
      </c>
      <c r="Y122" s="59">
        <v>79</v>
      </c>
      <c r="Z122" s="59">
        <v>88</v>
      </c>
      <c r="AA122" s="59">
        <v>76</v>
      </c>
      <c r="AB122" s="59">
        <v>63</v>
      </c>
    </row>
    <row r="123" spans="3:28" ht="12.75">
      <c r="C123" s="56" t="s">
        <v>33</v>
      </c>
      <c r="D123" s="59">
        <v>178</v>
      </c>
      <c r="E123" s="59">
        <v>182</v>
      </c>
      <c r="F123" s="59">
        <v>197</v>
      </c>
      <c r="G123" s="59">
        <v>173</v>
      </c>
      <c r="H123" s="59">
        <v>171</v>
      </c>
      <c r="I123" s="59">
        <v>156</v>
      </c>
      <c r="J123" s="59">
        <v>139</v>
      </c>
      <c r="K123" s="59">
        <v>132</v>
      </c>
      <c r="L123" s="59">
        <v>132</v>
      </c>
      <c r="M123" s="59">
        <v>125</v>
      </c>
      <c r="N123" s="59">
        <v>132</v>
      </c>
      <c r="O123" s="59">
        <v>127</v>
      </c>
      <c r="P123" s="59">
        <v>124</v>
      </c>
      <c r="Q123" s="59">
        <v>117</v>
      </c>
      <c r="R123" s="59">
        <v>121</v>
      </c>
      <c r="S123" s="59">
        <v>111</v>
      </c>
      <c r="T123" s="59">
        <v>102</v>
      </c>
      <c r="U123" s="59">
        <v>105</v>
      </c>
      <c r="V123" s="59">
        <v>106</v>
      </c>
      <c r="W123" s="59">
        <v>87</v>
      </c>
      <c r="X123" s="59">
        <v>90</v>
      </c>
      <c r="Y123" s="59">
        <v>88</v>
      </c>
      <c r="Z123" s="59">
        <v>83</v>
      </c>
      <c r="AA123" s="59">
        <v>87</v>
      </c>
      <c r="AB123" s="59">
        <v>80</v>
      </c>
    </row>
    <row r="124" spans="3:28" ht="12.75">
      <c r="C124" s="56" t="s">
        <v>73</v>
      </c>
      <c r="D124" s="59">
        <v>139</v>
      </c>
      <c r="E124" s="59">
        <v>117</v>
      </c>
      <c r="F124" s="59">
        <v>114</v>
      </c>
      <c r="G124" s="59">
        <v>104</v>
      </c>
      <c r="H124" s="59">
        <v>102</v>
      </c>
      <c r="I124" s="59">
        <v>109</v>
      </c>
      <c r="J124" s="59">
        <v>106</v>
      </c>
      <c r="K124" s="59">
        <v>99</v>
      </c>
      <c r="L124" s="59">
        <v>97</v>
      </c>
      <c r="M124" s="59">
        <v>102</v>
      </c>
      <c r="N124" s="59">
        <v>110</v>
      </c>
      <c r="O124" s="59">
        <v>98</v>
      </c>
      <c r="P124" s="59">
        <v>101</v>
      </c>
      <c r="Q124" s="59">
        <v>114</v>
      </c>
      <c r="R124" s="59">
        <v>84</v>
      </c>
      <c r="S124" s="59">
        <v>86</v>
      </c>
      <c r="T124" s="59">
        <v>96</v>
      </c>
      <c r="U124" s="59">
        <v>81</v>
      </c>
      <c r="V124" s="59">
        <v>88</v>
      </c>
      <c r="W124" s="59">
        <v>70</v>
      </c>
      <c r="X124" s="59">
        <v>83</v>
      </c>
      <c r="Y124" s="59">
        <v>99</v>
      </c>
      <c r="Z124" s="59">
        <v>86</v>
      </c>
      <c r="AA124" s="59">
        <v>87</v>
      </c>
      <c r="AB124" s="57" t="s">
        <v>0</v>
      </c>
    </row>
    <row r="125" spans="3:28" ht="12.75">
      <c r="C125" s="56" t="s">
        <v>34</v>
      </c>
      <c r="D125" s="57" t="s">
        <v>0</v>
      </c>
      <c r="E125" s="57" t="s">
        <v>0</v>
      </c>
      <c r="F125" s="57" t="s">
        <v>0</v>
      </c>
      <c r="G125" s="57" t="s">
        <v>0</v>
      </c>
      <c r="H125" s="57" t="s">
        <v>0</v>
      </c>
      <c r="I125" s="57" t="s">
        <v>0</v>
      </c>
      <c r="J125" s="57" t="s">
        <v>0</v>
      </c>
      <c r="K125" s="57" t="s">
        <v>0</v>
      </c>
      <c r="L125" s="57" t="s">
        <v>0</v>
      </c>
      <c r="M125" s="57" t="s">
        <v>0</v>
      </c>
      <c r="N125" s="57" t="s">
        <v>0</v>
      </c>
      <c r="O125" s="57" t="s">
        <v>0</v>
      </c>
      <c r="P125" s="57" t="s">
        <v>0</v>
      </c>
      <c r="Q125" s="57" t="s">
        <v>0</v>
      </c>
      <c r="R125" s="59">
        <v>36</v>
      </c>
      <c r="S125" s="59">
        <v>21</v>
      </c>
      <c r="T125" s="59">
        <v>32</v>
      </c>
      <c r="U125" s="59">
        <v>22</v>
      </c>
      <c r="V125" s="59">
        <v>36</v>
      </c>
      <c r="W125" s="59">
        <v>25</v>
      </c>
      <c r="X125" s="59">
        <v>31</v>
      </c>
      <c r="Y125" s="59">
        <v>32</v>
      </c>
      <c r="Z125" s="59">
        <v>28</v>
      </c>
      <c r="AA125" s="59">
        <v>23</v>
      </c>
      <c r="AB125" s="59">
        <v>22</v>
      </c>
    </row>
    <row r="126" spans="3:28" ht="12.75">
      <c r="C126" s="56" t="s">
        <v>35</v>
      </c>
      <c r="D126" s="59">
        <v>53</v>
      </c>
      <c r="E126" s="59">
        <v>53</v>
      </c>
      <c r="F126" s="59">
        <v>53</v>
      </c>
      <c r="G126" s="59">
        <v>60</v>
      </c>
      <c r="H126" s="59">
        <v>67</v>
      </c>
      <c r="I126" s="59">
        <v>72</v>
      </c>
      <c r="J126" s="59">
        <v>74</v>
      </c>
      <c r="K126" s="59">
        <v>66</v>
      </c>
      <c r="L126" s="59">
        <v>81</v>
      </c>
      <c r="M126" s="59">
        <v>79</v>
      </c>
      <c r="N126" s="59">
        <v>64</v>
      </c>
      <c r="O126" s="59">
        <v>57</v>
      </c>
      <c r="P126" s="59">
        <v>58</v>
      </c>
      <c r="Q126" s="59">
        <v>64</v>
      </c>
      <c r="R126" s="59">
        <v>59</v>
      </c>
      <c r="S126" s="59">
        <v>57</v>
      </c>
      <c r="T126" s="59">
        <v>55</v>
      </c>
      <c r="U126" s="59">
        <v>47</v>
      </c>
      <c r="V126" s="59">
        <v>27</v>
      </c>
      <c r="W126" s="59">
        <v>29</v>
      </c>
      <c r="X126" s="59">
        <v>34</v>
      </c>
      <c r="Y126" s="59">
        <v>23</v>
      </c>
      <c r="Z126" s="59">
        <v>29</v>
      </c>
      <c r="AA126" s="59">
        <v>44</v>
      </c>
      <c r="AB126" s="57" t="s">
        <v>0</v>
      </c>
    </row>
    <row r="127" spans="3:28" ht="12.75">
      <c r="C127" s="56" t="s">
        <v>36</v>
      </c>
      <c r="D127" s="59">
        <v>117</v>
      </c>
      <c r="E127" s="59">
        <v>100</v>
      </c>
      <c r="F127" s="59">
        <v>101</v>
      </c>
      <c r="G127" s="59">
        <v>88</v>
      </c>
      <c r="H127" s="59">
        <v>79</v>
      </c>
      <c r="I127" s="59">
        <v>90</v>
      </c>
      <c r="J127" s="59">
        <v>92</v>
      </c>
      <c r="K127" s="59">
        <v>87</v>
      </c>
      <c r="L127" s="59">
        <v>89</v>
      </c>
      <c r="M127" s="59">
        <v>86</v>
      </c>
      <c r="N127" s="59">
        <v>82</v>
      </c>
      <c r="O127" s="59">
        <v>79</v>
      </c>
      <c r="P127" s="59">
        <v>84</v>
      </c>
      <c r="Q127" s="59">
        <v>83</v>
      </c>
      <c r="R127" s="59">
        <v>79</v>
      </c>
      <c r="S127" s="59">
        <v>72</v>
      </c>
      <c r="T127" s="59">
        <v>79</v>
      </c>
      <c r="U127" s="59">
        <v>88</v>
      </c>
      <c r="V127" s="59">
        <v>69</v>
      </c>
      <c r="W127" s="59">
        <v>65</v>
      </c>
      <c r="X127" s="59">
        <v>71</v>
      </c>
      <c r="Y127" s="59">
        <v>52</v>
      </c>
      <c r="Z127" s="59">
        <v>50</v>
      </c>
      <c r="AA127" s="59">
        <v>56</v>
      </c>
      <c r="AB127" s="59">
        <v>59</v>
      </c>
    </row>
    <row r="128" spans="3:28" ht="12.75">
      <c r="C128" s="56" t="s">
        <v>37</v>
      </c>
      <c r="D128" s="59">
        <v>31</v>
      </c>
      <c r="E128" s="59">
        <v>33</v>
      </c>
      <c r="F128" s="59">
        <v>33</v>
      </c>
      <c r="G128" s="59">
        <v>26</v>
      </c>
      <c r="H128" s="59">
        <v>34</v>
      </c>
      <c r="I128" s="59">
        <v>35</v>
      </c>
      <c r="J128" s="59">
        <v>35</v>
      </c>
      <c r="K128" s="59">
        <v>33</v>
      </c>
      <c r="L128" s="59">
        <v>35</v>
      </c>
      <c r="M128" s="59">
        <v>50</v>
      </c>
      <c r="N128" s="59">
        <v>50</v>
      </c>
      <c r="O128" s="59">
        <v>50</v>
      </c>
      <c r="P128" s="59">
        <v>45</v>
      </c>
      <c r="Q128" s="59">
        <v>52</v>
      </c>
      <c r="R128" s="59">
        <v>44</v>
      </c>
      <c r="S128" s="59">
        <v>45</v>
      </c>
      <c r="T128" s="59">
        <v>46</v>
      </c>
      <c r="U128" s="59">
        <v>43</v>
      </c>
      <c r="V128" s="59">
        <v>33</v>
      </c>
      <c r="W128" s="59">
        <v>38</v>
      </c>
      <c r="X128" s="59">
        <v>44</v>
      </c>
      <c r="Y128" s="59">
        <v>35</v>
      </c>
      <c r="Z128" s="59">
        <v>39</v>
      </c>
      <c r="AA128" s="59">
        <v>36</v>
      </c>
      <c r="AB128" s="59">
        <v>49</v>
      </c>
    </row>
    <row r="129" spans="3:28" ht="12.75">
      <c r="C129" s="56" t="s">
        <v>22</v>
      </c>
      <c r="D129" s="59">
        <v>77</v>
      </c>
      <c r="E129" s="59">
        <v>64</v>
      </c>
      <c r="F129" s="59">
        <v>67</v>
      </c>
      <c r="G129" s="59">
        <v>56</v>
      </c>
      <c r="H129" s="59">
        <v>58</v>
      </c>
      <c r="I129" s="59">
        <v>60</v>
      </c>
      <c r="J129" s="59">
        <v>64</v>
      </c>
      <c r="K129" s="59">
        <v>59</v>
      </c>
      <c r="L129" s="59">
        <v>57</v>
      </c>
      <c r="M129" s="59">
        <v>60</v>
      </c>
      <c r="N129" s="59">
        <v>64</v>
      </c>
      <c r="O129" s="59">
        <v>64</v>
      </c>
      <c r="P129" s="59">
        <v>56</v>
      </c>
      <c r="Q129" s="59">
        <v>69</v>
      </c>
      <c r="R129" s="59">
        <v>57</v>
      </c>
      <c r="S129" s="59">
        <v>56</v>
      </c>
      <c r="T129" s="59">
        <v>52</v>
      </c>
      <c r="U129" s="59">
        <v>57</v>
      </c>
      <c r="V129" s="59">
        <v>59</v>
      </c>
      <c r="W129" s="59">
        <v>45</v>
      </c>
      <c r="X129" s="59">
        <v>46</v>
      </c>
      <c r="Y129" s="59">
        <v>57</v>
      </c>
      <c r="Z129" s="59">
        <v>44</v>
      </c>
      <c r="AA129" s="59">
        <v>50</v>
      </c>
      <c r="AB129" s="59">
        <v>50</v>
      </c>
    </row>
    <row r="130" spans="3:28" ht="12.75">
      <c r="C130" s="56" t="s">
        <v>38</v>
      </c>
      <c r="D130" s="57" t="s">
        <v>0</v>
      </c>
      <c r="E130" s="57" t="s">
        <v>0</v>
      </c>
      <c r="F130" s="57" t="s">
        <v>0</v>
      </c>
      <c r="G130" s="57" t="s">
        <v>0</v>
      </c>
      <c r="H130" s="57" t="s">
        <v>0</v>
      </c>
      <c r="I130" s="57" t="s">
        <v>0</v>
      </c>
      <c r="J130" s="57" t="s">
        <v>0</v>
      </c>
      <c r="K130" s="57" t="s">
        <v>0</v>
      </c>
      <c r="L130" s="57" t="s">
        <v>0</v>
      </c>
      <c r="M130" s="57" t="s">
        <v>0</v>
      </c>
      <c r="N130" s="59">
        <v>122</v>
      </c>
      <c r="O130" s="59">
        <v>123</v>
      </c>
      <c r="P130" s="59">
        <v>109</v>
      </c>
      <c r="Q130" s="59">
        <v>121</v>
      </c>
      <c r="R130" s="59">
        <v>110</v>
      </c>
      <c r="S130" s="59">
        <v>110</v>
      </c>
      <c r="T130" s="59">
        <v>112</v>
      </c>
      <c r="U130" s="59">
        <v>120</v>
      </c>
      <c r="V130" s="59">
        <v>117</v>
      </c>
      <c r="W130" s="59">
        <v>63</v>
      </c>
      <c r="X130" s="59">
        <v>81</v>
      </c>
      <c r="Y130" s="59">
        <v>94</v>
      </c>
      <c r="Z130" s="59">
        <v>88</v>
      </c>
      <c r="AA130" s="59">
        <v>51</v>
      </c>
      <c r="AB130" s="59">
        <v>58</v>
      </c>
    </row>
    <row r="131" spans="3:28" ht="12.75">
      <c r="C131" s="56" t="s">
        <v>39</v>
      </c>
      <c r="D131" s="59">
        <v>70</v>
      </c>
      <c r="E131" s="59">
        <v>66</v>
      </c>
      <c r="F131" s="59">
        <v>70</v>
      </c>
      <c r="G131" s="59">
        <v>76</v>
      </c>
      <c r="H131" s="59">
        <v>71</v>
      </c>
      <c r="I131" s="59">
        <v>68</v>
      </c>
      <c r="J131" s="59">
        <v>70</v>
      </c>
      <c r="K131" s="59">
        <v>73</v>
      </c>
      <c r="L131" s="59">
        <v>67</v>
      </c>
      <c r="M131" s="59">
        <v>66</v>
      </c>
      <c r="N131" s="59">
        <v>71</v>
      </c>
      <c r="O131" s="59">
        <v>72</v>
      </c>
      <c r="P131" s="59">
        <v>72</v>
      </c>
      <c r="Q131" s="59">
        <v>79</v>
      </c>
      <c r="R131" s="59">
        <v>64</v>
      </c>
      <c r="S131" s="59">
        <v>63</v>
      </c>
      <c r="T131" s="59">
        <v>74</v>
      </c>
      <c r="U131" s="59">
        <v>68</v>
      </c>
      <c r="V131" s="59">
        <v>65</v>
      </c>
      <c r="W131" s="59">
        <v>60</v>
      </c>
      <c r="X131" s="59">
        <v>59</v>
      </c>
      <c r="Y131" s="59">
        <v>63</v>
      </c>
      <c r="Z131" s="59">
        <v>80</v>
      </c>
      <c r="AA131" s="59">
        <v>70</v>
      </c>
      <c r="AB131" s="59">
        <v>66</v>
      </c>
    </row>
    <row r="132" spans="3:28" ht="12.75">
      <c r="C132" s="56" t="s">
        <v>40</v>
      </c>
      <c r="D132" s="59">
        <v>171</v>
      </c>
      <c r="E132" s="59">
        <v>182</v>
      </c>
      <c r="F132" s="59">
        <v>186</v>
      </c>
      <c r="G132" s="59">
        <v>186</v>
      </c>
      <c r="H132" s="59">
        <v>210</v>
      </c>
      <c r="I132" s="59">
        <v>207</v>
      </c>
      <c r="J132" s="59">
        <v>211</v>
      </c>
      <c r="K132" s="59">
        <v>216</v>
      </c>
      <c r="L132" s="59">
        <v>214</v>
      </c>
      <c r="M132" s="59">
        <v>197</v>
      </c>
      <c r="N132" s="59">
        <v>186</v>
      </c>
      <c r="O132" s="59">
        <v>191</v>
      </c>
      <c r="P132" s="59">
        <v>209</v>
      </c>
      <c r="Q132" s="59">
        <v>181</v>
      </c>
      <c r="R132" s="59">
        <v>172</v>
      </c>
      <c r="S132" s="59">
        <v>152</v>
      </c>
      <c r="T132" s="59">
        <v>153</v>
      </c>
      <c r="U132" s="59">
        <v>159</v>
      </c>
      <c r="V132" s="59">
        <v>201</v>
      </c>
      <c r="W132" s="59">
        <v>178</v>
      </c>
      <c r="X132" s="59">
        <v>191</v>
      </c>
      <c r="Y132" s="59">
        <v>199</v>
      </c>
      <c r="Z132" s="59">
        <v>184</v>
      </c>
      <c r="AA132" s="59">
        <v>179</v>
      </c>
      <c r="AB132" s="59">
        <v>194</v>
      </c>
    </row>
    <row r="133" spans="3:28" ht="12.75">
      <c r="C133" s="56" t="s">
        <v>41</v>
      </c>
      <c r="D133" s="59">
        <v>99</v>
      </c>
      <c r="E133" s="59">
        <v>89</v>
      </c>
      <c r="F133" s="59">
        <v>53</v>
      </c>
      <c r="G133" s="59">
        <v>26</v>
      </c>
      <c r="H133" s="59">
        <v>23</v>
      </c>
      <c r="I133" s="59">
        <v>9</v>
      </c>
      <c r="J133" s="59">
        <v>8</v>
      </c>
      <c r="K133" s="59">
        <v>11</v>
      </c>
      <c r="L133" s="59">
        <v>7</v>
      </c>
      <c r="M133" s="59">
        <v>12</v>
      </c>
      <c r="N133" s="59">
        <v>11</v>
      </c>
      <c r="O133" s="59">
        <v>22</v>
      </c>
      <c r="P133" s="59">
        <v>14</v>
      </c>
      <c r="Q133" s="59">
        <v>20</v>
      </c>
      <c r="R133" s="59">
        <v>16</v>
      </c>
      <c r="S133" s="59">
        <v>16</v>
      </c>
      <c r="T133" s="59">
        <v>21</v>
      </c>
      <c r="U133" s="59">
        <v>20</v>
      </c>
      <c r="V133" s="59">
        <v>17</v>
      </c>
      <c r="W133" s="59">
        <v>22</v>
      </c>
      <c r="X133" s="59">
        <v>29</v>
      </c>
      <c r="Y133" s="59">
        <v>28</v>
      </c>
      <c r="Z133" s="59">
        <v>24</v>
      </c>
      <c r="AA133" s="59">
        <v>28</v>
      </c>
      <c r="AB133" s="59">
        <v>28</v>
      </c>
    </row>
    <row r="134" spans="3:28" ht="12.75">
      <c r="C134" s="56" t="s">
        <v>42</v>
      </c>
      <c r="D134" s="59">
        <v>93</v>
      </c>
      <c r="E134" s="59">
        <v>100</v>
      </c>
      <c r="F134" s="59">
        <v>51</v>
      </c>
      <c r="G134" s="59">
        <v>28</v>
      </c>
      <c r="H134" s="59">
        <v>29</v>
      </c>
      <c r="I134" s="59">
        <v>26</v>
      </c>
      <c r="J134" s="59">
        <v>31</v>
      </c>
      <c r="K134" s="59">
        <v>30</v>
      </c>
      <c r="L134" s="59">
        <v>32</v>
      </c>
      <c r="M134" s="59">
        <v>36</v>
      </c>
      <c r="N134" s="59">
        <v>31</v>
      </c>
      <c r="O134" s="59">
        <v>33</v>
      </c>
      <c r="P134" s="59">
        <v>36</v>
      </c>
      <c r="Q134" s="59">
        <v>42</v>
      </c>
      <c r="R134" s="59">
        <v>40</v>
      </c>
      <c r="S134" s="59">
        <v>35</v>
      </c>
      <c r="T134" s="59">
        <v>50</v>
      </c>
      <c r="U134" s="59">
        <v>28</v>
      </c>
      <c r="V134" s="59">
        <v>34</v>
      </c>
      <c r="W134" s="59">
        <v>35</v>
      </c>
      <c r="X134" s="59">
        <v>44</v>
      </c>
      <c r="Y134" s="59">
        <v>40</v>
      </c>
      <c r="Z134" s="59">
        <v>29</v>
      </c>
      <c r="AA134" s="59">
        <v>31</v>
      </c>
      <c r="AB134" s="59">
        <v>25</v>
      </c>
    </row>
    <row r="135" spans="3:28" ht="12.75">
      <c r="C135" s="56" t="s">
        <v>29</v>
      </c>
      <c r="D135" s="59">
        <v>181</v>
      </c>
      <c r="E135" s="59">
        <v>196</v>
      </c>
      <c r="F135" s="59">
        <v>171</v>
      </c>
      <c r="G135" s="59">
        <v>164</v>
      </c>
      <c r="H135" s="59">
        <v>163</v>
      </c>
      <c r="I135" s="59">
        <v>166</v>
      </c>
      <c r="J135" s="59">
        <v>160</v>
      </c>
      <c r="K135" s="59">
        <v>156</v>
      </c>
      <c r="L135" s="59">
        <v>159</v>
      </c>
      <c r="M135" s="59">
        <v>168</v>
      </c>
      <c r="N135" s="59">
        <v>157</v>
      </c>
      <c r="O135" s="59">
        <v>143</v>
      </c>
      <c r="P135" s="59">
        <v>152</v>
      </c>
      <c r="Q135" s="59">
        <v>126</v>
      </c>
      <c r="R135" s="59">
        <v>145</v>
      </c>
      <c r="S135" s="59">
        <v>129</v>
      </c>
      <c r="T135" s="59">
        <v>129</v>
      </c>
      <c r="U135" s="59">
        <v>123</v>
      </c>
      <c r="V135" s="59">
        <v>122</v>
      </c>
      <c r="W135" s="59">
        <v>120</v>
      </c>
      <c r="X135" s="59">
        <v>127</v>
      </c>
      <c r="Y135" s="59">
        <v>138</v>
      </c>
      <c r="Z135" s="59">
        <v>125</v>
      </c>
      <c r="AA135" s="59">
        <v>127</v>
      </c>
      <c r="AB135" s="59">
        <v>129</v>
      </c>
    </row>
    <row r="136" spans="3:28" ht="12.75">
      <c r="C136" s="56" t="s">
        <v>26</v>
      </c>
      <c r="D136" s="57" t="s">
        <v>0</v>
      </c>
      <c r="E136" s="57" t="s">
        <v>0</v>
      </c>
      <c r="F136" s="57" t="s">
        <v>0</v>
      </c>
      <c r="G136" s="57" t="s">
        <v>0</v>
      </c>
      <c r="H136" s="57" t="s">
        <v>0</v>
      </c>
      <c r="I136" s="57" t="s">
        <v>0</v>
      </c>
      <c r="J136" s="57" t="s">
        <v>0</v>
      </c>
      <c r="K136" s="57" t="s">
        <v>0</v>
      </c>
      <c r="L136" s="57" t="s">
        <v>0</v>
      </c>
      <c r="M136" s="57" t="s">
        <v>0</v>
      </c>
      <c r="N136" s="59">
        <v>41</v>
      </c>
      <c r="O136" s="59">
        <v>28</v>
      </c>
      <c r="P136" s="59">
        <v>45</v>
      </c>
      <c r="Q136" s="59">
        <v>47</v>
      </c>
      <c r="R136" s="59">
        <v>22</v>
      </c>
      <c r="S136" s="59">
        <v>20</v>
      </c>
      <c r="T136" s="59">
        <v>28</v>
      </c>
      <c r="U136" s="59">
        <v>48</v>
      </c>
      <c r="V136" s="59">
        <v>21</v>
      </c>
      <c r="W136" s="59">
        <v>27</v>
      </c>
      <c r="X136" s="59">
        <v>36</v>
      </c>
      <c r="Y136" s="59">
        <v>30</v>
      </c>
      <c r="Z136" s="59">
        <v>43</v>
      </c>
      <c r="AA136" s="59">
        <v>38</v>
      </c>
      <c r="AB136" s="59">
        <v>28</v>
      </c>
    </row>
    <row r="137" spans="3:28" ht="12.75">
      <c r="C137" s="56" t="s">
        <v>43</v>
      </c>
      <c r="D137" s="59">
        <v>137</v>
      </c>
      <c r="E137" s="59">
        <v>149</v>
      </c>
      <c r="F137" s="59">
        <v>161</v>
      </c>
      <c r="G137" s="59">
        <v>186</v>
      </c>
      <c r="H137" s="59">
        <v>206</v>
      </c>
      <c r="I137" s="59">
        <v>222</v>
      </c>
      <c r="J137" s="59">
        <v>226</v>
      </c>
      <c r="K137" s="59">
        <v>244</v>
      </c>
      <c r="L137" s="59">
        <v>179</v>
      </c>
      <c r="M137" s="59">
        <v>196</v>
      </c>
      <c r="N137" s="59">
        <v>257</v>
      </c>
      <c r="O137" s="59">
        <v>270</v>
      </c>
      <c r="P137" s="59">
        <v>245</v>
      </c>
      <c r="Q137" s="59">
        <v>203</v>
      </c>
      <c r="R137" s="59">
        <v>261</v>
      </c>
      <c r="S137" s="59">
        <v>233</v>
      </c>
      <c r="T137" s="59">
        <v>232</v>
      </c>
      <c r="U137" s="59">
        <v>244</v>
      </c>
      <c r="V137" s="59">
        <v>215</v>
      </c>
      <c r="W137" s="59">
        <v>200</v>
      </c>
      <c r="X137" s="59">
        <v>169</v>
      </c>
      <c r="Y137" s="59">
        <v>132</v>
      </c>
      <c r="Z137" s="59">
        <v>141</v>
      </c>
      <c r="AA137" s="59">
        <v>147</v>
      </c>
      <c r="AB137" s="59">
        <v>147</v>
      </c>
    </row>
    <row r="138" spans="3:28" ht="12.75">
      <c r="C138" s="56" t="s">
        <v>18</v>
      </c>
      <c r="D138" s="59">
        <v>309</v>
      </c>
      <c r="E138" s="59">
        <v>321</v>
      </c>
      <c r="F138" s="59">
        <v>298</v>
      </c>
      <c r="G138" s="59">
        <v>301</v>
      </c>
      <c r="H138" s="59">
        <v>312</v>
      </c>
      <c r="I138" s="59">
        <v>321</v>
      </c>
      <c r="J138" s="59">
        <v>299</v>
      </c>
      <c r="K138" s="59">
        <v>290</v>
      </c>
      <c r="L138" s="59">
        <v>298</v>
      </c>
      <c r="M138" s="59">
        <v>288</v>
      </c>
      <c r="N138" s="59">
        <v>247</v>
      </c>
      <c r="O138" s="59">
        <v>223</v>
      </c>
      <c r="P138" s="59">
        <v>190</v>
      </c>
      <c r="Q138" s="59">
        <v>226</v>
      </c>
      <c r="R138" s="59">
        <v>204</v>
      </c>
      <c r="S138" s="59">
        <v>198</v>
      </c>
      <c r="T138" s="59">
        <v>192</v>
      </c>
      <c r="U138" s="59">
        <v>178</v>
      </c>
      <c r="V138" s="59">
        <v>162</v>
      </c>
      <c r="W138" s="59">
        <v>157</v>
      </c>
      <c r="X138" s="59">
        <v>167</v>
      </c>
      <c r="Y138" s="59">
        <v>159</v>
      </c>
      <c r="Z138" s="59">
        <v>157</v>
      </c>
      <c r="AA138" s="59">
        <v>146</v>
      </c>
      <c r="AB138" s="59">
        <v>140</v>
      </c>
    </row>
    <row r="139" spans="3:28" ht="12.75">
      <c r="C139" s="56" t="s">
        <v>44</v>
      </c>
      <c r="D139" s="59">
        <v>41</v>
      </c>
      <c r="E139" s="59">
        <v>40</v>
      </c>
      <c r="F139" s="59">
        <v>39</v>
      </c>
      <c r="G139" s="59">
        <v>41</v>
      </c>
      <c r="H139" s="59">
        <v>40</v>
      </c>
      <c r="I139" s="59">
        <v>41</v>
      </c>
      <c r="J139" s="59">
        <v>43</v>
      </c>
      <c r="K139" s="59">
        <v>37</v>
      </c>
      <c r="L139" s="59">
        <v>35</v>
      </c>
      <c r="M139" s="59">
        <v>32</v>
      </c>
      <c r="N139" s="59">
        <v>34</v>
      </c>
      <c r="O139" s="59">
        <v>34</v>
      </c>
      <c r="P139" s="59">
        <v>30</v>
      </c>
      <c r="Q139" s="59">
        <v>30</v>
      </c>
      <c r="R139" s="59">
        <v>21</v>
      </c>
      <c r="S139" s="59">
        <v>23</v>
      </c>
      <c r="T139" s="59">
        <v>28</v>
      </c>
      <c r="U139" s="59">
        <v>32</v>
      </c>
      <c r="V139" s="59">
        <v>18</v>
      </c>
      <c r="W139" s="59">
        <v>25</v>
      </c>
      <c r="X139" s="59">
        <v>35</v>
      </c>
      <c r="Y139" s="59">
        <v>28</v>
      </c>
      <c r="Z139" s="59">
        <v>38</v>
      </c>
      <c r="AA139" s="59">
        <v>41</v>
      </c>
      <c r="AB139" s="59">
        <v>36</v>
      </c>
    </row>
    <row r="140" spans="3:28" ht="12.75">
      <c r="C140" s="56" t="s">
        <v>25</v>
      </c>
      <c r="D140" s="59">
        <v>64</v>
      </c>
      <c r="E140" s="59">
        <v>38</v>
      </c>
      <c r="F140" s="59">
        <v>50</v>
      </c>
      <c r="G140" s="59">
        <v>29</v>
      </c>
      <c r="H140" s="59">
        <v>48</v>
      </c>
      <c r="I140" s="59">
        <v>33</v>
      </c>
      <c r="J140" s="59">
        <v>39</v>
      </c>
      <c r="K140" s="59">
        <v>43</v>
      </c>
      <c r="L140" s="59">
        <v>39</v>
      </c>
      <c r="M140" s="59">
        <v>40</v>
      </c>
      <c r="N140" s="59">
        <v>44</v>
      </c>
      <c r="O140" s="59">
        <v>40</v>
      </c>
      <c r="P140" s="59">
        <v>45</v>
      </c>
      <c r="Q140" s="59">
        <v>51</v>
      </c>
      <c r="R140" s="59">
        <v>39</v>
      </c>
      <c r="S140" s="59">
        <v>45</v>
      </c>
      <c r="T140" s="59">
        <v>62</v>
      </c>
      <c r="U140" s="59">
        <v>52</v>
      </c>
      <c r="V140" s="59">
        <v>57</v>
      </c>
      <c r="W140" s="59">
        <v>48</v>
      </c>
      <c r="X140" s="59">
        <v>52</v>
      </c>
      <c r="Y140" s="59">
        <v>53</v>
      </c>
      <c r="Z140" s="59">
        <v>48</v>
      </c>
      <c r="AA140" s="59">
        <v>55</v>
      </c>
      <c r="AB140" s="59">
        <v>40</v>
      </c>
    </row>
    <row r="141" spans="3:28" ht="12.75">
      <c r="C141" s="56" t="s">
        <v>27</v>
      </c>
      <c r="D141" s="57" t="s">
        <v>0</v>
      </c>
      <c r="E141" s="57" t="s">
        <v>0</v>
      </c>
      <c r="F141" s="57" t="s">
        <v>0</v>
      </c>
      <c r="G141" s="57" t="s">
        <v>0</v>
      </c>
      <c r="H141" s="57" t="s">
        <v>0</v>
      </c>
      <c r="I141" s="59">
        <v>42</v>
      </c>
      <c r="J141" s="59">
        <v>45</v>
      </c>
      <c r="K141" s="59">
        <v>47</v>
      </c>
      <c r="L141" s="59">
        <v>49</v>
      </c>
      <c r="M141" s="59">
        <v>32</v>
      </c>
      <c r="N141" s="59">
        <v>37</v>
      </c>
      <c r="O141" s="59">
        <v>45</v>
      </c>
      <c r="P141" s="59">
        <v>34</v>
      </c>
      <c r="Q141" s="59">
        <v>40</v>
      </c>
      <c r="R141" s="59">
        <v>37</v>
      </c>
      <c r="S141" s="59">
        <v>43</v>
      </c>
      <c r="T141" s="59">
        <v>26</v>
      </c>
      <c r="U141" s="59">
        <v>41</v>
      </c>
      <c r="V141" s="59">
        <v>31</v>
      </c>
      <c r="W141" s="59">
        <v>34</v>
      </c>
      <c r="X141" s="59">
        <v>39</v>
      </c>
      <c r="Y141" s="59">
        <v>37</v>
      </c>
      <c r="Z141" s="59">
        <v>42</v>
      </c>
      <c r="AA141" s="59">
        <v>36</v>
      </c>
      <c r="AB141" s="59">
        <v>40</v>
      </c>
    </row>
    <row r="142" spans="3:28" ht="12.75">
      <c r="C142" s="56" t="s">
        <v>45</v>
      </c>
      <c r="D142" s="59">
        <v>54</v>
      </c>
      <c r="E142" s="59">
        <v>27</v>
      </c>
      <c r="F142" s="59">
        <v>26</v>
      </c>
      <c r="G142" s="59">
        <v>25</v>
      </c>
      <c r="H142" s="59">
        <v>17</v>
      </c>
      <c r="I142" s="59">
        <v>15</v>
      </c>
      <c r="J142" s="59">
        <v>19</v>
      </c>
      <c r="K142" s="59">
        <v>9</v>
      </c>
      <c r="L142" s="59">
        <v>12</v>
      </c>
      <c r="M142" s="59">
        <v>8</v>
      </c>
      <c r="N142" s="59">
        <v>13</v>
      </c>
      <c r="O142" s="59">
        <v>7</v>
      </c>
      <c r="P142" s="59">
        <v>12</v>
      </c>
      <c r="Q142" s="59">
        <v>14</v>
      </c>
      <c r="R142" s="59">
        <v>0</v>
      </c>
      <c r="S142" s="59">
        <v>12</v>
      </c>
      <c r="T142" s="59">
        <v>13</v>
      </c>
      <c r="U142" s="59">
        <v>32</v>
      </c>
      <c r="V142" s="59">
        <v>14</v>
      </c>
      <c r="W142" s="59">
        <v>18</v>
      </c>
      <c r="X142" s="59">
        <v>-1</v>
      </c>
      <c r="Y142" s="59">
        <v>-11</v>
      </c>
      <c r="Z142" s="59">
        <v>16</v>
      </c>
      <c r="AA142" s="59">
        <v>4</v>
      </c>
      <c r="AB142" s="59">
        <v>-1</v>
      </c>
    </row>
    <row r="143" spans="3:28" ht="12.75">
      <c r="C143" s="56" t="s">
        <v>23</v>
      </c>
      <c r="D143" s="57" t="s">
        <v>0</v>
      </c>
      <c r="E143" s="57" t="s">
        <v>0</v>
      </c>
      <c r="F143" s="59">
        <v>110</v>
      </c>
      <c r="G143" s="59">
        <v>94</v>
      </c>
      <c r="H143" s="59">
        <v>59</v>
      </c>
      <c r="I143" s="59">
        <v>64</v>
      </c>
      <c r="J143" s="59">
        <v>65</v>
      </c>
      <c r="K143" s="59">
        <v>63</v>
      </c>
      <c r="L143" s="59">
        <v>66</v>
      </c>
      <c r="M143" s="59">
        <v>70</v>
      </c>
      <c r="N143" s="59">
        <v>86</v>
      </c>
      <c r="O143" s="59">
        <v>87</v>
      </c>
      <c r="P143" s="59">
        <v>69</v>
      </c>
      <c r="Q143" s="59">
        <v>98</v>
      </c>
      <c r="R143" s="59">
        <v>53</v>
      </c>
      <c r="S143" s="59">
        <v>44</v>
      </c>
      <c r="T143" s="59">
        <v>69</v>
      </c>
      <c r="U143" s="59">
        <v>61</v>
      </c>
      <c r="V143" s="59">
        <v>45</v>
      </c>
      <c r="W143" s="59">
        <v>56</v>
      </c>
      <c r="X143" s="59">
        <v>46</v>
      </c>
      <c r="Y143" s="59">
        <v>51</v>
      </c>
      <c r="Z143" s="59">
        <v>58</v>
      </c>
      <c r="AA143" s="59">
        <v>70</v>
      </c>
      <c r="AB143" s="59">
        <v>43</v>
      </c>
    </row>
    <row r="144" spans="3:28" ht="12.75">
      <c r="C144" s="56" t="s">
        <v>46</v>
      </c>
      <c r="D144" s="59">
        <v>127</v>
      </c>
      <c r="E144" s="59">
        <v>87</v>
      </c>
      <c r="F144" s="59">
        <v>62</v>
      </c>
      <c r="G144" s="59">
        <v>48</v>
      </c>
      <c r="H144" s="59">
        <v>39</v>
      </c>
      <c r="I144" s="59">
        <v>43</v>
      </c>
      <c r="J144" s="59">
        <v>42</v>
      </c>
      <c r="K144" s="59">
        <v>43</v>
      </c>
      <c r="L144" s="59">
        <v>37</v>
      </c>
      <c r="M144" s="59">
        <v>32</v>
      </c>
      <c r="N144" s="59">
        <v>42</v>
      </c>
      <c r="O144" s="59">
        <v>31</v>
      </c>
      <c r="P144" s="59">
        <v>37</v>
      </c>
      <c r="Q144" s="59">
        <v>41</v>
      </c>
      <c r="R144" s="59">
        <v>33</v>
      </c>
      <c r="S144" s="59">
        <v>35</v>
      </c>
      <c r="T144" s="59">
        <v>39</v>
      </c>
      <c r="U144" s="59">
        <v>47</v>
      </c>
      <c r="V144" s="59">
        <v>28</v>
      </c>
      <c r="W144" s="59">
        <v>32</v>
      </c>
      <c r="X144" s="59">
        <v>46</v>
      </c>
      <c r="Y144" s="59">
        <v>34</v>
      </c>
      <c r="Z144" s="59">
        <v>42</v>
      </c>
      <c r="AA144" s="59">
        <v>49</v>
      </c>
      <c r="AB144" s="59">
        <v>46</v>
      </c>
    </row>
    <row r="145" spans="3:28" ht="12.75">
      <c r="C145" s="56" t="s">
        <v>24</v>
      </c>
      <c r="D145" s="59">
        <v>82</v>
      </c>
      <c r="E145" s="59">
        <v>77</v>
      </c>
      <c r="F145" s="59">
        <v>67</v>
      </c>
      <c r="G145" s="59">
        <v>66</v>
      </c>
      <c r="H145" s="59">
        <v>69</v>
      </c>
      <c r="I145" s="59">
        <v>79</v>
      </c>
      <c r="J145" s="59">
        <v>71</v>
      </c>
      <c r="K145" s="59">
        <v>66</v>
      </c>
      <c r="L145" s="59">
        <v>73</v>
      </c>
      <c r="M145" s="59">
        <v>64</v>
      </c>
      <c r="N145" s="59">
        <v>55</v>
      </c>
      <c r="O145" s="59">
        <v>59</v>
      </c>
      <c r="P145" s="59">
        <v>54</v>
      </c>
      <c r="Q145" s="59">
        <v>55</v>
      </c>
      <c r="R145" s="59">
        <v>52</v>
      </c>
      <c r="S145" s="59">
        <v>48</v>
      </c>
      <c r="T145" s="59">
        <v>55</v>
      </c>
      <c r="U145" s="59">
        <v>42</v>
      </c>
      <c r="V145" s="59">
        <v>50</v>
      </c>
      <c r="W145" s="59">
        <v>37</v>
      </c>
      <c r="X145" s="59">
        <v>56</v>
      </c>
      <c r="Y145" s="59">
        <v>49</v>
      </c>
      <c r="Z145" s="59">
        <v>46</v>
      </c>
      <c r="AA145" s="59">
        <v>45</v>
      </c>
      <c r="AB145" s="59">
        <v>47</v>
      </c>
    </row>
    <row r="146" spans="3:28" ht="12.75">
      <c r="C146" s="56" t="s">
        <v>47</v>
      </c>
      <c r="D146" s="59">
        <v>53</v>
      </c>
      <c r="E146" s="59">
        <v>56</v>
      </c>
      <c r="F146" s="59">
        <v>54</v>
      </c>
      <c r="G146" s="59">
        <v>53</v>
      </c>
      <c r="H146" s="59">
        <v>63</v>
      </c>
      <c r="I146" s="59">
        <v>57</v>
      </c>
      <c r="J146" s="59">
        <v>49</v>
      </c>
      <c r="K146" s="59">
        <v>54</v>
      </c>
      <c r="L146" s="59">
        <v>56</v>
      </c>
      <c r="M146" s="59">
        <v>50</v>
      </c>
      <c r="N146" s="59">
        <v>50</v>
      </c>
      <c r="O146" s="59">
        <v>53</v>
      </c>
      <c r="P146" s="59">
        <v>47</v>
      </c>
      <c r="Q146" s="59">
        <v>47</v>
      </c>
      <c r="R146" s="59">
        <v>44</v>
      </c>
      <c r="S146" s="59">
        <v>43</v>
      </c>
      <c r="T146" s="59">
        <v>48</v>
      </c>
      <c r="U146" s="59">
        <v>43</v>
      </c>
      <c r="V146" s="59">
        <v>49</v>
      </c>
      <c r="W146" s="59">
        <v>28</v>
      </c>
      <c r="X146" s="59">
        <v>40</v>
      </c>
      <c r="Y146" s="59">
        <v>39</v>
      </c>
      <c r="Z146" s="59">
        <v>28</v>
      </c>
      <c r="AA146" s="59">
        <v>30</v>
      </c>
      <c r="AB146" s="57" t="s">
        <v>0</v>
      </c>
    </row>
    <row r="147" spans="3:28" ht="12.75">
      <c r="C147" s="56" t="s">
        <v>21</v>
      </c>
      <c r="D147" s="59">
        <v>95</v>
      </c>
      <c r="E147" s="57" t="s">
        <v>0</v>
      </c>
      <c r="F147" s="57" t="s">
        <v>0</v>
      </c>
      <c r="G147" s="57" t="s">
        <v>0</v>
      </c>
      <c r="H147" s="57" t="s">
        <v>0</v>
      </c>
      <c r="I147" s="59">
        <v>84</v>
      </c>
      <c r="J147" s="57" t="s">
        <v>0</v>
      </c>
      <c r="K147" s="57" t="s">
        <v>0</v>
      </c>
      <c r="L147" s="57" t="s">
        <v>0</v>
      </c>
      <c r="M147" s="57" t="s">
        <v>0</v>
      </c>
      <c r="N147" s="59">
        <v>77</v>
      </c>
      <c r="O147" s="59">
        <v>79</v>
      </c>
      <c r="P147" s="59">
        <v>74</v>
      </c>
      <c r="Q147" s="59">
        <v>70</v>
      </c>
      <c r="R147" s="59">
        <v>70</v>
      </c>
      <c r="S147" s="59">
        <v>67</v>
      </c>
      <c r="T147" s="59">
        <v>64</v>
      </c>
      <c r="U147" s="59">
        <v>64</v>
      </c>
      <c r="V147" s="59">
        <v>61</v>
      </c>
      <c r="W147" s="59">
        <v>62</v>
      </c>
      <c r="X147" s="59">
        <v>66</v>
      </c>
      <c r="Y147" s="59">
        <v>64</v>
      </c>
      <c r="Z147" s="59">
        <v>65</v>
      </c>
      <c r="AA147" s="59">
        <v>66</v>
      </c>
      <c r="AB147" s="59">
        <v>64</v>
      </c>
    </row>
    <row r="148" spans="3:28" ht="12.75">
      <c r="C148" s="56" t="s">
        <v>28</v>
      </c>
      <c r="D148" s="59">
        <v>94</v>
      </c>
      <c r="E148" s="59">
        <v>95</v>
      </c>
      <c r="F148" s="59">
        <v>112</v>
      </c>
      <c r="G148" s="59">
        <v>93</v>
      </c>
      <c r="H148" s="59">
        <v>102</v>
      </c>
      <c r="I148" s="59">
        <v>104</v>
      </c>
      <c r="J148" s="59">
        <v>102</v>
      </c>
      <c r="K148" s="59">
        <v>100</v>
      </c>
      <c r="L148" s="59">
        <v>97</v>
      </c>
      <c r="M148" s="59">
        <v>95</v>
      </c>
      <c r="N148" s="59">
        <v>90</v>
      </c>
      <c r="O148" s="59">
        <v>89</v>
      </c>
      <c r="P148" s="59">
        <v>88</v>
      </c>
      <c r="Q148" s="59">
        <v>95</v>
      </c>
      <c r="R148" s="59">
        <v>91</v>
      </c>
      <c r="S148" s="59">
        <v>98</v>
      </c>
      <c r="T148" s="59">
        <v>99</v>
      </c>
      <c r="U148" s="59">
        <v>101</v>
      </c>
      <c r="V148" s="59">
        <v>91</v>
      </c>
      <c r="W148" s="59">
        <v>88</v>
      </c>
      <c r="X148" s="59">
        <v>84</v>
      </c>
      <c r="Y148" s="59">
        <v>99</v>
      </c>
      <c r="Z148" s="59">
        <v>91</v>
      </c>
      <c r="AA148" s="59">
        <v>104</v>
      </c>
      <c r="AB148" s="59">
        <v>94</v>
      </c>
    </row>
    <row r="149" spans="3:28" ht="12.75">
      <c r="C149" s="56" t="s">
        <v>48</v>
      </c>
      <c r="D149" s="59">
        <v>81</v>
      </c>
      <c r="E149" s="59">
        <v>84</v>
      </c>
      <c r="F149" s="59">
        <v>78</v>
      </c>
      <c r="G149" s="59">
        <v>71</v>
      </c>
      <c r="H149" s="59">
        <v>73</v>
      </c>
      <c r="I149" s="59">
        <v>73</v>
      </c>
      <c r="J149" s="59">
        <v>69</v>
      </c>
      <c r="K149" s="59">
        <v>60</v>
      </c>
      <c r="L149" s="59">
        <v>67</v>
      </c>
      <c r="M149" s="59">
        <v>63</v>
      </c>
      <c r="N149" s="59">
        <v>62</v>
      </c>
      <c r="O149" s="59">
        <v>65</v>
      </c>
      <c r="P149" s="59">
        <v>64</v>
      </c>
      <c r="Q149" s="59">
        <v>69</v>
      </c>
      <c r="R149" s="59">
        <v>59</v>
      </c>
      <c r="S149" s="59">
        <v>60</v>
      </c>
      <c r="T149" s="59">
        <v>63</v>
      </c>
      <c r="U149" s="59">
        <v>62</v>
      </c>
      <c r="V149" s="59">
        <v>62</v>
      </c>
      <c r="W149" s="59">
        <v>59</v>
      </c>
      <c r="X149" s="59">
        <v>65</v>
      </c>
      <c r="Y149" s="59">
        <v>61</v>
      </c>
      <c r="Z149" s="59">
        <v>58</v>
      </c>
      <c r="AA149" s="59">
        <v>61</v>
      </c>
      <c r="AB149" s="57" t="s">
        <v>0</v>
      </c>
    </row>
    <row r="152" spans="3:28" ht="12.75">
      <c r="C152" s="13" t="s">
        <v>107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3:28" ht="12.75">
      <c r="C153" s="13" t="s">
        <v>0</v>
      </c>
      <c r="D153" s="13" t="s">
        <v>108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5" spans="3:28" ht="12.75">
      <c r="C155" s="13" t="s">
        <v>88</v>
      </c>
      <c r="D155" s="13" t="s">
        <v>89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3:28" ht="12.75">
      <c r="C156" s="13" t="s">
        <v>66</v>
      </c>
      <c r="D156" s="13" t="s">
        <v>109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8" spans="3:28" ht="12.75">
      <c r="C158" s="60" t="s">
        <v>67</v>
      </c>
      <c r="D158" s="60" t="s">
        <v>97</v>
      </c>
      <c r="E158" s="60" t="s">
        <v>98</v>
      </c>
      <c r="F158" s="60" t="s">
        <v>99</v>
      </c>
      <c r="G158" s="60" t="s">
        <v>100</v>
      </c>
      <c r="H158" s="60" t="s">
        <v>101</v>
      </c>
      <c r="I158" s="60" t="s">
        <v>68</v>
      </c>
      <c r="J158" s="60" t="s">
        <v>91</v>
      </c>
      <c r="K158" s="60" t="s">
        <v>92</v>
      </c>
      <c r="L158" s="60" t="s">
        <v>93</v>
      </c>
      <c r="M158" s="60" t="s">
        <v>94</v>
      </c>
      <c r="N158" s="60" t="s">
        <v>50</v>
      </c>
      <c r="O158" s="60" t="s">
        <v>51</v>
      </c>
      <c r="P158" s="60" t="s">
        <v>52</v>
      </c>
      <c r="Q158" s="60" t="s">
        <v>53</v>
      </c>
      <c r="R158" s="60" t="s">
        <v>54</v>
      </c>
      <c r="S158" s="60" t="s">
        <v>55</v>
      </c>
      <c r="T158" s="60" t="s">
        <v>56</v>
      </c>
      <c r="U158" s="60" t="s">
        <v>57</v>
      </c>
      <c r="V158" s="60" t="s">
        <v>58</v>
      </c>
      <c r="W158" s="60" t="s">
        <v>59</v>
      </c>
      <c r="X158" s="60" t="s">
        <v>60</v>
      </c>
      <c r="Y158" s="60" t="s">
        <v>61</v>
      </c>
      <c r="Z158" s="60" t="s">
        <v>69</v>
      </c>
      <c r="AA158" s="60" t="s">
        <v>70</v>
      </c>
      <c r="AB158" s="60" t="s">
        <v>71</v>
      </c>
    </row>
    <row r="159" spans="3:28" ht="12.75">
      <c r="C159" s="60" t="s">
        <v>72</v>
      </c>
      <c r="D159" s="61" t="s">
        <v>0</v>
      </c>
      <c r="E159" s="61" t="s">
        <v>0</v>
      </c>
      <c r="F159" s="61" t="s">
        <v>0</v>
      </c>
      <c r="G159" s="61" t="s">
        <v>0</v>
      </c>
      <c r="H159" s="61" t="s">
        <v>0</v>
      </c>
      <c r="I159" s="61" t="s">
        <v>0</v>
      </c>
      <c r="J159" s="61" t="s">
        <v>0</v>
      </c>
      <c r="K159" s="61" t="s">
        <v>0</v>
      </c>
      <c r="L159" s="61" t="s">
        <v>0</v>
      </c>
      <c r="M159" s="61" t="s">
        <v>0</v>
      </c>
      <c r="N159" s="61" t="s">
        <v>0</v>
      </c>
      <c r="O159" s="61" t="s">
        <v>0</v>
      </c>
      <c r="P159" s="61" t="s">
        <v>0</v>
      </c>
      <c r="Q159" s="61" t="s">
        <v>0</v>
      </c>
      <c r="R159" s="46">
        <v>10021271</v>
      </c>
      <c r="S159" s="46">
        <v>10149399</v>
      </c>
      <c r="T159" s="46">
        <v>10571667</v>
      </c>
      <c r="U159" s="46">
        <v>10617310</v>
      </c>
      <c r="V159" s="46">
        <v>9611289</v>
      </c>
      <c r="W159" s="46">
        <v>8618086</v>
      </c>
      <c r="X159" s="46">
        <v>9098205</v>
      </c>
      <c r="Y159" s="46">
        <v>9148108</v>
      </c>
      <c r="Z159" s="46">
        <v>9326776</v>
      </c>
      <c r="AA159" s="46">
        <v>9138877</v>
      </c>
      <c r="AB159" s="61" t="s">
        <v>0</v>
      </c>
    </row>
    <row r="160" spans="3:28" ht="12.75">
      <c r="C160" s="60" t="s">
        <v>95</v>
      </c>
      <c r="D160" s="61" t="s">
        <v>0</v>
      </c>
      <c r="E160" s="61" t="s">
        <v>0</v>
      </c>
      <c r="F160" s="61" t="s">
        <v>0</v>
      </c>
      <c r="G160" s="61" t="s">
        <v>0</v>
      </c>
      <c r="H160" s="61" t="s">
        <v>0</v>
      </c>
      <c r="I160" s="46">
        <v>10194639</v>
      </c>
      <c r="J160" s="61" t="s">
        <v>0</v>
      </c>
      <c r="K160" s="61" t="s">
        <v>0</v>
      </c>
      <c r="L160" s="61" t="s">
        <v>0</v>
      </c>
      <c r="M160" s="61" t="s">
        <v>0</v>
      </c>
      <c r="N160" s="46">
        <v>9847443</v>
      </c>
      <c r="O160" s="46">
        <v>9624647</v>
      </c>
      <c r="P160" s="46">
        <v>9051968</v>
      </c>
      <c r="Q160" s="46">
        <v>9889863</v>
      </c>
      <c r="R160" s="46">
        <v>8489973</v>
      </c>
      <c r="S160" s="46">
        <v>8355660</v>
      </c>
      <c r="T160" s="46">
        <v>8330957</v>
      </c>
      <c r="U160" s="46">
        <v>8175077</v>
      </c>
      <c r="V160" s="46">
        <v>7622141</v>
      </c>
      <c r="W160" s="46">
        <v>6808013</v>
      </c>
      <c r="X160" s="46">
        <v>7406268</v>
      </c>
      <c r="Y160" s="46">
        <v>7593648</v>
      </c>
      <c r="Z160" s="46">
        <v>7341983</v>
      </c>
      <c r="AA160" s="46">
        <v>7373961</v>
      </c>
      <c r="AB160" s="300">
        <f>AB161+AB164+AB165+AB167+AB168+AB169+AB170+AB172+AB176+AB179+AB180+AB182+AB186+AB187+AB188</f>
        <v>7564935</v>
      </c>
    </row>
    <row r="161" spans="3:28" ht="12.75">
      <c r="C161" s="60" t="s">
        <v>31</v>
      </c>
      <c r="D161" s="46">
        <v>376850</v>
      </c>
      <c r="E161" s="46">
        <v>362735</v>
      </c>
      <c r="F161" s="46">
        <v>341858</v>
      </c>
      <c r="G161" s="46">
        <v>331939</v>
      </c>
      <c r="H161" s="46">
        <v>334550</v>
      </c>
      <c r="I161" s="46">
        <v>351839</v>
      </c>
      <c r="J161" s="46">
        <v>335775</v>
      </c>
      <c r="K161" s="46">
        <v>320228</v>
      </c>
      <c r="L161" s="46">
        <v>324500</v>
      </c>
      <c r="M161" s="46">
        <v>312936</v>
      </c>
      <c r="N161" s="46">
        <v>265106</v>
      </c>
      <c r="O161" s="46">
        <v>250271</v>
      </c>
      <c r="P161" s="46">
        <v>236032</v>
      </c>
      <c r="Q161" s="46">
        <v>210978</v>
      </c>
      <c r="R161" s="46">
        <v>202977</v>
      </c>
      <c r="S161" s="46">
        <v>201951</v>
      </c>
      <c r="T161" s="46">
        <v>209822</v>
      </c>
      <c r="U161" s="46">
        <v>198475</v>
      </c>
      <c r="V161" s="46">
        <v>169949</v>
      </c>
      <c r="W161" s="46">
        <v>176514</v>
      </c>
      <c r="X161" s="46">
        <v>192788</v>
      </c>
      <c r="Y161" s="46">
        <v>191516</v>
      </c>
      <c r="Z161" s="46">
        <v>190845</v>
      </c>
      <c r="AA161" s="46">
        <v>184568</v>
      </c>
      <c r="AB161" s="46">
        <v>175550</v>
      </c>
    </row>
    <row r="162" spans="3:28" ht="12.75">
      <c r="C162" s="60" t="s">
        <v>32</v>
      </c>
      <c r="D162" s="46">
        <v>571476</v>
      </c>
      <c r="E162" s="46">
        <v>343501</v>
      </c>
      <c r="F162" s="46">
        <v>322672</v>
      </c>
      <c r="G162" s="46">
        <v>314916</v>
      </c>
      <c r="H162" s="46">
        <v>288538</v>
      </c>
      <c r="I162" s="46">
        <v>176310</v>
      </c>
      <c r="J162" s="46">
        <v>258469</v>
      </c>
      <c r="K162" s="46">
        <v>203169</v>
      </c>
      <c r="L162" s="46">
        <v>116034</v>
      </c>
      <c r="M162" s="46">
        <v>171907</v>
      </c>
      <c r="N162" s="46">
        <v>157391</v>
      </c>
      <c r="O162" s="46">
        <v>147562</v>
      </c>
      <c r="P162" s="46">
        <v>115229</v>
      </c>
      <c r="Q162" s="46">
        <v>166517</v>
      </c>
      <c r="R162" s="46">
        <v>100611</v>
      </c>
      <c r="S162" s="46">
        <v>132505</v>
      </c>
      <c r="T162" s="46">
        <v>125448</v>
      </c>
      <c r="U162" s="46">
        <v>186065</v>
      </c>
      <c r="V162" s="46">
        <v>80977</v>
      </c>
      <c r="W162" s="46">
        <v>102100</v>
      </c>
      <c r="X162" s="46">
        <v>71741</v>
      </c>
      <c r="Y162" s="46">
        <v>60297</v>
      </c>
      <c r="Z162" s="46">
        <v>123981</v>
      </c>
      <c r="AA162" s="46">
        <v>78959</v>
      </c>
      <c r="AB162" s="46">
        <v>137487</v>
      </c>
    </row>
    <row r="163" spans="3:28" ht="12.75">
      <c r="C163" s="60" t="s">
        <v>20</v>
      </c>
      <c r="D163" s="46">
        <v>399152</v>
      </c>
      <c r="E163" s="46">
        <v>202906</v>
      </c>
      <c r="F163" s="46">
        <v>281767</v>
      </c>
      <c r="G163" s="46">
        <v>203649</v>
      </c>
      <c r="H163" s="46">
        <v>261363</v>
      </c>
      <c r="I163" s="46">
        <v>238995</v>
      </c>
      <c r="J163" s="46">
        <v>269000</v>
      </c>
      <c r="K163" s="46">
        <v>230042</v>
      </c>
      <c r="L163" s="46">
        <v>224949</v>
      </c>
      <c r="M163" s="46">
        <v>200749</v>
      </c>
      <c r="N163" s="46">
        <v>268939</v>
      </c>
      <c r="O163" s="46">
        <v>294225</v>
      </c>
      <c r="P163" s="46">
        <v>288809</v>
      </c>
      <c r="Q163" s="46">
        <v>285679</v>
      </c>
      <c r="R163" s="46">
        <v>247174</v>
      </c>
      <c r="S163" s="46">
        <v>261296</v>
      </c>
      <c r="T163" s="46">
        <v>297612</v>
      </c>
      <c r="U163" s="46">
        <v>313701</v>
      </c>
      <c r="V163" s="46">
        <v>289689</v>
      </c>
      <c r="W163" s="46">
        <v>200594</v>
      </c>
      <c r="X163" s="46">
        <v>236702</v>
      </c>
      <c r="Y163" s="46">
        <v>278370</v>
      </c>
      <c r="Z163" s="46">
        <v>310378</v>
      </c>
      <c r="AA163" s="46">
        <v>266541</v>
      </c>
      <c r="AB163" s="46">
        <v>222748</v>
      </c>
    </row>
    <row r="164" spans="3:28" ht="12.75">
      <c r="C164" s="60" t="s">
        <v>33</v>
      </c>
      <c r="D164" s="46">
        <v>495438</v>
      </c>
      <c r="E164" s="46">
        <v>507404</v>
      </c>
      <c r="F164" s="46">
        <v>543635</v>
      </c>
      <c r="G164" s="46">
        <v>470030</v>
      </c>
      <c r="H164" s="46">
        <v>464605</v>
      </c>
      <c r="I164" s="46">
        <v>423883</v>
      </c>
      <c r="J164" s="46">
        <v>419254</v>
      </c>
      <c r="K164" s="46">
        <v>390218</v>
      </c>
      <c r="L164" s="46">
        <v>393373</v>
      </c>
      <c r="M164" s="46">
        <v>375795</v>
      </c>
      <c r="N164" s="46">
        <v>349143</v>
      </c>
      <c r="O164" s="46">
        <v>342518</v>
      </c>
      <c r="P164" s="46">
        <v>332847</v>
      </c>
      <c r="Q164" s="46">
        <v>310276</v>
      </c>
      <c r="R164" s="46">
        <v>323213</v>
      </c>
      <c r="S164" s="46">
        <v>301940</v>
      </c>
      <c r="T164" s="46">
        <v>275800</v>
      </c>
      <c r="U164" s="46">
        <v>283950</v>
      </c>
      <c r="V164" s="46">
        <v>284997</v>
      </c>
      <c r="W164" s="46">
        <v>228316</v>
      </c>
      <c r="X164" s="46">
        <v>240759</v>
      </c>
      <c r="Y164" s="46">
        <v>235131</v>
      </c>
      <c r="Z164" s="46">
        <v>222102</v>
      </c>
      <c r="AA164" s="46">
        <v>228797</v>
      </c>
      <c r="AB164" s="46">
        <v>211694</v>
      </c>
    </row>
    <row r="165" spans="3:28" ht="12.75">
      <c r="C165" s="60" t="s">
        <v>73</v>
      </c>
      <c r="D165" s="46">
        <v>2483572</v>
      </c>
      <c r="E165" s="46">
        <v>2007286</v>
      </c>
      <c r="F165" s="46">
        <v>1935814</v>
      </c>
      <c r="G165" s="46">
        <v>1786444</v>
      </c>
      <c r="H165" s="46">
        <v>1766973</v>
      </c>
      <c r="I165" s="46">
        <v>1887891</v>
      </c>
      <c r="J165" s="46">
        <v>1835648</v>
      </c>
      <c r="K165" s="46">
        <v>1706470</v>
      </c>
      <c r="L165" s="46">
        <v>1681455</v>
      </c>
      <c r="M165" s="46">
        <v>1756495</v>
      </c>
      <c r="N165" s="46">
        <v>1879966</v>
      </c>
      <c r="O165" s="46">
        <v>1661819</v>
      </c>
      <c r="P165" s="46">
        <v>1710359</v>
      </c>
      <c r="Q165" s="46">
        <v>1933822</v>
      </c>
      <c r="R165" s="46">
        <v>1437555</v>
      </c>
      <c r="S165" s="46">
        <v>1462163</v>
      </c>
      <c r="T165" s="46">
        <v>1628299</v>
      </c>
      <c r="U165" s="46">
        <v>1376015</v>
      </c>
      <c r="V165" s="46">
        <v>1481860</v>
      </c>
      <c r="W165" s="46">
        <v>1187125</v>
      </c>
      <c r="X165" s="46">
        <v>1385681</v>
      </c>
      <c r="Y165" s="46">
        <v>1660509</v>
      </c>
      <c r="Z165" s="46">
        <v>1437211</v>
      </c>
      <c r="AA165" s="46">
        <v>1448641</v>
      </c>
      <c r="AB165" s="299">
        <v>1448641</v>
      </c>
    </row>
    <row r="166" spans="3:28" ht="12.75">
      <c r="C166" s="60" t="s">
        <v>34</v>
      </c>
      <c r="D166" s="61" t="s">
        <v>0</v>
      </c>
      <c r="E166" s="61" t="s">
        <v>0</v>
      </c>
      <c r="F166" s="61" t="s">
        <v>0</v>
      </c>
      <c r="G166" s="61" t="s">
        <v>0</v>
      </c>
      <c r="H166" s="61" t="s">
        <v>0</v>
      </c>
      <c r="I166" s="61" t="s">
        <v>0</v>
      </c>
      <c r="J166" s="61" t="s">
        <v>0</v>
      </c>
      <c r="K166" s="61" t="s">
        <v>0</v>
      </c>
      <c r="L166" s="61" t="s">
        <v>0</v>
      </c>
      <c r="M166" s="61" t="s">
        <v>0</v>
      </c>
      <c r="N166" s="299">
        <v>28920</v>
      </c>
      <c r="O166" s="299">
        <v>28920</v>
      </c>
      <c r="P166" s="299">
        <v>28920</v>
      </c>
      <c r="Q166" s="299">
        <v>28920</v>
      </c>
      <c r="R166" s="46">
        <v>28920</v>
      </c>
      <c r="S166" s="46">
        <v>18436</v>
      </c>
      <c r="T166" s="46">
        <v>29100</v>
      </c>
      <c r="U166" s="46">
        <v>20244</v>
      </c>
      <c r="V166" s="46">
        <v>32677</v>
      </c>
      <c r="W166" s="46">
        <v>23334</v>
      </c>
      <c r="X166" s="46">
        <v>29241</v>
      </c>
      <c r="Y166" s="46">
        <v>30636</v>
      </c>
      <c r="Z166" s="46">
        <v>26767</v>
      </c>
      <c r="AA166" s="46">
        <v>22694</v>
      </c>
      <c r="AB166" s="46">
        <v>21260</v>
      </c>
    </row>
    <row r="167" spans="3:28" ht="12.75">
      <c r="C167" s="60" t="s">
        <v>35</v>
      </c>
      <c r="D167" s="46">
        <v>238187</v>
      </c>
      <c r="E167" s="46">
        <v>235626</v>
      </c>
      <c r="F167" s="46">
        <v>234181</v>
      </c>
      <c r="G167" s="46">
        <v>265746</v>
      </c>
      <c r="H167" s="46">
        <v>293385</v>
      </c>
      <c r="I167" s="46">
        <v>317195</v>
      </c>
      <c r="J167" s="46">
        <v>321898</v>
      </c>
      <c r="K167" s="46">
        <v>291352</v>
      </c>
      <c r="L167" s="46">
        <v>357687</v>
      </c>
      <c r="M167" s="46">
        <v>349150</v>
      </c>
      <c r="N167" s="46">
        <v>285284</v>
      </c>
      <c r="O167" s="46">
        <v>253207</v>
      </c>
      <c r="P167" s="46">
        <v>255498</v>
      </c>
      <c r="Q167" s="46">
        <v>279401</v>
      </c>
      <c r="R167" s="46">
        <v>253659</v>
      </c>
      <c r="S167" s="46">
        <v>244410</v>
      </c>
      <c r="T167" s="46">
        <v>236440</v>
      </c>
      <c r="U167" s="46">
        <v>202292</v>
      </c>
      <c r="V167" s="46">
        <v>126574</v>
      </c>
      <c r="W167" s="46">
        <v>131243</v>
      </c>
      <c r="X167" s="46">
        <v>155173</v>
      </c>
      <c r="Y167" s="46">
        <v>103192</v>
      </c>
      <c r="Z167" s="46">
        <v>130717</v>
      </c>
      <c r="AA167" s="46">
        <v>198924</v>
      </c>
      <c r="AB167" s="299">
        <v>198924</v>
      </c>
    </row>
    <row r="168" spans="3:28" ht="12.75">
      <c r="C168" s="60" t="s">
        <v>36</v>
      </c>
      <c r="D168" s="46">
        <v>550428</v>
      </c>
      <c r="E168" s="46">
        <v>472877</v>
      </c>
      <c r="F168" s="46">
        <v>476593</v>
      </c>
      <c r="G168" s="46">
        <v>416621</v>
      </c>
      <c r="H168" s="46">
        <v>372031</v>
      </c>
      <c r="I168" s="46">
        <v>422938</v>
      </c>
      <c r="J168" s="46">
        <v>436164</v>
      </c>
      <c r="K168" s="46">
        <v>409644</v>
      </c>
      <c r="L168" s="46">
        <v>417492</v>
      </c>
      <c r="M168" s="46">
        <v>407289</v>
      </c>
      <c r="N168" s="46">
        <v>385740</v>
      </c>
      <c r="O168" s="46">
        <v>386353</v>
      </c>
      <c r="P168" s="46">
        <v>397365</v>
      </c>
      <c r="Q168" s="46">
        <v>395711</v>
      </c>
      <c r="R168" s="46">
        <v>378200</v>
      </c>
      <c r="S168" s="46">
        <v>348952</v>
      </c>
      <c r="T168" s="46">
        <v>361738</v>
      </c>
      <c r="U168" s="46">
        <v>390953</v>
      </c>
      <c r="V168" s="46">
        <v>329050</v>
      </c>
      <c r="W168" s="46">
        <v>310433</v>
      </c>
      <c r="X168" s="46">
        <v>341330</v>
      </c>
      <c r="Y168" s="46">
        <v>288335</v>
      </c>
      <c r="Z168" s="46">
        <v>282931</v>
      </c>
      <c r="AA168" s="46">
        <v>301779</v>
      </c>
      <c r="AB168" s="46">
        <v>300440</v>
      </c>
    </row>
    <row r="169" spans="3:28" ht="12.75">
      <c r="C169" s="60" t="s">
        <v>37</v>
      </c>
      <c r="D169" s="46">
        <v>962852</v>
      </c>
      <c r="E169" s="46">
        <v>981440</v>
      </c>
      <c r="F169" s="46">
        <v>991507</v>
      </c>
      <c r="G169" s="46">
        <v>778600</v>
      </c>
      <c r="H169" s="46">
        <v>1004977</v>
      </c>
      <c r="I169" s="46">
        <v>1053941</v>
      </c>
      <c r="J169" s="46">
        <v>1037136</v>
      </c>
      <c r="K169" s="46">
        <v>971298</v>
      </c>
      <c r="L169" s="46">
        <v>1012316</v>
      </c>
      <c r="M169" s="46">
        <v>1292126</v>
      </c>
      <c r="N169" s="46">
        <v>1274126</v>
      </c>
      <c r="O169" s="46">
        <v>1265517</v>
      </c>
      <c r="P169" s="46">
        <v>1143413</v>
      </c>
      <c r="Q169" s="46">
        <v>1312279</v>
      </c>
      <c r="R169" s="46">
        <v>1136490</v>
      </c>
      <c r="S169" s="46">
        <v>1151380</v>
      </c>
      <c r="T169" s="46">
        <v>1130219</v>
      </c>
      <c r="U169" s="46">
        <v>1079480</v>
      </c>
      <c r="V169" s="46">
        <v>815186</v>
      </c>
      <c r="W169" s="46">
        <v>927502</v>
      </c>
      <c r="X169" s="46">
        <v>1045012</v>
      </c>
      <c r="Y169" s="46">
        <v>830266</v>
      </c>
      <c r="Z169" s="46">
        <v>919706</v>
      </c>
      <c r="AA169" s="46">
        <v>845905</v>
      </c>
      <c r="AB169" s="46">
        <v>1151818</v>
      </c>
    </row>
    <row r="170" spans="3:28" ht="12.75">
      <c r="C170" s="60" t="s">
        <v>22</v>
      </c>
      <c r="D170" s="46">
        <v>2333699</v>
      </c>
      <c r="E170" s="46">
        <v>1951765</v>
      </c>
      <c r="F170" s="46">
        <v>2012342</v>
      </c>
      <c r="G170" s="46">
        <v>1683923</v>
      </c>
      <c r="H170" s="46">
        <v>1756505</v>
      </c>
      <c r="I170" s="46">
        <v>1811308</v>
      </c>
      <c r="J170" s="46">
        <v>1910078</v>
      </c>
      <c r="K170" s="46">
        <v>1761024</v>
      </c>
      <c r="L170" s="46">
        <v>1694919</v>
      </c>
      <c r="M170" s="46">
        <v>1784733</v>
      </c>
      <c r="N170" s="46">
        <v>1894444</v>
      </c>
      <c r="O170" s="46">
        <v>1902935</v>
      </c>
      <c r="P170" s="46">
        <v>1668543</v>
      </c>
      <c r="Q170" s="46">
        <v>2043091</v>
      </c>
      <c r="R170" s="46">
        <v>1679907</v>
      </c>
      <c r="S170" s="46">
        <v>1655689</v>
      </c>
      <c r="T170" s="46">
        <v>1510310</v>
      </c>
      <c r="U170" s="46">
        <v>1673148</v>
      </c>
      <c r="V170" s="46">
        <v>1710777</v>
      </c>
      <c r="W170" s="46">
        <v>1285391</v>
      </c>
      <c r="X170" s="46">
        <v>1310445</v>
      </c>
      <c r="Y170" s="46">
        <v>1636663</v>
      </c>
      <c r="Z170" s="46">
        <v>1275431</v>
      </c>
      <c r="AA170" s="46">
        <v>1427716</v>
      </c>
      <c r="AB170" s="46">
        <v>1422743</v>
      </c>
    </row>
    <row r="171" spans="3:28" ht="12.75">
      <c r="C171" s="60" t="s">
        <v>38</v>
      </c>
      <c r="D171" s="61" t="s">
        <v>0</v>
      </c>
      <c r="E171" s="61" t="s">
        <v>0</v>
      </c>
      <c r="F171" s="61" t="s">
        <v>0</v>
      </c>
      <c r="G171" s="61" t="s">
        <v>0</v>
      </c>
      <c r="H171" s="61" t="s">
        <v>0</v>
      </c>
      <c r="I171" s="61" t="s">
        <v>0</v>
      </c>
      <c r="J171" s="61" t="s">
        <v>0</v>
      </c>
      <c r="K171" s="61" t="s">
        <v>0</v>
      </c>
      <c r="L171" s="61" t="s">
        <v>0</v>
      </c>
      <c r="M171" s="61" t="s">
        <v>0</v>
      </c>
      <c r="N171" s="46">
        <v>143021</v>
      </c>
      <c r="O171" s="46">
        <v>144786</v>
      </c>
      <c r="P171" s="46">
        <v>128485</v>
      </c>
      <c r="Q171" s="46">
        <v>144575</v>
      </c>
      <c r="R171" s="46">
        <v>131591</v>
      </c>
      <c r="S171" s="46">
        <v>129954</v>
      </c>
      <c r="T171" s="46">
        <v>130749</v>
      </c>
      <c r="U171" s="46">
        <v>144069</v>
      </c>
      <c r="V171" s="46">
        <v>150192</v>
      </c>
      <c r="W171" s="46">
        <v>82224</v>
      </c>
      <c r="X171" s="46">
        <v>108268</v>
      </c>
      <c r="Y171" s="46">
        <v>124754</v>
      </c>
      <c r="Z171" s="46">
        <v>117650</v>
      </c>
      <c r="AA171" s="46">
        <v>66871</v>
      </c>
      <c r="AB171" s="46">
        <v>71888</v>
      </c>
    </row>
    <row r="172" spans="3:28" ht="12.75">
      <c r="C172" s="60" t="s">
        <v>39</v>
      </c>
      <c r="D172" s="46">
        <v>1272691</v>
      </c>
      <c r="E172" s="46">
        <v>1161608</v>
      </c>
      <c r="F172" s="46">
        <v>1197589</v>
      </c>
      <c r="G172" s="46">
        <v>1249619</v>
      </c>
      <c r="H172" s="46">
        <v>1174041</v>
      </c>
      <c r="I172" s="46">
        <v>1095768</v>
      </c>
      <c r="J172" s="46">
        <v>1101462</v>
      </c>
      <c r="K172" s="46">
        <v>1147024</v>
      </c>
      <c r="L172" s="46">
        <v>1038361</v>
      </c>
      <c r="M172" s="46">
        <v>1043378</v>
      </c>
      <c r="N172" s="46">
        <v>1116088</v>
      </c>
      <c r="O172" s="46">
        <v>1118616</v>
      </c>
      <c r="P172" s="46">
        <v>1105822</v>
      </c>
      <c r="Q172" s="46">
        <v>1190346</v>
      </c>
      <c r="R172" s="46">
        <v>964697</v>
      </c>
      <c r="S172" s="46">
        <v>929202</v>
      </c>
      <c r="T172" s="46">
        <v>987867</v>
      </c>
      <c r="U172" s="46">
        <v>981773</v>
      </c>
      <c r="V172" s="46">
        <v>864548</v>
      </c>
      <c r="W172" s="46">
        <v>790306</v>
      </c>
      <c r="X172" s="46">
        <v>757736</v>
      </c>
      <c r="Y172" s="46">
        <v>792155</v>
      </c>
      <c r="Z172" s="46">
        <v>998938</v>
      </c>
      <c r="AA172" s="46">
        <v>871500</v>
      </c>
      <c r="AB172" s="46">
        <v>836015</v>
      </c>
    </row>
    <row r="173" spans="3:28" ht="12.75">
      <c r="C173" s="60" t="s">
        <v>40</v>
      </c>
      <c r="D173" s="46">
        <v>24243</v>
      </c>
      <c r="E173" s="46">
        <v>25679</v>
      </c>
      <c r="F173" s="46">
        <v>26712</v>
      </c>
      <c r="G173" s="46">
        <v>26475</v>
      </c>
      <c r="H173" s="46">
        <v>27950</v>
      </c>
      <c r="I173" s="46">
        <v>27886</v>
      </c>
      <c r="J173" s="46">
        <v>28840</v>
      </c>
      <c r="K173" s="46">
        <v>28789</v>
      </c>
      <c r="L173" s="46">
        <v>28610</v>
      </c>
      <c r="M173" s="46">
        <v>27469</v>
      </c>
      <c r="N173" s="46">
        <v>26856</v>
      </c>
      <c r="O173" s="46">
        <v>27575</v>
      </c>
      <c r="P173" s="46">
        <v>28571</v>
      </c>
      <c r="Q173" s="46">
        <v>28191</v>
      </c>
      <c r="R173" s="46">
        <v>26670</v>
      </c>
      <c r="S173" s="46">
        <v>25208</v>
      </c>
      <c r="T173" s="46">
        <v>23849</v>
      </c>
      <c r="U173" s="46">
        <v>23813</v>
      </c>
      <c r="V173" s="46">
        <v>25416</v>
      </c>
      <c r="W173" s="46">
        <v>22113</v>
      </c>
      <c r="X173" s="46">
        <v>21976</v>
      </c>
      <c r="Y173" s="46">
        <v>23027</v>
      </c>
      <c r="Z173" s="46">
        <v>21384</v>
      </c>
      <c r="AA173" s="46">
        <v>19127</v>
      </c>
      <c r="AB173" s="46">
        <v>20793</v>
      </c>
    </row>
    <row r="174" spans="3:28" ht="12.75">
      <c r="C174" s="60" t="s">
        <v>41</v>
      </c>
      <c r="D174" s="46">
        <v>157912</v>
      </c>
      <c r="E174" s="46">
        <v>141829</v>
      </c>
      <c r="F174" s="46">
        <v>83939</v>
      </c>
      <c r="G174" s="46">
        <v>42054</v>
      </c>
      <c r="H174" s="46">
        <v>36323</v>
      </c>
      <c r="I174" s="46">
        <v>15014</v>
      </c>
      <c r="J174" s="46">
        <v>13037</v>
      </c>
      <c r="K174" s="46">
        <v>18185</v>
      </c>
      <c r="L174" s="46">
        <v>11427</v>
      </c>
      <c r="M174" s="46">
        <v>18336</v>
      </c>
      <c r="N174" s="46">
        <v>16675</v>
      </c>
      <c r="O174" s="46">
        <v>34810</v>
      </c>
      <c r="P174" s="46">
        <v>21894</v>
      </c>
      <c r="Q174" s="46">
        <v>31189</v>
      </c>
      <c r="R174" s="46">
        <v>26473</v>
      </c>
      <c r="S174" s="46">
        <v>27946</v>
      </c>
      <c r="T174" s="46">
        <v>39796</v>
      </c>
      <c r="U174" s="46">
        <v>36113</v>
      </c>
      <c r="V174" s="46">
        <v>30175</v>
      </c>
      <c r="W174" s="46">
        <v>39865</v>
      </c>
      <c r="X174" s="46">
        <v>52782</v>
      </c>
      <c r="Y174" s="46">
        <v>51394</v>
      </c>
      <c r="Z174" s="46">
        <v>44210</v>
      </c>
      <c r="AA174" s="46">
        <v>52056</v>
      </c>
      <c r="AB174" s="46">
        <v>52097</v>
      </c>
    </row>
    <row r="175" spans="3:28" ht="12.75">
      <c r="C175" s="60" t="s">
        <v>42</v>
      </c>
      <c r="D175" s="46">
        <v>327248</v>
      </c>
      <c r="E175" s="46">
        <v>350674</v>
      </c>
      <c r="F175" s="46">
        <v>180562</v>
      </c>
      <c r="G175" s="46">
        <v>97057</v>
      </c>
      <c r="H175" s="46">
        <v>101975</v>
      </c>
      <c r="I175" s="46">
        <v>92575</v>
      </c>
      <c r="J175" s="46">
        <v>108053</v>
      </c>
      <c r="K175" s="46">
        <v>105460</v>
      </c>
      <c r="L175" s="46">
        <v>110498</v>
      </c>
      <c r="M175" s="46">
        <v>127194</v>
      </c>
      <c r="N175" s="46">
        <v>109564</v>
      </c>
      <c r="O175" s="46">
        <v>96154</v>
      </c>
      <c r="P175" s="46">
        <v>105215</v>
      </c>
      <c r="Q175" s="46">
        <v>105288</v>
      </c>
      <c r="R175" s="46">
        <v>103881</v>
      </c>
      <c r="S175" s="46">
        <v>98896</v>
      </c>
      <c r="T175" s="46">
        <v>139964</v>
      </c>
      <c r="U175" s="46">
        <v>74720</v>
      </c>
      <c r="V175" s="46">
        <v>91017</v>
      </c>
      <c r="W175" s="46">
        <v>95373</v>
      </c>
      <c r="X175" s="46">
        <v>121335</v>
      </c>
      <c r="Y175" s="46">
        <v>112127</v>
      </c>
      <c r="Z175" s="46">
        <v>83134</v>
      </c>
      <c r="AA175" s="46">
        <v>90236</v>
      </c>
      <c r="AB175" s="46">
        <v>73281</v>
      </c>
    </row>
    <row r="176" spans="3:28" ht="12.75">
      <c r="C176" s="60" t="s">
        <v>29</v>
      </c>
      <c r="D176" s="46">
        <v>22884</v>
      </c>
      <c r="E176" s="46">
        <v>24579</v>
      </c>
      <c r="F176" s="46">
        <v>21436</v>
      </c>
      <c r="G176" s="46">
        <v>20836</v>
      </c>
      <c r="H176" s="46">
        <v>20682</v>
      </c>
      <c r="I176" s="46">
        <v>21073</v>
      </c>
      <c r="J176" s="46">
        <v>20271</v>
      </c>
      <c r="K176" s="46">
        <v>20604</v>
      </c>
      <c r="L176" s="46">
        <v>20195</v>
      </c>
      <c r="M176" s="46">
        <v>21404</v>
      </c>
      <c r="N176" s="46">
        <v>21074</v>
      </c>
      <c r="O176" s="46">
        <v>18294</v>
      </c>
      <c r="P176" s="46">
        <v>19426</v>
      </c>
      <c r="Q176" s="46">
        <v>16167</v>
      </c>
      <c r="R176" s="46">
        <v>18614</v>
      </c>
      <c r="S176" s="46">
        <v>16718</v>
      </c>
      <c r="T176" s="46">
        <v>16620</v>
      </c>
      <c r="U176" s="46">
        <v>16095</v>
      </c>
      <c r="V176" s="46">
        <v>15864</v>
      </c>
      <c r="W176" s="46">
        <v>15729</v>
      </c>
      <c r="X176" s="46">
        <v>16636</v>
      </c>
      <c r="Y176" s="46">
        <v>18152</v>
      </c>
      <c r="Z176" s="46">
        <v>16413</v>
      </c>
      <c r="AA176" s="46">
        <v>16684</v>
      </c>
      <c r="AB176" s="46">
        <v>16873</v>
      </c>
    </row>
    <row r="177" spans="3:28" ht="12.75">
      <c r="C177" s="60" t="s">
        <v>26</v>
      </c>
      <c r="D177" s="61" t="s">
        <v>0</v>
      </c>
      <c r="E177" s="61" t="s">
        <v>0</v>
      </c>
      <c r="F177" s="61" t="s">
        <v>0</v>
      </c>
      <c r="G177" s="61" t="s">
        <v>0</v>
      </c>
      <c r="H177" s="61" t="s">
        <v>0</v>
      </c>
      <c r="I177" s="61" t="s">
        <v>0</v>
      </c>
      <c r="J177" s="61" t="s">
        <v>0</v>
      </c>
      <c r="K177" s="61" t="s">
        <v>0</v>
      </c>
      <c r="L177" s="61" t="s">
        <v>0</v>
      </c>
      <c r="M177" s="61" t="s">
        <v>0</v>
      </c>
      <c r="N177" s="46">
        <v>238017</v>
      </c>
      <c r="O177" s="46">
        <v>161907</v>
      </c>
      <c r="P177" s="46">
        <v>266263</v>
      </c>
      <c r="Q177" s="46">
        <v>273106</v>
      </c>
      <c r="R177" s="46">
        <v>128743</v>
      </c>
      <c r="S177" s="46">
        <v>118111</v>
      </c>
      <c r="T177" s="46">
        <v>163344</v>
      </c>
      <c r="U177" s="46">
        <v>279040</v>
      </c>
      <c r="V177" s="46">
        <v>122053</v>
      </c>
      <c r="W177" s="46">
        <v>158409</v>
      </c>
      <c r="X177" s="46">
        <v>194106</v>
      </c>
      <c r="Y177" s="46">
        <v>160694</v>
      </c>
      <c r="Z177" s="46">
        <v>227555</v>
      </c>
      <c r="AA177" s="46">
        <v>203686</v>
      </c>
      <c r="AB177" s="46">
        <v>147775</v>
      </c>
    </row>
    <row r="178" spans="3:28" ht="12.75">
      <c r="C178" s="60" t="s">
        <v>43</v>
      </c>
      <c r="D178" s="46">
        <v>1506</v>
      </c>
      <c r="E178" s="46">
        <v>1642</v>
      </c>
      <c r="F178" s="46">
        <v>1747</v>
      </c>
      <c r="G178" s="46">
        <v>1995</v>
      </c>
      <c r="H178" s="46">
        <v>2173</v>
      </c>
      <c r="I178" s="46">
        <v>2304</v>
      </c>
      <c r="J178" s="46">
        <v>2319</v>
      </c>
      <c r="K178" s="46">
        <v>2465</v>
      </c>
      <c r="L178" s="46">
        <v>1784</v>
      </c>
      <c r="M178" s="46">
        <v>1919</v>
      </c>
      <c r="N178" s="46">
        <v>2494</v>
      </c>
      <c r="O178" s="46">
        <v>2619</v>
      </c>
      <c r="P178" s="46">
        <v>2376</v>
      </c>
      <c r="Q178" s="46">
        <v>2070</v>
      </c>
      <c r="R178" s="46">
        <v>2662</v>
      </c>
      <c r="S178" s="46">
        <v>2391</v>
      </c>
      <c r="T178" s="46">
        <v>2377</v>
      </c>
      <c r="U178" s="46">
        <v>2519</v>
      </c>
      <c r="V178" s="46">
        <v>2220</v>
      </c>
      <c r="W178" s="46">
        <v>2065</v>
      </c>
      <c r="X178" s="46">
        <v>1930</v>
      </c>
      <c r="Y178" s="46">
        <v>1510</v>
      </c>
      <c r="Z178" s="46">
        <v>1609</v>
      </c>
      <c r="AA178" s="46">
        <v>1721</v>
      </c>
      <c r="AB178" s="46">
        <v>1721</v>
      </c>
    </row>
    <row r="179" spans="3:28" ht="12.75">
      <c r="C179" s="60" t="s">
        <v>18</v>
      </c>
      <c r="D179" s="46">
        <v>619573</v>
      </c>
      <c r="E179" s="46">
        <v>638954</v>
      </c>
      <c r="F179" s="46">
        <v>591189</v>
      </c>
      <c r="G179" s="46">
        <v>598330</v>
      </c>
      <c r="H179" s="46">
        <v>615161</v>
      </c>
      <c r="I179" s="46">
        <v>631239</v>
      </c>
      <c r="J179" s="46">
        <v>591656</v>
      </c>
      <c r="K179" s="46">
        <v>569333</v>
      </c>
      <c r="L179" s="46">
        <v>587746</v>
      </c>
      <c r="M179" s="46">
        <v>566532</v>
      </c>
      <c r="N179" s="46">
        <v>483367</v>
      </c>
      <c r="O179" s="46">
        <v>430893</v>
      </c>
      <c r="P179" s="46">
        <v>369987</v>
      </c>
      <c r="Q179" s="46">
        <v>433859</v>
      </c>
      <c r="R179" s="46">
        <v>391885</v>
      </c>
      <c r="S179" s="46">
        <v>380941</v>
      </c>
      <c r="T179" s="46">
        <v>368943</v>
      </c>
      <c r="U179" s="46">
        <v>341222</v>
      </c>
      <c r="V179" s="46">
        <v>312321</v>
      </c>
      <c r="W179" s="46">
        <v>300911</v>
      </c>
      <c r="X179" s="46">
        <v>311747</v>
      </c>
      <c r="Y179" s="46">
        <v>295952</v>
      </c>
      <c r="Z179" s="46">
        <v>289887</v>
      </c>
      <c r="AA179" s="46">
        <v>269425</v>
      </c>
      <c r="AB179" s="46">
        <v>257354</v>
      </c>
    </row>
    <row r="180" spans="3:28" ht="12.75">
      <c r="C180" s="60" t="s">
        <v>44</v>
      </c>
      <c r="D180" s="46">
        <v>140448</v>
      </c>
      <c r="E180" s="46">
        <v>139133</v>
      </c>
      <c r="F180" s="46">
        <v>134455</v>
      </c>
      <c r="G180" s="46">
        <v>142739</v>
      </c>
      <c r="H180" s="46">
        <v>136990</v>
      </c>
      <c r="I180" s="46">
        <v>141183</v>
      </c>
      <c r="J180" s="46">
        <v>146421</v>
      </c>
      <c r="K180" s="46">
        <v>125659</v>
      </c>
      <c r="L180" s="46">
        <v>118733</v>
      </c>
      <c r="M180" s="46">
        <v>107093</v>
      </c>
      <c r="N180" s="46">
        <v>116533</v>
      </c>
      <c r="O180" s="46">
        <v>114979</v>
      </c>
      <c r="P180" s="46">
        <v>100901</v>
      </c>
      <c r="Q180" s="46">
        <v>101793</v>
      </c>
      <c r="R180" s="46">
        <v>70707</v>
      </c>
      <c r="S180" s="46">
        <v>75383</v>
      </c>
      <c r="T180" s="46">
        <v>90138</v>
      </c>
      <c r="U180" s="46">
        <v>104913</v>
      </c>
      <c r="V180" s="46">
        <v>56838</v>
      </c>
      <c r="W180" s="46">
        <v>78095</v>
      </c>
      <c r="X180" s="46">
        <v>111826</v>
      </c>
      <c r="Y180" s="46">
        <v>80794</v>
      </c>
      <c r="Z180" s="46">
        <v>109713</v>
      </c>
      <c r="AA180" s="46">
        <v>116114</v>
      </c>
      <c r="AB180" s="46">
        <v>96859</v>
      </c>
    </row>
    <row r="181" spans="3:28" ht="12.75">
      <c r="C181" s="60" t="s">
        <v>25</v>
      </c>
      <c r="D181" s="46">
        <v>1187664</v>
      </c>
      <c r="E181" s="46">
        <v>704955</v>
      </c>
      <c r="F181" s="46">
        <v>885616</v>
      </c>
      <c r="G181" s="46">
        <v>520324</v>
      </c>
      <c r="H181" s="46">
        <v>833173</v>
      </c>
      <c r="I181" s="46">
        <v>600349</v>
      </c>
      <c r="J181" s="46">
        <v>691137</v>
      </c>
      <c r="K181" s="46">
        <v>758082</v>
      </c>
      <c r="L181" s="46">
        <v>691675</v>
      </c>
      <c r="M181" s="46">
        <v>721560</v>
      </c>
      <c r="N181" s="46">
        <v>787781</v>
      </c>
      <c r="O181" s="46">
        <v>703709</v>
      </c>
      <c r="P181" s="46">
        <v>759231</v>
      </c>
      <c r="Q181" s="46">
        <v>821747</v>
      </c>
      <c r="R181" s="46">
        <v>640690</v>
      </c>
      <c r="S181" s="46">
        <v>713840</v>
      </c>
      <c r="T181" s="46">
        <v>992257</v>
      </c>
      <c r="U181" s="46">
        <v>805591</v>
      </c>
      <c r="V181" s="46">
        <v>895822</v>
      </c>
      <c r="W181" s="46">
        <v>746951</v>
      </c>
      <c r="X181" s="46">
        <v>756868</v>
      </c>
      <c r="Y181" s="46">
        <v>780128</v>
      </c>
      <c r="Z181" s="46">
        <v>696768</v>
      </c>
      <c r="AA181" s="46">
        <v>776942</v>
      </c>
      <c r="AB181" s="46">
        <v>573160</v>
      </c>
    </row>
    <row r="182" spans="3:28" ht="12.75">
      <c r="C182" s="60" t="s">
        <v>27</v>
      </c>
      <c r="D182" s="61" t="s">
        <v>0</v>
      </c>
      <c r="E182" s="61" t="s">
        <v>0</v>
      </c>
      <c r="F182" s="61" t="s">
        <v>0</v>
      </c>
      <c r="G182" s="61" t="s">
        <v>0</v>
      </c>
      <c r="H182" s="61" t="s">
        <v>0</v>
      </c>
      <c r="I182" s="46">
        <v>166708</v>
      </c>
      <c r="J182" s="46">
        <v>175465</v>
      </c>
      <c r="K182" s="46">
        <v>185872</v>
      </c>
      <c r="L182" s="46">
        <v>184304</v>
      </c>
      <c r="M182" s="46">
        <v>127174</v>
      </c>
      <c r="N182" s="46">
        <v>145734</v>
      </c>
      <c r="O182" s="46">
        <v>173443</v>
      </c>
      <c r="P182" s="46">
        <v>131233</v>
      </c>
      <c r="Q182" s="46">
        <v>151588</v>
      </c>
      <c r="R182" s="46">
        <v>142214</v>
      </c>
      <c r="S182" s="46">
        <v>162568</v>
      </c>
      <c r="T182" s="46">
        <v>98237</v>
      </c>
      <c r="U182" s="46">
        <v>151098</v>
      </c>
      <c r="V182" s="46">
        <v>115250</v>
      </c>
      <c r="W182" s="46">
        <v>125929</v>
      </c>
      <c r="X182" s="46">
        <v>141844</v>
      </c>
      <c r="Y182" s="46">
        <v>136714</v>
      </c>
      <c r="Z182" s="46">
        <v>152935</v>
      </c>
      <c r="AA182" s="46">
        <v>133912</v>
      </c>
      <c r="AB182" s="46">
        <v>149823</v>
      </c>
    </row>
    <row r="183" spans="3:28" ht="12.75">
      <c r="C183" s="60" t="s">
        <v>45</v>
      </c>
      <c r="D183" s="46">
        <v>801692</v>
      </c>
      <c r="E183" s="46">
        <v>394975</v>
      </c>
      <c r="F183" s="46">
        <v>380861</v>
      </c>
      <c r="G183" s="46">
        <v>363988</v>
      </c>
      <c r="H183" s="46">
        <v>258548</v>
      </c>
      <c r="I183" s="46">
        <v>218694</v>
      </c>
      <c r="J183" s="46">
        <v>280778</v>
      </c>
      <c r="K183" s="46">
        <v>132123</v>
      </c>
      <c r="L183" s="46">
        <v>174938</v>
      </c>
      <c r="M183" s="46">
        <v>122630</v>
      </c>
      <c r="N183" s="46">
        <v>193461</v>
      </c>
      <c r="O183" s="46">
        <v>102064</v>
      </c>
      <c r="P183" s="46">
        <v>184806</v>
      </c>
      <c r="Q183" s="46">
        <v>207079</v>
      </c>
      <c r="R183" s="46">
        <v>4665</v>
      </c>
      <c r="S183" s="46">
        <v>174113</v>
      </c>
      <c r="T183" s="46">
        <v>186786</v>
      </c>
      <c r="U183" s="46">
        <v>434844</v>
      </c>
      <c r="V183" s="46">
        <v>191828</v>
      </c>
      <c r="W183" s="46">
        <v>248295</v>
      </c>
      <c r="X183" s="46">
        <v>-12742</v>
      </c>
      <c r="Y183" s="46">
        <v>-156352</v>
      </c>
      <c r="Z183" s="46">
        <v>223648</v>
      </c>
      <c r="AA183" s="46">
        <v>58127</v>
      </c>
      <c r="AB183" s="46">
        <v>-9402</v>
      </c>
    </row>
    <row r="184" spans="3:28" ht="12.75">
      <c r="C184" s="60" t="s">
        <v>23</v>
      </c>
      <c r="D184" s="61" t="s">
        <v>0</v>
      </c>
      <c r="E184" s="61" t="s">
        <v>0</v>
      </c>
      <c r="F184" s="46">
        <v>60917</v>
      </c>
      <c r="G184" s="46">
        <v>52109</v>
      </c>
      <c r="H184" s="46">
        <v>31774</v>
      </c>
      <c r="I184" s="46">
        <v>33776</v>
      </c>
      <c r="J184" s="46">
        <v>33287</v>
      </c>
      <c r="K184" s="46">
        <v>31267</v>
      </c>
      <c r="L184" s="46">
        <v>32474</v>
      </c>
      <c r="M184" s="46">
        <v>34760</v>
      </c>
      <c r="N184" s="46">
        <v>43782</v>
      </c>
      <c r="O184" s="46">
        <v>44147</v>
      </c>
      <c r="P184" s="46">
        <v>34714</v>
      </c>
      <c r="Q184" s="46">
        <v>50056</v>
      </c>
      <c r="R184" s="46">
        <v>26209</v>
      </c>
      <c r="S184" s="46">
        <v>22476</v>
      </c>
      <c r="T184" s="46">
        <v>34069</v>
      </c>
      <c r="U184" s="46">
        <v>30347</v>
      </c>
      <c r="V184" s="46">
        <v>22204</v>
      </c>
      <c r="W184" s="46">
        <v>26070</v>
      </c>
      <c r="X184" s="46">
        <v>22249</v>
      </c>
      <c r="Y184" s="46">
        <v>23222</v>
      </c>
      <c r="Z184" s="46">
        <v>27660</v>
      </c>
      <c r="AA184" s="46">
        <v>33302</v>
      </c>
      <c r="AB184" s="46">
        <v>20798</v>
      </c>
    </row>
    <row r="185" spans="3:28" ht="12.75">
      <c r="C185" s="60" t="s">
        <v>46</v>
      </c>
      <c r="D185" s="46">
        <v>307425</v>
      </c>
      <c r="E185" s="46">
        <v>209753</v>
      </c>
      <c r="F185" s="46">
        <v>151171</v>
      </c>
      <c r="G185" s="46">
        <v>115248</v>
      </c>
      <c r="H185" s="46">
        <v>96405</v>
      </c>
      <c r="I185" s="46">
        <v>106276</v>
      </c>
      <c r="J185" s="46">
        <v>103301</v>
      </c>
      <c r="K185" s="46">
        <v>104092</v>
      </c>
      <c r="L185" s="46">
        <v>91443</v>
      </c>
      <c r="M185" s="46">
        <v>78862</v>
      </c>
      <c r="N185" s="46">
        <v>100829</v>
      </c>
      <c r="O185" s="46">
        <v>70791</v>
      </c>
      <c r="P185" s="46">
        <v>82050</v>
      </c>
      <c r="Q185" s="46">
        <v>92774</v>
      </c>
      <c r="R185" s="46">
        <v>63009</v>
      </c>
      <c r="S185" s="46">
        <v>68572</v>
      </c>
      <c r="T185" s="46">
        <v>75360</v>
      </c>
      <c r="U185" s="46">
        <v>91169</v>
      </c>
      <c r="V185" s="46">
        <v>54879</v>
      </c>
      <c r="W185" s="46">
        <v>62678</v>
      </c>
      <c r="X185" s="46">
        <v>87480</v>
      </c>
      <c r="Y185" s="46">
        <v>64651</v>
      </c>
      <c r="Z185" s="46">
        <v>80050</v>
      </c>
      <c r="AA185" s="46">
        <v>94655</v>
      </c>
      <c r="AB185" s="46">
        <v>89287</v>
      </c>
    </row>
    <row r="186" spans="3:28" ht="12.75">
      <c r="C186" s="60" t="s">
        <v>24</v>
      </c>
      <c r="D186" s="46">
        <v>210132</v>
      </c>
      <c r="E186" s="46">
        <v>195621</v>
      </c>
      <c r="F186" s="46">
        <v>168950</v>
      </c>
      <c r="G186" s="46">
        <v>151786</v>
      </c>
      <c r="H186" s="46">
        <v>159035</v>
      </c>
      <c r="I186" s="46">
        <v>169699</v>
      </c>
      <c r="J186" s="46">
        <v>151277</v>
      </c>
      <c r="K186" s="46">
        <v>142188</v>
      </c>
      <c r="L186" s="46">
        <v>160582</v>
      </c>
      <c r="M186" s="46">
        <v>140959</v>
      </c>
      <c r="N186" s="46">
        <v>121083</v>
      </c>
      <c r="O186" s="46">
        <v>130169</v>
      </c>
      <c r="P186" s="46">
        <v>121019</v>
      </c>
      <c r="Q186" s="46">
        <v>123334</v>
      </c>
      <c r="R186" s="46">
        <v>117514</v>
      </c>
      <c r="S186" s="46">
        <v>108213</v>
      </c>
      <c r="T186" s="46">
        <v>125818</v>
      </c>
      <c r="U186" s="46">
        <v>96098</v>
      </c>
      <c r="V186" s="46">
        <v>113672</v>
      </c>
      <c r="W186" s="46">
        <v>84364</v>
      </c>
      <c r="X186" s="46">
        <v>128105</v>
      </c>
      <c r="Y186" s="46">
        <v>112156</v>
      </c>
      <c r="Z186" s="46">
        <v>105566</v>
      </c>
      <c r="AA186" s="46">
        <v>102149</v>
      </c>
      <c r="AB186" s="46">
        <v>105551</v>
      </c>
    </row>
    <row r="187" spans="3:28" ht="12.75">
      <c r="C187" s="60" t="s">
        <v>47</v>
      </c>
      <c r="D187" s="46">
        <v>179639</v>
      </c>
      <c r="E187" s="46">
        <v>189462</v>
      </c>
      <c r="F187" s="46">
        <v>180412</v>
      </c>
      <c r="G187" s="46">
        <v>178974</v>
      </c>
      <c r="H187" s="46">
        <v>210139</v>
      </c>
      <c r="I187" s="46">
        <v>187169</v>
      </c>
      <c r="J187" s="46">
        <v>162650</v>
      </c>
      <c r="K187" s="46">
        <v>175506</v>
      </c>
      <c r="L187" s="46">
        <v>181860</v>
      </c>
      <c r="M187" s="46">
        <v>161246</v>
      </c>
      <c r="N187" s="46">
        <v>158255</v>
      </c>
      <c r="O187" s="46">
        <v>168547</v>
      </c>
      <c r="P187" s="46">
        <v>147855</v>
      </c>
      <c r="Q187" s="46">
        <v>149022</v>
      </c>
      <c r="R187" s="46">
        <v>139332</v>
      </c>
      <c r="S187" s="46">
        <v>137060</v>
      </c>
      <c r="T187" s="46">
        <v>152494</v>
      </c>
      <c r="U187" s="46">
        <v>135584</v>
      </c>
      <c r="V187" s="46">
        <v>151645</v>
      </c>
      <c r="W187" s="46">
        <v>86235</v>
      </c>
      <c r="X187" s="46">
        <v>123175</v>
      </c>
      <c r="Y187" s="46">
        <v>118774</v>
      </c>
      <c r="Z187" s="46">
        <v>85518</v>
      </c>
      <c r="AA187" s="46">
        <v>91869</v>
      </c>
      <c r="AB187" s="299">
        <v>91869</v>
      </c>
    </row>
    <row r="188" spans="3:28" ht="12.75">
      <c r="C188" s="60" t="s">
        <v>21</v>
      </c>
      <c r="D188" s="46">
        <v>1735141</v>
      </c>
      <c r="E188" s="61" t="s">
        <v>0</v>
      </c>
      <c r="F188" s="61" t="s">
        <v>0</v>
      </c>
      <c r="G188" s="61" t="s">
        <v>0</v>
      </c>
      <c r="H188" s="61" t="s">
        <v>0</v>
      </c>
      <c r="I188" s="46">
        <v>1512803</v>
      </c>
      <c r="J188" s="61" t="s">
        <v>0</v>
      </c>
      <c r="K188" s="61" t="s">
        <v>0</v>
      </c>
      <c r="L188" s="61" t="s">
        <v>0</v>
      </c>
      <c r="M188" s="61" t="s">
        <v>0</v>
      </c>
      <c r="N188" s="46">
        <v>1351500</v>
      </c>
      <c r="O188" s="46">
        <v>1407085</v>
      </c>
      <c r="P188" s="46">
        <v>1311667</v>
      </c>
      <c r="Q188" s="46">
        <v>1238197</v>
      </c>
      <c r="R188" s="46">
        <v>1233009</v>
      </c>
      <c r="S188" s="46">
        <v>1179091</v>
      </c>
      <c r="T188" s="46">
        <v>1138211</v>
      </c>
      <c r="U188" s="46">
        <v>1143977</v>
      </c>
      <c r="V188" s="46">
        <v>1073612</v>
      </c>
      <c r="W188" s="46">
        <v>1079921</v>
      </c>
      <c r="X188" s="46">
        <v>1144011</v>
      </c>
      <c r="Y188" s="46">
        <v>1093341</v>
      </c>
      <c r="Z188" s="46">
        <v>1124069</v>
      </c>
      <c r="AA188" s="46">
        <v>1135977</v>
      </c>
      <c r="AB188" s="46">
        <v>1100781</v>
      </c>
    </row>
    <row r="189" spans="3:28" ht="12.75">
      <c r="C189" s="60" t="s">
        <v>28</v>
      </c>
      <c r="D189" s="46">
        <v>93383</v>
      </c>
      <c r="E189" s="46">
        <v>95899</v>
      </c>
      <c r="F189" s="46">
        <v>111756</v>
      </c>
      <c r="G189" s="46">
        <v>94328</v>
      </c>
      <c r="H189" s="46">
        <v>104030</v>
      </c>
      <c r="I189" s="46">
        <v>106353</v>
      </c>
      <c r="J189" s="46">
        <v>104853</v>
      </c>
      <c r="K189" s="46">
        <v>103820</v>
      </c>
      <c r="L189" s="46">
        <v>101413</v>
      </c>
      <c r="M189" s="46">
        <v>98508</v>
      </c>
      <c r="N189" s="46">
        <v>93682</v>
      </c>
      <c r="O189" s="46">
        <v>92742</v>
      </c>
      <c r="P189" s="46">
        <v>92479</v>
      </c>
      <c r="Q189" s="46">
        <v>98677</v>
      </c>
      <c r="R189" s="46">
        <v>94324</v>
      </c>
      <c r="S189" s="46">
        <v>101920</v>
      </c>
      <c r="T189" s="46">
        <v>102366</v>
      </c>
      <c r="U189" s="46">
        <v>103730</v>
      </c>
      <c r="V189" s="46">
        <v>92900</v>
      </c>
      <c r="W189" s="46">
        <v>89747</v>
      </c>
      <c r="X189" s="46">
        <v>84727</v>
      </c>
      <c r="Y189" s="46">
        <v>98463</v>
      </c>
      <c r="Z189" s="46">
        <v>90651</v>
      </c>
      <c r="AA189" s="46">
        <v>102305</v>
      </c>
      <c r="AB189" s="46">
        <v>92306</v>
      </c>
    </row>
    <row r="190" spans="3:28" ht="12.75">
      <c r="C190" s="60" t="s">
        <v>48</v>
      </c>
      <c r="D190" s="46">
        <v>130680</v>
      </c>
      <c r="E190" s="46">
        <v>134438</v>
      </c>
      <c r="F190" s="46">
        <v>124342</v>
      </c>
      <c r="G190" s="46">
        <v>113147</v>
      </c>
      <c r="H190" s="46">
        <v>115910</v>
      </c>
      <c r="I190" s="46">
        <v>115097</v>
      </c>
      <c r="J190" s="46">
        <v>109603</v>
      </c>
      <c r="K190" s="46">
        <v>94585</v>
      </c>
      <c r="L190" s="46">
        <v>105156</v>
      </c>
      <c r="M190" s="46">
        <v>99522</v>
      </c>
      <c r="N190" s="46">
        <v>97579</v>
      </c>
      <c r="O190" s="46">
        <v>102233</v>
      </c>
      <c r="P190" s="46">
        <v>99807</v>
      </c>
      <c r="Q190" s="46">
        <v>107842</v>
      </c>
      <c r="R190" s="46">
        <v>90921</v>
      </c>
      <c r="S190" s="46">
        <v>93012</v>
      </c>
      <c r="T190" s="46">
        <v>96814</v>
      </c>
      <c r="U190" s="46">
        <v>95513</v>
      </c>
      <c r="V190" s="46">
        <v>96216</v>
      </c>
      <c r="W190" s="46">
        <v>91035</v>
      </c>
      <c r="X190" s="46">
        <v>99910</v>
      </c>
      <c r="Y190" s="46">
        <v>92931</v>
      </c>
      <c r="Z190" s="46">
        <v>89020</v>
      </c>
      <c r="AA190" s="46">
        <v>93583</v>
      </c>
      <c r="AB190" s="61" t="s">
        <v>0</v>
      </c>
    </row>
    <row r="191" ht="12.75">
      <c r="V191" s="18"/>
    </row>
    <row r="192" spans="3:28" ht="12.75">
      <c r="C192" s="13" t="s">
        <v>107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3:28" ht="12.75">
      <c r="C193" s="13" t="s">
        <v>0</v>
      </c>
      <c r="D193" s="13" t="s">
        <v>108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</row>
    <row r="195" spans="3:28" ht="12.75">
      <c r="C195" s="13" t="s">
        <v>88</v>
      </c>
      <c r="D195" s="13" t="s">
        <v>89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3:28" ht="12.75">
      <c r="C196" s="13" t="s">
        <v>66</v>
      </c>
      <c r="D196" s="13" t="s">
        <v>110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8" spans="3:28" ht="12.75">
      <c r="C198" s="60" t="s">
        <v>67</v>
      </c>
      <c r="D198" s="60" t="s">
        <v>97</v>
      </c>
      <c r="E198" s="60" t="s">
        <v>98</v>
      </c>
      <c r="F198" s="60" t="s">
        <v>99</v>
      </c>
      <c r="G198" s="60" t="s">
        <v>100</v>
      </c>
      <c r="H198" s="60" t="s">
        <v>101</v>
      </c>
      <c r="I198" s="60" t="s">
        <v>68</v>
      </c>
      <c r="J198" s="60" t="s">
        <v>91</v>
      </c>
      <c r="K198" s="60" t="s">
        <v>92</v>
      </c>
      <c r="L198" s="60" t="s">
        <v>93</v>
      </c>
      <c r="M198" s="60" t="s">
        <v>94</v>
      </c>
      <c r="N198" s="60" t="s">
        <v>50</v>
      </c>
      <c r="O198" s="60" t="s">
        <v>51</v>
      </c>
      <c r="P198" s="60" t="s">
        <v>52</v>
      </c>
      <c r="Q198" s="60" t="s">
        <v>53</v>
      </c>
      <c r="R198" s="60" t="s">
        <v>54</v>
      </c>
      <c r="S198" s="60" t="s">
        <v>55</v>
      </c>
      <c r="T198" s="60" t="s">
        <v>56</v>
      </c>
      <c r="U198" s="60" t="s">
        <v>57</v>
      </c>
      <c r="V198" s="60" t="s">
        <v>58</v>
      </c>
      <c r="W198" s="60" t="s">
        <v>59</v>
      </c>
      <c r="X198" s="60" t="s">
        <v>60</v>
      </c>
      <c r="Y198" s="60" t="s">
        <v>61</v>
      </c>
      <c r="Z198" s="60" t="s">
        <v>69</v>
      </c>
      <c r="AA198" s="60" t="s">
        <v>70</v>
      </c>
      <c r="AB198" s="60" t="s">
        <v>71</v>
      </c>
    </row>
    <row r="199" spans="3:28" ht="12.75">
      <c r="C199" s="60" t="s">
        <v>72</v>
      </c>
      <c r="D199" s="61" t="s">
        <v>0</v>
      </c>
      <c r="E199" s="61" t="s">
        <v>0</v>
      </c>
      <c r="F199" s="61" t="s">
        <v>0</v>
      </c>
      <c r="G199" s="61" t="s">
        <v>0</v>
      </c>
      <c r="H199" s="61" t="s">
        <v>0</v>
      </c>
      <c r="I199" s="61" t="s">
        <v>0</v>
      </c>
      <c r="J199" s="61" t="s">
        <v>0</v>
      </c>
      <c r="K199" s="61" t="s">
        <v>0</v>
      </c>
      <c r="L199" s="61" t="s">
        <v>0</v>
      </c>
      <c r="M199" s="61" t="s">
        <v>0</v>
      </c>
      <c r="N199" s="61" t="s">
        <v>0</v>
      </c>
      <c r="O199" s="61" t="s">
        <v>0</v>
      </c>
      <c r="P199" s="61" t="s">
        <v>0</v>
      </c>
      <c r="Q199" s="61" t="s">
        <v>0</v>
      </c>
      <c r="R199" s="46">
        <v>187205</v>
      </c>
      <c r="S199" s="46">
        <v>186709</v>
      </c>
      <c r="T199" s="46">
        <v>183601</v>
      </c>
      <c r="U199" s="46">
        <v>183452</v>
      </c>
      <c r="V199" s="46">
        <v>182509</v>
      </c>
      <c r="W199" s="46">
        <v>181041</v>
      </c>
      <c r="X199" s="46">
        <v>178908</v>
      </c>
      <c r="Y199" s="46">
        <v>179134</v>
      </c>
      <c r="Z199" s="46">
        <v>178322</v>
      </c>
      <c r="AA199" s="46">
        <v>177709</v>
      </c>
      <c r="AB199" s="61" t="s">
        <v>0</v>
      </c>
    </row>
    <row r="200" spans="3:28" ht="12.75">
      <c r="C200" s="60" t="s">
        <v>95</v>
      </c>
      <c r="D200" s="61" t="s">
        <v>0</v>
      </c>
      <c r="E200" s="61" t="s">
        <v>0</v>
      </c>
      <c r="F200" s="61" t="s">
        <v>0</v>
      </c>
      <c r="G200" s="61" t="s">
        <v>0</v>
      </c>
      <c r="H200" s="61" t="s">
        <v>0</v>
      </c>
      <c r="I200" s="46">
        <v>139476</v>
      </c>
      <c r="J200" s="61" t="s">
        <v>0</v>
      </c>
      <c r="K200" s="61" t="s">
        <v>0</v>
      </c>
      <c r="L200" s="61" t="s">
        <v>0</v>
      </c>
      <c r="M200" s="61" t="s">
        <v>0</v>
      </c>
      <c r="N200" s="46">
        <v>133315</v>
      </c>
      <c r="O200" s="46">
        <v>133139</v>
      </c>
      <c r="P200" s="46">
        <v>132735</v>
      </c>
      <c r="Q200" s="46">
        <v>132198</v>
      </c>
      <c r="R200" s="46">
        <v>132880</v>
      </c>
      <c r="S200" s="46">
        <v>132498</v>
      </c>
      <c r="T200" s="46">
        <v>129599</v>
      </c>
      <c r="U200" s="46">
        <v>130445</v>
      </c>
      <c r="V200" s="46">
        <v>129422</v>
      </c>
      <c r="W200" s="46">
        <v>128053</v>
      </c>
      <c r="X200" s="46">
        <v>126877</v>
      </c>
      <c r="Y200" s="46">
        <v>127088</v>
      </c>
      <c r="Z200" s="46">
        <v>126622</v>
      </c>
      <c r="AA200" s="46">
        <v>126205</v>
      </c>
      <c r="AB200" s="300">
        <f>AB201+AB204+AB205+AB207+AB208+AB209+AB210+AB212+AB216+AB219+AB220+AB222+AB226+AB227+AB228</f>
        <v>126110</v>
      </c>
    </row>
    <row r="201" spans="3:28" ht="12.75">
      <c r="C201" s="60" t="s">
        <v>31</v>
      </c>
      <c r="D201" s="46">
        <v>1384</v>
      </c>
      <c r="E201" s="46">
        <v>1375</v>
      </c>
      <c r="F201" s="46">
        <v>1354</v>
      </c>
      <c r="G201" s="46">
        <v>1371</v>
      </c>
      <c r="H201" s="46">
        <v>1370</v>
      </c>
      <c r="I201" s="46">
        <v>1386</v>
      </c>
      <c r="J201" s="46">
        <v>1391</v>
      </c>
      <c r="K201" s="46">
        <v>1383</v>
      </c>
      <c r="L201" s="46">
        <v>1391</v>
      </c>
      <c r="M201" s="46">
        <v>1394</v>
      </c>
      <c r="N201" s="46">
        <v>1396</v>
      </c>
      <c r="O201" s="46">
        <v>1390</v>
      </c>
      <c r="P201" s="46">
        <v>1393</v>
      </c>
      <c r="Q201" s="46">
        <v>1392</v>
      </c>
      <c r="R201" s="46">
        <v>1394</v>
      </c>
      <c r="S201" s="46">
        <v>1386</v>
      </c>
      <c r="T201" s="46">
        <v>1382</v>
      </c>
      <c r="U201" s="46">
        <v>1370</v>
      </c>
      <c r="V201" s="46">
        <v>1374</v>
      </c>
      <c r="W201" s="46">
        <v>1365</v>
      </c>
      <c r="X201" s="46">
        <v>1358</v>
      </c>
      <c r="Y201" s="46">
        <v>1337</v>
      </c>
      <c r="Z201" s="46">
        <v>1334</v>
      </c>
      <c r="AA201" s="46">
        <v>1339</v>
      </c>
      <c r="AB201" s="46">
        <v>1333</v>
      </c>
    </row>
    <row r="202" spans="3:28" ht="12.75">
      <c r="C202" s="60" t="s">
        <v>32</v>
      </c>
      <c r="D202" s="46">
        <v>6159</v>
      </c>
      <c r="E202" s="46">
        <v>6159</v>
      </c>
      <c r="F202" s="46">
        <v>6159</v>
      </c>
      <c r="G202" s="46">
        <v>6159</v>
      </c>
      <c r="H202" s="46">
        <v>6159</v>
      </c>
      <c r="I202" s="46">
        <v>6164</v>
      </c>
      <c r="J202" s="46">
        <v>6164</v>
      </c>
      <c r="K202" s="46">
        <v>6203</v>
      </c>
      <c r="L202" s="46">
        <v>5645</v>
      </c>
      <c r="M202" s="46">
        <v>5679</v>
      </c>
      <c r="N202" s="46">
        <v>5582</v>
      </c>
      <c r="O202" s="46">
        <v>5498</v>
      </c>
      <c r="P202" s="46">
        <v>5325</v>
      </c>
      <c r="Q202" s="46">
        <v>5326</v>
      </c>
      <c r="R202" s="46">
        <v>5331</v>
      </c>
      <c r="S202" s="46">
        <v>5260</v>
      </c>
      <c r="T202" s="46">
        <v>5190</v>
      </c>
      <c r="U202" s="46">
        <v>5116</v>
      </c>
      <c r="V202" s="46">
        <v>5101</v>
      </c>
      <c r="W202" s="46">
        <v>5030</v>
      </c>
      <c r="X202" s="46">
        <v>5052</v>
      </c>
      <c r="Y202" s="46">
        <v>5088</v>
      </c>
      <c r="Z202" s="46">
        <v>5123</v>
      </c>
      <c r="AA202" s="46">
        <v>4995</v>
      </c>
      <c r="AB202" s="46">
        <v>4977</v>
      </c>
    </row>
    <row r="203" spans="3:28" ht="12.75">
      <c r="C203" s="60" t="s">
        <v>20</v>
      </c>
      <c r="D203" s="46">
        <v>4287</v>
      </c>
      <c r="E203" s="46">
        <v>4285</v>
      </c>
      <c r="F203" s="46">
        <v>4283</v>
      </c>
      <c r="G203" s="46">
        <v>4282</v>
      </c>
      <c r="H203" s="46">
        <v>4281</v>
      </c>
      <c r="I203" s="46">
        <v>4280</v>
      </c>
      <c r="J203" s="46">
        <v>4279</v>
      </c>
      <c r="K203" s="46">
        <v>4280</v>
      </c>
      <c r="L203" s="46">
        <v>4284</v>
      </c>
      <c r="M203" s="46">
        <v>4282</v>
      </c>
      <c r="N203" s="46">
        <v>4129</v>
      </c>
      <c r="O203" s="46">
        <v>4116</v>
      </c>
      <c r="P203" s="46">
        <v>3669</v>
      </c>
      <c r="Q203" s="46">
        <v>3721</v>
      </c>
      <c r="R203" s="46">
        <v>3677</v>
      </c>
      <c r="S203" s="46">
        <v>3656</v>
      </c>
      <c r="T203" s="46">
        <v>3620</v>
      </c>
      <c r="U203" s="46">
        <v>3652</v>
      </c>
      <c r="V203" s="46">
        <v>3615</v>
      </c>
      <c r="W203" s="46">
        <v>3553</v>
      </c>
      <c r="X203" s="46">
        <v>3529</v>
      </c>
      <c r="Y203" s="46">
        <v>3504</v>
      </c>
      <c r="Z203" s="46">
        <v>3526</v>
      </c>
      <c r="AA203" s="46">
        <v>3521</v>
      </c>
      <c r="AB203" s="46">
        <v>3516</v>
      </c>
    </row>
    <row r="204" spans="3:28" ht="12.75">
      <c r="C204" s="60" t="s">
        <v>33</v>
      </c>
      <c r="D204" s="46">
        <v>2788</v>
      </c>
      <c r="E204" s="46">
        <v>2786</v>
      </c>
      <c r="F204" s="46">
        <v>2755</v>
      </c>
      <c r="G204" s="46">
        <v>2711</v>
      </c>
      <c r="H204" s="46">
        <v>2713</v>
      </c>
      <c r="I204" s="46">
        <v>2722</v>
      </c>
      <c r="J204" s="46">
        <v>3007</v>
      </c>
      <c r="K204" s="46">
        <v>2966</v>
      </c>
      <c r="L204" s="46">
        <v>2976</v>
      </c>
      <c r="M204" s="46">
        <v>2998</v>
      </c>
      <c r="N204" s="46">
        <v>2650</v>
      </c>
      <c r="O204" s="46">
        <v>2689</v>
      </c>
      <c r="P204" s="46">
        <v>2676</v>
      </c>
      <c r="Q204" s="46">
        <v>2642</v>
      </c>
      <c r="R204" s="46">
        <v>2664</v>
      </c>
      <c r="S204" s="46">
        <v>2712</v>
      </c>
      <c r="T204" s="46">
        <v>2712</v>
      </c>
      <c r="U204" s="46">
        <v>2695</v>
      </c>
      <c r="V204" s="46">
        <v>2683</v>
      </c>
      <c r="W204" s="46">
        <v>2639</v>
      </c>
      <c r="X204" s="46">
        <v>2676</v>
      </c>
      <c r="Y204" s="46">
        <v>2673</v>
      </c>
      <c r="Z204" s="46">
        <v>2664</v>
      </c>
      <c r="AA204" s="46">
        <v>2628</v>
      </c>
      <c r="AB204" s="46">
        <v>2652</v>
      </c>
    </row>
    <row r="205" spans="3:28" ht="12.75">
      <c r="C205" s="60" t="s">
        <v>73</v>
      </c>
      <c r="D205" s="46">
        <v>17837</v>
      </c>
      <c r="E205" s="46">
        <v>17106</v>
      </c>
      <c r="F205" s="46">
        <v>16921</v>
      </c>
      <c r="G205" s="46">
        <v>17135</v>
      </c>
      <c r="H205" s="46">
        <v>17286</v>
      </c>
      <c r="I205" s="46">
        <v>17325</v>
      </c>
      <c r="J205" s="46">
        <v>17316</v>
      </c>
      <c r="K205" s="46">
        <v>17309</v>
      </c>
      <c r="L205" s="46">
        <v>17357</v>
      </c>
      <c r="M205" s="46">
        <v>17143</v>
      </c>
      <c r="N205" s="46">
        <v>17058</v>
      </c>
      <c r="O205" s="46">
        <v>17034</v>
      </c>
      <c r="P205" s="46">
        <v>16967</v>
      </c>
      <c r="Q205" s="46">
        <v>17001</v>
      </c>
      <c r="R205" s="46">
        <v>17014</v>
      </c>
      <c r="S205" s="46">
        <v>17030</v>
      </c>
      <c r="T205" s="46">
        <v>16935</v>
      </c>
      <c r="U205" s="46">
        <v>16936</v>
      </c>
      <c r="V205" s="46">
        <v>16907</v>
      </c>
      <c r="W205" s="46">
        <v>16868</v>
      </c>
      <c r="X205" s="46">
        <v>16677</v>
      </c>
      <c r="Y205" s="46">
        <v>16701</v>
      </c>
      <c r="Z205" s="46">
        <v>16646</v>
      </c>
      <c r="AA205" s="46">
        <v>16678</v>
      </c>
      <c r="AB205" s="299">
        <v>16678</v>
      </c>
    </row>
    <row r="206" spans="3:28" ht="12.75">
      <c r="C206" s="60" t="s">
        <v>34</v>
      </c>
      <c r="D206" s="61" t="s">
        <v>0</v>
      </c>
      <c r="E206" s="61" t="s">
        <v>0</v>
      </c>
      <c r="F206" s="61" t="s">
        <v>0</v>
      </c>
      <c r="G206" s="61" t="s">
        <v>0</v>
      </c>
      <c r="H206" s="61" t="s">
        <v>0</v>
      </c>
      <c r="I206" s="61" t="s">
        <v>0</v>
      </c>
      <c r="J206" s="61" t="s">
        <v>0</v>
      </c>
      <c r="K206" s="61" t="s">
        <v>0</v>
      </c>
      <c r="L206" s="61" t="s">
        <v>0</v>
      </c>
      <c r="M206" s="61" t="s">
        <v>0</v>
      </c>
      <c r="N206" s="61" t="s">
        <v>0</v>
      </c>
      <c r="O206" s="61" t="s">
        <v>0</v>
      </c>
      <c r="P206" s="61" t="s">
        <v>0</v>
      </c>
      <c r="Q206" s="61" t="s">
        <v>0</v>
      </c>
      <c r="R206" s="46">
        <v>792</v>
      </c>
      <c r="S206" s="46">
        <v>882</v>
      </c>
      <c r="T206" s="46">
        <v>899</v>
      </c>
      <c r="U206" s="46">
        <v>915</v>
      </c>
      <c r="V206" s="46">
        <v>906</v>
      </c>
      <c r="W206" s="46">
        <v>932</v>
      </c>
      <c r="X206" s="46">
        <v>949</v>
      </c>
      <c r="Y206" s="46">
        <v>946</v>
      </c>
      <c r="Z206" s="46">
        <v>956</v>
      </c>
      <c r="AA206" s="46">
        <v>966</v>
      </c>
      <c r="AB206" s="46">
        <v>975</v>
      </c>
    </row>
    <row r="207" spans="3:28" ht="12.75">
      <c r="C207" s="60" t="s">
        <v>35</v>
      </c>
      <c r="D207" s="46">
        <v>4536</v>
      </c>
      <c r="E207" s="46">
        <v>4442</v>
      </c>
      <c r="F207" s="46">
        <v>4413</v>
      </c>
      <c r="G207" s="46">
        <v>4404</v>
      </c>
      <c r="H207" s="46">
        <v>4391</v>
      </c>
      <c r="I207" s="46">
        <v>4389</v>
      </c>
      <c r="J207" s="46">
        <v>4341</v>
      </c>
      <c r="K207" s="46">
        <v>4432</v>
      </c>
      <c r="L207" s="46">
        <v>4415</v>
      </c>
      <c r="M207" s="46">
        <v>4418</v>
      </c>
      <c r="N207" s="46">
        <v>4443</v>
      </c>
      <c r="O207" s="46">
        <v>4410</v>
      </c>
      <c r="P207" s="46">
        <v>4372</v>
      </c>
      <c r="Q207" s="46">
        <v>4370</v>
      </c>
      <c r="R207" s="46">
        <v>4305</v>
      </c>
      <c r="S207" s="46">
        <v>4302</v>
      </c>
      <c r="T207" s="46">
        <v>4261</v>
      </c>
      <c r="U207" s="46">
        <v>4276</v>
      </c>
      <c r="V207" s="46">
        <v>4629</v>
      </c>
      <c r="W207" s="46">
        <v>4594</v>
      </c>
      <c r="X207" s="46">
        <v>4569</v>
      </c>
      <c r="Y207" s="46">
        <v>4556</v>
      </c>
      <c r="Z207" s="46">
        <v>4533</v>
      </c>
      <c r="AA207" s="46">
        <v>4478</v>
      </c>
      <c r="AB207" s="299">
        <v>4478</v>
      </c>
    </row>
    <row r="208" spans="3:28" ht="12.75">
      <c r="C208" s="60" t="s">
        <v>36</v>
      </c>
      <c r="D208" s="46">
        <v>4716</v>
      </c>
      <c r="E208" s="46">
        <v>4716</v>
      </c>
      <c r="F208" s="46">
        <v>4716</v>
      </c>
      <c r="G208" s="46">
        <v>4716</v>
      </c>
      <c r="H208" s="46">
        <v>4716</v>
      </c>
      <c r="I208" s="46">
        <v>4716</v>
      </c>
      <c r="J208" s="46">
        <v>4716</v>
      </c>
      <c r="K208" s="46">
        <v>4716</v>
      </c>
      <c r="L208" s="46">
        <v>4716</v>
      </c>
      <c r="M208" s="46">
        <v>4716</v>
      </c>
      <c r="N208" s="46">
        <v>4716</v>
      </c>
      <c r="O208" s="46">
        <v>4898</v>
      </c>
      <c r="P208" s="46">
        <v>4755</v>
      </c>
      <c r="Q208" s="46">
        <v>4783</v>
      </c>
      <c r="R208" s="46">
        <v>4787</v>
      </c>
      <c r="S208" s="46">
        <v>4859</v>
      </c>
      <c r="T208" s="46">
        <v>4606</v>
      </c>
      <c r="U208" s="46">
        <v>4430</v>
      </c>
      <c r="V208" s="46">
        <v>4763</v>
      </c>
      <c r="W208" s="46">
        <v>4812</v>
      </c>
      <c r="X208" s="46">
        <v>4798</v>
      </c>
      <c r="Y208" s="46">
        <v>5510</v>
      </c>
      <c r="Z208" s="46">
        <v>5632</v>
      </c>
      <c r="AA208" s="46">
        <v>5417</v>
      </c>
      <c r="AB208" s="46">
        <v>5127</v>
      </c>
    </row>
    <row r="209" spans="3:28" ht="12.75">
      <c r="C209" s="60" t="s">
        <v>37</v>
      </c>
      <c r="D209" s="46">
        <v>30625</v>
      </c>
      <c r="E209" s="46">
        <v>30054</v>
      </c>
      <c r="F209" s="46">
        <v>30000</v>
      </c>
      <c r="G209" s="46">
        <v>29756</v>
      </c>
      <c r="H209" s="46">
        <v>29598</v>
      </c>
      <c r="I209" s="46">
        <v>29864</v>
      </c>
      <c r="J209" s="46">
        <v>29694</v>
      </c>
      <c r="K209" s="46">
        <v>29382</v>
      </c>
      <c r="L209" s="46">
        <v>29273</v>
      </c>
      <c r="M209" s="46">
        <v>25942</v>
      </c>
      <c r="N209" s="46">
        <v>25394</v>
      </c>
      <c r="O209" s="46">
        <v>25206</v>
      </c>
      <c r="P209" s="46">
        <v>25169</v>
      </c>
      <c r="Q209" s="46">
        <v>25125</v>
      </c>
      <c r="R209" s="46">
        <v>25972</v>
      </c>
      <c r="S209" s="46">
        <v>25859</v>
      </c>
      <c r="T209" s="46">
        <v>24744</v>
      </c>
      <c r="U209" s="46">
        <v>25003</v>
      </c>
      <c r="V209" s="46">
        <v>24718</v>
      </c>
      <c r="W209" s="46">
        <v>24190</v>
      </c>
      <c r="X209" s="46">
        <v>23719</v>
      </c>
      <c r="Y209" s="46">
        <v>23894</v>
      </c>
      <c r="Z209" s="46">
        <v>23463</v>
      </c>
      <c r="AA209" s="46">
        <v>23495</v>
      </c>
      <c r="AB209" s="46">
        <v>23572</v>
      </c>
    </row>
    <row r="210" spans="3:28" ht="12.75">
      <c r="C210" s="60" t="s">
        <v>22</v>
      </c>
      <c r="D210" s="46">
        <v>30417</v>
      </c>
      <c r="E210" s="46">
        <v>30311</v>
      </c>
      <c r="F210" s="46">
        <v>30211</v>
      </c>
      <c r="G210" s="46">
        <v>30121</v>
      </c>
      <c r="H210" s="46">
        <v>30036</v>
      </c>
      <c r="I210" s="46">
        <v>29983</v>
      </c>
      <c r="J210" s="46">
        <v>29933</v>
      </c>
      <c r="K210" s="46">
        <v>29879</v>
      </c>
      <c r="L210" s="46">
        <v>29822</v>
      </c>
      <c r="M210" s="46">
        <v>29774</v>
      </c>
      <c r="N210" s="46">
        <v>29697</v>
      </c>
      <c r="O210" s="46">
        <v>29619</v>
      </c>
      <c r="P210" s="46">
        <v>29544</v>
      </c>
      <c r="Q210" s="46">
        <v>29494</v>
      </c>
      <c r="R210" s="46">
        <v>29444</v>
      </c>
      <c r="S210" s="46">
        <v>29415</v>
      </c>
      <c r="T210" s="46">
        <v>29292</v>
      </c>
      <c r="U210" s="46">
        <v>29149</v>
      </c>
      <c r="V210" s="46">
        <v>28980</v>
      </c>
      <c r="W210" s="46">
        <v>28876</v>
      </c>
      <c r="X210" s="46">
        <v>28770</v>
      </c>
      <c r="Y210" s="46">
        <v>28712</v>
      </c>
      <c r="Z210" s="46">
        <v>28703</v>
      </c>
      <c r="AA210" s="46">
        <v>28635</v>
      </c>
      <c r="AB210" s="46">
        <v>28628</v>
      </c>
    </row>
    <row r="211" spans="3:28" ht="12.75">
      <c r="C211" s="60" t="s">
        <v>38</v>
      </c>
      <c r="D211" s="61" t="s">
        <v>0</v>
      </c>
      <c r="E211" s="61" t="s">
        <v>0</v>
      </c>
      <c r="F211" s="61" t="s">
        <v>0</v>
      </c>
      <c r="G211" s="61" t="s">
        <v>0</v>
      </c>
      <c r="H211" s="61" t="s">
        <v>0</v>
      </c>
      <c r="I211" s="61" t="s">
        <v>0</v>
      </c>
      <c r="J211" s="61" t="s">
        <v>0</v>
      </c>
      <c r="K211" s="61" t="s">
        <v>0</v>
      </c>
      <c r="L211" s="61" t="s">
        <v>0</v>
      </c>
      <c r="M211" s="61" t="s">
        <v>0</v>
      </c>
      <c r="N211" s="46">
        <v>1169</v>
      </c>
      <c r="O211" s="46">
        <v>1178</v>
      </c>
      <c r="P211" s="46">
        <v>1181</v>
      </c>
      <c r="Q211" s="46">
        <v>1200</v>
      </c>
      <c r="R211" s="46">
        <v>1201</v>
      </c>
      <c r="S211" s="46">
        <v>1185</v>
      </c>
      <c r="T211" s="46">
        <v>1169</v>
      </c>
      <c r="U211" s="46">
        <v>1202</v>
      </c>
      <c r="V211" s="46">
        <v>1288</v>
      </c>
      <c r="W211" s="46">
        <v>1299</v>
      </c>
      <c r="X211" s="46">
        <v>1334</v>
      </c>
      <c r="Y211" s="46">
        <v>1326</v>
      </c>
      <c r="Z211" s="46">
        <v>1331</v>
      </c>
      <c r="AA211" s="46">
        <v>1300</v>
      </c>
      <c r="AB211" s="46">
        <v>1240</v>
      </c>
    </row>
    <row r="212" spans="3:28" ht="12.75">
      <c r="C212" s="60" t="s">
        <v>39</v>
      </c>
      <c r="D212" s="46">
        <v>18166</v>
      </c>
      <c r="E212" s="46">
        <v>17571</v>
      </c>
      <c r="F212" s="46">
        <v>17203</v>
      </c>
      <c r="G212" s="46">
        <v>16484</v>
      </c>
      <c r="H212" s="46">
        <v>16426</v>
      </c>
      <c r="I212" s="46">
        <v>16172</v>
      </c>
      <c r="J212" s="46">
        <v>15698</v>
      </c>
      <c r="K212" s="46">
        <v>15694</v>
      </c>
      <c r="L212" s="46">
        <v>15598</v>
      </c>
      <c r="M212" s="46">
        <v>15794</v>
      </c>
      <c r="N212" s="46">
        <v>15628</v>
      </c>
      <c r="O212" s="46">
        <v>15472</v>
      </c>
      <c r="P212" s="46">
        <v>15421</v>
      </c>
      <c r="Q212" s="46">
        <v>15097</v>
      </c>
      <c r="R212" s="46">
        <v>14965</v>
      </c>
      <c r="S212" s="46">
        <v>14710</v>
      </c>
      <c r="T212" s="46">
        <v>13274</v>
      </c>
      <c r="U212" s="46">
        <v>14490</v>
      </c>
      <c r="V212" s="46">
        <v>13338</v>
      </c>
      <c r="W212" s="46">
        <v>13111</v>
      </c>
      <c r="X212" s="46">
        <v>12885</v>
      </c>
      <c r="Y212" s="46">
        <v>12670</v>
      </c>
      <c r="Z212" s="46">
        <v>12548</v>
      </c>
      <c r="AA212" s="46">
        <v>12426</v>
      </c>
      <c r="AB212" s="46">
        <v>12720</v>
      </c>
    </row>
    <row r="213" spans="3:28" ht="12.75">
      <c r="C213" s="60" t="s">
        <v>40</v>
      </c>
      <c r="D213" s="46">
        <v>142</v>
      </c>
      <c r="E213" s="46">
        <v>141</v>
      </c>
      <c r="F213" s="46">
        <v>144</v>
      </c>
      <c r="G213" s="46">
        <v>143</v>
      </c>
      <c r="H213" s="46">
        <v>133</v>
      </c>
      <c r="I213" s="46">
        <v>134</v>
      </c>
      <c r="J213" s="46">
        <v>136</v>
      </c>
      <c r="K213" s="46">
        <v>133</v>
      </c>
      <c r="L213" s="46">
        <v>134</v>
      </c>
      <c r="M213" s="46">
        <v>139</v>
      </c>
      <c r="N213" s="46">
        <v>144</v>
      </c>
      <c r="O213" s="46">
        <v>144</v>
      </c>
      <c r="P213" s="46">
        <v>137</v>
      </c>
      <c r="Q213" s="46">
        <v>156</v>
      </c>
      <c r="R213" s="46">
        <v>155</v>
      </c>
      <c r="S213" s="46">
        <v>166</v>
      </c>
      <c r="T213" s="46">
        <v>156</v>
      </c>
      <c r="U213" s="46">
        <v>150</v>
      </c>
      <c r="V213" s="46">
        <v>127</v>
      </c>
      <c r="W213" s="46">
        <v>125</v>
      </c>
      <c r="X213" s="46">
        <v>115</v>
      </c>
      <c r="Y213" s="46">
        <v>116</v>
      </c>
      <c r="Z213" s="46">
        <v>116</v>
      </c>
      <c r="AA213" s="46">
        <v>107</v>
      </c>
      <c r="AB213" s="46">
        <v>107</v>
      </c>
    </row>
    <row r="214" spans="3:28" ht="12.75">
      <c r="C214" s="60" t="s">
        <v>41</v>
      </c>
      <c r="D214" s="46">
        <v>1587</v>
      </c>
      <c r="E214" s="46">
        <v>1587</v>
      </c>
      <c r="F214" s="46">
        <v>1587</v>
      </c>
      <c r="G214" s="46">
        <v>1587</v>
      </c>
      <c r="H214" s="46">
        <v>1587</v>
      </c>
      <c r="I214" s="46">
        <v>1587</v>
      </c>
      <c r="J214" s="46">
        <v>1587</v>
      </c>
      <c r="K214" s="46">
        <v>1587</v>
      </c>
      <c r="L214" s="46">
        <v>1587</v>
      </c>
      <c r="M214" s="46">
        <v>1587</v>
      </c>
      <c r="N214" s="46">
        <v>1587</v>
      </c>
      <c r="O214" s="46">
        <v>1582</v>
      </c>
      <c r="P214" s="46">
        <v>1596</v>
      </c>
      <c r="Q214" s="46">
        <v>1582</v>
      </c>
      <c r="R214" s="46">
        <v>1642</v>
      </c>
      <c r="S214" s="46">
        <v>1734</v>
      </c>
      <c r="T214" s="46">
        <v>1855</v>
      </c>
      <c r="U214" s="46">
        <v>1839</v>
      </c>
      <c r="V214" s="46">
        <v>1825</v>
      </c>
      <c r="W214" s="46">
        <v>1833</v>
      </c>
      <c r="X214" s="46">
        <v>1806</v>
      </c>
      <c r="Y214" s="46">
        <v>1816</v>
      </c>
      <c r="Z214" s="46">
        <v>1841</v>
      </c>
      <c r="AA214" s="46">
        <v>1878</v>
      </c>
      <c r="AB214" s="46">
        <v>1873</v>
      </c>
    </row>
    <row r="215" spans="3:28" ht="12.75">
      <c r="C215" s="60" t="s">
        <v>42</v>
      </c>
      <c r="D215" s="46">
        <v>3514</v>
      </c>
      <c r="E215" s="46">
        <v>3512</v>
      </c>
      <c r="F215" s="46">
        <v>3524</v>
      </c>
      <c r="G215" s="46">
        <v>3519</v>
      </c>
      <c r="H215" s="46">
        <v>3513</v>
      </c>
      <c r="I215" s="46">
        <v>3507</v>
      </c>
      <c r="J215" s="46">
        <v>3504</v>
      </c>
      <c r="K215" s="46">
        <v>3502</v>
      </c>
      <c r="L215" s="46">
        <v>3497</v>
      </c>
      <c r="M215" s="46">
        <v>3496</v>
      </c>
      <c r="N215" s="46">
        <v>3489</v>
      </c>
      <c r="O215" s="46">
        <v>2912</v>
      </c>
      <c r="P215" s="46">
        <v>2903</v>
      </c>
      <c r="Q215" s="46">
        <v>2531</v>
      </c>
      <c r="R215" s="46">
        <v>2604</v>
      </c>
      <c r="S215" s="46">
        <v>2837</v>
      </c>
      <c r="T215" s="46">
        <v>2791</v>
      </c>
      <c r="U215" s="46">
        <v>2696</v>
      </c>
      <c r="V215" s="46">
        <v>2672</v>
      </c>
      <c r="W215" s="46">
        <v>2689</v>
      </c>
      <c r="X215" s="46">
        <v>2772</v>
      </c>
      <c r="Y215" s="46">
        <v>2806</v>
      </c>
      <c r="Z215" s="46">
        <v>2842</v>
      </c>
      <c r="AA215" s="46">
        <v>2891</v>
      </c>
      <c r="AB215" s="46">
        <v>2952</v>
      </c>
    </row>
    <row r="216" spans="3:28" ht="12.75">
      <c r="C216" s="60" t="s">
        <v>29</v>
      </c>
      <c r="D216" s="46">
        <v>127</v>
      </c>
      <c r="E216" s="46">
        <v>126</v>
      </c>
      <c r="F216" s="46">
        <v>126</v>
      </c>
      <c r="G216" s="46">
        <v>127</v>
      </c>
      <c r="H216" s="46">
        <v>127</v>
      </c>
      <c r="I216" s="46">
        <v>127</v>
      </c>
      <c r="J216" s="46">
        <v>126</v>
      </c>
      <c r="K216" s="46">
        <v>133</v>
      </c>
      <c r="L216" s="46">
        <v>127</v>
      </c>
      <c r="M216" s="46">
        <v>127</v>
      </c>
      <c r="N216" s="46">
        <v>135</v>
      </c>
      <c r="O216" s="46">
        <v>128</v>
      </c>
      <c r="P216" s="46">
        <v>128</v>
      </c>
      <c r="Q216" s="46">
        <v>128</v>
      </c>
      <c r="R216" s="46">
        <v>128</v>
      </c>
      <c r="S216" s="46">
        <v>129</v>
      </c>
      <c r="T216" s="46">
        <v>129</v>
      </c>
      <c r="U216" s="46">
        <v>131</v>
      </c>
      <c r="V216" s="46">
        <v>131</v>
      </c>
      <c r="W216" s="46">
        <v>131</v>
      </c>
      <c r="X216" s="46">
        <v>131</v>
      </c>
      <c r="Y216" s="46">
        <v>131</v>
      </c>
      <c r="Z216" s="46">
        <v>131</v>
      </c>
      <c r="AA216" s="46">
        <v>131</v>
      </c>
      <c r="AB216" s="46">
        <v>131</v>
      </c>
    </row>
    <row r="217" spans="3:28" ht="12.75">
      <c r="C217" s="60" t="s">
        <v>26</v>
      </c>
      <c r="D217" s="61" t="s">
        <v>0</v>
      </c>
      <c r="E217" s="61" t="s">
        <v>0</v>
      </c>
      <c r="F217" s="61" t="s">
        <v>0</v>
      </c>
      <c r="G217" s="61" t="s">
        <v>0</v>
      </c>
      <c r="H217" s="61" t="s">
        <v>0</v>
      </c>
      <c r="I217" s="61" t="s">
        <v>0</v>
      </c>
      <c r="J217" s="61" t="s">
        <v>0</v>
      </c>
      <c r="K217" s="61" t="s">
        <v>0</v>
      </c>
      <c r="L217" s="61" t="s">
        <v>0</v>
      </c>
      <c r="M217" s="61" t="s">
        <v>0</v>
      </c>
      <c r="N217" s="46">
        <v>5854</v>
      </c>
      <c r="O217" s="46">
        <v>5865</v>
      </c>
      <c r="P217" s="46">
        <v>5867</v>
      </c>
      <c r="Q217" s="46">
        <v>5865</v>
      </c>
      <c r="R217" s="46">
        <v>5864</v>
      </c>
      <c r="S217" s="46">
        <v>5855</v>
      </c>
      <c r="T217" s="46">
        <v>5809</v>
      </c>
      <c r="U217" s="46">
        <v>5807</v>
      </c>
      <c r="V217" s="46">
        <v>5790</v>
      </c>
      <c r="W217" s="46">
        <v>5783</v>
      </c>
      <c r="X217" s="46">
        <v>5343</v>
      </c>
      <c r="Y217" s="46">
        <v>5337</v>
      </c>
      <c r="Z217" s="46">
        <v>5338</v>
      </c>
      <c r="AA217" s="46">
        <v>5340</v>
      </c>
      <c r="AB217" s="46">
        <v>5346</v>
      </c>
    </row>
    <row r="218" spans="3:28" ht="12.75">
      <c r="C218" s="60" t="s">
        <v>43</v>
      </c>
      <c r="D218" s="46">
        <v>11</v>
      </c>
      <c r="E218" s="46">
        <v>11</v>
      </c>
      <c r="F218" s="46">
        <v>11</v>
      </c>
      <c r="G218" s="46">
        <v>11</v>
      </c>
      <c r="H218" s="46">
        <v>11</v>
      </c>
      <c r="I218" s="46">
        <v>10</v>
      </c>
      <c r="J218" s="46">
        <v>10</v>
      </c>
      <c r="K218" s="46">
        <v>10</v>
      </c>
      <c r="L218" s="46">
        <v>10</v>
      </c>
      <c r="M218" s="46">
        <v>10</v>
      </c>
      <c r="N218" s="46">
        <v>10</v>
      </c>
      <c r="O218" s="46">
        <v>10</v>
      </c>
      <c r="P218" s="46">
        <v>10</v>
      </c>
      <c r="Q218" s="46">
        <v>10</v>
      </c>
      <c r="R218" s="46">
        <v>10</v>
      </c>
      <c r="S218" s="46">
        <v>10</v>
      </c>
      <c r="T218" s="46">
        <v>10</v>
      </c>
      <c r="U218" s="46">
        <v>10</v>
      </c>
      <c r="V218" s="46">
        <v>10</v>
      </c>
      <c r="W218" s="46">
        <v>10</v>
      </c>
      <c r="X218" s="46">
        <v>11</v>
      </c>
      <c r="Y218" s="46">
        <v>11</v>
      </c>
      <c r="Z218" s="46">
        <v>11</v>
      </c>
      <c r="AA218" s="46">
        <v>12</v>
      </c>
      <c r="AB218" s="46">
        <v>12</v>
      </c>
    </row>
    <row r="219" spans="3:28" ht="12.75">
      <c r="C219" s="60" t="s">
        <v>18</v>
      </c>
      <c r="D219" s="46">
        <v>2006</v>
      </c>
      <c r="E219" s="46">
        <v>1991</v>
      </c>
      <c r="F219" s="46">
        <v>1985</v>
      </c>
      <c r="G219" s="46">
        <v>1988</v>
      </c>
      <c r="H219" s="46">
        <v>1971</v>
      </c>
      <c r="I219" s="46">
        <v>1965</v>
      </c>
      <c r="J219" s="46">
        <v>1982</v>
      </c>
      <c r="K219" s="46">
        <v>1965</v>
      </c>
      <c r="L219" s="46">
        <v>1973</v>
      </c>
      <c r="M219" s="46">
        <v>1967</v>
      </c>
      <c r="N219" s="46">
        <v>1955</v>
      </c>
      <c r="O219" s="46">
        <v>1931</v>
      </c>
      <c r="P219" s="46">
        <v>1949</v>
      </c>
      <c r="Q219" s="46">
        <v>1923</v>
      </c>
      <c r="R219" s="46">
        <v>1925</v>
      </c>
      <c r="S219" s="46">
        <v>1922</v>
      </c>
      <c r="T219" s="46">
        <v>1920</v>
      </c>
      <c r="U219" s="46">
        <v>1914</v>
      </c>
      <c r="V219" s="46">
        <v>1929</v>
      </c>
      <c r="W219" s="46">
        <v>1917</v>
      </c>
      <c r="X219" s="46">
        <v>1872</v>
      </c>
      <c r="Y219" s="46">
        <v>1858</v>
      </c>
      <c r="Z219" s="46">
        <v>1842</v>
      </c>
      <c r="AA219" s="46">
        <v>1848</v>
      </c>
      <c r="AB219" s="46">
        <v>1839</v>
      </c>
    </row>
    <row r="220" spans="3:28" ht="12.75">
      <c r="C220" s="60" t="s">
        <v>44</v>
      </c>
      <c r="D220" s="46">
        <v>3458</v>
      </c>
      <c r="E220" s="46">
        <v>3477</v>
      </c>
      <c r="F220" s="46">
        <v>3468</v>
      </c>
      <c r="G220" s="46">
        <v>3448</v>
      </c>
      <c r="H220" s="46">
        <v>3449</v>
      </c>
      <c r="I220" s="46">
        <v>3436</v>
      </c>
      <c r="J220" s="46">
        <v>3423</v>
      </c>
      <c r="K220" s="46">
        <v>3410</v>
      </c>
      <c r="L220" s="46">
        <v>3397</v>
      </c>
      <c r="M220" s="46">
        <v>3384</v>
      </c>
      <c r="N220" s="46">
        <v>3381</v>
      </c>
      <c r="O220" s="46">
        <v>3374</v>
      </c>
      <c r="P220" s="46">
        <v>3374</v>
      </c>
      <c r="Q220" s="46">
        <v>3375</v>
      </c>
      <c r="R220" s="46">
        <v>3368</v>
      </c>
      <c r="S220" s="46">
        <v>3263</v>
      </c>
      <c r="T220" s="46">
        <v>3240</v>
      </c>
      <c r="U220" s="46">
        <v>3239</v>
      </c>
      <c r="V220" s="46">
        <v>3171</v>
      </c>
      <c r="W220" s="46">
        <v>3169</v>
      </c>
      <c r="X220" s="46">
        <v>3166</v>
      </c>
      <c r="Y220" s="46">
        <v>2868</v>
      </c>
      <c r="Z220" s="46">
        <v>2864</v>
      </c>
      <c r="AA220" s="46">
        <v>2862</v>
      </c>
      <c r="AB220" s="46">
        <v>2716</v>
      </c>
    </row>
    <row r="221" spans="3:28" ht="12.75">
      <c r="C221" s="60" t="s">
        <v>25</v>
      </c>
      <c r="D221" s="46">
        <v>18574</v>
      </c>
      <c r="E221" s="46">
        <v>18448</v>
      </c>
      <c r="F221" s="46">
        <v>17887</v>
      </c>
      <c r="G221" s="46">
        <v>17747</v>
      </c>
      <c r="H221" s="46">
        <v>17297</v>
      </c>
      <c r="I221" s="46">
        <v>17935</v>
      </c>
      <c r="J221" s="46">
        <v>17882</v>
      </c>
      <c r="K221" s="46">
        <v>17830</v>
      </c>
      <c r="L221" s="46">
        <v>17878</v>
      </c>
      <c r="M221" s="46">
        <v>17817</v>
      </c>
      <c r="N221" s="46">
        <v>17813</v>
      </c>
      <c r="O221" s="46">
        <v>17788</v>
      </c>
      <c r="P221" s="46">
        <v>16899</v>
      </c>
      <c r="Q221" s="46">
        <v>16169</v>
      </c>
      <c r="R221" s="46">
        <v>16328</v>
      </c>
      <c r="S221" s="46">
        <v>15906</v>
      </c>
      <c r="T221" s="46">
        <v>15957</v>
      </c>
      <c r="U221" s="46">
        <v>15477</v>
      </c>
      <c r="V221" s="46">
        <v>15608</v>
      </c>
      <c r="W221" s="46">
        <v>15625</v>
      </c>
      <c r="X221" s="46">
        <v>14559</v>
      </c>
      <c r="Y221" s="46">
        <v>14726</v>
      </c>
      <c r="Z221" s="46">
        <v>14476</v>
      </c>
      <c r="AA221" s="46">
        <v>14181</v>
      </c>
      <c r="AB221" s="46">
        <v>14391</v>
      </c>
    </row>
    <row r="222" spans="3:28" ht="12.75">
      <c r="C222" s="60" t="s">
        <v>27</v>
      </c>
      <c r="D222" s="61" t="s">
        <v>0</v>
      </c>
      <c r="E222" s="61" t="s">
        <v>0</v>
      </c>
      <c r="F222" s="61" t="s">
        <v>0</v>
      </c>
      <c r="G222" s="61" t="s">
        <v>0</v>
      </c>
      <c r="H222" s="61" t="s">
        <v>0</v>
      </c>
      <c r="I222" s="46">
        <v>3948</v>
      </c>
      <c r="J222" s="46">
        <v>3931</v>
      </c>
      <c r="K222" s="46">
        <v>3919</v>
      </c>
      <c r="L222" s="46">
        <v>3774</v>
      </c>
      <c r="M222" s="46">
        <v>3969</v>
      </c>
      <c r="N222" s="46">
        <v>3957</v>
      </c>
      <c r="O222" s="46">
        <v>3854</v>
      </c>
      <c r="P222" s="46">
        <v>3878</v>
      </c>
      <c r="Q222" s="46">
        <v>3814</v>
      </c>
      <c r="R222" s="46">
        <v>3870</v>
      </c>
      <c r="S222" s="46">
        <v>3824</v>
      </c>
      <c r="T222" s="46">
        <v>3758</v>
      </c>
      <c r="U222" s="46">
        <v>3661</v>
      </c>
      <c r="V222" s="46">
        <v>3726</v>
      </c>
      <c r="W222" s="46">
        <v>3695</v>
      </c>
      <c r="X222" s="46">
        <v>3654</v>
      </c>
      <c r="Y222" s="46">
        <v>3649</v>
      </c>
      <c r="Z222" s="46">
        <v>3664</v>
      </c>
      <c r="AA222" s="46">
        <v>3716</v>
      </c>
      <c r="AB222" s="46">
        <v>3701</v>
      </c>
    </row>
    <row r="223" spans="3:28" ht="12.75">
      <c r="C223" s="60" t="s">
        <v>45</v>
      </c>
      <c r="D223" s="46">
        <v>14769</v>
      </c>
      <c r="E223" s="46">
        <v>14802</v>
      </c>
      <c r="F223" s="46">
        <v>14790</v>
      </c>
      <c r="G223" s="46">
        <v>14793</v>
      </c>
      <c r="H223" s="46">
        <v>14798</v>
      </c>
      <c r="I223" s="46">
        <v>14797</v>
      </c>
      <c r="J223" s="46">
        <v>14787</v>
      </c>
      <c r="K223" s="46">
        <v>14787</v>
      </c>
      <c r="L223" s="46">
        <v>14746</v>
      </c>
      <c r="M223" s="46">
        <v>14781</v>
      </c>
      <c r="N223" s="46">
        <v>14812</v>
      </c>
      <c r="O223" s="46">
        <v>14798</v>
      </c>
      <c r="P223" s="46">
        <v>14819</v>
      </c>
      <c r="Q223" s="46">
        <v>14801</v>
      </c>
      <c r="R223" s="46">
        <v>14295</v>
      </c>
      <c r="S223" s="46">
        <v>14270</v>
      </c>
      <c r="T223" s="46">
        <v>14117</v>
      </c>
      <c r="U223" s="46">
        <v>13714</v>
      </c>
      <c r="V223" s="46">
        <v>13717</v>
      </c>
      <c r="W223" s="46">
        <v>13711</v>
      </c>
      <c r="X223" s="46">
        <v>14156</v>
      </c>
      <c r="Y223" s="46">
        <v>13982</v>
      </c>
      <c r="Z223" s="46">
        <v>13733</v>
      </c>
      <c r="AA223" s="46">
        <v>13905</v>
      </c>
      <c r="AB223" s="46">
        <v>13830</v>
      </c>
    </row>
    <row r="224" spans="3:28" ht="12.75">
      <c r="C224" s="60" t="s">
        <v>23</v>
      </c>
      <c r="D224" s="61" t="s">
        <v>0</v>
      </c>
      <c r="E224" s="61" t="s">
        <v>0</v>
      </c>
      <c r="F224" s="46">
        <v>556</v>
      </c>
      <c r="G224" s="46">
        <v>553</v>
      </c>
      <c r="H224" s="46">
        <v>538</v>
      </c>
      <c r="I224" s="46">
        <v>525</v>
      </c>
      <c r="J224" s="46">
        <v>513</v>
      </c>
      <c r="K224" s="46">
        <v>494</v>
      </c>
      <c r="L224" s="46">
        <v>491</v>
      </c>
      <c r="M224" s="46">
        <v>499</v>
      </c>
      <c r="N224" s="46">
        <v>509</v>
      </c>
      <c r="O224" s="46">
        <v>510</v>
      </c>
      <c r="P224" s="46">
        <v>505</v>
      </c>
      <c r="Q224" s="46">
        <v>510</v>
      </c>
      <c r="R224" s="46">
        <v>491</v>
      </c>
      <c r="S224" s="46">
        <v>509</v>
      </c>
      <c r="T224" s="46">
        <v>490</v>
      </c>
      <c r="U224" s="46">
        <v>498</v>
      </c>
      <c r="V224" s="46">
        <v>492</v>
      </c>
      <c r="W224" s="46">
        <v>468</v>
      </c>
      <c r="X224" s="46">
        <v>483</v>
      </c>
      <c r="Y224" s="46">
        <v>458</v>
      </c>
      <c r="Z224" s="46">
        <v>480</v>
      </c>
      <c r="AA224" s="46">
        <v>479</v>
      </c>
      <c r="AB224" s="46">
        <v>482</v>
      </c>
    </row>
    <row r="225" spans="3:28" ht="12.75">
      <c r="C225" s="60" t="s">
        <v>46</v>
      </c>
      <c r="D225" s="46">
        <v>2417</v>
      </c>
      <c r="E225" s="46">
        <v>2417</v>
      </c>
      <c r="F225" s="46">
        <v>2419</v>
      </c>
      <c r="G225" s="46">
        <v>2421</v>
      </c>
      <c r="H225" s="46">
        <v>2446</v>
      </c>
      <c r="I225" s="46">
        <v>2446</v>
      </c>
      <c r="J225" s="46">
        <v>2446</v>
      </c>
      <c r="K225" s="46">
        <v>2445</v>
      </c>
      <c r="L225" s="46">
        <v>2445</v>
      </c>
      <c r="M225" s="46">
        <v>2444</v>
      </c>
      <c r="N225" s="46">
        <v>2402</v>
      </c>
      <c r="O225" s="46">
        <v>2255</v>
      </c>
      <c r="P225" s="46">
        <v>2236</v>
      </c>
      <c r="Q225" s="46">
        <v>2236</v>
      </c>
      <c r="R225" s="46">
        <v>1935</v>
      </c>
      <c r="S225" s="46">
        <v>1941</v>
      </c>
      <c r="T225" s="46">
        <v>1939</v>
      </c>
      <c r="U225" s="46">
        <v>1931</v>
      </c>
      <c r="V225" s="46">
        <v>1936</v>
      </c>
      <c r="W225" s="46">
        <v>1930</v>
      </c>
      <c r="X225" s="46">
        <v>1922</v>
      </c>
      <c r="Y225" s="46">
        <v>1930</v>
      </c>
      <c r="Z225" s="46">
        <v>1927</v>
      </c>
      <c r="AA225" s="46">
        <v>1929</v>
      </c>
      <c r="AB225" s="46">
        <v>1925</v>
      </c>
    </row>
    <row r="226" spans="3:28" ht="12.75">
      <c r="C226" s="60" t="s">
        <v>24</v>
      </c>
      <c r="D226" s="46">
        <v>2559</v>
      </c>
      <c r="E226" s="46">
        <v>2539</v>
      </c>
      <c r="F226" s="46">
        <v>2528</v>
      </c>
      <c r="G226" s="46">
        <v>2292</v>
      </c>
      <c r="H226" s="46">
        <v>2318</v>
      </c>
      <c r="I226" s="46">
        <v>2161</v>
      </c>
      <c r="J226" s="46">
        <v>2143</v>
      </c>
      <c r="K226" s="46">
        <v>2150</v>
      </c>
      <c r="L226" s="46">
        <v>2192</v>
      </c>
      <c r="M226" s="46">
        <v>2201</v>
      </c>
      <c r="N226" s="46">
        <v>2218</v>
      </c>
      <c r="O226" s="46">
        <v>2222</v>
      </c>
      <c r="P226" s="46">
        <v>2236</v>
      </c>
      <c r="Q226" s="46">
        <v>2244</v>
      </c>
      <c r="R226" s="46">
        <v>2252</v>
      </c>
      <c r="S226" s="46">
        <v>2272</v>
      </c>
      <c r="T226" s="46">
        <v>2299</v>
      </c>
      <c r="U226" s="46">
        <v>2293</v>
      </c>
      <c r="V226" s="46">
        <v>2294</v>
      </c>
      <c r="W226" s="46">
        <v>2294</v>
      </c>
      <c r="X226" s="46">
        <v>2294</v>
      </c>
      <c r="Y226" s="46">
        <v>2294</v>
      </c>
      <c r="Z226" s="46">
        <v>2284</v>
      </c>
      <c r="AA226" s="46">
        <v>2257</v>
      </c>
      <c r="AB226" s="46">
        <v>2259</v>
      </c>
    </row>
    <row r="227" spans="3:28" ht="12.75">
      <c r="C227" s="60" t="s">
        <v>47</v>
      </c>
      <c r="D227" s="46">
        <v>3417</v>
      </c>
      <c r="E227" s="46">
        <v>3361</v>
      </c>
      <c r="F227" s="46">
        <v>3347</v>
      </c>
      <c r="G227" s="46">
        <v>3359</v>
      </c>
      <c r="H227" s="46">
        <v>3359</v>
      </c>
      <c r="I227" s="46">
        <v>3270</v>
      </c>
      <c r="J227" s="46">
        <v>3300</v>
      </c>
      <c r="K227" s="46">
        <v>3262</v>
      </c>
      <c r="L227" s="46">
        <v>3234</v>
      </c>
      <c r="M227" s="46">
        <v>3197</v>
      </c>
      <c r="N227" s="46">
        <v>3156</v>
      </c>
      <c r="O227" s="46">
        <v>3157</v>
      </c>
      <c r="P227" s="46">
        <v>3172</v>
      </c>
      <c r="Q227" s="46">
        <v>3166</v>
      </c>
      <c r="R227" s="46">
        <v>3186</v>
      </c>
      <c r="S227" s="46">
        <v>3201</v>
      </c>
      <c r="T227" s="46">
        <v>3150</v>
      </c>
      <c r="U227" s="46">
        <v>3121</v>
      </c>
      <c r="V227" s="46">
        <v>3076</v>
      </c>
      <c r="W227" s="46">
        <v>3067</v>
      </c>
      <c r="X227" s="46">
        <v>3074</v>
      </c>
      <c r="Y227" s="46">
        <v>3063</v>
      </c>
      <c r="Z227" s="46">
        <v>3032</v>
      </c>
      <c r="AA227" s="46">
        <v>3036</v>
      </c>
      <c r="AB227" s="299">
        <v>3036</v>
      </c>
    </row>
    <row r="228" spans="3:28" ht="12.75">
      <c r="C228" s="60" t="s">
        <v>21</v>
      </c>
      <c r="D228" s="46">
        <v>18278</v>
      </c>
      <c r="E228" s="61" t="s">
        <v>0</v>
      </c>
      <c r="F228" s="61" t="s">
        <v>0</v>
      </c>
      <c r="G228" s="61" t="s">
        <v>0</v>
      </c>
      <c r="H228" s="61" t="s">
        <v>0</v>
      </c>
      <c r="I228" s="46">
        <v>18012</v>
      </c>
      <c r="J228" s="61" t="s">
        <v>0</v>
      </c>
      <c r="K228" s="61" t="s">
        <v>0</v>
      </c>
      <c r="L228" s="61" t="s">
        <v>0</v>
      </c>
      <c r="M228" s="61" t="s">
        <v>0</v>
      </c>
      <c r="N228" s="46">
        <v>17531</v>
      </c>
      <c r="O228" s="46">
        <v>17755</v>
      </c>
      <c r="P228" s="46">
        <v>17701</v>
      </c>
      <c r="Q228" s="46">
        <v>17644</v>
      </c>
      <c r="R228" s="46">
        <v>17606</v>
      </c>
      <c r="S228" s="46">
        <v>17614</v>
      </c>
      <c r="T228" s="46">
        <v>17897</v>
      </c>
      <c r="U228" s="46">
        <v>17737</v>
      </c>
      <c r="V228" s="46">
        <v>17703</v>
      </c>
      <c r="W228" s="46">
        <v>17325</v>
      </c>
      <c r="X228" s="46">
        <v>17234</v>
      </c>
      <c r="Y228" s="46">
        <v>17172</v>
      </c>
      <c r="Z228" s="46">
        <v>17282</v>
      </c>
      <c r="AA228" s="46">
        <v>17259</v>
      </c>
      <c r="AB228" s="46">
        <v>17240</v>
      </c>
    </row>
    <row r="229" spans="3:28" ht="12.75">
      <c r="C229" s="60" t="s">
        <v>28</v>
      </c>
      <c r="D229" s="46">
        <v>994</v>
      </c>
      <c r="E229" s="46">
        <v>1010</v>
      </c>
      <c r="F229" s="46">
        <v>1002</v>
      </c>
      <c r="G229" s="46">
        <v>1012</v>
      </c>
      <c r="H229" s="46">
        <v>1018</v>
      </c>
      <c r="I229" s="46">
        <v>1026</v>
      </c>
      <c r="J229" s="46">
        <v>1031</v>
      </c>
      <c r="K229" s="46">
        <v>1038</v>
      </c>
      <c r="L229" s="46">
        <v>1046</v>
      </c>
      <c r="M229" s="46">
        <v>1038</v>
      </c>
      <c r="N229" s="46">
        <v>1042</v>
      </c>
      <c r="O229" s="46">
        <v>1047</v>
      </c>
      <c r="P229" s="46">
        <v>1047</v>
      </c>
      <c r="Q229" s="46">
        <v>1040</v>
      </c>
      <c r="R229" s="46">
        <v>1040</v>
      </c>
      <c r="S229" s="46">
        <v>1035</v>
      </c>
      <c r="T229" s="46">
        <v>1034</v>
      </c>
      <c r="U229" s="46">
        <v>1032</v>
      </c>
      <c r="V229" s="46">
        <v>1024</v>
      </c>
      <c r="W229" s="46">
        <v>1014</v>
      </c>
      <c r="X229" s="46">
        <v>1006</v>
      </c>
      <c r="Y229" s="46">
        <v>999</v>
      </c>
      <c r="Z229" s="46">
        <v>993</v>
      </c>
      <c r="AA229" s="46">
        <v>987</v>
      </c>
      <c r="AB229" s="46">
        <v>986</v>
      </c>
    </row>
    <row r="230" spans="3:28" ht="12.75">
      <c r="C230" s="60" t="s">
        <v>48</v>
      </c>
      <c r="D230" s="46">
        <v>1606</v>
      </c>
      <c r="E230" s="46">
        <v>1601</v>
      </c>
      <c r="F230" s="46">
        <v>1596</v>
      </c>
      <c r="G230" s="46">
        <v>1591</v>
      </c>
      <c r="H230" s="46">
        <v>1587</v>
      </c>
      <c r="I230" s="46">
        <v>1582</v>
      </c>
      <c r="J230" s="46">
        <v>1579</v>
      </c>
      <c r="K230" s="46">
        <v>1576</v>
      </c>
      <c r="L230" s="46">
        <v>1572</v>
      </c>
      <c r="M230" s="46">
        <v>1569</v>
      </c>
      <c r="N230" s="46">
        <v>1566</v>
      </c>
      <c r="O230" s="46">
        <v>1563</v>
      </c>
      <c r="P230" s="46">
        <v>1560</v>
      </c>
      <c r="Q230" s="46">
        <v>1556</v>
      </c>
      <c r="R230" s="46">
        <v>1553</v>
      </c>
      <c r="S230" s="46">
        <v>1550</v>
      </c>
      <c r="T230" s="46">
        <v>1547</v>
      </c>
      <c r="U230" s="46">
        <v>1544</v>
      </c>
      <c r="V230" s="46">
        <v>1541</v>
      </c>
      <c r="W230" s="46">
        <v>1538</v>
      </c>
      <c r="X230" s="46">
        <v>1535</v>
      </c>
      <c r="Y230" s="46">
        <v>1532</v>
      </c>
      <c r="Z230" s="46">
        <v>1529</v>
      </c>
      <c r="AA230" s="46">
        <v>1526</v>
      </c>
      <c r="AB230" s="61" t="s">
        <v>0</v>
      </c>
    </row>
  </sheetData>
  <mergeCells count="1">
    <mergeCell ref="C42:Q42"/>
  </mergeCells>
  <conditionalFormatting sqref="O70:O103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X197"/>
  <sheetViews>
    <sheetView showGridLines="0" workbookViewId="0" topLeftCell="A1">
      <selection activeCell="T57" sqref="T57"/>
    </sheetView>
  </sheetViews>
  <sheetFormatPr defaultColWidth="9.140625" defaultRowHeight="12.75"/>
  <cols>
    <col min="1" max="1" width="9.140625" style="21" customWidth="1"/>
    <col min="2" max="2" width="17.28125" style="21" customWidth="1"/>
    <col min="3" max="4" width="9.28125" style="21" bestFit="1" customWidth="1"/>
    <col min="5" max="8" width="9.140625" style="21" customWidth="1"/>
    <col min="9" max="9" width="9.28125" style="21" bestFit="1" customWidth="1"/>
    <col min="10" max="20" width="9.140625" style="21" customWidth="1"/>
    <col min="21" max="21" width="10.00390625" style="21" bestFit="1" customWidth="1"/>
    <col min="22" max="22" width="9.140625" style="21" customWidth="1"/>
    <col min="23" max="26" width="10.00390625" style="21" bestFit="1" customWidth="1"/>
    <col min="27" max="27" width="9.8515625" style="21" bestFit="1" customWidth="1"/>
    <col min="28" max="16384" width="9.140625" style="21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43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209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63"/>
      <c r="C7" s="286">
        <v>1990</v>
      </c>
      <c r="D7" s="63" t="s">
        <v>68</v>
      </c>
      <c r="E7" s="64">
        <v>2000</v>
      </c>
      <c r="F7" s="64">
        <v>2005</v>
      </c>
      <c r="G7" s="64">
        <v>2010</v>
      </c>
      <c r="H7" s="64">
        <v>2011</v>
      </c>
      <c r="I7" s="64">
        <v>2012</v>
      </c>
      <c r="J7" s="64">
        <v>2013</v>
      </c>
      <c r="K7" s="64">
        <v>2014</v>
      </c>
      <c r="L7" s="294" t="s">
        <v>142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281" t="s">
        <v>81</v>
      </c>
      <c r="C8" s="287" t="s">
        <v>0</v>
      </c>
      <c r="D8" s="73" t="s">
        <v>0</v>
      </c>
      <c r="E8" s="304">
        <v>140.35275851091035</v>
      </c>
      <c r="F8" s="74">
        <v>133</v>
      </c>
      <c r="G8" s="74">
        <v>133</v>
      </c>
      <c r="H8" s="74">
        <v>135</v>
      </c>
      <c r="I8" s="74">
        <v>133</v>
      </c>
      <c r="J8" s="74">
        <v>135</v>
      </c>
      <c r="K8" s="306">
        <v>137.07623666561642</v>
      </c>
      <c r="L8" s="28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282" t="s">
        <v>96</v>
      </c>
      <c r="C9" s="288" t="s">
        <v>0</v>
      </c>
      <c r="D9" s="75">
        <v>155</v>
      </c>
      <c r="E9" s="305">
        <v>164</v>
      </c>
      <c r="F9" s="76">
        <v>150</v>
      </c>
      <c r="G9" s="76">
        <v>147</v>
      </c>
      <c r="H9" s="76">
        <v>149</v>
      </c>
      <c r="I9" s="76">
        <v>145</v>
      </c>
      <c r="J9" s="76">
        <v>148</v>
      </c>
      <c r="K9" s="307">
        <v>150.65051938783603</v>
      </c>
      <c r="L9" s="288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283" t="s">
        <v>31</v>
      </c>
      <c r="C10" s="289">
        <v>425</v>
      </c>
      <c r="D10" s="65">
        <v>418</v>
      </c>
      <c r="E10" s="65">
        <v>360</v>
      </c>
      <c r="F10" s="65">
        <v>312</v>
      </c>
      <c r="G10" s="65">
        <v>314</v>
      </c>
      <c r="H10" s="65">
        <v>314</v>
      </c>
      <c r="I10" s="65">
        <v>312</v>
      </c>
      <c r="J10" s="65">
        <v>310</v>
      </c>
      <c r="K10" s="65">
        <v>309</v>
      </c>
      <c r="L10" s="28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284" t="s">
        <v>32</v>
      </c>
      <c r="C11" s="290">
        <v>142</v>
      </c>
      <c r="D11" s="66">
        <v>66</v>
      </c>
      <c r="E11" s="66">
        <v>62</v>
      </c>
      <c r="F11" s="66">
        <v>66</v>
      </c>
      <c r="G11" s="66">
        <v>70</v>
      </c>
      <c r="H11" s="66">
        <v>68</v>
      </c>
      <c r="I11" s="66">
        <v>75</v>
      </c>
      <c r="J11" s="66">
        <v>81</v>
      </c>
      <c r="K11" s="66">
        <v>96</v>
      </c>
      <c r="L11" s="28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284" t="s">
        <v>20</v>
      </c>
      <c r="C12" s="291">
        <v>192</v>
      </c>
      <c r="D12" s="67">
        <v>133</v>
      </c>
      <c r="E12" s="67">
        <v>136</v>
      </c>
      <c r="F12" s="67">
        <v>151</v>
      </c>
      <c r="G12" s="67">
        <v>145</v>
      </c>
      <c r="H12" s="67">
        <v>170</v>
      </c>
      <c r="I12" s="67">
        <v>168</v>
      </c>
      <c r="J12" s="67">
        <v>164</v>
      </c>
      <c r="K12" s="67">
        <v>164</v>
      </c>
      <c r="L12" s="28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284" t="s">
        <v>33</v>
      </c>
      <c r="C13" s="290">
        <v>296</v>
      </c>
      <c r="D13" s="66">
        <v>262</v>
      </c>
      <c r="E13" s="66">
        <v>239</v>
      </c>
      <c r="F13" s="66">
        <v>216</v>
      </c>
      <c r="G13" s="66">
        <v>206</v>
      </c>
      <c r="H13" s="66">
        <v>205</v>
      </c>
      <c r="I13" s="66">
        <v>203</v>
      </c>
      <c r="J13" s="66">
        <v>207</v>
      </c>
      <c r="K13" s="66">
        <v>203</v>
      </c>
      <c r="L13" s="28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284" t="s">
        <v>19</v>
      </c>
      <c r="C14" s="291">
        <v>255</v>
      </c>
      <c r="D14" s="67">
        <v>225</v>
      </c>
      <c r="E14" s="67">
        <v>236</v>
      </c>
      <c r="F14" s="67">
        <v>215</v>
      </c>
      <c r="G14" s="67">
        <v>205</v>
      </c>
      <c r="H14" s="67">
        <v>218</v>
      </c>
      <c r="I14" s="67">
        <v>211</v>
      </c>
      <c r="J14" s="67">
        <v>211</v>
      </c>
      <c r="K14" s="67" t="s">
        <v>0</v>
      </c>
      <c r="L14" s="28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284" t="s">
        <v>34</v>
      </c>
      <c r="C15" s="291" t="s">
        <v>0</v>
      </c>
      <c r="D15" s="67" t="s">
        <v>0</v>
      </c>
      <c r="E15" s="67" t="s">
        <v>0</v>
      </c>
      <c r="F15" s="67">
        <v>64</v>
      </c>
      <c r="G15" s="67">
        <v>69</v>
      </c>
      <c r="H15" s="67">
        <v>73</v>
      </c>
      <c r="I15" s="67">
        <v>78</v>
      </c>
      <c r="J15" s="67">
        <v>71</v>
      </c>
      <c r="K15" s="67">
        <v>74</v>
      </c>
      <c r="L15" s="28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284" t="s">
        <v>35</v>
      </c>
      <c r="C16" s="291">
        <v>204</v>
      </c>
      <c r="D16" s="67">
        <v>226</v>
      </c>
      <c r="E16" s="67">
        <v>220</v>
      </c>
      <c r="F16" s="67">
        <v>211</v>
      </c>
      <c r="G16" s="67">
        <v>190</v>
      </c>
      <c r="H16" s="67">
        <v>180</v>
      </c>
      <c r="I16" s="67">
        <v>184</v>
      </c>
      <c r="J16" s="67">
        <v>201</v>
      </c>
      <c r="K16" s="67" t="s">
        <v>0</v>
      </c>
      <c r="L16" s="28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284" t="s">
        <v>36</v>
      </c>
      <c r="C17" s="290">
        <v>162</v>
      </c>
      <c r="D17" s="66">
        <v>139</v>
      </c>
      <c r="E17" s="66">
        <v>129</v>
      </c>
      <c r="F17" s="66">
        <v>116</v>
      </c>
      <c r="G17" s="66">
        <v>114</v>
      </c>
      <c r="H17" s="66">
        <v>95</v>
      </c>
      <c r="I17" s="66">
        <v>92</v>
      </c>
      <c r="J17" s="66">
        <v>96</v>
      </c>
      <c r="K17" s="66">
        <v>101</v>
      </c>
      <c r="L17" s="28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284" t="s">
        <v>37</v>
      </c>
      <c r="C18" s="290">
        <v>68</v>
      </c>
      <c r="D18" s="66">
        <v>65</v>
      </c>
      <c r="E18" s="66">
        <v>94</v>
      </c>
      <c r="F18" s="66">
        <v>79</v>
      </c>
      <c r="G18" s="66">
        <v>87</v>
      </c>
      <c r="H18" s="66">
        <v>82</v>
      </c>
      <c r="I18" s="66">
        <v>81</v>
      </c>
      <c r="J18" s="66">
        <v>86</v>
      </c>
      <c r="K18" s="66">
        <v>92</v>
      </c>
      <c r="L18" s="28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284" t="s">
        <v>22</v>
      </c>
      <c r="C19" s="291">
        <v>176</v>
      </c>
      <c r="D19" s="67">
        <v>165</v>
      </c>
      <c r="E19" s="67">
        <v>177</v>
      </c>
      <c r="F19" s="67">
        <v>164</v>
      </c>
      <c r="G19" s="67">
        <v>157</v>
      </c>
      <c r="H19" s="67">
        <v>164</v>
      </c>
      <c r="I19" s="67">
        <v>154</v>
      </c>
      <c r="J19" s="67">
        <v>158</v>
      </c>
      <c r="K19" s="66">
        <v>162</v>
      </c>
      <c r="L19" s="28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284" t="s">
        <v>38</v>
      </c>
      <c r="C20" s="291" t="s">
        <v>0</v>
      </c>
      <c r="D20" s="67" t="s">
        <v>0</v>
      </c>
      <c r="E20" s="67">
        <v>179</v>
      </c>
      <c r="F20" s="67">
        <v>184</v>
      </c>
      <c r="G20" s="67">
        <v>152</v>
      </c>
      <c r="H20" s="67">
        <v>162</v>
      </c>
      <c r="I20" s="67">
        <v>148</v>
      </c>
      <c r="J20" s="67">
        <v>126</v>
      </c>
      <c r="K20" s="67">
        <v>130</v>
      </c>
      <c r="L20" s="28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284" t="s">
        <v>39</v>
      </c>
      <c r="C21" s="290">
        <v>139</v>
      </c>
      <c r="D21" s="66">
        <v>145</v>
      </c>
      <c r="E21" s="66">
        <v>150</v>
      </c>
      <c r="F21" s="66">
        <v>148</v>
      </c>
      <c r="G21" s="66">
        <v>144</v>
      </c>
      <c r="H21" s="66">
        <v>153</v>
      </c>
      <c r="I21" s="66">
        <v>163</v>
      </c>
      <c r="J21" s="66">
        <v>157</v>
      </c>
      <c r="K21" s="66">
        <v>152</v>
      </c>
      <c r="L21" s="28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284" t="s">
        <v>40</v>
      </c>
      <c r="C22" s="290">
        <v>221</v>
      </c>
      <c r="D22" s="66">
        <v>265</v>
      </c>
      <c r="E22" s="66">
        <v>221</v>
      </c>
      <c r="F22" s="66">
        <v>184</v>
      </c>
      <c r="G22" s="66">
        <v>241</v>
      </c>
      <c r="H22" s="66">
        <v>244</v>
      </c>
      <c r="I22" s="66">
        <v>232</v>
      </c>
      <c r="J22" s="66">
        <v>219</v>
      </c>
      <c r="K22" s="66">
        <v>218</v>
      </c>
      <c r="L22" s="28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284" t="s">
        <v>41</v>
      </c>
      <c r="C23" s="290">
        <v>188</v>
      </c>
      <c r="D23" s="66">
        <v>63</v>
      </c>
      <c r="E23" s="66">
        <v>60</v>
      </c>
      <c r="F23" s="66">
        <v>67</v>
      </c>
      <c r="G23" s="66">
        <v>78</v>
      </c>
      <c r="H23" s="66">
        <v>78</v>
      </c>
      <c r="I23" s="66">
        <v>81</v>
      </c>
      <c r="J23" s="66">
        <v>82</v>
      </c>
      <c r="K23" s="66">
        <v>85</v>
      </c>
      <c r="L23" s="28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284" t="s">
        <v>42</v>
      </c>
      <c r="C24" s="290">
        <v>129</v>
      </c>
      <c r="D24" s="66">
        <v>51</v>
      </c>
      <c r="E24" s="66">
        <v>60</v>
      </c>
      <c r="F24" s="66">
        <v>84</v>
      </c>
      <c r="G24" s="66">
        <v>93</v>
      </c>
      <c r="H24" s="66">
        <v>92</v>
      </c>
      <c r="I24" s="66">
        <v>92</v>
      </c>
      <c r="J24" s="66">
        <v>91</v>
      </c>
      <c r="K24" s="66">
        <v>90</v>
      </c>
      <c r="L24" s="28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284" t="s">
        <v>29</v>
      </c>
      <c r="C25" s="290">
        <v>313</v>
      </c>
      <c r="D25" s="66">
        <v>298</v>
      </c>
      <c r="E25" s="66">
        <v>277</v>
      </c>
      <c r="F25" s="66">
        <v>251</v>
      </c>
      <c r="G25" s="66">
        <v>247</v>
      </c>
      <c r="H25" s="66">
        <v>256</v>
      </c>
      <c r="I25" s="66">
        <v>246</v>
      </c>
      <c r="J25" s="66">
        <v>250</v>
      </c>
      <c r="K25" s="66">
        <v>251</v>
      </c>
      <c r="L25" s="28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284" t="s">
        <v>26</v>
      </c>
      <c r="C26" s="291" t="s">
        <v>0</v>
      </c>
      <c r="D26" s="67" t="s">
        <v>0</v>
      </c>
      <c r="E26" s="67">
        <v>82</v>
      </c>
      <c r="F26" s="67">
        <v>83</v>
      </c>
      <c r="G26" s="67">
        <v>92</v>
      </c>
      <c r="H26" s="67">
        <v>93</v>
      </c>
      <c r="I26" s="67">
        <v>95</v>
      </c>
      <c r="J26" s="67">
        <v>103</v>
      </c>
      <c r="K26" s="67">
        <v>102</v>
      </c>
      <c r="L26" s="28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284" t="s">
        <v>43</v>
      </c>
      <c r="C27" s="290">
        <v>269</v>
      </c>
      <c r="D27" s="66">
        <v>359</v>
      </c>
      <c r="E27" s="66">
        <v>398</v>
      </c>
      <c r="F27" s="66">
        <v>359</v>
      </c>
      <c r="G27" s="66">
        <v>295</v>
      </c>
      <c r="H27" s="66">
        <v>272</v>
      </c>
      <c r="I27" s="66">
        <v>269</v>
      </c>
      <c r="J27" s="66">
        <v>270</v>
      </c>
      <c r="K27" s="66">
        <v>267</v>
      </c>
      <c r="L27" s="28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284" t="s">
        <v>18</v>
      </c>
      <c r="C28" s="291">
        <v>559</v>
      </c>
      <c r="D28" s="67">
        <v>550</v>
      </c>
      <c r="E28" s="67">
        <v>457</v>
      </c>
      <c r="F28" s="67">
        <v>387</v>
      </c>
      <c r="G28" s="67">
        <v>359</v>
      </c>
      <c r="H28" s="67">
        <v>350</v>
      </c>
      <c r="I28" s="67">
        <v>339</v>
      </c>
      <c r="J28" s="67">
        <v>338</v>
      </c>
      <c r="K28" s="67">
        <v>348</v>
      </c>
      <c r="L28" s="28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284" t="s">
        <v>44</v>
      </c>
      <c r="C29" s="290">
        <v>120</v>
      </c>
      <c r="D29" s="66">
        <v>117</v>
      </c>
      <c r="E29" s="66">
        <v>114</v>
      </c>
      <c r="F29" s="66">
        <v>109</v>
      </c>
      <c r="G29" s="66">
        <v>119</v>
      </c>
      <c r="H29" s="66">
        <v>120</v>
      </c>
      <c r="I29" s="66">
        <v>124</v>
      </c>
      <c r="J29" s="66">
        <v>124</v>
      </c>
      <c r="K29" s="66">
        <v>129</v>
      </c>
      <c r="L29" s="28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284" t="s">
        <v>25</v>
      </c>
      <c r="C30" s="291">
        <v>145</v>
      </c>
      <c r="D30" s="67">
        <v>105</v>
      </c>
      <c r="E30" s="67">
        <v>101</v>
      </c>
      <c r="F30" s="67">
        <v>110</v>
      </c>
      <c r="G30" s="67">
        <v>128</v>
      </c>
      <c r="H30" s="67">
        <v>129</v>
      </c>
      <c r="I30" s="67">
        <v>129</v>
      </c>
      <c r="J30" s="67">
        <v>138</v>
      </c>
      <c r="K30" s="67">
        <v>129</v>
      </c>
      <c r="L30" s="28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284" t="s">
        <v>27</v>
      </c>
      <c r="C31" s="291" t="s">
        <v>0</v>
      </c>
      <c r="D31" s="67">
        <v>87</v>
      </c>
      <c r="E31" s="67">
        <v>92</v>
      </c>
      <c r="F31" s="67">
        <v>81</v>
      </c>
      <c r="G31" s="67">
        <v>82</v>
      </c>
      <c r="H31" s="67">
        <v>80</v>
      </c>
      <c r="I31" s="67">
        <v>83</v>
      </c>
      <c r="J31" s="67">
        <v>81</v>
      </c>
      <c r="K31" s="67">
        <v>86</v>
      </c>
      <c r="L31" s="28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284" t="s">
        <v>45</v>
      </c>
      <c r="C32" s="290">
        <v>113</v>
      </c>
      <c r="D32" s="66">
        <v>72</v>
      </c>
      <c r="E32" s="66">
        <v>61</v>
      </c>
      <c r="F32" s="66">
        <v>71</v>
      </c>
      <c r="G32" s="66">
        <v>65</v>
      </c>
      <c r="H32" s="66">
        <v>65</v>
      </c>
      <c r="I32" s="66">
        <v>64</v>
      </c>
      <c r="J32" s="66">
        <v>68</v>
      </c>
      <c r="K32" s="66">
        <v>65</v>
      </c>
      <c r="L32" s="28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284" t="s">
        <v>23</v>
      </c>
      <c r="C33" s="291" t="s">
        <v>0</v>
      </c>
      <c r="D33" s="67">
        <v>154</v>
      </c>
      <c r="E33" s="67">
        <v>166</v>
      </c>
      <c r="F33" s="67">
        <v>152</v>
      </c>
      <c r="G33" s="67">
        <v>155</v>
      </c>
      <c r="H33" s="67">
        <v>159</v>
      </c>
      <c r="I33" s="67">
        <v>150</v>
      </c>
      <c r="J33" s="67">
        <v>151</v>
      </c>
      <c r="K33" s="67">
        <v>155</v>
      </c>
      <c r="L33" s="28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284" t="s">
        <v>46</v>
      </c>
      <c r="C34" s="290">
        <v>193</v>
      </c>
      <c r="D34" s="66">
        <v>100</v>
      </c>
      <c r="E34" s="66">
        <v>89</v>
      </c>
      <c r="F34" s="66">
        <v>101</v>
      </c>
      <c r="G34" s="66">
        <v>100</v>
      </c>
      <c r="H34" s="66">
        <v>101</v>
      </c>
      <c r="I34" s="66">
        <v>107</v>
      </c>
      <c r="J34" s="66">
        <v>112</v>
      </c>
      <c r="K34" s="66">
        <v>125</v>
      </c>
      <c r="L34" s="28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284" t="s">
        <v>24</v>
      </c>
      <c r="C35" s="291">
        <v>139</v>
      </c>
      <c r="D35" s="67">
        <v>142</v>
      </c>
      <c r="E35" s="67">
        <v>128</v>
      </c>
      <c r="F35" s="67">
        <v>117</v>
      </c>
      <c r="G35" s="67">
        <v>120</v>
      </c>
      <c r="H35" s="67">
        <v>115</v>
      </c>
      <c r="I35" s="67">
        <v>111</v>
      </c>
      <c r="J35" s="67">
        <v>112</v>
      </c>
      <c r="K35" s="67">
        <v>115</v>
      </c>
      <c r="L35" s="289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284" t="s">
        <v>47</v>
      </c>
      <c r="C36" s="291">
        <v>125</v>
      </c>
      <c r="D36" s="67">
        <v>123</v>
      </c>
      <c r="E36" s="67">
        <v>120</v>
      </c>
      <c r="F36" s="68">
        <v>110</v>
      </c>
      <c r="G36" s="68">
        <v>114</v>
      </c>
      <c r="H36" s="68">
        <v>113</v>
      </c>
      <c r="I36" s="69">
        <v>106</v>
      </c>
      <c r="J36" s="69">
        <v>112</v>
      </c>
      <c r="K36" s="69" t="s">
        <v>0</v>
      </c>
      <c r="L36" s="289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285" t="s">
        <v>21</v>
      </c>
      <c r="C37" s="292">
        <v>178</v>
      </c>
      <c r="D37" s="70">
        <v>166</v>
      </c>
      <c r="E37" s="70">
        <v>162</v>
      </c>
      <c r="F37" s="70">
        <v>146</v>
      </c>
      <c r="G37" s="70">
        <v>141</v>
      </c>
      <c r="H37" s="70">
        <v>140</v>
      </c>
      <c r="I37" s="70">
        <v>136</v>
      </c>
      <c r="J37" s="70">
        <v>137</v>
      </c>
      <c r="K37" s="70">
        <v>140</v>
      </c>
      <c r="L37" s="29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283" t="s">
        <v>28</v>
      </c>
      <c r="C38" s="293">
        <v>213</v>
      </c>
      <c r="D38" s="71">
        <v>207</v>
      </c>
      <c r="E38" s="71">
        <v>206</v>
      </c>
      <c r="F38" s="71">
        <v>210</v>
      </c>
      <c r="G38" s="71">
        <v>194</v>
      </c>
      <c r="H38" s="71">
        <v>206</v>
      </c>
      <c r="I38" s="71">
        <v>205</v>
      </c>
      <c r="J38" s="71">
        <v>208</v>
      </c>
      <c r="K38" s="71">
        <v>213</v>
      </c>
      <c r="L38" s="29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285" t="s">
        <v>48</v>
      </c>
      <c r="C39" s="292">
        <v>181</v>
      </c>
      <c r="D39" s="70">
        <v>173</v>
      </c>
      <c r="E39" s="72">
        <v>165</v>
      </c>
      <c r="F39" s="72">
        <v>162</v>
      </c>
      <c r="G39" s="72">
        <v>166</v>
      </c>
      <c r="H39" s="72">
        <v>162</v>
      </c>
      <c r="I39" s="72">
        <v>161</v>
      </c>
      <c r="J39" s="72">
        <v>160</v>
      </c>
      <c r="K39" s="72" t="s">
        <v>0</v>
      </c>
      <c r="L39" s="29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459" t="s">
        <v>104</v>
      </c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2" customHeight="1"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21" t="s">
        <v>102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42" t="s">
        <v>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>
      <c r="E47" s="9"/>
    </row>
    <row r="48" ht="12.75">
      <c r="E48" s="9"/>
    </row>
    <row r="50" spans="13:26" ht="12.75"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2" spans="2:50" ht="12.75">
      <c r="B52" s="108" t="s">
        <v>65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2:50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2:50" ht="12.75">
      <c r="B54" s="108" t="s">
        <v>84</v>
      </c>
      <c r="C54" s="109">
        <v>42746.56958333333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2:50" ht="12.75">
      <c r="B55" s="108" t="s">
        <v>85</v>
      </c>
      <c r="C55" s="109">
        <v>42748.37327548611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2:50" ht="12.75">
      <c r="B56" s="108" t="s">
        <v>86</v>
      </c>
      <c r="C56" s="108" t="s">
        <v>87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2:50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2:50" ht="12.75">
      <c r="B58" s="108" t="s">
        <v>88</v>
      </c>
      <c r="C58" s="108" t="s">
        <v>89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2:50" ht="12.75">
      <c r="B59" s="108" t="s">
        <v>66</v>
      </c>
      <c r="C59" s="108" t="s">
        <v>144</v>
      </c>
      <c r="D59" s="30"/>
      <c r="E59" s="30"/>
      <c r="F59" s="30"/>
      <c r="G59" s="30"/>
      <c r="H59" s="30"/>
      <c r="I59" s="30"/>
      <c r="J59" s="30"/>
      <c r="K59" s="30"/>
      <c r="L59" s="30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2:50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2:50" ht="12.75">
      <c r="B61" s="110" t="s">
        <v>67</v>
      </c>
      <c r="C61" s="110" t="s">
        <v>97</v>
      </c>
      <c r="D61" s="110" t="s">
        <v>98</v>
      </c>
      <c r="E61" s="110" t="s">
        <v>99</v>
      </c>
      <c r="F61" s="110" t="s">
        <v>100</v>
      </c>
      <c r="G61" s="110" t="s">
        <v>101</v>
      </c>
      <c r="H61" s="110" t="s">
        <v>68</v>
      </c>
      <c r="I61" s="110" t="s">
        <v>91</v>
      </c>
      <c r="J61" s="110" t="s">
        <v>92</v>
      </c>
      <c r="K61" s="110" t="s">
        <v>93</v>
      </c>
      <c r="L61" s="110" t="s">
        <v>94</v>
      </c>
      <c r="M61" s="110" t="s">
        <v>50</v>
      </c>
      <c r="N61" s="110" t="s">
        <v>51</v>
      </c>
      <c r="O61" s="110" t="s">
        <v>52</v>
      </c>
      <c r="P61" s="110" t="s">
        <v>53</v>
      </c>
      <c r="Q61" s="110" t="s">
        <v>54</v>
      </c>
      <c r="R61" s="110" t="s">
        <v>55</v>
      </c>
      <c r="S61" s="110" t="s">
        <v>56</v>
      </c>
      <c r="T61" s="110" t="s">
        <v>57</v>
      </c>
      <c r="U61" s="110" t="s">
        <v>58</v>
      </c>
      <c r="V61" s="110" t="s">
        <v>59</v>
      </c>
      <c r="W61" s="110" t="s">
        <v>60</v>
      </c>
      <c r="X61" s="110" t="s">
        <v>61</v>
      </c>
      <c r="Y61" s="110" t="s">
        <v>69</v>
      </c>
      <c r="Z61" s="110" t="s">
        <v>70</v>
      </c>
      <c r="AA61" s="110" t="s">
        <v>71</v>
      </c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2:50" ht="12.75">
      <c r="B62" s="110" t="s">
        <v>72</v>
      </c>
      <c r="C62" s="107" t="s">
        <v>0</v>
      </c>
      <c r="D62" s="107" t="s">
        <v>0</v>
      </c>
      <c r="E62" s="107" t="s">
        <v>0</v>
      </c>
      <c r="F62" s="107" t="s">
        <v>0</v>
      </c>
      <c r="G62" s="107" t="s">
        <v>0</v>
      </c>
      <c r="H62" s="107" t="s">
        <v>0</v>
      </c>
      <c r="I62" s="107" t="s">
        <v>0</v>
      </c>
      <c r="J62" s="107" t="s">
        <v>0</v>
      </c>
      <c r="K62" s="107" t="s">
        <v>0</v>
      </c>
      <c r="L62" s="107" t="s">
        <v>0</v>
      </c>
      <c r="M62" s="111">
        <f>M112/M152</f>
        <v>140.35275851091035</v>
      </c>
      <c r="N62" s="111">
        <f aca="true" t="shared" si="0" ref="N62:P62">N112/N152</f>
        <v>138.2367107934959</v>
      </c>
      <c r="O62" s="111">
        <f t="shared" si="0"/>
        <v>137.12207299362922</v>
      </c>
      <c r="P62" s="111">
        <f t="shared" si="0"/>
        <v>135.30929945429375</v>
      </c>
      <c r="Q62" s="106">
        <v>137</v>
      </c>
      <c r="R62" s="106">
        <v>133</v>
      </c>
      <c r="S62" s="106">
        <v>135</v>
      </c>
      <c r="T62" s="106">
        <v>135</v>
      </c>
      <c r="U62" s="106">
        <v>136</v>
      </c>
      <c r="V62" s="106">
        <v>130</v>
      </c>
      <c r="W62" s="106">
        <v>133</v>
      </c>
      <c r="X62" s="106">
        <v>135</v>
      </c>
      <c r="Y62" s="106">
        <v>133</v>
      </c>
      <c r="Z62" s="106">
        <v>135</v>
      </c>
      <c r="AA62" s="303">
        <f>AA112/AA152</f>
        <v>137.07623666561642</v>
      </c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2:50" ht="12.75">
      <c r="B63" s="110" t="s">
        <v>95</v>
      </c>
      <c r="C63" s="107" t="s">
        <v>0</v>
      </c>
      <c r="D63" s="107" t="s">
        <v>0</v>
      </c>
      <c r="E63" s="107" t="s">
        <v>0</v>
      </c>
      <c r="F63" s="107" t="s">
        <v>0</v>
      </c>
      <c r="G63" s="107" t="s">
        <v>0</v>
      </c>
      <c r="H63" s="106">
        <v>155</v>
      </c>
      <c r="I63" s="107" t="s">
        <v>0</v>
      </c>
      <c r="J63" s="107" t="s">
        <v>0</v>
      </c>
      <c r="K63" s="107" t="s">
        <v>0</v>
      </c>
      <c r="L63" s="107" t="s">
        <v>0</v>
      </c>
      <c r="M63" s="106">
        <v>164</v>
      </c>
      <c r="N63" s="106">
        <v>159</v>
      </c>
      <c r="O63" s="106">
        <v>157</v>
      </c>
      <c r="P63" s="106">
        <v>154</v>
      </c>
      <c r="Q63" s="106">
        <v>154</v>
      </c>
      <c r="R63" s="106">
        <v>150</v>
      </c>
      <c r="S63" s="106">
        <v>151</v>
      </c>
      <c r="T63" s="106">
        <v>149</v>
      </c>
      <c r="U63" s="106">
        <v>149</v>
      </c>
      <c r="V63" s="106">
        <v>143</v>
      </c>
      <c r="W63" s="106">
        <v>147</v>
      </c>
      <c r="X63" s="106">
        <v>149</v>
      </c>
      <c r="Y63" s="106">
        <v>145</v>
      </c>
      <c r="Z63" s="106">
        <v>148</v>
      </c>
      <c r="AA63" s="303">
        <f>AA113/AA153</f>
        <v>150.65051938783603</v>
      </c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2:50" ht="12.75">
      <c r="B64" s="110" t="s">
        <v>31</v>
      </c>
      <c r="C64" s="106">
        <v>425</v>
      </c>
      <c r="D64" s="106">
        <v>422</v>
      </c>
      <c r="E64" s="106">
        <v>420</v>
      </c>
      <c r="F64" s="106">
        <v>410</v>
      </c>
      <c r="G64" s="106">
        <v>413</v>
      </c>
      <c r="H64" s="106">
        <v>418</v>
      </c>
      <c r="I64" s="106">
        <v>405</v>
      </c>
      <c r="J64" s="106">
        <v>404</v>
      </c>
      <c r="K64" s="106">
        <v>403</v>
      </c>
      <c r="L64" s="106">
        <v>396</v>
      </c>
      <c r="M64" s="106">
        <v>360</v>
      </c>
      <c r="N64" s="106">
        <v>344</v>
      </c>
      <c r="O64" s="106">
        <v>341</v>
      </c>
      <c r="P64" s="106">
        <v>322</v>
      </c>
      <c r="Q64" s="106">
        <v>318</v>
      </c>
      <c r="R64" s="106">
        <v>312</v>
      </c>
      <c r="S64" s="106">
        <v>313</v>
      </c>
      <c r="T64" s="106">
        <v>312</v>
      </c>
      <c r="U64" s="106">
        <v>298</v>
      </c>
      <c r="V64" s="106">
        <v>308</v>
      </c>
      <c r="W64" s="106">
        <v>314</v>
      </c>
      <c r="X64" s="106">
        <v>314</v>
      </c>
      <c r="Y64" s="106">
        <v>312</v>
      </c>
      <c r="Z64" s="106">
        <v>310</v>
      </c>
      <c r="AA64" s="106">
        <v>309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2:50" ht="12.75">
      <c r="B65" s="110" t="s">
        <v>32</v>
      </c>
      <c r="C65" s="106">
        <v>142</v>
      </c>
      <c r="D65" s="106">
        <v>105</v>
      </c>
      <c r="E65" s="106">
        <v>92</v>
      </c>
      <c r="F65" s="106">
        <v>86</v>
      </c>
      <c r="G65" s="106">
        <v>83</v>
      </c>
      <c r="H65" s="106">
        <v>66</v>
      </c>
      <c r="I65" s="106">
        <v>67</v>
      </c>
      <c r="J65" s="106">
        <v>66</v>
      </c>
      <c r="K65" s="106">
        <v>57</v>
      </c>
      <c r="L65" s="106">
        <v>65</v>
      </c>
      <c r="M65" s="106">
        <v>62</v>
      </c>
      <c r="N65" s="106">
        <v>64</v>
      </c>
      <c r="O65" s="106">
        <v>64</v>
      </c>
      <c r="P65" s="106">
        <v>62</v>
      </c>
      <c r="Q65" s="106">
        <v>67</v>
      </c>
      <c r="R65" s="106">
        <v>66</v>
      </c>
      <c r="S65" s="106">
        <v>64</v>
      </c>
      <c r="T65" s="106">
        <v>69</v>
      </c>
      <c r="U65" s="106">
        <v>67</v>
      </c>
      <c r="V65" s="106">
        <v>68</v>
      </c>
      <c r="W65" s="106">
        <v>70</v>
      </c>
      <c r="X65" s="106">
        <v>68</v>
      </c>
      <c r="Y65" s="106">
        <v>75</v>
      </c>
      <c r="Z65" s="106">
        <v>81</v>
      </c>
      <c r="AA65" s="106">
        <v>96</v>
      </c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2:50" ht="12.75">
      <c r="B66" s="110" t="s">
        <v>20</v>
      </c>
      <c r="C66" s="106">
        <v>192</v>
      </c>
      <c r="D66" s="106">
        <v>145</v>
      </c>
      <c r="E66" s="106">
        <v>143</v>
      </c>
      <c r="F66" s="106">
        <v>128</v>
      </c>
      <c r="G66" s="106">
        <v>138</v>
      </c>
      <c r="H66" s="106">
        <v>133</v>
      </c>
      <c r="I66" s="106">
        <v>139</v>
      </c>
      <c r="J66" s="106">
        <v>129</v>
      </c>
      <c r="K66" s="106">
        <v>124</v>
      </c>
      <c r="L66" s="106">
        <v>121</v>
      </c>
      <c r="M66" s="106">
        <v>136</v>
      </c>
      <c r="N66" s="106">
        <v>147</v>
      </c>
      <c r="O66" s="106">
        <v>153</v>
      </c>
      <c r="P66" s="106">
        <v>136</v>
      </c>
      <c r="Q66" s="106">
        <v>153</v>
      </c>
      <c r="R66" s="106">
        <v>151</v>
      </c>
      <c r="S66" s="106">
        <v>156</v>
      </c>
      <c r="T66" s="106">
        <v>162</v>
      </c>
      <c r="U66" s="106">
        <v>164</v>
      </c>
      <c r="V66" s="106">
        <v>140</v>
      </c>
      <c r="W66" s="106">
        <v>145</v>
      </c>
      <c r="X66" s="106">
        <v>170</v>
      </c>
      <c r="Y66" s="106">
        <v>168</v>
      </c>
      <c r="Z66" s="106">
        <v>164</v>
      </c>
      <c r="AA66" s="106">
        <v>164</v>
      </c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2:50" ht="12.75">
      <c r="B67" s="110" t="s">
        <v>33</v>
      </c>
      <c r="C67" s="106">
        <v>296</v>
      </c>
      <c r="D67" s="106">
        <v>294</v>
      </c>
      <c r="E67" s="106">
        <v>289</v>
      </c>
      <c r="F67" s="106">
        <v>280</v>
      </c>
      <c r="G67" s="106">
        <v>272</v>
      </c>
      <c r="H67" s="106">
        <v>262</v>
      </c>
      <c r="I67" s="106">
        <v>233</v>
      </c>
      <c r="J67" s="106">
        <v>230</v>
      </c>
      <c r="K67" s="106">
        <v>232</v>
      </c>
      <c r="L67" s="106">
        <v>219</v>
      </c>
      <c r="M67" s="106">
        <v>239</v>
      </c>
      <c r="N67" s="106">
        <v>233</v>
      </c>
      <c r="O67" s="106">
        <v>224</v>
      </c>
      <c r="P67" s="106">
        <v>220</v>
      </c>
      <c r="Q67" s="106">
        <v>222</v>
      </c>
      <c r="R67" s="106">
        <v>216</v>
      </c>
      <c r="S67" s="106">
        <v>205</v>
      </c>
      <c r="T67" s="106">
        <v>211</v>
      </c>
      <c r="U67" s="106">
        <v>219</v>
      </c>
      <c r="V67" s="106">
        <v>213</v>
      </c>
      <c r="W67" s="106">
        <v>206</v>
      </c>
      <c r="X67" s="106">
        <v>205</v>
      </c>
      <c r="Y67" s="106">
        <v>203</v>
      </c>
      <c r="Z67" s="106">
        <v>207</v>
      </c>
      <c r="AA67" s="106">
        <v>203</v>
      </c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2:50" ht="12.75">
      <c r="B68" s="110" t="s">
        <v>73</v>
      </c>
      <c r="C68" s="106">
        <v>255</v>
      </c>
      <c r="D68" s="106">
        <v>236</v>
      </c>
      <c r="E68" s="106">
        <v>225</v>
      </c>
      <c r="F68" s="106">
        <v>221</v>
      </c>
      <c r="G68" s="106">
        <v>215</v>
      </c>
      <c r="H68" s="106">
        <v>225</v>
      </c>
      <c r="I68" s="106">
        <v>224</v>
      </c>
      <c r="J68" s="106">
        <v>221</v>
      </c>
      <c r="K68" s="106">
        <v>221</v>
      </c>
      <c r="L68" s="106">
        <v>227</v>
      </c>
      <c r="M68" s="106">
        <v>236</v>
      </c>
      <c r="N68" s="106">
        <v>228</v>
      </c>
      <c r="O68" s="106">
        <v>224</v>
      </c>
      <c r="P68" s="106">
        <v>218</v>
      </c>
      <c r="Q68" s="106">
        <v>219</v>
      </c>
      <c r="R68" s="106">
        <v>215</v>
      </c>
      <c r="S68" s="106">
        <v>216</v>
      </c>
      <c r="T68" s="106">
        <v>205</v>
      </c>
      <c r="U68" s="106">
        <v>218</v>
      </c>
      <c r="V68" s="106">
        <v>203</v>
      </c>
      <c r="W68" s="106">
        <v>205</v>
      </c>
      <c r="X68" s="106">
        <v>218</v>
      </c>
      <c r="Y68" s="106">
        <v>211</v>
      </c>
      <c r="Z68" s="106">
        <v>211</v>
      </c>
      <c r="AA68" s="107" t="s">
        <v>0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2:50" ht="12.75">
      <c r="B69" s="110" t="s">
        <v>34</v>
      </c>
      <c r="C69" s="107" t="s">
        <v>0</v>
      </c>
      <c r="D69" s="107" t="s">
        <v>0</v>
      </c>
      <c r="E69" s="107" t="s">
        <v>0</v>
      </c>
      <c r="F69" s="107" t="s">
        <v>0</v>
      </c>
      <c r="G69" s="107" t="s">
        <v>0</v>
      </c>
      <c r="H69" s="107" t="s">
        <v>0</v>
      </c>
      <c r="I69" s="107" t="s">
        <v>0</v>
      </c>
      <c r="J69" s="107" t="s">
        <v>0</v>
      </c>
      <c r="K69" s="107" t="s">
        <v>0</v>
      </c>
      <c r="L69" s="107" t="s">
        <v>0</v>
      </c>
      <c r="M69" s="186">
        <v>76</v>
      </c>
      <c r="N69" s="186">
        <v>76</v>
      </c>
      <c r="O69" s="186">
        <v>76</v>
      </c>
      <c r="P69" s="186">
        <v>76</v>
      </c>
      <c r="Q69" s="106">
        <v>76</v>
      </c>
      <c r="R69" s="106">
        <v>64</v>
      </c>
      <c r="S69" s="106">
        <v>66</v>
      </c>
      <c r="T69" s="106">
        <v>68</v>
      </c>
      <c r="U69" s="106">
        <v>80</v>
      </c>
      <c r="V69" s="106">
        <v>67</v>
      </c>
      <c r="W69" s="106">
        <v>69</v>
      </c>
      <c r="X69" s="106">
        <v>73</v>
      </c>
      <c r="Y69" s="106">
        <v>78</v>
      </c>
      <c r="Z69" s="106">
        <v>71</v>
      </c>
      <c r="AA69" s="106">
        <v>74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2:50" ht="12.75">
      <c r="B70" s="110" t="s">
        <v>35</v>
      </c>
      <c r="C70" s="106">
        <v>204</v>
      </c>
      <c r="D70" s="106">
        <v>208</v>
      </c>
      <c r="E70" s="106">
        <v>208</v>
      </c>
      <c r="F70" s="106">
        <v>213</v>
      </c>
      <c r="G70" s="106">
        <v>220</v>
      </c>
      <c r="H70" s="106">
        <v>226</v>
      </c>
      <c r="I70" s="106">
        <v>229</v>
      </c>
      <c r="J70" s="106">
        <v>220</v>
      </c>
      <c r="K70" s="106">
        <v>235</v>
      </c>
      <c r="L70" s="106">
        <v>234</v>
      </c>
      <c r="M70" s="106">
        <v>220</v>
      </c>
      <c r="N70" s="106">
        <v>212</v>
      </c>
      <c r="O70" s="106">
        <v>212</v>
      </c>
      <c r="P70" s="106">
        <v>218</v>
      </c>
      <c r="Q70" s="106">
        <v>215</v>
      </c>
      <c r="R70" s="106">
        <v>211</v>
      </c>
      <c r="S70" s="106">
        <v>210</v>
      </c>
      <c r="T70" s="106">
        <v>202</v>
      </c>
      <c r="U70" s="106">
        <v>184</v>
      </c>
      <c r="V70" s="106">
        <v>184</v>
      </c>
      <c r="W70" s="106">
        <v>190</v>
      </c>
      <c r="X70" s="106">
        <v>180</v>
      </c>
      <c r="Y70" s="106">
        <v>184</v>
      </c>
      <c r="Z70" s="106">
        <v>201</v>
      </c>
      <c r="AA70" s="107" t="s">
        <v>0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2:50" ht="12.75">
      <c r="B71" s="110" t="s">
        <v>36</v>
      </c>
      <c r="C71" s="106">
        <v>162</v>
      </c>
      <c r="D71" s="106">
        <v>159</v>
      </c>
      <c r="E71" s="106">
        <v>154</v>
      </c>
      <c r="F71" s="106">
        <v>136</v>
      </c>
      <c r="G71" s="106">
        <v>132</v>
      </c>
      <c r="H71" s="106">
        <v>139</v>
      </c>
      <c r="I71" s="106">
        <v>142</v>
      </c>
      <c r="J71" s="106">
        <v>138</v>
      </c>
      <c r="K71" s="106">
        <v>138</v>
      </c>
      <c r="L71" s="106">
        <v>135</v>
      </c>
      <c r="M71" s="106">
        <v>129</v>
      </c>
      <c r="N71" s="106">
        <v>123</v>
      </c>
      <c r="O71" s="106">
        <v>126</v>
      </c>
      <c r="P71" s="106">
        <v>123</v>
      </c>
      <c r="Q71" s="106">
        <v>124</v>
      </c>
      <c r="R71" s="106">
        <v>116</v>
      </c>
      <c r="S71" s="106">
        <v>118</v>
      </c>
      <c r="T71" s="106">
        <v>128</v>
      </c>
      <c r="U71" s="106">
        <v>112</v>
      </c>
      <c r="V71" s="106">
        <v>107</v>
      </c>
      <c r="W71" s="106">
        <v>114</v>
      </c>
      <c r="X71" s="106">
        <v>95</v>
      </c>
      <c r="Y71" s="106">
        <v>92</v>
      </c>
      <c r="Z71" s="106">
        <v>96</v>
      </c>
      <c r="AA71" s="106">
        <v>101</v>
      </c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2:50" ht="12.75">
      <c r="B72" s="110" t="s">
        <v>37</v>
      </c>
      <c r="C72" s="106">
        <v>68</v>
      </c>
      <c r="D72" s="106">
        <v>69</v>
      </c>
      <c r="E72" s="106">
        <v>67</v>
      </c>
      <c r="F72" s="106">
        <v>62</v>
      </c>
      <c r="G72" s="106">
        <v>69</v>
      </c>
      <c r="H72" s="106">
        <v>65</v>
      </c>
      <c r="I72" s="106">
        <v>75</v>
      </c>
      <c r="J72" s="106">
        <v>72</v>
      </c>
      <c r="K72" s="106">
        <v>76</v>
      </c>
      <c r="L72" s="106">
        <v>89</v>
      </c>
      <c r="M72" s="106">
        <v>94</v>
      </c>
      <c r="N72" s="106">
        <v>90</v>
      </c>
      <c r="O72" s="106">
        <v>86</v>
      </c>
      <c r="P72" s="106">
        <v>94</v>
      </c>
      <c r="Q72" s="106">
        <v>86</v>
      </c>
      <c r="R72" s="106">
        <v>79</v>
      </c>
      <c r="S72" s="106">
        <v>86</v>
      </c>
      <c r="T72" s="106">
        <v>86</v>
      </c>
      <c r="U72" s="106">
        <v>75</v>
      </c>
      <c r="V72" s="106">
        <v>78</v>
      </c>
      <c r="W72" s="106">
        <v>87</v>
      </c>
      <c r="X72" s="106">
        <v>82</v>
      </c>
      <c r="Y72" s="106">
        <v>81</v>
      </c>
      <c r="Z72" s="106">
        <v>86</v>
      </c>
      <c r="AA72" s="106">
        <v>92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2:50" ht="12.75">
      <c r="B73" s="110" t="s">
        <v>22</v>
      </c>
      <c r="C73" s="106">
        <v>176</v>
      </c>
      <c r="D73" s="106">
        <v>170</v>
      </c>
      <c r="E73" s="106">
        <v>175</v>
      </c>
      <c r="F73" s="106">
        <v>161</v>
      </c>
      <c r="G73" s="106">
        <v>163</v>
      </c>
      <c r="H73" s="106">
        <v>165</v>
      </c>
      <c r="I73" s="106">
        <v>169</v>
      </c>
      <c r="J73" s="106">
        <v>169</v>
      </c>
      <c r="K73" s="106">
        <v>171</v>
      </c>
      <c r="L73" s="106">
        <v>172</v>
      </c>
      <c r="M73" s="106">
        <v>177</v>
      </c>
      <c r="N73" s="106">
        <v>172</v>
      </c>
      <c r="O73" s="106">
        <v>169</v>
      </c>
      <c r="P73" s="106">
        <v>160</v>
      </c>
      <c r="Q73" s="106">
        <v>168</v>
      </c>
      <c r="R73" s="106">
        <v>164</v>
      </c>
      <c r="S73" s="106">
        <v>158</v>
      </c>
      <c r="T73" s="106">
        <v>163</v>
      </c>
      <c r="U73" s="106">
        <v>171</v>
      </c>
      <c r="V73" s="106">
        <v>158</v>
      </c>
      <c r="W73" s="106">
        <v>157</v>
      </c>
      <c r="X73" s="106">
        <v>164</v>
      </c>
      <c r="Y73" s="106">
        <v>154</v>
      </c>
      <c r="Z73" s="106">
        <v>158</v>
      </c>
      <c r="AA73" s="106">
        <v>162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2:50" ht="12.75">
      <c r="B74" s="110" t="s">
        <v>38</v>
      </c>
      <c r="C74" s="107" t="s">
        <v>0</v>
      </c>
      <c r="D74" s="107" t="s">
        <v>0</v>
      </c>
      <c r="E74" s="107" t="s">
        <v>0</v>
      </c>
      <c r="F74" s="107" t="s">
        <v>0</v>
      </c>
      <c r="G74" s="107" t="s">
        <v>0</v>
      </c>
      <c r="H74" s="107" t="s">
        <v>0</v>
      </c>
      <c r="I74" s="107" t="s">
        <v>0</v>
      </c>
      <c r="J74" s="107" t="s">
        <v>0</v>
      </c>
      <c r="K74" s="107" t="s">
        <v>0</v>
      </c>
      <c r="L74" s="107" t="s">
        <v>0</v>
      </c>
      <c r="M74" s="106">
        <v>179</v>
      </c>
      <c r="N74" s="106">
        <v>189</v>
      </c>
      <c r="O74" s="106">
        <v>182</v>
      </c>
      <c r="P74" s="106">
        <v>173</v>
      </c>
      <c r="Q74" s="106">
        <v>180</v>
      </c>
      <c r="R74" s="106">
        <v>184</v>
      </c>
      <c r="S74" s="106">
        <v>191</v>
      </c>
      <c r="T74" s="106">
        <v>187</v>
      </c>
      <c r="U74" s="106">
        <v>201</v>
      </c>
      <c r="V74" s="106">
        <v>141</v>
      </c>
      <c r="W74" s="106">
        <v>152</v>
      </c>
      <c r="X74" s="106">
        <v>162</v>
      </c>
      <c r="Y74" s="106">
        <v>148</v>
      </c>
      <c r="Z74" s="106">
        <v>126</v>
      </c>
      <c r="AA74" s="106">
        <v>130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2:50" ht="12.75">
      <c r="B75" s="110" t="s">
        <v>39</v>
      </c>
      <c r="C75" s="106">
        <v>139</v>
      </c>
      <c r="D75" s="106">
        <v>145</v>
      </c>
      <c r="E75" s="106">
        <v>147</v>
      </c>
      <c r="F75" s="106">
        <v>153</v>
      </c>
      <c r="G75" s="106">
        <v>149</v>
      </c>
      <c r="H75" s="106">
        <v>145</v>
      </c>
      <c r="I75" s="106">
        <v>147</v>
      </c>
      <c r="J75" s="106">
        <v>153</v>
      </c>
      <c r="K75" s="106">
        <v>148</v>
      </c>
      <c r="L75" s="106">
        <v>148</v>
      </c>
      <c r="M75" s="106">
        <v>150</v>
      </c>
      <c r="N75" s="106">
        <v>151</v>
      </c>
      <c r="O75" s="106">
        <v>150</v>
      </c>
      <c r="P75" s="106">
        <v>151</v>
      </c>
      <c r="Q75" s="106">
        <v>151</v>
      </c>
      <c r="R75" s="106">
        <v>148</v>
      </c>
      <c r="S75" s="106">
        <v>161</v>
      </c>
      <c r="T75" s="106">
        <v>148</v>
      </c>
      <c r="U75" s="106">
        <v>152</v>
      </c>
      <c r="V75" s="106">
        <v>143</v>
      </c>
      <c r="W75" s="106">
        <v>144</v>
      </c>
      <c r="X75" s="106">
        <v>153</v>
      </c>
      <c r="Y75" s="106">
        <v>163</v>
      </c>
      <c r="Z75" s="106">
        <v>157</v>
      </c>
      <c r="AA75" s="106">
        <v>152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2:50" ht="12.75">
      <c r="B76" s="110" t="s">
        <v>40</v>
      </c>
      <c r="C76" s="106">
        <v>221</v>
      </c>
      <c r="D76" s="106">
        <v>221</v>
      </c>
      <c r="E76" s="106">
        <v>244</v>
      </c>
      <c r="F76" s="106">
        <v>248</v>
      </c>
      <c r="G76" s="106">
        <v>263</v>
      </c>
      <c r="H76" s="106">
        <v>265</v>
      </c>
      <c r="I76" s="106">
        <v>266</v>
      </c>
      <c r="J76" s="106">
        <v>256</v>
      </c>
      <c r="K76" s="106">
        <v>255</v>
      </c>
      <c r="L76" s="106">
        <v>246</v>
      </c>
      <c r="M76" s="106">
        <v>221</v>
      </c>
      <c r="N76" s="106">
        <v>237</v>
      </c>
      <c r="O76" s="106">
        <v>262</v>
      </c>
      <c r="P76" s="106">
        <v>228</v>
      </c>
      <c r="Q76" s="106">
        <v>215</v>
      </c>
      <c r="R76" s="106">
        <v>184</v>
      </c>
      <c r="S76" s="106">
        <v>186</v>
      </c>
      <c r="T76" s="106">
        <v>195</v>
      </c>
      <c r="U76" s="106">
        <v>220</v>
      </c>
      <c r="V76" s="106">
        <v>217</v>
      </c>
      <c r="W76" s="106">
        <v>241</v>
      </c>
      <c r="X76" s="106">
        <v>244</v>
      </c>
      <c r="Y76" s="106">
        <v>232</v>
      </c>
      <c r="Z76" s="106">
        <v>219</v>
      </c>
      <c r="AA76" s="106">
        <v>218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2:50" ht="12.75">
      <c r="B77" s="110" t="s">
        <v>41</v>
      </c>
      <c r="C77" s="106">
        <v>188</v>
      </c>
      <c r="D77" s="106">
        <v>173</v>
      </c>
      <c r="E77" s="106">
        <v>129</v>
      </c>
      <c r="F77" s="106">
        <v>94</v>
      </c>
      <c r="G77" s="106">
        <v>82</v>
      </c>
      <c r="H77" s="106">
        <v>63</v>
      </c>
      <c r="I77" s="106">
        <v>65</v>
      </c>
      <c r="J77" s="106">
        <v>66</v>
      </c>
      <c r="K77" s="106">
        <v>64</v>
      </c>
      <c r="L77" s="106">
        <v>60</v>
      </c>
      <c r="M77" s="106">
        <v>60</v>
      </c>
      <c r="N77" s="106">
        <v>67</v>
      </c>
      <c r="O77" s="106">
        <v>64</v>
      </c>
      <c r="P77" s="106">
        <v>68</v>
      </c>
      <c r="Q77" s="106">
        <v>65</v>
      </c>
      <c r="R77" s="106">
        <v>67</v>
      </c>
      <c r="S77" s="106">
        <v>68</v>
      </c>
      <c r="T77" s="106">
        <v>70</v>
      </c>
      <c r="U77" s="106">
        <v>71</v>
      </c>
      <c r="V77" s="106">
        <v>72</v>
      </c>
      <c r="W77" s="106">
        <v>78</v>
      </c>
      <c r="X77" s="106">
        <v>78</v>
      </c>
      <c r="Y77" s="106">
        <v>81</v>
      </c>
      <c r="Z77" s="106">
        <v>82</v>
      </c>
      <c r="AA77" s="106">
        <v>85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2:50" ht="12.75">
      <c r="B78" s="110" t="s">
        <v>42</v>
      </c>
      <c r="C78" s="106">
        <v>129</v>
      </c>
      <c r="D78" s="106">
        <v>135</v>
      </c>
      <c r="E78" s="106">
        <v>77</v>
      </c>
      <c r="F78" s="106">
        <v>58</v>
      </c>
      <c r="G78" s="106">
        <v>54</v>
      </c>
      <c r="H78" s="106">
        <v>51</v>
      </c>
      <c r="I78" s="106">
        <v>61</v>
      </c>
      <c r="J78" s="106">
        <v>63</v>
      </c>
      <c r="K78" s="106">
        <v>62</v>
      </c>
      <c r="L78" s="106">
        <v>62</v>
      </c>
      <c r="M78" s="106">
        <v>60</v>
      </c>
      <c r="N78" s="106">
        <v>76</v>
      </c>
      <c r="O78" s="106">
        <v>80</v>
      </c>
      <c r="P78" s="106">
        <v>91</v>
      </c>
      <c r="Q78" s="106">
        <v>89</v>
      </c>
      <c r="R78" s="106">
        <v>84</v>
      </c>
      <c r="S78" s="106">
        <v>88</v>
      </c>
      <c r="T78" s="106">
        <v>91</v>
      </c>
      <c r="U78" s="106">
        <v>88</v>
      </c>
      <c r="V78" s="106">
        <v>91</v>
      </c>
      <c r="W78" s="106">
        <v>93</v>
      </c>
      <c r="X78" s="106">
        <v>92</v>
      </c>
      <c r="Y78" s="106">
        <v>92</v>
      </c>
      <c r="Z78" s="106">
        <v>91</v>
      </c>
      <c r="AA78" s="106">
        <v>90</v>
      </c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2:50" ht="12.75">
      <c r="B79" s="110" t="s">
        <v>29</v>
      </c>
      <c r="C79" s="106">
        <v>313</v>
      </c>
      <c r="D79" s="106">
        <v>326</v>
      </c>
      <c r="E79" s="106">
        <v>311</v>
      </c>
      <c r="F79" s="106">
        <v>299</v>
      </c>
      <c r="G79" s="106">
        <v>294</v>
      </c>
      <c r="H79" s="106">
        <v>298</v>
      </c>
      <c r="I79" s="106">
        <v>295</v>
      </c>
      <c r="J79" s="106">
        <v>279</v>
      </c>
      <c r="K79" s="106">
        <v>291</v>
      </c>
      <c r="L79" s="106">
        <v>295</v>
      </c>
      <c r="M79" s="106">
        <v>277</v>
      </c>
      <c r="N79" s="106">
        <v>269</v>
      </c>
      <c r="O79" s="106">
        <v>271</v>
      </c>
      <c r="P79" s="106">
        <v>243</v>
      </c>
      <c r="Q79" s="106">
        <v>270</v>
      </c>
      <c r="R79" s="106">
        <v>251</v>
      </c>
      <c r="S79" s="106">
        <v>250</v>
      </c>
      <c r="T79" s="106">
        <v>244</v>
      </c>
      <c r="U79" s="106">
        <v>247</v>
      </c>
      <c r="V79" s="106">
        <v>247</v>
      </c>
      <c r="W79" s="106">
        <v>247</v>
      </c>
      <c r="X79" s="106">
        <v>256</v>
      </c>
      <c r="Y79" s="106">
        <v>246</v>
      </c>
      <c r="Z79" s="106">
        <v>250</v>
      </c>
      <c r="AA79" s="106">
        <v>251</v>
      </c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2:50" ht="12.75">
      <c r="B80" s="110" t="s">
        <v>26</v>
      </c>
      <c r="C80" s="107" t="s">
        <v>0</v>
      </c>
      <c r="D80" s="107" t="s">
        <v>0</v>
      </c>
      <c r="E80" s="107" t="s">
        <v>0</v>
      </c>
      <c r="F80" s="107" t="s">
        <v>0</v>
      </c>
      <c r="G80" s="107" t="s">
        <v>0</v>
      </c>
      <c r="H80" s="107" t="s">
        <v>0</v>
      </c>
      <c r="I80" s="107" t="s">
        <v>0</v>
      </c>
      <c r="J80" s="107" t="s">
        <v>0</v>
      </c>
      <c r="K80" s="107" t="s">
        <v>0</v>
      </c>
      <c r="L80" s="107" t="s">
        <v>0</v>
      </c>
      <c r="M80" s="106">
        <v>82</v>
      </c>
      <c r="N80" s="106">
        <v>86</v>
      </c>
      <c r="O80" s="106">
        <v>93</v>
      </c>
      <c r="P80" s="106">
        <v>86</v>
      </c>
      <c r="Q80" s="106">
        <v>90</v>
      </c>
      <c r="R80" s="106">
        <v>83</v>
      </c>
      <c r="S80" s="106">
        <v>87</v>
      </c>
      <c r="T80" s="106">
        <v>95</v>
      </c>
      <c r="U80" s="106">
        <v>91</v>
      </c>
      <c r="V80" s="106">
        <v>85</v>
      </c>
      <c r="W80" s="106">
        <v>92</v>
      </c>
      <c r="X80" s="106">
        <v>93</v>
      </c>
      <c r="Y80" s="106">
        <v>95</v>
      </c>
      <c r="Z80" s="106">
        <v>103</v>
      </c>
      <c r="AA80" s="106">
        <v>102</v>
      </c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2:50" ht="12.75">
      <c r="B81" s="110" t="s">
        <v>43</v>
      </c>
      <c r="C81" s="106">
        <v>269</v>
      </c>
      <c r="D81" s="106">
        <v>278</v>
      </c>
      <c r="E81" s="106">
        <v>299</v>
      </c>
      <c r="F81" s="106">
        <v>321</v>
      </c>
      <c r="G81" s="106">
        <v>339</v>
      </c>
      <c r="H81" s="106">
        <v>359</v>
      </c>
      <c r="I81" s="106">
        <v>364</v>
      </c>
      <c r="J81" s="106">
        <v>391</v>
      </c>
      <c r="K81" s="106">
        <v>332</v>
      </c>
      <c r="L81" s="106">
        <v>350</v>
      </c>
      <c r="M81" s="106">
        <v>398</v>
      </c>
      <c r="N81" s="106">
        <v>395</v>
      </c>
      <c r="O81" s="106">
        <v>394</v>
      </c>
      <c r="P81" s="106">
        <v>364</v>
      </c>
      <c r="Q81" s="106">
        <v>368</v>
      </c>
      <c r="R81" s="106">
        <v>359</v>
      </c>
      <c r="S81" s="106">
        <v>358</v>
      </c>
      <c r="T81" s="106">
        <v>367</v>
      </c>
      <c r="U81" s="106">
        <v>344</v>
      </c>
      <c r="V81" s="106">
        <v>335</v>
      </c>
      <c r="W81" s="106">
        <v>295</v>
      </c>
      <c r="X81" s="106">
        <v>272</v>
      </c>
      <c r="Y81" s="106">
        <v>269</v>
      </c>
      <c r="Z81" s="106">
        <v>270</v>
      </c>
      <c r="AA81" s="106">
        <v>267</v>
      </c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2:50" ht="12.75">
      <c r="B82" s="110" t="s">
        <v>18</v>
      </c>
      <c r="C82" s="106">
        <v>559</v>
      </c>
      <c r="D82" s="106">
        <v>569</v>
      </c>
      <c r="E82" s="106">
        <v>563</v>
      </c>
      <c r="F82" s="106">
        <v>560</v>
      </c>
      <c r="G82" s="106">
        <v>541</v>
      </c>
      <c r="H82" s="106">
        <v>550</v>
      </c>
      <c r="I82" s="106">
        <v>537</v>
      </c>
      <c r="J82" s="106">
        <v>537</v>
      </c>
      <c r="K82" s="106">
        <v>506</v>
      </c>
      <c r="L82" s="106">
        <v>502</v>
      </c>
      <c r="M82" s="106">
        <v>457</v>
      </c>
      <c r="N82" s="106">
        <v>430</v>
      </c>
      <c r="O82" s="106">
        <v>402</v>
      </c>
      <c r="P82" s="106">
        <v>402</v>
      </c>
      <c r="Q82" s="106">
        <v>398</v>
      </c>
      <c r="R82" s="106">
        <v>387</v>
      </c>
      <c r="S82" s="106">
        <v>386</v>
      </c>
      <c r="T82" s="106">
        <v>370</v>
      </c>
      <c r="U82" s="106">
        <v>356</v>
      </c>
      <c r="V82" s="106">
        <v>345</v>
      </c>
      <c r="W82" s="106">
        <v>359</v>
      </c>
      <c r="X82" s="106">
        <v>350</v>
      </c>
      <c r="Y82" s="106">
        <v>339</v>
      </c>
      <c r="Z82" s="106">
        <v>338</v>
      </c>
      <c r="AA82" s="106">
        <v>348</v>
      </c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2:50" ht="12.75">
      <c r="B83" s="110" t="s">
        <v>44</v>
      </c>
      <c r="C83" s="106">
        <v>120</v>
      </c>
      <c r="D83" s="106">
        <v>118</v>
      </c>
      <c r="E83" s="106">
        <v>116</v>
      </c>
      <c r="F83" s="106">
        <v>118</v>
      </c>
      <c r="G83" s="106">
        <v>117</v>
      </c>
      <c r="H83" s="106">
        <v>117</v>
      </c>
      <c r="I83" s="106">
        <v>120</v>
      </c>
      <c r="J83" s="106">
        <v>117</v>
      </c>
      <c r="K83" s="106">
        <v>119</v>
      </c>
      <c r="L83" s="106">
        <v>116</v>
      </c>
      <c r="M83" s="106">
        <v>114</v>
      </c>
      <c r="N83" s="106">
        <v>115</v>
      </c>
      <c r="O83" s="106">
        <v>112</v>
      </c>
      <c r="P83" s="106">
        <v>107</v>
      </c>
      <c r="Q83" s="106">
        <v>107</v>
      </c>
      <c r="R83" s="106">
        <v>109</v>
      </c>
      <c r="S83" s="106">
        <v>111</v>
      </c>
      <c r="T83" s="106">
        <v>114</v>
      </c>
      <c r="U83" s="106">
        <v>107</v>
      </c>
      <c r="V83" s="106">
        <v>111</v>
      </c>
      <c r="W83" s="106">
        <v>119</v>
      </c>
      <c r="X83" s="106">
        <v>120</v>
      </c>
      <c r="Y83" s="106">
        <v>124</v>
      </c>
      <c r="Z83" s="106">
        <v>124</v>
      </c>
      <c r="AA83" s="106">
        <v>129</v>
      </c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2:50" ht="12.75">
      <c r="B84" s="110" t="s">
        <v>25</v>
      </c>
      <c r="C84" s="106">
        <v>145</v>
      </c>
      <c r="D84" s="106">
        <v>114</v>
      </c>
      <c r="E84" s="106">
        <v>107</v>
      </c>
      <c r="F84" s="106">
        <v>106</v>
      </c>
      <c r="G84" s="106">
        <v>113</v>
      </c>
      <c r="H84" s="106">
        <v>105</v>
      </c>
      <c r="I84" s="106">
        <v>104</v>
      </c>
      <c r="J84" s="106">
        <v>107</v>
      </c>
      <c r="K84" s="106">
        <v>107</v>
      </c>
      <c r="L84" s="106">
        <v>104</v>
      </c>
      <c r="M84" s="106">
        <v>101</v>
      </c>
      <c r="N84" s="106">
        <v>103</v>
      </c>
      <c r="O84" s="106">
        <v>105</v>
      </c>
      <c r="P84" s="106">
        <v>106</v>
      </c>
      <c r="Q84" s="106">
        <v>108</v>
      </c>
      <c r="R84" s="106">
        <v>110</v>
      </c>
      <c r="S84" s="106">
        <v>118</v>
      </c>
      <c r="T84" s="106">
        <v>125</v>
      </c>
      <c r="U84" s="106">
        <v>128</v>
      </c>
      <c r="V84" s="106">
        <v>123</v>
      </c>
      <c r="W84" s="106">
        <v>128</v>
      </c>
      <c r="X84" s="106">
        <v>129</v>
      </c>
      <c r="Y84" s="106">
        <v>129</v>
      </c>
      <c r="Z84" s="106">
        <v>138</v>
      </c>
      <c r="AA84" s="106">
        <v>129</v>
      </c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2:50" ht="12.75">
      <c r="B85" s="110" t="s">
        <v>27</v>
      </c>
      <c r="C85" s="107" t="s">
        <v>0</v>
      </c>
      <c r="D85" s="107" t="s">
        <v>0</v>
      </c>
      <c r="E85" s="107" t="s">
        <v>0</v>
      </c>
      <c r="F85" s="107" t="s">
        <v>0</v>
      </c>
      <c r="G85" s="107" t="s">
        <v>0</v>
      </c>
      <c r="H85" s="106">
        <v>87</v>
      </c>
      <c r="I85" s="106">
        <v>94</v>
      </c>
      <c r="J85" s="106">
        <v>92</v>
      </c>
      <c r="K85" s="106">
        <v>93</v>
      </c>
      <c r="L85" s="106">
        <v>88</v>
      </c>
      <c r="M85" s="106">
        <v>92</v>
      </c>
      <c r="N85" s="106">
        <v>88</v>
      </c>
      <c r="O85" s="106">
        <v>88</v>
      </c>
      <c r="P85" s="106">
        <v>83</v>
      </c>
      <c r="Q85" s="106">
        <v>87</v>
      </c>
      <c r="R85" s="106">
        <v>81</v>
      </c>
      <c r="S85" s="106">
        <v>78</v>
      </c>
      <c r="T85" s="106">
        <v>88</v>
      </c>
      <c r="U85" s="106">
        <v>83</v>
      </c>
      <c r="V85" s="106">
        <v>81</v>
      </c>
      <c r="W85" s="106">
        <v>82</v>
      </c>
      <c r="X85" s="106">
        <v>80</v>
      </c>
      <c r="Y85" s="106">
        <v>83</v>
      </c>
      <c r="Z85" s="106">
        <v>81</v>
      </c>
      <c r="AA85" s="106">
        <v>86</v>
      </c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2:50" ht="12.75">
      <c r="B86" s="110" t="s">
        <v>45</v>
      </c>
      <c r="C86" s="106">
        <v>113</v>
      </c>
      <c r="D86" s="106">
        <v>84</v>
      </c>
      <c r="E86" s="106">
        <v>75</v>
      </c>
      <c r="F86" s="106">
        <v>78</v>
      </c>
      <c r="G86" s="106">
        <v>72</v>
      </c>
      <c r="H86" s="106">
        <v>72</v>
      </c>
      <c r="I86" s="106">
        <v>69</v>
      </c>
      <c r="J86" s="106">
        <v>66</v>
      </c>
      <c r="K86" s="106">
        <v>65</v>
      </c>
      <c r="L86" s="106">
        <v>62</v>
      </c>
      <c r="M86" s="106">
        <v>61</v>
      </c>
      <c r="N86" s="106">
        <v>63</v>
      </c>
      <c r="O86" s="106">
        <v>62</v>
      </c>
      <c r="P86" s="106">
        <v>64</v>
      </c>
      <c r="Q86" s="106">
        <v>66</v>
      </c>
      <c r="R86" s="106">
        <v>71</v>
      </c>
      <c r="S86" s="106">
        <v>68</v>
      </c>
      <c r="T86" s="106">
        <v>70</v>
      </c>
      <c r="U86" s="106">
        <v>69</v>
      </c>
      <c r="V86" s="106">
        <v>69</v>
      </c>
      <c r="W86" s="106">
        <v>65</v>
      </c>
      <c r="X86" s="106">
        <v>65</v>
      </c>
      <c r="Y86" s="106">
        <v>64</v>
      </c>
      <c r="Z86" s="106">
        <v>68</v>
      </c>
      <c r="AA86" s="106">
        <v>65</v>
      </c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2:50" ht="12.75">
      <c r="B87" s="110" t="s">
        <v>23</v>
      </c>
      <c r="C87" s="107" t="s">
        <v>0</v>
      </c>
      <c r="D87" s="107" t="s">
        <v>0</v>
      </c>
      <c r="E87" s="106">
        <v>161</v>
      </c>
      <c r="F87" s="106">
        <v>147</v>
      </c>
      <c r="G87" s="106">
        <v>152</v>
      </c>
      <c r="H87" s="106">
        <v>154</v>
      </c>
      <c r="I87" s="106">
        <v>153</v>
      </c>
      <c r="J87" s="106">
        <v>163</v>
      </c>
      <c r="K87" s="106">
        <v>167</v>
      </c>
      <c r="L87" s="106">
        <v>165</v>
      </c>
      <c r="M87" s="106">
        <v>166</v>
      </c>
      <c r="N87" s="106">
        <v>165</v>
      </c>
      <c r="O87" s="106">
        <v>168</v>
      </c>
      <c r="P87" s="106">
        <v>164</v>
      </c>
      <c r="Q87" s="106">
        <v>157</v>
      </c>
      <c r="R87" s="106">
        <v>152</v>
      </c>
      <c r="S87" s="106">
        <v>160</v>
      </c>
      <c r="T87" s="106">
        <v>159</v>
      </c>
      <c r="U87" s="106">
        <v>149</v>
      </c>
      <c r="V87" s="106">
        <v>163</v>
      </c>
      <c r="W87" s="106">
        <v>155</v>
      </c>
      <c r="X87" s="106">
        <v>159</v>
      </c>
      <c r="Y87" s="106">
        <v>150</v>
      </c>
      <c r="Z87" s="106">
        <v>151</v>
      </c>
      <c r="AA87" s="106">
        <v>155</v>
      </c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2:50" ht="12.75">
      <c r="B88" s="110" t="s">
        <v>46</v>
      </c>
      <c r="C88" s="106">
        <v>193</v>
      </c>
      <c r="D88" s="106">
        <v>154</v>
      </c>
      <c r="E88" s="106">
        <v>123</v>
      </c>
      <c r="F88" s="106">
        <v>103</v>
      </c>
      <c r="G88" s="106">
        <v>100</v>
      </c>
      <c r="H88" s="106">
        <v>100</v>
      </c>
      <c r="I88" s="106">
        <v>98</v>
      </c>
      <c r="J88" s="106">
        <v>100</v>
      </c>
      <c r="K88" s="106">
        <v>93</v>
      </c>
      <c r="L88" s="106">
        <v>85</v>
      </c>
      <c r="M88" s="106">
        <v>89</v>
      </c>
      <c r="N88" s="106">
        <v>91</v>
      </c>
      <c r="O88" s="106">
        <v>97</v>
      </c>
      <c r="P88" s="106">
        <v>94</v>
      </c>
      <c r="Q88" s="106">
        <v>101</v>
      </c>
      <c r="R88" s="106">
        <v>101</v>
      </c>
      <c r="S88" s="106">
        <v>98</v>
      </c>
      <c r="T88" s="106">
        <v>103</v>
      </c>
      <c r="U88" s="106">
        <v>99</v>
      </c>
      <c r="V88" s="106">
        <v>94</v>
      </c>
      <c r="W88" s="106">
        <v>100</v>
      </c>
      <c r="X88" s="106">
        <v>101</v>
      </c>
      <c r="Y88" s="106">
        <v>107</v>
      </c>
      <c r="Z88" s="106">
        <v>112</v>
      </c>
      <c r="AA88" s="106">
        <v>125</v>
      </c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2:50" ht="12.75">
      <c r="B89" s="110" t="s">
        <v>24</v>
      </c>
      <c r="C89" s="106">
        <v>139</v>
      </c>
      <c r="D89" s="106">
        <v>127</v>
      </c>
      <c r="E89" s="106">
        <v>110</v>
      </c>
      <c r="F89" s="106">
        <v>123</v>
      </c>
      <c r="G89" s="106">
        <v>123</v>
      </c>
      <c r="H89" s="106">
        <v>142</v>
      </c>
      <c r="I89" s="106">
        <v>137</v>
      </c>
      <c r="J89" s="106">
        <v>133</v>
      </c>
      <c r="K89" s="106">
        <v>131</v>
      </c>
      <c r="L89" s="106">
        <v>126</v>
      </c>
      <c r="M89" s="106">
        <v>128</v>
      </c>
      <c r="N89" s="106">
        <v>125</v>
      </c>
      <c r="O89" s="106">
        <v>123</v>
      </c>
      <c r="P89" s="106">
        <v>122</v>
      </c>
      <c r="Q89" s="106">
        <v>120</v>
      </c>
      <c r="R89" s="106">
        <v>117</v>
      </c>
      <c r="S89" s="106">
        <v>115</v>
      </c>
      <c r="T89" s="106">
        <v>115</v>
      </c>
      <c r="U89" s="106">
        <v>121</v>
      </c>
      <c r="V89" s="106">
        <v>109</v>
      </c>
      <c r="W89" s="106">
        <v>120</v>
      </c>
      <c r="X89" s="106">
        <v>115</v>
      </c>
      <c r="Y89" s="106">
        <v>111</v>
      </c>
      <c r="Z89" s="106">
        <v>112</v>
      </c>
      <c r="AA89" s="106">
        <v>115</v>
      </c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2:50" ht="12.75">
      <c r="B90" s="110" t="s">
        <v>47</v>
      </c>
      <c r="C90" s="106">
        <v>125</v>
      </c>
      <c r="D90" s="106">
        <v>121</v>
      </c>
      <c r="E90" s="106">
        <v>114</v>
      </c>
      <c r="F90" s="106">
        <v>123</v>
      </c>
      <c r="G90" s="106">
        <v>126</v>
      </c>
      <c r="H90" s="106">
        <v>123</v>
      </c>
      <c r="I90" s="106">
        <v>120</v>
      </c>
      <c r="J90" s="106">
        <v>125</v>
      </c>
      <c r="K90" s="106">
        <v>125</v>
      </c>
      <c r="L90" s="106">
        <v>117</v>
      </c>
      <c r="M90" s="106">
        <v>120</v>
      </c>
      <c r="N90" s="106">
        <v>122</v>
      </c>
      <c r="O90" s="106">
        <v>117</v>
      </c>
      <c r="P90" s="106">
        <v>116</v>
      </c>
      <c r="Q90" s="106">
        <v>115</v>
      </c>
      <c r="R90" s="106">
        <v>110</v>
      </c>
      <c r="S90" s="106">
        <v>110</v>
      </c>
      <c r="T90" s="106">
        <v>113</v>
      </c>
      <c r="U90" s="106">
        <v>121</v>
      </c>
      <c r="V90" s="106">
        <v>106</v>
      </c>
      <c r="W90" s="106">
        <v>114</v>
      </c>
      <c r="X90" s="106">
        <v>113</v>
      </c>
      <c r="Y90" s="106">
        <v>106</v>
      </c>
      <c r="Z90" s="106">
        <v>112</v>
      </c>
      <c r="AA90" s="107" t="s">
        <v>0</v>
      </c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2:50" ht="12.75">
      <c r="B91" s="110" t="s">
        <v>21</v>
      </c>
      <c r="C91" s="106">
        <v>178</v>
      </c>
      <c r="D91" s="107" t="s">
        <v>0</v>
      </c>
      <c r="E91" s="107" t="s">
        <v>0</v>
      </c>
      <c r="F91" s="107" t="s">
        <v>0</v>
      </c>
      <c r="G91" s="107" t="s">
        <v>0</v>
      </c>
      <c r="H91" s="106">
        <v>166</v>
      </c>
      <c r="I91" s="107" t="s">
        <v>0</v>
      </c>
      <c r="J91" s="107" t="s">
        <v>0</v>
      </c>
      <c r="K91" s="107" t="s">
        <v>0</v>
      </c>
      <c r="L91" s="107" t="s">
        <v>0</v>
      </c>
      <c r="M91" s="106">
        <v>162</v>
      </c>
      <c r="N91" s="106">
        <v>153</v>
      </c>
      <c r="O91" s="106">
        <v>153</v>
      </c>
      <c r="P91" s="106">
        <v>149</v>
      </c>
      <c r="Q91" s="106">
        <v>150</v>
      </c>
      <c r="R91" s="106">
        <v>146</v>
      </c>
      <c r="S91" s="106">
        <v>140</v>
      </c>
      <c r="T91" s="106">
        <v>137</v>
      </c>
      <c r="U91" s="106">
        <v>136</v>
      </c>
      <c r="V91" s="106">
        <v>135</v>
      </c>
      <c r="W91" s="106">
        <v>141</v>
      </c>
      <c r="X91" s="106">
        <v>140</v>
      </c>
      <c r="Y91" s="106">
        <v>136</v>
      </c>
      <c r="Z91" s="106">
        <v>137</v>
      </c>
      <c r="AA91" s="106">
        <v>140</v>
      </c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2:50" ht="12.75">
      <c r="B92" s="110" t="s">
        <v>28</v>
      </c>
      <c r="C92" s="106">
        <v>213</v>
      </c>
      <c r="D92" s="106">
        <v>211</v>
      </c>
      <c r="E92" s="106">
        <v>213</v>
      </c>
      <c r="F92" s="106">
        <v>207</v>
      </c>
      <c r="G92" s="106">
        <v>206</v>
      </c>
      <c r="H92" s="106">
        <v>207</v>
      </c>
      <c r="I92" s="106">
        <v>210</v>
      </c>
      <c r="J92" s="106">
        <v>209</v>
      </c>
      <c r="K92" s="106">
        <v>208</v>
      </c>
      <c r="L92" s="106">
        <v>205</v>
      </c>
      <c r="M92" s="106">
        <v>206</v>
      </c>
      <c r="N92" s="106">
        <v>200</v>
      </c>
      <c r="O92" s="106">
        <v>201</v>
      </c>
      <c r="P92" s="106">
        <v>206</v>
      </c>
      <c r="Q92" s="106">
        <v>208</v>
      </c>
      <c r="R92" s="106">
        <v>210</v>
      </c>
      <c r="S92" s="106">
        <v>207</v>
      </c>
      <c r="T92" s="106">
        <v>211</v>
      </c>
      <c r="U92" s="106">
        <v>208</v>
      </c>
      <c r="V92" s="106">
        <v>199</v>
      </c>
      <c r="W92" s="106">
        <v>194</v>
      </c>
      <c r="X92" s="106">
        <v>206</v>
      </c>
      <c r="Y92" s="106">
        <v>205</v>
      </c>
      <c r="Z92" s="106">
        <v>208</v>
      </c>
      <c r="AA92" s="106">
        <v>213</v>
      </c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2:50" ht="12.75">
      <c r="B93" s="110" t="s">
        <v>48</v>
      </c>
      <c r="C93" s="106">
        <v>181</v>
      </c>
      <c r="D93" s="106">
        <v>181</v>
      </c>
      <c r="E93" s="106">
        <v>180</v>
      </c>
      <c r="F93" s="106">
        <v>176</v>
      </c>
      <c r="G93" s="106">
        <v>175</v>
      </c>
      <c r="H93" s="106">
        <v>173</v>
      </c>
      <c r="I93" s="106">
        <v>171</v>
      </c>
      <c r="J93" s="106">
        <v>165</v>
      </c>
      <c r="K93" s="106">
        <v>166</v>
      </c>
      <c r="L93" s="106">
        <v>164</v>
      </c>
      <c r="M93" s="106">
        <v>165</v>
      </c>
      <c r="N93" s="106">
        <v>166</v>
      </c>
      <c r="O93" s="106">
        <v>166</v>
      </c>
      <c r="P93" s="106">
        <v>163</v>
      </c>
      <c r="Q93" s="106">
        <v>162</v>
      </c>
      <c r="R93" s="106">
        <v>162</v>
      </c>
      <c r="S93" s="106">
        <v>162</v>
      </c>
      <c r="T93" s="106">
        <v>165</v>
      </c>
      <c r="U93" s="106">
        <v>164</v>
      </c>
      <c r="V93" s="106">
        <v>161</v>
      </c>
      <c r="W93" s="106">
        <v>166</v>
      </c>
      <c r="X93" s="106">
        <v>162</v>
      </c>
      <c r="Y93" s="106">
        <v>161</v>
      </c>
      <c r="Z93" s="106">
        <v>160</v>
      </c>
      <c r="AA93" s="107" t="s">
        <v>0</v>
      </c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2:50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2:50" ht="12.75">
      <c r="B95" s="108" t="s">
        <v>107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2:50" ht="12.75">
      <c r="B96" s="108" t="s">
        <v>0</v>
      </c>
      <c r="C96" s="108" t="s">
        <v>108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2:50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102" spans="2:30" ht="12.75">
      <c r="B102" s="108" t="s">
        <v>65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2:30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2:30" ht="12.75">
      <c r="B104" s="108" t="s">
        <v>84</v>
      </c>
      <c r="C104" s="109">
        <v>42746.56958333333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2:30" ht="12.75">
      <c r="B105" s="108" t="s">
        <v>85</v>
      </c>
      <c r="C105" s="109">
        <v>42755.43928190973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2:30" ht="12.75">
      <c r="B106" s="108" t="s">
        <v>86</v>
      </c>
      <c r="C106" s="108" t="s">
        <v>87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2:30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2:30" ht="12.75">
      <c r="B108" s="108" t="s">
        <v>88</v>
      </c>
      <c r="C108" s="108" t="s">
        <v>89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2:30" ht="12.75">
      <c r="B109" s="108" t="s">
        <v>66</v>
      </c>
      <c r="C109" s="108" t="s">
        <v>156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2:30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2:30" ht="12.75">
      <c r="B111" s="110" t="s">
        <v>67</v>
      </c>
      <c r="C111" s="110" t="s">
        <v>97</v>
      </c>
      <c r="D111" s="110" t="s">
        <v>98</v>
      </c>
      <c r="E111" s="110" t="s">
        <v>99</v>
      </c>
      <c r="F111" s="110" t="s">
        <v>100</v>
      </c>
      <c r="G111" s="110" t="s">
        <v>101</v>
      </c>
      <c r="H111" s="110" t="s">
        <v>68</v>
      </c>
      <c r="I111" s="110" t="s">
        <v>91</v>
      </c>
      <c r="J111" s="110" t="s">
        <v>92</v>
      </c>
      <c r="K111" s="110" t="s">
        <v>93</v>
      </c>
      <c r="L111" s="110" t="s">
        <v>94</v>
      </c>
      <c r="M111" s="110" t="s">
        <v>50</v>
      </c>
      <c r="N111" s="110" t="s">
        <v>51</v>
      </c>
      <c r="O111" s="110" t="s">
        <v>52</v>
      </c>
      <c r="P111" s="110" t="s">
        <v>53</v>
      </c>
      <c r="Q111" s="110" t="s">
        <v>54</v>
      </c>
      <c r="R111" s="110" t="s">
        <v>55</v>
      </c>
      <c r="S111" s="110" t="s">
        <v>56</v>
      </c>
      <c r="T111" s="110" t="s">
        <v>57</v>
      </c>
      <c r="U111" s="110" t="s">
        <v>58</v>
      </c>
      <c r="V111" s="110" t="s">
        <v>59</v>
      </c>
      <c r="W111" s="110" t="s">
        <v>60</v>
      </c>
      <c r="X111" s="110" t="s">
        <v>61</v>
      </c>
      <c r="Y111" s="110" t="s">
        <v>69</v>
      </c>
      <c r="Z111" s="110" t="s">
        <v>70</v>
      </c>
      <c r="AA111" s="110" t="s">
        <v>71</v>
      </c>
      <c r="AB111" s="30"/>
      <c r="AC111" s="30"/>
      <c r="AD111" s="30"/>
    </row>
    <row r="112" spans="2:30" ht="12.75">
      <c r="B112" s="110" t="s">
        <v>72</v>
      </c>
      <c r="C112" s="107" t="s">
        <v>0</v>
      </c>
      <c r="D112" s="107" t="s">
        <v>0</v>
      </c>
      <c r="E112" s="107" t="s">
        <v>0</v>
      </c>
      <c r="F112" s="107" t="s">
        <v>0</v>
      </c>
      <c r="G112" s="107" t="s">
        <v>0</v>
      </c>
      <c r="H112" s="107" t="s">
        <v>0</v>
      </c>
      <c r="I112" s="107" t="s">
        <v>0</v>
      </c>
      <c r="J112" s="107" t="s">
        <v>0</v>
      </c>
      <c r="K112" s="107" t="s">
        <v>0</v>
      </c>
      <c r="L112" s="107" t="s">
        <v>0</v>
      </c>
      <c r="M112" s="111">
        <f>SUM(M114:M141)</f>
        <v>26892571</v>
      </c>
      <c r="N112" s="111">
        <f aca="true" t="shared" si="1" ref="N112:O112">SUM(N114:N141)</f>
        <v>26346120</v>
      </c>
      <c r="O112" s="111">
        <f t="shared" si="1"/>
        <v>25871370</v>
      </c>
      <c r="P112" s="111">
        <f>SUM(P114:P141)</f>
        <v>25315964</v>
      </c>
      <c r="Q112" s="106">
        <v>25572638</v>
      </c>
      <c r="R112" s="106">
        <v>24904355</v>
      </c>
      <c r="S112" s="106">
        <v>24724860</v>
      </c>
      <c r="T112" s="106">
        <v>24804844</v>
      </c>
      <c r="U112" s="106">
        <v>24724911</v>
      </c>
      <c r="V112" s="106">
        <v>23476182</v>
      </c>
      <c r="W112" s="106">
        <v>23779466</v>
      </c>
      <c r="X112" s="106">
        <v>24096508</v>
      </c>
      <c r="Y112" s="106">
        <v>23632410</v>
      </c>
      <c r="Z112" s="106">
        <v>24051396</v>
      </c>
      <c r="AA112" s="111">
        <f>SUM(AA114:AA141)</f>
        <v>24363382</v>
      </c>
      <c r="AB112" s="30"/>
      <c r="AC112" s="30"/>
      <c r="AD112" s="30"/>
    </row>
    <row r="113" spans="2:30" ht="12.75">
      <c r="B113" s="110" t="s">
        <v>95</v>
      </c>
      <c r="C113" s="107" t="s">
        <v>0</v>
      </c>
      <c r="D113" s="107" t="s">
        <v>0</v>
      </c>
      <c r="E113" s="107" t="s">
        <v>0</v>
      </c>
      <c r="F113" s="107" t="s">
        <v>0</v>
      </c>
      <c r="G113" s="107" t="s">
        <v>0</v>
      </c>
      <c r="H113" s="106">
        <v>21642179</v>
      </c>
      <c r="I113" s="107" t="s">
        <v>0</v>
      </c>
      <c r="J113" s="107" t="s">
        <v>0</v>
      </c>
      <c r="K113" s="107" t="s">
        <v>0</v>
      </c>
      <c r="L113" s="107" t="s">
        <v>0</v>
      </c>
      <c r="M113" s="106">
        <v>21890209</v>
      </c>
      <c r="N113" s="106">
        <v>21191436</v>
      </c>
      <c r="O113" s="106">
        <v>20778663</v>
      </c>
      <c r="P113" s="106">
        <v>20377387</v>
      </c>
      <c r="Q113" s="106">
        <v>20499993</v>
      </c>
      <c r="R113" s="106">
        <v>19830658</v>
      </c>
      <c r="S113" s="106">
        <v>19523882</v>
      </c>
      <c r="T113" s="106">
        <v>19443332</v>
      </c>
      <c r="U113" s="106">
        <v>19334795</v>
      </c>
      <c r="V113" s="106">
        <v>18361971</v>
      </c>
      <c r="W113" s="106">
        <v>18682255</v>
      </c>
      <c r="X113" s="106">
        <v>18879404</v>
      </c>
      <c r="Y113" s="106">
        <v>18409995</v>
      </c>
      <c r="Z113" s="106">
        <v>18662524</v>
      </c>
      <c r="AA113" s="111">
        <f>AA114+AA117+AA118+AA120+AA121+AA122+AA123+AA125+AA129+AA132+AA133+AA135+AA139+AA140+AA141</f>
        <v>18998537</v>
      </c>
      <c r="AB113" s="30"/>
      <c r="AC113" s="30"/>
      <c r="AD113" s="30"/>
    </row>
    <row r="114" spans="2:30" ht="12.75">
      <c r="B114" s="110" t="s">
        <v>31</v>
      </c>
      <c r="C114" s="106">
        <v>588018</v>
      </c>
      <c r="D114" s="106">
        <v>579482</v>
      </c>
      <c r="E114" s="106">
        <v>568647</v>
      </c>
      <c r="F114" s="106">
        <v>562333</v>
      </c>
      <c r="G114" s="106">
        <v>565748</v>
      </c>
      <c r="H114" s="106">
        <v>578651</v>
      </c>
      <c r="I114" s="106">
        <v>562618</v>
      </c>
      <c r="J114" s="106">
        <v>558335</v>
      </c>
      <c r="K114" s="106">
        <v>559997</v>
      </c>
      <c r="L114" s="106">
        <v>551971</v>
      </c>
      <c r="M114" s="106">
        <v>501875</v>
      </c>
      <c r="N114" s="106">
        <v>478354</v>
      </c>
      <c r="O114" s="106">
        <v>474982</v>
      </c>
      <c r="P114" s="106">
        <v>448704</v>
      </c>
      <c r="Q114" s="106">
        <v>443522</v>
      </c>
      <c r="R114" s="106">
        <v>432063</v>
      </c>
      <c r="S114" s="106">
        <v>433374</v>
      </c>
      <c r="T114" s="106">
        <v>427862</v>
      </c>
      <c r="U114" s="106">
        <v>408822</v>
      </c>
      <c r="V114" s="106">
        <v>420998</v>
      </c>
      <c r="W114" s="106">
        <v>426035</v>
      </c>
      <c r="X114" s="106">
        <v>419459</v>
      </c>
      <c r="Y114" s="106">
        <v>415692</v>
      </c>
      <c r="Z114" s="106">
        <v>414910</v>
      </c>
      <c r="AA114" s="106">
        <v>412072</v>
      </c>
      <c r="AB114" s="30"/>
      <c r="AC114" s="30"/>
      <c r="AD114" s="30"/>
    </row>
    <row r="115" spans="2:30" ht="12.75">
      <c r="B115" s="110" t="s">
        <v>32</v>
      </c>
      <c r="C115" s="106">
        <v>876468</v>
      </c>
      <c r="D115" s="106">
        <v>645286</v>
      </c>
      <c r="E115" s="106">
        <v>565321</v>
      </c>
      <c r="F115" s="106">
        <v>528180</v>
      </c>
      <c r="G115" s="106">
        <v>508358</v>
      </c>
      <c r="H115" s="106">
        <v>404684</v>
      </c>
      <c r="I115" s="106">
        <v>414246</v>
      </c>
      <c r="J115" s="106">
        <v>407387</v>
      </c>
      <c r="K115" s="106">
        <v>321805</v>
      </c>
      <c r="L115" s="106">
        <v>368414</v>
      </c>
      <c r="M115" s="106">
        <v>345254</v>
      </c>
      <c r="N115" s="106">
        <v>351431</v>
      </c>
      <c r="O115" s="106">
        <v>343410</v>
      </c>
      <c r="P115" s="106">
        <v>330695</v>
      </c>
      <c r="Q115" s="106">
        <v>355068</v>
      </c>
      <c r="R115" s="106">
        <v>346424</v>
      </c>
      <c r="S115" s="106">
        <v>331751</v>
      </c>
      <c r="T115" s="106">
        <v>353964</v>
      </c>
      <c r="U115" s="106">
        <v>340729</v>
      </c>
      <c r="V115" s="106">
        <v>341460</v>
      </c>
      <c r="W115" s="106">
        <v>355349</v>
      </c>
      <c r="X115" s="106">
        <v>343530</v>
      </c>
      <c r="Y115" s="106">
        <v>383026</v>
      </c>
      <c r="Z115" s="106">
        <v>402702</v>
      </c>
      <c r="AA115" s="106">
        <v>477275</v>
      </c>
      <c r="AB115" s="30"/>
      <c r="AC115" s="30"/>
      <c r="AD115" s="30"/>
    </row>
    <row r="116" spans="2:30" ht="12.75">
      <c r="B116" s="110" t="s">
        <v>20</v>
      </c>
      <c r="C116" s="106">
        <v>823411</v>
      </c>
      <c r="D116" s="106">
        <v>621501</v>
      </c>
      <c r="E116" s="106">
        <v>612659</v>
      </c>
      <c r="F116" s="106">
        <v>547235</v>
      </c>
      <c r="G116" s="106">
        <v>590134</v>
      </c>
      <c r="H116" s="106">
        <v>570051</v>
      </c>
      <c r="I116" s="106">
        <v>596088</v>
      </c>
      <c r="J116" s="106">
        <v>550883</v>
      </c>
      <c r="K116" s="106">
        <v>529740</v>
      </c>
      <c r="L116" s="106">
        <v>518261</v>
      </c>
      <c r="M116" s="106">
        <v>562952</v>
      </c>
      <c r="N116" s="106">
        <v>605742</v>
      </c>
      <c r="O116" s="106">
        <v>559820</v>
      </c>
      <c r="P116" s="106">
        <v>506577</v>
      </c>
      <c r="Q116" s="106">
        <v>564164</v>
      </c>
      <c r="R116" s="106">
        <v>551391</v>
      </c>
      <c r="S116" s="106">
        <v>563776</v>
      </c>
      <c r="T116" s="106">
        <v>590275</v>
      </c>
      <c r="U116" s="106">
        <v>592018</v>
      </c>
      <c r="V116" s="106">
        <v>498061</v>
      </c>
      <c r="W116" s="106">
        <v>512294</v>
      </c>
      <c r="X116" s="106">
        <v>595324</v>
      </c>
      <c r="Y116" s="106">
        <v>591097</v>
      </c>
      <c r="Z116" s="106">
        <v>577028</v>
      </c>
      <c r="AA116" s="106">
        <v>577049</v>
      </c>
      <c r="AB116" s="30"/>
      <c r="AC116" s="30"/>
      <c r="AD116" s="30"/>
    </row>
    <row r="117" spans="2:30" ht="12.75">
      <c r="B117" s="110" t="s">
        <v>33</v>
      </c>
      <c r="C117" s="106">
        <v>825893</v>
      </c>
      <c r="D117" s="106">
        <v>817628</v>
      </c>
      <c r="E117" s="106">
        <v>795214</v>
      </c>
      <c r="F117" s="106">
        <v>758704</v>
      </c>
      <c r="G117" s="106">
        <v>737076</v>
      </c>
      <c r="H117" s="106">
        <v>714077</v>
      </c>
      <c r="I117" s="106">
        <v>701034</v>
      </c>
      <c r="J117" s="106">
        <v>682535</v>
      </c>
      <c r="K117" s="106">
        <v>691304</v>
      </c>
      <c r="L117" s="106">
        <v>654980</v>
      </c>
      <c r="M117" s="106">
        <v>632339</v>
      </c>
      <c r="N117" s="106">
        <v>627015</v>
      </c>
      <c r="O117" s="106">
        <v>598320</v>
      </c>
      <c r="P117" s="106">
        <v>580539</v>
      </c>
      <c r="Q117" s="106">
        <v>590718</v>
      </c>
      <c r="R117" s="106">
        <v>586772</v>
      </c>
      <c r="S117" s="106">
        <v>556881</v>
      </c>
      <c r="T117" s="106">
        <v>567370</v>
      </c>
      <c r="U117" s="106">
        <v>586383</v>
      </c>
      <c r="V117" s="106">
        <v>561620</v>
      </c>
      <c r="W117" s="106">
        <v>551442</v>
      </c>
      <c r="X117" s="106">
        <v>547839</v>
      </c>
      <c r="Y117" s="106">
        <v>541541</v>
      </c>
      <c r="Z117" s="106">
        <v>545133</v>
      </c>
      <c r="AA117" s="106">
        <v>537557</v>
      </c>
      <c r="AB117" s="30"/>
      <c r="AC117" s="30"/>
      <c r="AD117" s="30"/>
    </row>
    <row r="118" spans="2:30" ht="12.75">
      <c r="B118" s="110" t="s">
        <v>73</v>
      </c>
      <c r="C118" s="106">
        <v>4554014</v>
      </c>
      <c r="D118" s="106">
        <v>4038837</v>
      </c>
      <c r="E118" s="106">
        <v>3805388</v>
      </c>
      <c r="F118" s="106">
        <v>3795348</v>
      </c>
      <c r="G118" s="106">
        <v>3712886</v>
      </c>
      <c r="H118" s="106">
        <v>3893967</v>
      </c>
      <c r="I118" s="106">
        <v>3871174</v>
      </c>
      <c r="J118" s="106">
        <v>3831540</v>
      </c>
      <c r="K118" s="106">
        <v>3840140</v>
      </c>
      <c r="L118" s="106">
        <v>3895004</v>
      </c>
      <c r="M118" s="106">
        <v>4027847</v>
      </c>
      <c r="N118" s="106">
        <v>3877045</v>
      </c>
      <c r="O118" s="106">
        <v>3799710</v>
      </c>
      <c r="P118" s="106">
        <v>3707919</v>
      </c>
      <c r="Q118" s="106">
        <v>3724150</v>
      </c>
      <c r="R118" s="106">
        <v>3658738</v>
      </c>
      <c r="S118" s="106">
        <v>3663281</v>
      </c>
      <c r="T118" s="106">
        <v>3480287</v>
      </c>
      <c r="U118" s="106">
        <v>3685411</v>
      </c>
      <c r="V118" s="106">
        <v>3427861</v>
      </c>
      <c r="W118" s="106">
        <v>3420764</v>
      </c>
      <c r="X118" s="106">
        <v>3636859</v>
      </c>
      <c r="Y118" s="106">
        <v>3507072</v>
      </c>
      <c r="Z118" s="106">
        <v>3526955</v>
      </c>
      <c r="AA118" s="111">
        <v>3526955</v>
      </c>
      <c r="AB118" s="30"/>
      <c r="AC118" s="30"/>
      <c r="AD118" s="30"/>
    </row>
    <row r="119" spans="2:30" ht="12.75">
      <c r="B119" s="110" t="s">
        <v>34</v>
      </c>
      <c r="C119" s="107" t="s">
        <v>0</v>
      </c>
      <c r="D119" s="107" t="s">
        <v>0</v>
      </c>
      <c r="E119" s="107" t="s">
        <v>0</v>
      </c>
      <c r="F119" s="107" t="s">
        <v>0</v>
      </c>
      <c r="G119" s="107" t="s">
        <v>0</v>
      </c>
      <c r="H119" s="107" t="s">
        <v>0</v>
      </c>
      <c r="I119" s="107" t="s">
        <v>0</v>
      </c>
      <c r="J119" s="107" t="s">
        <v>0</v>
      </c>
      <c r="K119" s="107" t="s">
        <v>0</v>
      </c>
      <c r="L119" s="107" t="s">
        <v>0</v>
      </c>
      <c r="M119" s="186">
        <v>60318</v>
      </c>
      <c r="N119" s="186">
        <v>60318</v>
      </c>
      <c r="O119" s="186">
        <v>60318</v>
      </c>
      <c r="P119" s="186">
        <v>60318</v>
      </c>
      <c r="Q119" s="106">
        <v>60318</v>
      </c>
      <c r="R119" s="106">
        <v>56841</v>
      </c>
      <c r="S119" s="106">
        <v>58937</v>
      </c>
      <c r="T119" s="106">
        <v>61827</v>
      </c>
      <c r="U119" s="106">
        <v>72521</v>
      </c>
      <c r="V119" s="106">
        <v>62740</v>
      </c>
      <c r="W119" s="106">
        <v>65752</v>
      </c>
      <c r="X119" s="106">
        <v>69207</v>
      </c>
      <c r="Y119" s="106">
        <v>74500</v>
      </c>
      <c r="Z119" s="106">
        <v>69031</v>
      </c>
      <c r="AA119" s="106">
        <v>72009</v>
      </c>
      <c r="AB119" s="30"/>
      <c r="AC119" s="30"/>
      <c r="AD119" s="30"/>
    </row>
    <row r="120" spans="2:30" ht="12.75">
      <c r="B120" s="110" t="s">
        <v>35</v>
      </c>
      <c r="C120" s="106">
        <v>926972</v>
      </c>
      <c r="D120" s="106">
        <v>924355</v>
      </c>
      <c r="E120" s="106">
        <v>919322</v>
      </c>
      <c r="F120" s="106">
        <v>940043</v>
      </c>
      <c r="G120" s="106">
        <v>966904</v>
      </c>
      <c r="H120" s="106">
        <v>993425</v>
      </c>
      <c r="I120" s="106">
        <v>995912</v>
      </c>
      <c r="J120" s="106">
        <v>974286</v>
      </c>
      <c r="K120" s="106">
        <v>1037859</v>
      </c>
      <c r="L120" s="106">
        <v>1032769</v>
      </c>
      <c r="M120" s="106">
        <v>975501</v>
      </c>
      <c r="N120" s="106">
        <v>935005</v>
      </c>
      <c r="O120" s="106">
        <v>926475</v>
      </c>
      <c r="P120" s="106">
        <v>951078</v>
      </c>
      <c r="Q120" s="106">
        <v>923709</v>
      </c>
      <c r="R120" s="106">
        <v>907180</v>
      </c>
      <c r="S120" s="106">
        <v>895418</v>
      </c>
      <c r="T120" s="106">
        <v>862665</v>
      </c>
      <c r="U120" s="106">
        <v>849920</v>
      </c>
      <c r="V120" s="106">
        <v>844920</v>
      </c>
      <c r="W120" s="106">
        <v>867451</v>
      </c>
      <c r="X120" s="106">
        <v>819916</v>
      </c>
      <c r="Y120" s="106">
        <v>834305</v>
      </c>
      <c r="Z120" s="111">
        <v>899232</v>
      </c>
      <c r="AA120" s="111">
        <v>899232</v>
      </c>
      <c r="AB120" s="30"/>
      <c r="AC120" s="30"/>
      <c r="AD120" s="30"/>
    </row>
    <row r="121" spans="2:30" ht="12.75">
      <c r="B121" s="110" t="s">
        <v>36</v>
      </c>
      <c r="C121" s="106">
        <v>764202</v>
      </c>
      <c r="D121" s="106">
        <v>748130</v>
      </c>
      <c r="E121" s="106">
        <v>728028</v>
      </c>
      <c r="F121" s="106">
        <v>642858</v>
      </c>
      <c r="G121" s="106">
        <v>623200</v>
      </c>
      <c r="H121" s="106">
        <v>656489</v>
      </c>
      <c r="I121" s="106">
        <v>667554</v>
      </c>
      <c r="J121" s="106">
        <v>649011</v>
      </c>
      <c r="K121" s="106">
        <v>650371</v>
      </c>
      <c r="L121" s="106">
        <v>639008</v>
      </c>
      <c r="M121" s="106">
        <v>609756</v>
      </c>
      <c r="N121" s="106">
        <v>602829</v>
      </c>
      <c r="O121" s="106">
        <v>599240</v>
      </c>
      <c r="P121" s="106">
        <v>588092</v>
      </c>
      <c r="Q121" s="106">
        <v>592005</v>
      </c>
      <c r="R121" s="106">
        <v>562043</v>
      </c>
      <c r="S121" s="106">
        <v>545804</v>
      </c>
      <c r="T121" s="106">
        <v>567660</v>
      </c>
      <c r="U121" s="106">
        <v>531448</v>
      </c>
      <c r="V121" s="106">
        <v>515461</v>
      </c>
      <c r="W121" s="106">
        <v>548925</v>
      </c>
      <c r="X121" s="106">
        <v>522399</v>
      </c>
      <c r="Y121" s="106">
        <v>516056</v>
      </c>
      <c r="Z121" s="106">
        <v>522424</v>
      </c>
      <c r="AA121" s="106">
        <v>520371</v>
      </c>
      <c r="AB121" s="30"/>
      <c r="AC121" s="30"/>
      <c r="AD121" s="30"/>
    </row>
    <row r="122" spans="2:30" ht="12.75">
      <c r="B122" s="110" t="s">
        <v>37</v>
      </c>
      <c r="C122" s="106">
        <v>2092852</v>
      </c>
      <c r="D122" s="106">
        <v>2070791</v>
      </c>
      <c r="E122" s="106">
        <v>2007112</v>
      </c>
      <c r="F122" s="106">
        <v>1831714</v>
      </c>
      <c r="G122" s="106">
        <v>2028781</v>
      </c>
      <c r="H122" s="106">
        <v>1950115</v>
      </c>
      <c r="I122" s="106">
        <v>2237907</v>
      </c>
      <c r="J122" s="106">
        <v>2128782</v>
      </c>
      <c r="K122" s="106">
        <v>2235261</v>
      </c>
      <c r="L122" s="106">
        <v>2298273</v>
      </c>
      <c r="M122" s="106">
        <v>2378373</v>
      </c>
      <c r="N122" s="106">
        <v>2259842</v>
      </c>
      <c r="O122" s="106">
        <v>2167972</v>
      </c>
      <c r="P122" s="106">
        <v>2361395</v>
      </c>
      <c r="Q122" s="106">
        <v>2239973</v>
      </c>
      <c r="R122" s="106">
        <v>2048325</v>
      </c>
      <c r="S122" s="106">
        <v>2119657</v>
      </c>
      <c r="T122" s="106">
        <v>2159367</v>
      </c>
      <c r="U122" s="106">
        <v>1857355</v>
      </c>
      <c r="V122" s="106">
        <v>1885877</v>
      </c>
      <c r="W122" s="106">
        <v>2056310</v>
      </c>
      <c r="X122" s="106">
        <v>1948560</v>
      </c>
      <c r="Y122" s="106">
        <v>1891595</v>
      </c>
      <c r="Z122" s="106">
        <v>2010920</v>
      </c>
      <c r="AA122" s="106">
        <v>2169075</v>
      </c>
      <c r="AB122" s="30"/>
      <c r="AC122" s="30"/>
      <c r="AD122" s="30"/>
    </row>
    <row r="123" spans="2:30" ht="12.75">
      <c r="B123" s="110" t="s">
        <v>22</v>
      </c>
      <c r="C123" s="106">
        <v>5361297</v>
      </c>
      <c r="D123" s="106">
        <v>5160824</v>
      </c>
      <c r="E123" s="106">
        <v>5282296</v>
      </c>
      <c r="F123" s="106">
        <v>4846037</v>
      </c>
      <c r="G123" s="106">
        <v>4908386</v>
      </c>
      <c r="H123" s="106">
        <v>4953817</v>
      </c>
      <c r="I123" s="106">
        <v>5062270</v>
      </c>
      <c r="J123" s="106">
        <v>5039325</v>
      </c>
      <c r="K123" s="106">
        <v>5085203</v>
      </c>
      <c r="L123" s="106">
        <v>5110021</v>
      </c>
      <c r="M123" s="106">
        <v>5246328</v>
      </c>
      <c r="N123" s="106">
        <v>5101276</v>
      </c>
      <c r="O123" s="106">
        <v>5005385</v>
      </c>
      <c r="P123" s="106">
        <v>4712963</v>
      </c>
      <c r="Q123" s="106">
        <v>4951278</v>
      </c>
      <c r="R123" s="106">
        <v>4825361</v>
      </c>
      <c r="S123" s="106">
        <v>4635318</v>
      </c>
      <c r="T123" s="106">
        <v>4746508</v>
      </c>
      <c r="U123" s="106">
        <v>4964977</v>
      </c>
      <c r="V123" s="106">
        <v>4564913</v>
      </c>
      <c r="W123" s="106">
        <v>4526226</v>
      </c>
      <c r="X123" s="106">
        <v>4711068</v>
      </c>
      <c r="Y123" s="106">
        <v>4411196</v>
      </c>
      <c r="Z123" s="106">
        <v>4525920</v>
      </c>
      <c r="AA123" s="106">
        <v>4632643</v>
      </c>
      <c r="AB123" s="30"/>
      <c r="AC123" s="30"/>
      <c r="AD123" s="30"/>
    </row>
    <row r="124" spans="2:30" ht="12.75">
      <c r="B124" s="110" t="s">
        <v>38</v>
      </c>
      <c r="C124" s="107" t="s">
        <v>0</v>
      </c>
      <c r="D124" s="107" t="s">
        <v>0</v>
      </c>
      <c r="E124" s="107" t="s">
        <v>0</v>
      </c>
      <c r="F124" s="107" t="s">
        <v>0</v>
      </c>
      <c r="G124" s="107" t="s">
        <v>0</v>
      </c>
      <c r="H124" s="107" t="s">
        <v>0</v>
      </c>
      <c r="I124" s="107" t="s">
        <v>0</v>
      </c>
      <c r="J124" s="107" t="s">
        <v>0</v>
      </c>
      <c r="K124" s="107" t="s">
        <v>0</v>
      </c>
      <c r="L124" s="107" t="s">
        <v>0</v>
      </c>
      <c r="M124" s="106">
        <v>208937</v>
      </c>
      <c r="N124" s="106">
        <v>222379</v>
      </c>
      <c r="O124" s="106">
        <v>214494</v>
      </c>
      <c r="P124" s="106">
        <v>208077</v>
      </c>
      <c r="Q124" s="106">
        <v>216342</v>
      </c>
      <c r="R124" s="106">
        <v>217437</v>
      </c>
      <c r="S124" s="106">
        <v>223134</v>
      </c>
      <c r="T124" s="106">
        <v>224875</v>
      </c>
      <c r="U124" s="106">
        <v>259530</v>
      </c>
      <c r="V124" s="106">
        <v>183406</v>
      </c>
      <c r="W124" s="106">
        <v>202185</v>
      </c>
      <c r="X124" s="106">
        <v>214534</v>
      </c>
      <c r="Y124" s="106">
        <v>197646</v>
      </c>
      <c r="Z124" s="106">
        <v>163367</v>
      </c>
      <c r="AA124" s="106">
        <v>161549</v>
      </c>
      <c r="AB124" s="30"/>
      <c r="AC124" s="30"/>
      <c r="AD124" s="30"/>
    </row>
    <row r="125" spans="2:30" ht="12.75">
      <c r="B125" s="110" t="s">
        <v>39</v>
      </c>
      <c r="C125" s="106">
        <v>2526194</v>
      </c>
      <c r="D125" s="106">
        <v>2548708</v>
      </c>
      <c r="E125" s="106">
        <v>2521691</v>
      </c>
      <c r="F125" s="106">
        <v>2525084</v>
      </c>
      <c r="G125" s="106">
        <v>2441301</v>
      </c>
      <c r="H125" s="106">
        <v>2341896</v>
      </c>
      <c r="I125" s="106">
        <v>2314243</v>
      </c>
      <c r="J125" s="106">
        <v>2395984</v>
      </c>
      <c r="K125" s="106">
        <v>2307279</v>
      </c>
      <c r="L125" s="106">
        <v>2339949</v>
      </c>
      <c r="M125" s="106">
        <v>2340216</v>
      </c>
      <c r="N125" s="106">
        <v>2332588</v>
      </c>
      <c r="O125" s="106">
        <v>2313004</v>
      </c>
      <c r="P125" s="106">
        <v>2276137</v>
      </c>
      <c r="Q125" s="106">
        <v>2261745</v>
      </c>
      <c r="R125" s="106">
        <v>2181237</v>
      </c>
      <c r="S125" s="106">
        <v>2136346</v>
      </c>
      <c r="T125" s="106">
        <v>2151722</v>
      </c>
      <c r="U125" s="106">
        <v>2028387</v>
      </c>
      <c r="V125" s="106">
        <v>1879312</v>
      </c>
      <c r="W125" s="106">
        <v>1859444</v>
      </c>
      <c r="X125" s="106">
        <v>1939013</v>
      </c>
      <c r="Y125" s="106">
        <v>2041481</v>
      </c>
      <c r="Z125" s="106">
        <v>1945608</v>
      </c>
      <c r="AA125" s="106">
        <v>1936650</v>
      </c>
      <c r="AB125" s="30"/>
      <c r="AC125" s="30"/>
      <c r="AD125" s="30"/>
    </row>
    <row r="126" spans="2:30" ht="12.75">
      <c r="B126" s="110" t="s">
        <v>40</v>
      </c>
      <c r="C126" s="106">
        <v>31245</v>
      </c>
      <c r="D126" s="106">
        <v>31068</v>
      </c>
      <c r="E126" s="106">
        <v>35130</v>
      </c>
      <c r="F126" s="106">
        <v>35330</v>
      </c>
      <c r="G126" s="106">
        <v>35141</v>
      </c>
      <c r="H126" s="106">
        <v>35648</v>
      </c>
      <c r="I126" s="106">
        <v>36297</v>
      </c>
      <c r="J126" s="106">
        <v>33990</v>
      </c>
      <c r="K126" s="106">
        <v>34196</v>
      </c>
      <c r="L126" s="106">
        <v>34293</v>
      </c>
      <c r="M126" s="106">
        <v>31957</v>
      </c>
      <c r="N126" s="106">
        <v>34145</v>
      </c>
      <c r="O126" s="106">
        <v>35773</v>
      </c>
      <c r="P126" s="106">
        <v>35554</v>
      </c>
      <c r="Q126" s="106">
        <v>33292</v>
      </c>
      <c r="R126" s="106">
        <v>30565</v>
      </c>
      <c r="S126" s="106">
        <v>28992</v>
      </c>
      <c r="T126" s="106">
        <v>29129</v>
      </c>
      <c r="U126" s="106">
        <v>27791</v>
      </c>
      <c r="V126" s="106">
        <v>26996</v>
      </c>
      <c r="W126" s="106">
        <v>27653</v>
      </c>
      <c r="X126" s="106">
        <v>28243</v>
      </c>
      <c r="Y126" s="106">
        <v>26886</v>
      </c>
      <c r="Z126" s="106">
        <v>23442</v>
      </c>
      <c r="AA126" s="106">
        <v>23328</v>
      </c>
      <c r="AB126" s="30"/>
      <c r="AC126" s="30"/>
      <c r="AD126" s="30"/>
    </row>
    <row r="127" spans="2:30" ht="12.75">
      <c r="B127" s="110" t="s">
        <v>41</v>
      </c>
      <c r="C127" s="106">
        <v>297668</v>
      </c>
      <c r="D127" s="106">
        <v>274464</v>
      </c>
      <c r="E127" s="106">
        <v>204822</v>
      </c>
      <c r="F127" s="106">
        <v>148758</v>
      </c>
      <c r="G127" s="106">
        <v>130530</v>
      </c>
      <c r="H127" s="106">
        <v>100434</v>
      </c>
      <c r="I127" s="106">
        <v>102801</v>
      </c>
      <c r="J127" s="106">
        <v>104683</v>
      </c>
      <c r="K127" s="106">
        <v>101959</v>
      </c>
      <c r="L127" s="106">
        <v>94718</v>
      </c>
      <c r="M127" s="106">
        <v>95781</v>
      </c>
      <c r="N127" s="106">
        <v>105502</v>
      </c>
      <c r="O127" s="106">
        <v>102346</v>
      </c>
      <c r="P127" s="106">
        <v>107714</v>
      </c>
      <c r="Q127" s="106">
        <v>106542</v>
      </c>
      <c r="R127" s="106">
        <v>116395</v>
      </c>
      <c r="S127" s="106">
        <v>125484</v>
      </c>
      <c r="T127" s="106">
        <v>129585</v>
      </c>
      <c r="U127" s="106">
        <v>129066</v>
      </c>
      <c r="V127" s="106">
        <v>131090</v>
      </c>
      <c r="W127" s="106">
        <v>141237</v>
      </c>
      <c r="X127" s="106">
        <v>140787</v>
      </c>
      <c r="Y127" s="106">
        <v>148565</v>
      </c>
      <c r="Z127" s="106">
        <v>153804</v>
      </c>
      <c r="AA127" s="106">
        <v>159152</v>
      </c>
      <c r="AB127" s="30"/>
      <c r="AC127" s="30"/>
      <c r="AD127" s="30"/>
    </row>
    <row r="128" spans="2:30" ht="12.75">
      <c r="B128" s="110" t="s">
        <v>42</v>
      </c>
      <c r="C128" s="106">
        <v>454849</v>
      </c>
      <c r="D128" s="106">
        <v>475310</v>
      </c>
      <c r="E128" s="106">
        <v>270586</v>
      </c>
      <c r="F128" s="106">
        <v>203890</v>
      </c>
      <c r="G128" s="106">
        <v>190062</v>
      </c>
      <c r="H128" s="106">
        <v>179740</v>
      </c>
      <c r="I128" s="106">
        <v>213748</v>
      </c>
      <c r="J128" s="106">
        <v>219062</v>
      </c>
      <c r="K128" s="106">
        <v>218369</v>
      </c>
      <c r="L128" s="106">
        <v>218146</v>
      </c>
      <c r="M128" s="106">
        <v>209545</v>
      </c>
      <c r="N128" s="106">
        <v>220013</v>
      </c>
      <c r="O128" s="106">
        <v>232874</v>
      </c>
      <c r="P128" s="106">
        <v>229684</v>
      </c>
      <c r="Q128" s="106">
        <v>232211</v>
      </c>
      <c r="R128" s="106">
        <v>237996</v>
      </c>
      <c r="S128" s="106">
        <v>246315</v>
      </c>
      <c r="T128" s="106">
        <v>244578</v>
      </c>
      <c r="U128" s="106">
        <v>234646</v>
      </c>
      <c r="V128" s="106">
        <v>245632</v>
      </c>
      <c r="W128" s="106">
        <v>258623</v>
      </c>
      <c r="X128" s="106">
        <v>258934</v>
      </c>
      <c r="Y128" s="106">
        <v>262504</v>
      </c>
      <c r="Z128" s="106">
        <v>263063</v>
      </c>
      <c r="AA128" s="106">
        <v>265891</v>
      </c>
      <c r="AB128" s="30"/>
      <c r="AC128" s="30"/>
      <c r="AD128" s="30"/>
    </row>
    <row r="129" spans="2:30" ht="12.75">
      <c r="B129" s="110" t="s">
        <v>29</v>
      </c>
      <c r="C129" s="106">
        <v>39594</v>
      </c>
      <c r="D129" s="106">
        <v>40925</v>
      </c>
      <c r="E129" s="106">
        <v>39057</v>
      </c>
      <c r="F129" s="106">
        <v>38118</v>
      </c>
      <c r="G129" s="106">
        <v>37243</v>
      </c>
      <c r="H129" s="106">
        <v>37809</v>
      </c>
      <c r="I129" s="106">
        <v>37334</v>
      </c>
      <c r="J129" s="106">
        <v>37021</v>
      </c>
      <c r="K129" s="106">
        <v>37112</v>
      </c>
      <c r="L129" s="106">
        <v>37620</v>
      </c>
      <c r="M129" s="106">
        <v>37231</v>
      </c>
      <c r="N129" s="106">
        <v>34446</v>
      </c>
      <c r="O129" s="106">
        <v>34627</v>
      </c>
      <c r="P129" s="106">
        <v>31141</v>
      </c>
      <c r="Q129" s="106">
        <v>34541</v>
      </c>
      <c r="R129" s="106">
        <v>32409</v>
      </c>
      <c r="S129" s="106">
        <v>32303</v>
      </c>
      <c r="T129" s="106">
        <v>31981</v>
      </c>
      <c r="U129" s="106">
        <v>32280</v>
      </c>
      <c r="V129" s="106">
        <v>32321</v>
      </c>
      <c r="W129" s="106">
        <v>32474</v>
      </c>
      <c r="X129" s="106">
        <v>33552</v>
      </c>
      <c r="Y129" s="106">
        <v>32288</v>
      </c>
      <c r="Z129" s="106">
        <v>32710</v>
      </c>
      <c r="AA129" s="106">
        <v>32958</v>
      </c>
      <c r="AB129" s="30"/>
      <c r="AC129" s="30"/>
      <c r="AD129" s="30"/>
    </row>
    <row r="130" spans="2:30" ht="12.75">
      <c r="B130" s="110" t="s">
        <v>26</v>
      </c>
      <c r="C130" s="107" t="s">
        <v>0</v>
      </c>
      <c r="D130" s="107" t="s">
        <v>0</v>
      </c>
      <c r="E130" s="107" t="s">
        <v>0</v>
      </c>
      <c r="F130" s="107" t="s">
        <v>0</v>
      </c>
      <c r="G130" s="107" t="s">
        <v>0</v>
      </c>
      <c r="H130" s="107" t="s">
        <v>0</v>
      </c>
      <c r="I130" s="107" t="s">
        <v>0</v>
      </c>
      <c r="J130" s="107" t="s">
        <v>0</v>
      </c>
      <c r="K130" s="107" t="s">
        <v>0</v>
      </c>
      <c r="L130" s="107" t="s">
        <v>0</v>
      </c>
      <c r="M130" s="106">
        <v>482075</v>
      </c>
      <c r="N130" s="106">
        <v>502681</v>
      </c>
      <c r="O130" s="106">
        <v>547133</v>
      </c>
      <c r="P130" s="106">
        <v>502089</v>
      </c>
      <c r="Q130" s="106">
        <v>525536</v>
      </c>
      <c r="R130" s="106">
        <v>486493</v>
      </c>
      <c r="S130" s="106">
        <v>504116</v>
      </c>
      <c r="T130" s="106">
        <v>550373</v>
      </c>
      <c r="U130" s="106">
        <v>528599</v>
      </c>
      <c r="V130" s="106">
        <v>492933</v>
      </c>
      <c r="W130" s="106">
        <v>490638</v>
      </c>
      <c r="X130" s="106">
        <v>494597</v>
      </c>
      <c r="Y130" s="106">
        <v>506987</v>
      </c>
      <c r="Z130" s="106">
        <v>547395</v>
      </c>
      <c r="AA130" s="106">
        <v>545284</v>
      </c>
      <c r="AB130" s="30"/>
      <c r="AC130" s="30"/>
      <c r="AD130" s="30"/>
    </row>
    <row r="131" spans="2:30" ht="12.75">
      <c r="B131" s="110" t="s">
        <v>43</v>
      </c>
      <c r="C131" s="106">
        <v>2962</v>
      </c>
      <c r="D131" s="106">
        <v>3056</v>
      </c>
      <c r="E131" s="106">
        <v>3246</v>
      </c>
      <c r="F131" s="106">
        <v>3438</v>
      </c>
      <c r="G131" s="106">
        <v>3580</v>
      </c>
      <c r="H131" s="106">
        <v>3739</v>
      </c>
      <c r="I131" s="106">
        <v>3726</v>
      </c>
      <c r="J131" s="106">
        <v>3948</v>
      </c>
      <c r="K131" s="106">
        <v>3300</v>
      </c>
      <c r="L131" s="106">
        <v>3428</v>
      </c>
      <c r="M131" s="106">
        <v>3865</v>
      </c>
      <c r="N131" s="106">
        <v>3832</v>
      </c>
      <c r="O131" s="106">
        <v>3822</v>
      </c>
      <c r="P131" s="106">
        <v>3718</v>
      </c>
      <c r="Q131" s="106">
        <v>3751</v>
      </c>
      <c r="R131" s="106">
        <v>3681</v>
      </c>
      <c r="S131" s="106">
        <v>3674</v>
      </c>
      <c r="T131" s="106">
        <v>3791</v>
      </c>
      <c r="U131" s="106">
        <v>3556</v>
      </c>
      <c r="V131" s="106">
        <v>3459</v>
      </c>
      <c r="W131" s="106">
        <v>3379</v>
      </c>
      <c r="X131" s="106">
        <v>3109</v>
      </c>
      <c r="Y131" s="106">
        <v>3077</v>
      </c>
      <c r="Z131" s="106">
        <v>3160</v>
      </c>
      <c r="AA131" s="106">
        <v>3124</v>
      </c>
      <c r="AB131" s="30"/>
      <c r="AC131" s="30"/>
      <c r="AD131" s="30"/>
    </row>
    <row r="132" spans="2:30" ht="12.75">
      <c r="B132" s="110" t="s">
        <v>18</v>
      </c>
      <c r="C132" s="106">
        <v>1121071</v>
      </c>
      <c r="D132" s="106">
        <v>1132912</v>
      </c>
      <c r="E132" s="106">
        <v>1117974</v>
      </c>
      <c r="F132" s="106">
        <v>1113696</v>
      </c>
      <c r="G132" s="106">
        <v>1065889</v>
      </c>
      <c r="H132" s="106">
        <v>1081552</v>
      </c>
      <c r="I132" s="106">
        <v>1064784</v>
      </c>
      <c r="J132" s="106">
        <v>1055661</v>
      </c>
      <c r="K132" s="106">
        <v>997568</v>
      </c>
      <c r="L132" s="106">
        <v>986945</v>
      </c>
      <c r="M132" s="106">
        <v>893681</v>
      </c>
      <c r="N132" s="106">
        <v>829912</v>
      </c>
      <c r="O132" s="106">
        <v>783907</v>
      </c>
      <c r="P132" s="106">
        <v>773614</v>
      </c>
      <c r="Q132" s="106">
        <v>766861</v>
      </c>
      <c r="R132" s="106">
        <v>744191</v>
      </c>
      <c r="S132" s="106">
        <v>740617</v>
      </c>
      <c r="T132" s="106">
        <v>708887</v>
      </c>
      <c r="U132" s="106">
        <v>686695</v>
      </c>
      <c r="V132" s="106">
        <v>661850</v>
      </c>
      <c r="W132" s="106">
        <v>672207</v>
      </c>
      <c r="X132" s="106">
        <v>650435</v>
      </c>
      <c r="Y132" s="106">
        <v>625204</v>
      </c>
      <c r="Z132" s="106">
        <v>624825</v>
      </c>
      <c r="AA132" s="106">
        <v>639989</v>
      </c>
      <c r="AB132" s="30"/>
      <c r="AC132" s="30"/>
      <c r="AD132" s="30"/>
    </row>
    <row r="133" spans="2:30" ht="12.75">
      <c r="B133" s="110" t="s">
        <v>44</v>
      </c>
      <c r="C133" s="106">
        <v>414985</v>
      </c>
      <c r="D133" s="106">
        <v>411364</v>
      </c>
      <c r="E133" s="106">
        <v>402655</v>
      </c>
      <c r="F133" s="106">
        <v>405631</v>
      </c>
      <c r="G133" s="106">
        <v>404324</v>
      </c>
      <c r="H133" s="106">
        <v>400882</v>
      </c>
      <c r="I133" s="106">
        <v>409701</v>
      </c>
      <c r="J133" s="106">
        <v>399184</v>
      </c>
      <c r="K133" s="106">
        <v>405220</v>
      </c>
      <c r="L133" s="106">
        <v>391482</v>
      </c>
      <c r="M133" s="106">
        <v>385112</v>
      </c>
      <c r="N133" s="106">
        <v>387854</v>
      </c>
      <c r="O133" s="106">
        <v>376296</v>
      </c>
      <c r="P133" s="106">
        <v>361308</v>
      </c>
      <c r="Q133" s="106">
        <v>360202</v>
      </c>
      <c r="R133" s="106">
        <v>355457</v>
      </c>
      <c r="S133" s="106">
        <v>360043</v>
      </c>
      <c r="T133" s="106">
        <v>370769</v>
      </c>
      <c r="U133" s="106">
        <v>340483</v>
      </c>
      <c r="V133" s="106">
        <v>350213</v>
      </c>
      <c r="W133" s="106">
        <v>376918</v>
      </c>
      <c r="X133" s="106">
        <v>345098</v>
      </c>
      <c r="Y133" s="106">
        <v>354435</v>
      </c>
      <c r="Z133" s="106">
        <v>356189</v>
      </c>
      <c r="AA133" s="106">
        <v>351319</v>
      </c>
      <c r="AB133" s="30"/>
      <c r="AC133" s="30"/>
      <c r="AD133" s="30"/>
    </row>
    <row r="134" spans="2:30" ht="12.75">
      <c r="B134" s="110" t="s">
        <v>25</v>
      </c>
      <c r="C134" s="106">
        <v>2698555</v>
      </c>
      <c r="D134" s="106">
        <v>2105038</v>
      </c>
      <c r="E134" s="106">
        <v>1915782</v>
      </c>
      <c r="F134" s="106">
        <v>1880155</v>
      </c>
      <c r="G134" s="106">
        <v>1956935</v>
      </c>
      <c r="H134" s="106">
        <v>1887418</v>
      </c>
      <c r="I134" s="106">
        <v>1859243</v>
      </c>
      <c r="J134" s="106">
        <v>1908144</v>
      </c>
      <c r="K134" s="106">
        <v>1913483</v>
      </c>
      <c r="L134" s="106">
        <v>1851533</v>
      </c>
      <c r="M134" s="106">
        <v>1803928</v>
      </c>
      <c r="N134" s="106">
        <v>1832106</v>
      </c>
      <c r="O134" s="106">
        <v>1766987</v>
      </c>
      <c r="P134" s="106">
        <v>1720919</v>
      </c>
      <c r="Q134" s="106">
        <v>1761109</v>
      </c>
      <c r="R134" s="106">
        <v>1743737</v>
      </c>
      <c r="S134" s="106">
        <v>1887627</v>
      </c>
      <c r="T134" s="106">
        <v>1939535</v>
      </c>
      <c r="U134" s="106">
        <v>1994839</v>
      </c>
      <c r="V134" s="106">
        <v>1923018</v>
      </c>
      <c r="W134" s="106">
        <v>1857414</v>
      </c>
      <c r="X134" s="106">
        <v>1894454</v>
      </c>
      <c r="Y134" s="106">
        <v>1865963</v>
      </c>
      <c r="Z134" s="106">
        <v>1954557</v>
      </c>
      <c r="AA134" s="106">
        <v>1860827</v>
      </c>
      <c r="AB134" s="30"/>
      <c r="AC134" s="30"/>
      <c r="AD134" s="30"/>
    </row>
    <row r="135" spans="2:30" ht="12.75">
      <c r="B135" s="110" t="s">
        <v>27</v>
      </c>
      <c r="C135" s="107" t="s">
        <v>0</v>
      </c>
      <c r="D135" s="107" t="s">
        <v>0</v>
      </c>
      <c r="E135" s="107" t="s">
        <v>0</v>
      </c>
      <c r="F135" s="107" t="s">
        <v>0</v>
      </c>
      <c r="G135" s="107" t="s">
        <v>0</v>
      </c>
      <c r="H135" s="106">
        <v>344661</v>
      </c>
      <c r="I135" s="106">
        <v>367913</v>
      </c>
      <c r="J135" s="106">
        <v>362166</v>
      </c>
      <c r="K135" s="106">
        <v>350011</v>
      </c>
      <c r="L135" s="106">
        <v>347413</v>
      </c>
      <c r="M135" s="106">
        <v>362173</v>
      </c>
      <c r="N135" s="106">
        <v>339555</v>
      </c>
      <c r="O135" s="106">
        <v>339792</v>
      </c>
      <c r="P135" s="106">
        <v>315260</v>
      </c>
      <c r="Q135" s="106">
        <v>336768</v>
      </c>
      <c r="R135" s="106">
        <v>310679</v>
      </c>
      <c r="S135" s="106">
        <v>293259</v>
      </c>
      <c r="T135" s="106">
        <v>321570</v>
      </c>
      <c r="U135" s="106">
        <v>309121</v>
      </c>
      <c r="V135" s="106">
        <v>298251</v>
      </c>
      <c r="W135" s="106">
        <v>297871</v>
      </c>
      <c r="X135" s="106">
        <v>292980</v>
      </c>
      <c r="Y135" s="106">
        <v>304065</v>
      </c>
      <c r="Z135" s="106">
        <v>301030</v>
      </c>
      <c r="AA135" s="106">
        <v>316766</v>
      </c>
      <c r="AB135" s="30"/>
      <c r="AC135" s="30"/>
      <c r="AD135" s="30"/>
    </row>
    <row r="136" spans="2:30" ht="12.75">
      <c r="B136" s="110" t="s">
        <v>45</v>
      </c>
      <c r="C136" s="106">
        <v>1675726</v>
      </c>
      <c r="D136" s="106">
        <v>1236071</v>
      </c>
      <c r="E136" s="106">
        <v>1113011</v>
      </c>
      <c r="F136" s="106">
        <v>1153548</v>
      </c>
      <c r="G136" s="106">
        <v>1071762</v>
      </c>
      <c r="H136" s="106">
        <v>1072031</v>
      </c>
      <c r="I136" s="106">
        <v>1018730</v>
      </c>
      <c r="J136" s="106">
        <v>973346</v>
      </c>
      <c r="K136" s="106">
        <v>960919</v>
      </c>
      <c r="L136" s="106">
        <v>911334</v>
      </c>
      <c r="M136" s="106">
        <v>900186</v>
      </c>
      <c r="N136" s="106">
        <v>925984</v>
      </c>
      <c r="O136" s="106">
        <v>923711</v>
      </c>
      <c r="P136" s="106">
        <v>940092</v>
      </c>
      <c r="Q136" s="106">
        <v>940901</v>
      </c>
      <c r="R136" s="106">
        <v>1008562</v>
      </c>
      <c r="S136" s="106">
        <v>958143</v>
      </c>
      <c r="T136" s="106">
        <v>955648</v>
      </c>
      <c r="U136" s="106">
        <v>941801</v>
      </c>
      <c r="V136" s="106">
        <v>947084</v>
      </c>
      <c r="W136" s="106">
        <v>916282</v>
      </c>
      <c r="X136" s="106">
        <v>906570</v>
      </c>
      <c r="Y136" s="106">
        <v>884710</v>
      </c>
      <c r="Z136" s="106">
        <v>942076</v>
      </c>
      <c r="AA136" s="106">
        <v>903809</v>
      </c>
      <c r="AB136" s="30"/>
      <c r="AC136" s="30"/>
      <c r="AD136" s="30"/>
    </row>
    <row r="137" spans="2:30" ht="12.75">
      <c r="B137" s="110" t="s">
        <v>23</v>
      </c>
      <c r="C137" s="107" t="s">
        <v>0</v>
      </c>
      <c r="D137" s="107" t="s">
        <v>0</v>
      </c>
      <c r="E137" s="106">
        <v>89669</v>
      </c>
      <c r="F137" s="106">
        <v>81485</v>
      </c>
      <c r="G137" s="106">
        <v>81564</v>
      </c>
      <c r="H137" s="106">
        <v>80697</v>
      </c>
      <c r="I137" s="106">
        <v>78663</v>
      </c>
      <c r="J137" s="106">
        <v>80695</v>
      </c>
      <c r="K137" s="106">
        <v>81965</v>
      </c>
      <c r="L137" s="106">
        <v>82271</v>
      </c>
      <c r="M137" s="106">
        <v>84614</v>
      </c>
      <c r="N137" s="106">
        <v>84300</v>
      </c>
      <c r="O137" s="106">
        <v>85118</v>
      </c>
      <c r="P137" s="106">
        <v>83473</v>
      </c>
      <c r="Q137" s="106">
        <v>77160</v>
      </c>
      <c r="R137" s="106">
        <v>77351</v>
      </c>
      <c r="S137" s="106">
        <v>78615</v>
      </c>
      <c r="T137" s="106">
        <v>79453</v>
      </c>
      <c r="U137" s="106">
        <v>73324</v>
      </c>
      <c r="V137" s="106">
        <v>76322</v>
      </c>
      <c r="W137" s="106">
        <v>75034</v>
      </c>
      <c r="X137" s="106">
        <v>72892</v>
      </c>
      <c r="Y137" s="106">
        <v>71870</v>
      </c>
      <c r="Z137" s="106">
        <v>72452</v>
      </c>
      <c r="AA137" s="106">
        <v>74691</v>
      </c>
      <c r="AB137" s="30"/>
      <c r="AC137" s="30"/>
      <c r="AD137" s="30"/>
    </row>
    <row r="138" spans="2:30" ht="12.75">
      <c r="B138" s="110" t="s">
        <v>46</v>
      </c>
      <c r="C138" s="106">
        <v>466146</v>
      </c>
      <c r="D138" s="106">
        <v>372029</v>
      </c>
      <c r="E138" s="106">
        <v>297052</v>
      </c>
      <c r="F138" s="106">
        <v>249919</v>
      </c>
      <c r="G138" s="106">
        <v>244492</v>
      </c>
      <c r="H138" s="106">
        <v>245459</v>
      </c>
      <c r="I138" s="106">
        <v>239080</v>
      </c>
      <c r="J138" s="106">
        <v>244012</v>
      </c>
      <c r="K138" s="106">
        <v>227097</v>
      </c>
      <c r="L138" s="106">
        <v>208621</v>
      </c>
      <c r="M138" s="106">
        <v>212950</v>
      </c>
      <c r="N138" s="106">
        <v>206251</v>
      </c>
      <c r="O138" s="106">
        <v>216901</v>
      </c>
      <c r="P138" s="106">
        <v>209667</v>
      </c>
      <c r="Q138" s="106">
        <v>196251</v>
      </c>
      <c r="R138" s="106">
        <v>196824</v>
      </c>
      <c r="S138" s="106">
        <v>190414</v>
      </c>
      <c r="T138" s="106">
        <v>198479</v>
      </c>
      <c r="U138" s="106">
        <v>191696</v>
      </c>
      <c r="V138" s="106">
        <v>182010</v>
      </c>
      <c r="W138" s="106">
        <v>191371</v>
      </c>
      <c r="X138" s="106">
        <v>194923</v>
      </c>
      <c r="Y138" s="106">
        <v>205584</v>
      </c>
      <c r="Z138" s="106">
        <v>216795</v>
      </c>
      <c r="AA138" s="106">
        <v>240857</v>
      </c>
      <c r="AB138" s="30"/>
      <c r="AC138" s="30"/>
      <c r="AD138" s="30"/>
    </row>
    <row r="139" spans="2:30" ht="12.75">
      <c r="B139" s="110" t="s">
        <v>24</v>
      </c>
      <c r="C139" s="106">
        <v>355527</v>
      </c>
      <c r="D139" s="106">
        <v>321318</v>
      </c>
      <c r="E139" s="106">
        <v>279102</v>
      </c>
      <c r="F139" s="106">
        <v>281377</v>
      </c>
      <c r="G139" s="106">
        <v>284876</v>
      </c>
      <c r="H139" s="106">
        <v>307202</v>
      </c>
      <c r="I139" s="106">
        <v>293144</v>
      </c>
      <c r="J139" s="106">
        <v>286110</v>
      </c>
      <c r="K139" s="106">
        <v>286299</v>
      </c>
      <c r="L139" s="106">
        <v>276436</v>
      </c>
      <c r="M139" s="106">
        <v>282770</v>
      </c>
      <c r="N139" s="106">
        <v>278819</v>
      </c>
      <c r="O139" s="106">
        <v>274930</v>
      </c>
      <c r="P139" s="106">
        <v>274009</v>
      </c>
      <c r="Q139" s="106">
        <v>269767</v>
      </c>
      <c r="R139" s="106">
        <v>264764</v>
      </c>
      <c r="S139" s="106">
        <v>263643</v>
      </c>
      <c r="T139" s="106">
        <v>263903</v>
      </c>
      <c r="U139" s="106">
        <v>277852</v>
      </c>
      <c r="V139" s="106">
        <v>249994</v>
      </c>
      <c r="W139" s="106">
        <v>274598</v>
      </c>
      <c r="X139" s="106">
        <v>263249</v>
      </c>
      <c r="Y139" s="106">
        <v>253894</v>
      </c>
      <c r="Z139" s="106">
        <v>252786</v>
      </c>
      <c r="AA139" s="106">
        <v>260716</v>
      </c>
      <c r="AB139" s="30"/>
      <c r="AC139" s="30"/>
      <c r="AD139" s="30"/>
    </row>
    <row r="140" spans="2:30" ht="12.75">
      <c r="B140" s="110" t="s">
        <v>47</v>
      </c>
      <c r="C140" s="106">
        <v>428459</v>
      </c>
      <c r="D140" s="106">
        <v>406913</v>
      </c>
      <c r="E140" s="106">
        <v>381206</v>
      </c>
      <c r="F140" s="106">
        <v>413299</v>
      </c>
      <c r="G140" s="106">
        <v>423812</v>
      </c>
      <c r="H140" s="106">
        <v>402093</v>
      </c>
      <c r="I140" s="106">
        <v>395142</v>
      </c>
      <c r="J140" s="106">
        <v>407368</v>
      </c>
      <c r="K140" s="106">
        <v>405422</v>
      </c>
      <c r="L140" s="106">
        <v>375071</v>
      </c>
      <c r="M140" s="106">
        <v>378013</v>
      </c>
      <c r="N140" s="106">
        <v>384574</v>
      </c>
      <c r="O140" s="106">
        <v>369911</v>
      </c>
      <c r="P140" s="106">
        <v>367401</v>
      </c>
      <c r="Q140" s="106">
        <v>365284</v>
      </c>
      <c r="R140" s="106">
        <v>351185</v>
      </c>
      <c r="S140" s="106">
        <v>346701</v>
      </c>
      <c r="T140" s="106">
        <v>353216</v>
      </c>
      <c r="U140" s="106">
        <v>370608</v>
      </c>
      <c r="V140" s="106">
        <v>325319</v>
      </c>
      <c r="W140" s="106">
        <v>350014</v>
      </c>
      <c r="X140" s="106">
        <v>345729</v>
      </c>
      <c r="Y140" s="106">
        <v>322668</v>
      </c>
      <c r="Z140" s="111">
        <v>341240</v>
      </c>
      <c r="AA140" s="111">
        <v>341240</v>
      </c>
      <c r="AB140" s="30"/>
      <c r="AC140" s="30"/>
      <c r="AD140" s="30"/>
    </row>
    <row r="141" spans="2:30" ht="12.75">
      <c r="B141" s="110" t="s">
        <v>21</v>
      </c>
      <c r="C141" s="106">
        <v>3249395</v>
      </c>
      <c r="D141" s="107" t="s">
        <v>0</v>
      </c>
      <c r="E141" s="107" t="s">
        <v>0</v>
      </c>
      <c r="F141" s="107" t="s">
        <v>0</v>
      </c>
      <c r="G141" s="107" t="s">
        <v>0</v>
      </c>
      <c r="H141" s="106">
        <v>2985543</v>
      </c>
      <c r="I141" s="107" t="s">
        <v>0</v>
      </c>
      <c r="J141" s="107" t="s">
        <v>0</v>
      </c>
      <c r="K141" s="107" t="s">
        <v>0</v>
      </c>
      <c r="L141" s="107" t="s">
        <v>0</v>
      </c>
      <c r="M141" s="106">
        <v>2838994</v>
      </c>
      <c r="N141" s="106">
        <v>2722322</v>
      </c>
      <c r="O141" s="106">
        <v>2714112</v>
      </c>
      <c r="P141" s="106">
        <v>2627827</v>
      </c>
      <c r="Q141" s="106">
        <v>2639470</v>
      </c>
      <c r="R141" s="106">
        <v>2570254</v>
      </c>
      <c r="S141" s="106">
        <v>2501237</v>
      </c>
      <c r="T141" s="106">
        <v>2429565</v>
      </c>
      <c r="U141" s="106">
        <v>2405053</v>
      </c>
      <c r="V141" s="106">
        <v>2343061</v>
      </c>
      <c r="W141" s="106">
        <v>2421576</v>
      </c>
      <c r="X141" s="106">
        <v>2403248</v>
      </c>
      <c r="Y141" s="106">
        <v>2358503</v>
      </c>
      <c r="Z141" s="106">
        <v>2362642</v>
      </c>
      <c r="AA141" s="106">
        <v>2420994</v>
      </c>
      <c r="AB141" s="30"/>
      <c r="AC141" s="30"/>
      <c r="AD141" s="30"/>
    </row>
    <row r="142" spans="2:30" ht="12.75">
      <c r="B142" s="110" t="s">
        <v>28</v>
      </c>
      <c r="C142" s="106">
        <v>211963</v>
      </c>
      <c r="D142" s="106">
        <v>213125</v>
      </c>
      <c r="E142" s="106">
        <v>213466</v>
      </c>
      <c r="F142" s="106">
        <v>209947</v>
      </c>
      <c r="G142" s="106">
        <v>210210</v>
      </c>
      <c r="H142" s="106">
        <v>212559</v>
      </c>
      <c r="I142" s="106">
        <v>216031</v>
      </c>
      <c r="J142" s="106">
        <v>217229</v>
      </c>
      <c r="K142" s="106">
        <v>217529</v>
      </c>
      <c r="L142" s="106">
        <v>212468</v>
      </c>
      <c r="M142" s="106">
        <v>215201</v>
      </c>
      <c r="N142" s="106">
        <v>209517</v>
      </c>
      <c r="O142" s="106">
        <v>210193</v>
      </c>
      <c r="P142" s="106">
        <v>214739</v>
      </c>
      <c r="Q142" s="106">
        <v>216390</v>
      </c>
      <c r="R142" s="106">
        <v>217611</v>
      </c>
      <c r="S142" s="106">
        <v>214611</v>
      </c>
      <c r="T142" s="106">
        <v>217410</v>
      </c>
      <c r="U142" s="106">
        <v>212855</v>
      </c>
      <c r="V142" s="106">
        <v>202276</v>
      </c>
      <c r="W142" s="106">
        <v>194859</v>
      </c>
      <c r="X142" s="106">
        <v>205458</v>
      </c>
      <c r="Y142" s="106">
        <v>203662</v>
      </c>
      <c r="Z142" s="106">
        <v>205541</v>
      </c>
      <c r="AA142" s="106">
        <v>209620</v>
      </c>
      <c r="AB142" s="30"/>
      <c r="AC142" s="30"/>
      <c r="AD142" s="30"/>
    </row>
    <row r="143" spans="2:30" ht="12.75">
      <c r="B143" s="110" t="s">
        <v>48</v>
      </c>
      <c r="C143" s="106">
        <v>291127</v>
      </c>
      <c r="D143" s="106">
        <v>290333</v>
      </c>
      <c r="E143" s="106">
        <v>286970</v>
      </c>
      <c r="F143" s="106">
        <v>279790</v>
      </c>
      <c r="G143" s="106">
        <v>277295</v>
      </c>
      <c r="H143" s="106">
        <v>273606</v>
      </c>
      <c r="I143" s="106">
        <v>270541</v>
      </c>
      <c r="J143" s="106">
        <v>259853</v>
      </c>
      <c r="K143" s="106">
        <v>260244</v>
      </c>
      <c r="L143" s="106">
        <v>256620</v>
      </c>
      <c r="M143" s="106">
        <v>257919</v>
      </c>
      <c r="N143" s="106">
        <v>258791</v>
      </c>
      <c r="O143" s="106">
        <v>259241</v>
      </c>
      <c r="P143" s="106">
        <v>253939</v>
      </c>
      <c r="Q143" s="106">
        <v>252002</v>
      </c>
      <c r="R143" s="106">
        <v>251414</v>
      </c>
      <c r="S143" s="106">
        <v>251168</v>
      </c>
      <c r="T143" s="106">
        <v>253949</v>
      </c>
      <c r="U143" s="106">
        <v>253180</v>
      </c>
      <c r="V143" s="106">
        <v>248158</v>
      </c>
      <c r="W143" s="106">
        <v>255208</v>
      </c>
      <c r="X143" s="106">
        <v>248490</v>
      </c>
      <c r="Y143" s="106">
        <v>246429</v>
      </c>
      <c r="Z143" s="106">
        <v>243581</v>
      </c>
      <c r="AA143" s="107" t="s">
        <v>0</v>
      </c>
      <c r="AB143" s="30"/>
      <c r="AC143" s="30"/>
      <c r="AD143" s="30"/>
    </row>
    <row r="144" spans="2:30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2:30" ht="12.75">
      <c r="B145" s="108" t="s">
        <v>107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2:30" ht="12.75">
      <c r="B146" s="108" t="s">
        <v>0</v>
      </c>
      <c r="C146" s="108" t="s">
        <v>108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2:30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2:30" ht="12.75">
      <c r="B148" s="108" t="s">
        <v>88</v>
      </c>
      <c r="C148" s="108" t="s">
        <v>89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2:30" ht="12.75">
      <c r="B149" s="108" t="s">
        <v>66</v>
      </c>
      <c r="C149" s="108" t="s">
        <v>110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2:30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2:30" ht="12.75">
      <c r="B151" s="110" t="s">
        <v>67</v>
      </c>
      <c r="C151" s="110" t="s">
        <v>97</v>
      </c>
      <c r="D151" s="110" t="s">
        <v>98</v>
      </c>
      <c r="E151" s="110" t="s">
        <v>99</v>
      </c>
      <c r="F151" s="110" t="s">
        <v>100</v>
      </c>
      <c r="G151" s="110" t="s">
        <v>101</v>
      </c>
      <c r="H151" s="110" t="s">
        <v>68</v>
      </c>
      <c r="I151" s="110" t="s">
        <v>91</v>
      </c>
      <c r="J151" s="110" t="s">
        <v>92</v>
      </c>
      <c r="K151" s="110" t="s">
        <v>93</v>
      </c>
      <c r="L151" s="110" t="s">
        <v>94</v>
      </c>
      <c r="M151" s="110" t="s">
        <v>50</v>
      </c>
      <c r="N151" s="110" t="s">
        <v>51</v>
      </c>
      <c r="O151" s="110" t="s">
        <v>52</v>
      </c>
      <c r="P151" s="110" t="s">
        <v>53</v>
      </c>
      <c r="Q151" s="110" t="s">
        <v>54</v>
      </c>
      <c r="R151" s="110" t="s">
        <v>55</v>
      </c>
      <c r="S151" s="110" t="s">
        <v>56</v>
      </c>
      <c r="T151" s="110" t="s">
        <v>57</v>
      </c>
      <c r="U151" s="110" t="s">
        <v>58</v>
      </c>
      <c r="V151" s="110" t="s">
        <v>59</v>
      </c>
      <c r="W151" s="110" t="s">
        <v>60</v>
      </c>
      <c r="X151" s="110" t="s">
        <v>61</v>
      </c>
      <c r="Y151" s="110" t="s">
        <v>69</v>
      </c>
      <c r="Z151" s="110" t="s">
        <v>70</v>
      </c>
      <c r="AA151" s="110" t="s">
        <v>71</v>
      </c>
      <c r="AB151" s="30"/>
      <c r="AC151" s="30"/>
      <c r="AD151" s="30"/>
    </row>
    <row r="152" spans="2:30" ht="12.75">
      <c r="B152" s="110" t="s">
        <v>72</v>
      </c>
      <c r="C152" s="107" t="s">
        <v>0</v>
      </c>
      <c r="D152" s="107" t="s">
        <v>0</v>
      </c>
      <c r="E152" s="107" t="s">
        <v>0</v>
      </c>
      <c r="F152" s="107" t="s">
        <v>0</v>
      </c>
      <c r="G152" s="107" t="s">
        <v>0</v>
      </c>
      <c r="H152" s="107" t="s">
        <v>0</v>
      </c>
      <c r="I152" s="107" t="s">
        <v>0</v>
      </c>
      <c r="J152" s="107" t="s">
        <v>0</v>
      </c>
      <c r="K152" s="107" t="s">
        <v>0</v>
      </c>
      <c r="L152" s="107" t="s">
        <v>0</v>
      </c>
      <c r="M152" s="111">
        <f>SUM(M154:M181)</f>
        <v>191607</v>
      </c>
      <c r="N152" s="111">
        <f aca="true" t="shared" si="2" ref="N152:O152">SUM(N154:N181)</f>
        <v>190587</v>
      </c>
      <c r="O152" s="111">
        <f t="shared" si="2"/>
        <v>188674</v>
      </c>
      <c r="P152" s="111">
        <f>SUM(P154:P181)</f>
        <v>187097</v>
      </c>
      <c r="Q152" s="106">
        <v>187205</v>
      </c>
      <c r="R152" s="106">
        <v>186709</v>
      </c>
      <c r="S152" s="106">
        <v>183601</v>
      </c>
      <c r="T152" s="106">
        <v>183452</v>
      </c>
      <c r="U152" s="106">
        <v>182509</v>
      </c>
      <c r="V152" s="106">
        <v>181041</v>
      </c>
      <c r="W152" s="106">
        <v>178908</v>
      </c>
      <c r="X152" s="106">
        <v>179134</v>
      </c>
      <c r="Y152" s="106">
        <v>178322</v>
      </c>
      <c r="Z152" s="106">
        <v>177709</v>
      </c>
      <c r="AA152" s="111">
        <f>SUM(AA154:AA181)</f>
        <v>177736</v>
      </c>
      <c r="AB152" s="30"/>
      <c r="AC152" s="30"/>
      <c r="AD152" s="30"/>
    </row>
    <row r="153" spans="2:30" ht="12.75">
      <c r="B153" s="110" t="s">
        <v>95</v>
      </c>
      <c r="C153" s="107" t="s">
        <v>0</v>
      </c>
      <c r="D153" s="107" t="s">
        <v>0</v>
      </c>
      <c r="E153" s="107" t="s">
        <v>0</v>
      </c>
      <c r="F153" s="107" t="s">
        <v>0</v>
      </c>
      <c r="G153" s="107" t="s">
        <v>0</v>
      </c>
      <c r="H153" s="106">
        <v>139476</v>
      </c>
      <c r="I153" s="107" t="s">
        <v>0</v>
      </c>
      <c r="J153" s="107" t="s">
        <v>0</v>
      </c>
      <c r="K153" s="107" t="s">
        <v>0</v>
      </c>
      <c r="L153" s="107" t="s">
        <v>0</v>
      </c>
      <c r="M153" s="106">
        <v>133315</v>
      </c>
      <c r="N153" s="106">
        <v>133139</v>
      </c>
      <c r="O153" s="106">
        <v>132735</v>
      </c>
      <c r="P153" s="106">
        <v>132198</v>
      </c>
      <c r="Q153" s="106">
        <v>132880</v>
      </c>
      <c r="R153" s="106">
        <v>132498</v>
      </c>
      <c r="S153" s="106">
        <v>129599</v>
      </c>
      <c r="T153" s="106">
        <v>130445</v>
      </c>
      <c r="U153" s="106">
        <v>129422</v>
      </c>
      <c r="V153" s="106">
        <v>128053</v>
      </c>
      <c r="W153" s="106">
        <v>126877</v>
      </c>
      <c r="X153" s="106">
        <v>127088</v>
      </c>
      <c r="Y153" s="106">
        <v>126622</v>
      </c>
      <c r="Z153" s="106">
        <v>126205</v>
      </c>
      <c r="AA153" s="111">
        <f>AA154+AA157+AA158+AA160+AA161+AA162+AA163+AA165+AA169+AA172+AA173+AA175+AA179+AA180+AA181</f>
        <v>126110</v>
      </c>
      <c r="AB153" s="30"/>
      <c r="AC153" s="30"/>
      <c r="AD153" s="30"/>
    </row>
    <row r="154" spans="2:30" ht="12.75">
      <c r="B154" s="110" t="s">
        <v>31</v>
      </c>
      <c r="C154" s="106">
        <v>1384</v>
      </c>
      <c r="D154" s="106">
        <v>1375</v>
      </c>
      <c r="E154" s="106">
        <v>1354</v>
      </c>
      <c r="F154" s="106">
        <v>1371</v>
      </c>
      <c r="G154" s="106">
        <v>1370</v>
      </c>
      <c r="H154" s="106">
        <v>1386</v>
      </c>
      <c r="I154" s="106">
        <v>1391</v>
      </c>
      <c r="J154" s="106">
        <v>1383</v>
      </c>
      <c r="K154" s="106">
        <v>1391</v>
      </c>
      <c r="L154" s="106">
        <v>1394</v>
      </c>
      <c r="M154" s="106">
        <v>1396</v>
      </c>
      <c r="N154" s="106">
        <v>1390</v>
      </c>
      <c r="O154" s="106">
        <v>1393</v>
      </c>
      <c r="P154" s="106">
        <v>1392</v>
      </c>
      <c r="Q154" s="106">
        <v>1394</v>
      </c>
      <c r="R154" s="106">
        <v>1386</v>
      </c>
      <c r="S154" s="106">
        <v>1382</v>
      </c>
      <c r="T154" s="106">
        <v>1370</v>
      </c>
      <c r="U154" s="106">
        <v>1374</v>
      </c>
      <c r="V154" s="106">
        <v>1365</v>
      </c>
      <c r="W154" s="106">
        <v>1358</v>
      </c>
      <c r="X154" s="106">
        <v>1337</v>
      </c>
      <c r="Y154" s="106">
        <v>1334</v>
      </c>
      <c r="Z154" s="106">
        <v>1339</v>
      </c>
      <c r="AA154" s="106">
        <v>1333</v>
      </c>
      <c r="AB154" s="30"/>
      <c r="AC154" s="30"/>
      <c r="AD154" s="30"/>
    </row>
    <row r="155" spans="2:30" ht="12.75">
      <c r="B155" s="110" t="s">
        <v>32</v>
      </c>
      <c r="C155" s="106">
        <v>6159</v>
      </c>
      <c r="D155" s="106">
        <v>6159</v>
      </c>
      <c r="E155" s="106">
        <v>6159</v>
      </c>
      <c r="F155" s="106">
        <v>6159</v>
      </c>
      <c r="G155" s="106">
        <v>6159</v>
      </c>
      <c r="H155" s="106">
        <v>6164</v>
      </c>
      <c r="I155" s="106">
        <v>6164</v>
      </c>
      <c r="J155" s="106">
        <v>6203</v>
      </c>
      <c r="K155" s="106">
        <v>5645</v>
      </c>
      <c r="L155" s="106">
        <v>5679</v>
      </c>
      <c r="M155" s="106">
        <v>5582</v>
      </c>
      <c r="N155" s="106">
        <v>5498</v>
      </c>
      <c r="O155" s="106">
        <v>5325</v>
      </c>
      <c r="P155" s="106">
        <v>5326</v>
      </c>
      <c r="Q155" s="106">
        <v>5331</v>
      </c>
      <c r="R155" s="106">
        <v>5260</v>
      </c>
      <c r="S155" s="106">
        <v>5190</v>
      </c>
      <c r="T155" s="106">
        <v>5116</v>
      </c>
      <c r="U155" s="106">
        <v>5101</v>
      </c>
      <c r="V155" s="106">
        <v>5030</v>
      </c>
      <c r="W155" s="106">
        <v>5052</v>
      </c>
      <c r="X155" s="106">
        <v>5088</v>
      </c>
      <c r="Y155" s="106">
        <v>5123</v>
      </c>
      <c r="Z155" s="106">
        <v>4995</v>
      </c>
      <c r="AA155" s="106">
        <v>4977</v>
      </c>
      <c r="AB155" s="30"/>
      <c r="AC155" s="30"/>
      <c r="AD155" s="30"/>
    </row>
    <row r="156" spans="2:30" ht="12.75">
      <c r="B156" s="110" t="s">
        <v>20</v>
      </c>
      <c r="C156" s="106">
        <v>4287</v>
      </c>
      <c r="D156" s="106">
        <v>4285</v>
      </c>
      <c r="E156" s="106">
        <v>4283</v>
      </c>
      <c r="F156" s="106">
        <v>4282</v>
      </c>
      <c r="G156" s="106">
        <v>4281</v>
      </c>
      <c r="H156" s="106">
        <v>4280</v>
      </c>
      <c r="I156" s="106">
        <v>4279</v>
      </c>
      <c r="J156" s="106">
        <v>4280</v>
      </c>
      <c r="K156" s="106">
        <v>4284</v>
      </c>
      <c r="L156" s="106">
        <v>4282</v>
      </c>
      <c r="M156" s="106">
        <v>4129</v>
      </c>
      <c r="N156" s="106">
        <v>4116</v>
      </c>
      <c r="O156" s="106">
        <v>3669</v>
      </c>
      <c r="P156" s="106">
        <v>3721</v>
      </c>
      <c r="Q156" s="106">
        <v>3677</v>
      </c>
      <c r="R156" s="106">
        <v>3656</v>
      </c>
      <c r="S156" s="106">
        <v>3620</v>
      </c>
      <c r="T156" s="106">
        <v>3652</v>
      </c>
      <c r="U156" s="106">
        <v>3615</v>
      </c>
      <c r="V156" s="106">
        <v>3553</v>
      </c>
      <c r="W156" s="106">
        <v>3529</v>
      </c>
      <c r="X156" s="106">
        <v>3504</v>
      </c>
      <c r="Y156" s="106">
        <v>3526</v>
      </c>
      <c r="Z156" s="106">
        <v>3521</v>
      </c>
      <c r="AA156" s="106">
        <v>3516</v>
      </c>
      <c r="AB156" s="30"/>
      <c r="AC156" s="30"/>
      <c r="AD156" s="30"/>
    </row>
    <row r="157" spans="2:30" ht="12.75">
      <c r="B157" s="110" t="s">
        <v>33</v>
      </c>
      <c r="C157" s="106">
        <v>2788</v>
      </c>
      <c r="D157" s="106">
        <v>2786</v>
      </c>
      <c r="E157" s="106">
        <v>2755</v>
      </c>
      <c r="F157" s="106">
        <v>2711</v>
      </c>
      <c r="G157" s="106">
        <v>2713</v>
      </c>
      <c r="H157" s="106">
        <v>2722</v>
      </c>
      <c r="I157" s="106">
        <v>3007</v>
      </c>
      <c r="J157" s="106">
        <v>2966</v>
      </c>
      <c r="K157" s="106">
        <v>2976</v>
      </c>
      <c r="L157" s="106">
        <v>2998</v>
      </c>
      <c r="M157" s="106">
        <v>2650</v>
      </c>
      <c r="N157" s="106">
        <v>2689</v>
      </c>
      <c r="O157" s="106">
        <v>2676</v>
      </c>
      <c r="P157" s="106">
        <v>2642</v>
      </c>
      <c r="Q157" s="106">
        <v>2664</v>
      </c>
      <c r="R157" s="106">
        <v>2712</v>
      </c>
      <c r="S157" s="106">
        <v>2712</v>
      </c>
      <c r="T157" s="106">
        <v>2695</v>
      </c>
      <c r="U157" s="106">
        <v>2683</v>
      </c>
      <c r="V157" s="106">
        <v>2639</v>
      </c>
      <c r="W157" s="106">
        <v>2676</v>
      </c>
      <c r="X157" s="106">
        <v>2673</v>
      </c>
      <c r="Y157" s="106">
        <v>2664</v>
      </c>
      <c r="Z157" s="106">
        <v>2628</v>
      </c>
      <c r="AA157" s="106">
        <v>2652</v>
      </c>
      <c r="AB157" s="30"/>
      <c r="AC157" s="30"/>
      <c r="AD157" s="30"/>
    </row>
    <row r="158" spans="2:30" ht="12.75">
      <c r="B158" s="110" t="s">
        <v>73</v>
      </c>
      <c r="C158" s="106">
        <v>17837</v>
      </c>
      <c r="D158" s="106">
        <v>17106</v>
      </c>
      <c r="E158" s="106">
        <v>16921</v>
      </c>
      <c r="F158" s="106">
        <v>17135</v>
      </c>
      <c r="G158" s="106">
        <v>17286</v>
      </c>
      <c r="H158" s="106">
        <v>17325</v>
      </c>
      <c r="I158" s="106">
        <v>17316</v>
      </c>
      <c r="J158" s="106">
        <v>17309</v>
      </c>
      <c r="K158" s="106">
        <v>17357</v>
      </c>
      <c r="L158" s="106">
        <v>17143</v>
      </c>
      <c r="M158" s="106">
        <v>17058</v>
      </c>
      <c r="N158" s="106">
        <v>17034</v>
      </c>
      <c r="O158" s="106">
        <v>16967</v>
      </c>
      <c r="P158" s="106">
        <v>17001</v>
      </c>
      <c r="Q158" s="106">
        <v>17014</v>
      </c>
      <c r="R158" s="106">
        <v>17030</v>
      </c>
      <c r="S158" s="106">
        <v>16935</v>
      </c>
      <c r="T158" s="106">
        <v>16936</v>
      </c>
      <c r="U158" s="106">
        <v>16907</v>
      </c>
      <c r="V158" s="106">
        <v>16868</v>
      </c>
      <c r="W158" s="106">
        <v>16677</v>
      </c>
      <c r="X158" s="106">
        <v>16701</v>
      </c>
      <c r="Y158" s="106">
        <v>16646</v>
      </c>
      <c r="Z158" s="106">
        <v>16678</v>
      </c>
      <c r="AA158" s="111">
        <v>16678</v>
      </c>
      <c r="AB158" s="30"/>
      <c r="AC158" s="30"/>
      <c r="AD158" s="30"/>
    </row>
    <row r="159" spans="2:30" ht="12.75">
      <c r="B159" s="110" t="s">
        <v>34</v>
      </c>
      <c r="C159" s="107" t="s">
        <v>0</v>
      </c>
      <c r="D159" s="107" t="s">
        <v>0</v>
      </c>
      <c r="E159" s="107" t="s">
        <v>0</v>
      </c>
      <c r="F159" s="107" t="s">
        <v>0</v>
      </c>
      <c r="G159" s="107" t="s">
        <v>0</v>
      </c>
      <c r="H159" s="107" t="s">
        <v>0</v>
      </c>
      <c r="I159" s="107" t="s">
        <v>0</v>
      </c>
      <c r="J159" s="107" t="s">
        <v>0</v>
      </c>
      <c r="K159" s="107" t="s">
        <v>0</v>
      </c>
      <c r="L159" s="107" t="s">
        <v>0</v>
      </c>
      <c r="M159" s="111">
        <v>792</v>
      </c>
      <c r="N159" s="111">
        <v>792</v>
      </c>
      <c r="O159" s="111">
        <v>792</v>
      </c>
      <c r="P159" s="111">
        <v>792</v>
      </c>
      <c r="Q159" s="106">
        <v>792</v>
      </c>
      <c r="R159" s="106">
        <v>882</v>
      </c>
      <c r="S159" s="106">
        <v>899</v>
      </c>
      <c r="T159" s="106">
        <v>915</v>
      </c>
      <c r="U159" s="106">
        <v>906</v>
      </c>
      <c r="V159" s="106">
        <v>932</v>
      </c>
      <c r="W159" s="106">
        <v>949</v>
      </c>
      <c r="X159" s="106">
        <v>946</v>
      </c>
      <c r="Y159" s="106">
        <v>956</v>
      </c>
      <c r="Z159" s="106">
        <v>966</v>
      </c>
      <c r="AA159" s="106">
        <v>975</v>
      </c>
      <c r="AB159" s="30"/>
      <c r="AC159" s="30"/>
      <c r="AD159" s="30"/>
    </row>
    <row r="160" spans="2:30" ht="12.75">
      <c r="B160" s="110" t="s">
        <v>35</v>
      </c>
      <c r="C160" s="106">
        <v>4536</v>
      </c>
      <c r="D160" s="106">
        <v>4442</v>
      </c>
      <c r="E160" s="106">
        <v>4413</v>
      </c>
      <c r="F160" s="106">
        <v>4404</v>
      </c>
      <c r="G160" s="106">
        <v>4391</v>
      </c>
      <c r="H160" s="106">
        <v>4389</v>
      </c>
      <c r="I160" s="106">
        <v>4341</v>
      </c>
      <c r="J160" s="106">
        <v>4432</v>
      </c>
      <c r="K160" s="106">
        <v>4415</v>
      </c>
      <c r="L160" s="106">
        <v>4418</v>
      </c>
      <c r="M160" s="106">
        <v>4443</v>
      </c>
      <c r="N160" s="106">
        <v>4410</v>
      </c>
      <c r="O160" s="106">
        <v>4372</v>
      </c>
      <c r="P160" s="106">
        <v>4370</v>
      </c>
      <c r="Q160" s="106">
        <v>4305</v>
      </c>
      <c r="R160" s="106">
        <v>4302</v>
      </c>
      <c r="S160" s="106">
        <v>4261</v>
      </c>
      <c r="T160" s="106">
        <v>4276</v>
      </c>
      <c r="U160" s="106">
        <v>4629</v>
      </c>
      <c r="V160" s="106">
        <v>4594</v>
      </c>
      <c r="W160" s="106">
        <v>4569</v>
      </c>
      <c r="X160" s="106">
        <v>4556</v>
      </c>
      <c r="Y160" s="106">
        <v>4533</v>
      </c>
      <c r="Z160" s="106">
        <v>4478</v>
      </c>
      <c r="AA160" s="111">
        <v>4478</v>
      </c>
      <c r="AB160" s="30"/>
      <c r="AC160" s="30"/>
      <c r="AD160" s="30"/>
    </row>
    <row r="161" spans="2:30" ht="12.75">
      <c r="B161" s="110" t="s">
        <v>36</v>
      </c>
      <c r="C161" s="106">
        <v>4716</v>
      </c>
      <c r="D161" s="106">
        <v>4716</v>
      </c>
      <c r="E161" s="106">
        <v>4716</v>
      </c>
      <c r="F161" s="106">
        <v>4716</v>
      </c>
      <c r="G161" s="106">
        <v>4716</v>
      </c>
      <c r="H161" s="106">
        <v>4716</v>
      </c>
      <c r="I161" s="106">
        <v>4716</v>
      </c>
      <c r="J161" s="106">
        <v>4716</v>
      </c>
      <c r="K161" s="106">
        <v>4716</v>
      </c>
      <c r="L161" s="106">
        <v>4716</v>
      </c>
      <c r="M161" s="106">
        <v>4716</v>
      </c>
      <c r="N161" s="106">
        <v>4898</v>
      </c>
      <c r="O161" s="106">
        <v>4755</v>
      </c>
      <c r="P161" s="106">
        <v>4783</v>
      </c>
      <c r="Q161" s="106">
        <v>4787</v>
      </c>
      <c r="R161" s="106">
        <v>4859</v>
      </c>
      <c r="S161" s="106">
        <v>4606</v>
      </c>
      <c r="T161" s="106">
        <v>4430</v>
      </c>
      <c r="U161" s="106">
        <v>4763</v>
      </c>
      <c r="V161" s="106">
        <v>4812</v>
      </c>
      <c r="W161" s="106">
        <v>4798</v>
      </c>
      <c r="X161" s="106">
        <v>5510</v>
      </c>
      <c r="Y161" s="106">
        <v>5632</v>
      </c>
      <c r="Z161" s="106">
        <v>5417</v>
      </c>
      <c r="AA161" s="106">
        <v>5127</v>
      </c>
      <c r="AB161" s="30"/>
      <c r="AC161" s="30"/>
      <c r="AD161" s="30"/>
    </row>
    <row r="162" spans="2:30" ht="12.75">
      <c r="B162" s="110" t="s">
        <v>37</v>
      </c>
      <c r="C162" s="106">
        <v>30625</v>
      </c>
      <c r="D162" s="106">
        <v>30054</v>
      </c>
      <c r="E162" s="106">
        <v>30000</v>
      </c>
      <c r="F162" s="106">
        <v>29756</v>
      </c>
      <c r="G162" s="106">
        <v>29598</v>
      </c>
      <c r="H162" s="106">
        <v>29864</v>
      </c>
      <c r="I162" s="106">
        <v>29694</v>
      </c>
      <c r="J162" s="106">
        <v>29382</v>
      </c>
      <c r="K162" s="106">
        <v>29273</v>
      </c>
      <c r="L162" s="106">
        <v>25942</v>
      </c>
      <c r="M162" s="106">
        <v>25394</v>
      </c>
      <c r="N162" s="106">
        <v>25206</v>
      </c>
      <c r="O162" s="106">
        <v>25169</v>
      </c>
      <c r="P162" s="106">
        <v>25125</v>
      </c>
      <c r="Q162" s="106">
        <v>25972</v>
      </c>
      <c r="R162" s="106">
        <v>25859</v>
      </c>
      <c r="S162" s="106">
        <v>24744</v>
      </c>
      <c r="T162" s="106">
        <v>25003</v>
      </c>
      <c r="U162" s="106">
        <v>24718</v>
      </c>
      <c r="V162" s="106">
        <v>24190</v>
      </c>
      <c r="W162" s="106">
        <v>23719</v>
      </c>
      <c r="X162" s="106">
        <v>23894</v>
      </c>
      <c r="Y162" s="106">
        <v>23463</v>
      </c>
      <c r="Z162" s="106">
        <v>23495</v>
      </c>
      <c r="AA162" s="106">
        <v>23572</v>
      </c>
      <c r="AB162" s="30"/>
      <c r="AC162" s="30"/>
      <c r="AD162" s="30"/>
    </row>
    <row r="163" spans="2:30" ht="12.75">
      <c r="B163" s="110" t="s">
        <v>22</v>
      </c>
      <c r="C163" s="106">
        <v>30417</v>
      </c>
      <c r="D163" s="106">
        <v>30311</v>
      </c>
      <c r="E163" s="106">
        <v>30211</v>
      </c>
      <c r="F163" s="106">
        <v>30121</v>
      </c>
      <c r="G163" s="106">
        <v>30036</v>
      </c>
      <c r="H163" s="106">
        <v>29983</v>
      </c>
      <c r="I163" s="106">
        <v>29933</v>
      </c>
      <c r="J163" s="106">
        <v>29879</v>
      </c>
      <c r="K163" s="106">
        <v>29822</v>
      </c>
      <c r="L163" s="106">
        <v>29774</v>
      </c>
      <c r="M163" s="106">
        <v>29697</v>
      </c>
      <c r="N163" s="106">
        <v>29619</v>
      </c>
      <c r="O163" s="106">
        <v>29544</v>
      </c>
      <c r="P163" s="106">
        <v>29494</v>
      </c>
      <c r="Q163" s="106">
        <v>29444</v>
      </c>
      <c r="R163" s="106">
        <v>29415</v>
      </c>
      <c r="S163" s="106">
        <v>29292</v>
      </c>
      <c r="T163" s="106">
        <v>29149</v>
      </c>
      <c r="U163" s="106">
        <v>28980</v>
      </c>
      <c r="V163" s="106">
        <v>28876</v>
      </c>
      <c r="W163" s="106">
        <v>28770</v>
      </c>
      <c r="X163" s="106">
        <v>28712</v>
      </c>
      <c r="Y163" s="106">
        <v>28703</v>
      </c>
      <c r="Z163" s="106">
        <v>28635</v>
      </c>
      <c r="AA163" s="106">
        <v>28628</v>
      </c>
      <c r="AB163" s="30"/>
      <c r="AC163" s="30"/>
      <c r="AD163" s="30"/>
    </row>
    <row r="164" spans="2:30" ht="12.75">
      <c r="B164" s="110" t="s">
        <v>38</v>
      </c>
      <c r="C164" s="107" t="s">
        <v>0</v>
      </c>
      <c r="D164" s="107" t="s">
        <v>0</v>
      </c>
      <c r="E164" s="107" t="s">
        <v>0</v>
      </c>
      <c r="F164" s="107" t="s">
        <v>0</v>
      </c>
      <c r="G164" s="107" t="s">
        <v>0</v>
      </c>
      <c r="H164" s="107" t="s">
        <v>0</v>
      </c>
      <c r="I164" s="107" t="s">
        <v>0</v>
      </c>
      <c r="J164" s="107" t="s">
        <v>0</v>
      </c>
      <c r="K164" s="107" t="s">
        <v>0</v>
      </c>
      <c r="L164" s="107" t="s">
        <v>0</v>
      </c>
      <c r="M164" s="106">
        <v>1169</v>
      </c>
      <c r="N164" s="106">
        <v>1178</v>
      </c>
      <c r="O164" s="106">
        <v>1181</v>
      </c>
      <c r="P164" s="106">
        <v>1200</v>
      </c>
      <c r="Q164" s="106">
        <v>1201</v>
      </c>
      <c r="R164" s="106">
        <v>1185</v>
      </c>
      <c r="S164" s="106">
        <v>1169</v>
      </c>
      <c r="T164" s="106">
        <v>1202</v>
      </c>
      <c r="U164" s="106">
        <v>1288</v>
      </c>
      <c r="V164" s="106">
        <v>1299</v>
      </c>
      <c r="W164" s="106">
        <v>1334</v>
      </c>
      <c r="X164" s="106">
        <v>1326</v>
      </c>
      <c r="Y164" s="106">
        <v>1331</v>
      </c>
      <c r="Z164" s="106">
        <v>1300</v>
      </c>
      <c r="AA164" s="106">
        <v>1240</v>
      </c>
      <c r="AB164" s="30"/>
      <c r="AC164" s="30"/>
      <c r="AD164" s="30"/>
    </row>
    <row r="165" spans="2:30" ht="12.75">
      <c r="B165" s="110" t="s">
        <v>39</v>
      </c>
      <c r="C165" s="106">
        <v>18166</v>
      </c>
      <c r="D165" s="106">
        <v>17571</v>
      </c>
      <c r="E165" s="106">
        <v>17203</v>
      </c>
      <c r="F165" s="106">
        <v>16484</v>
      </c>
      <c r="G165" s="106">
        <v>16426</v>
      </c>
      <c r="H165" s="106">
        <v>16172</v>
      </c>
      <c r="I165" s="106">
        <v>15698</v>
      </c>
      <c r="J165" s="106">
        <v>15694</v>
      </c>
      <c r="K165" s="106">
        <v>15598</v>
      </c>
      <c r="L165" s="106">
        <v>15794</v>
      </c>
      <c r="M165" s="106">
        <v>15628</v>
      </c>
      <c r="N165" s="106">
        <v>15472</v>
      </c>
      <c r="O165" s="106">
        <v>15421</v>
      </c>
      <c r="P165" s="106">
        <v>15097</v>
      </c>
      <c r="Q165" s="106">
        <v>14965</v>
      </c>
      <c r="R165" s="106">
        <v>14710</v>
      </c>
      <c r="S165" s="106">
        <v>13274</v>
      </c>
      <c r="T165" s="106">
        <v>14490</v>
      </c>
      <c r="U165" s="106">
        <v>13338</v>
      </c>
      <c r="V165" s="106">
        <v>13111</v>
      </c>
      <c r="W165" s="106">
        <v>12885</v>
      </c>
      <c r="X165" s="106">
        <v>12670</v>
      </c>
      <c r="Y165" s="106">
        <v>12548</v>
      </c>
      <c r="Z165" s="106">
        <v>12426</v>
      </c>
      <c r="AA165" s="106">
        <v>12720</v>
      </c>
      <c r="AB165" s="30"/>
      <c r="AC165" s="30"/>
      <c r="AD165" s="30"/>
    </row>
    <row r="166" spans="2:30" ht="12.75">
      <c r="B166" s="110" t="s">
        <v>40</v>
      </c>
      <c r="C166" s="106">
        <v>142</v>
      </c>
      <c r="D166" s="106">
        <v>141</v>
      </c>
      <c r="E166" s="106">
        <v>144</v>
      </c>
      <c r="F166" s="106">
        <v>143</v>
      </c>
      <c r="G166" s="106">
        <v>133</v>
      </c>
      <c r="H166" s="106">
        <v>134</v>
      </c>
      <c r="I166" s="106">
        <v>136</v>
      </c>
      <c r="J166" s="106">
        <v>133</v>
      </c>
      <c r="K166" s="106">
        <v>134</v>
      </c>
      <c r="L166" s="106">
        <v>139</v>
      </c>
      <c r="M166" s="106">
        <v>144</v>
      </c>
      <c r="N166" s="106">
        <v>144</v>
      </c>
      <c r="O166" s="106">
        <v>137</v>
      </c>
      <c r="P166" s="106">
        <v>156</v>
      </c>
      <c r="Q166" s="106">
        <v>155</v>
      </c>
      <c r="R166" s="106">
        <v>166</v>
      </c>
      <c r="S166" s="106">
        <v>156</v>
      </c>
      <c r="T166" s="106">
        <v>150</v>
      </c>
      <c r="U166" s="106">
        <v>127</v>
      </c>
      <c r="V166" s="106">
        <v>125</v>
      </c>
      <c r="W166" s="106">
        <v>115</v>
      </c>
      <c r="X166" s="106">
        <v>116</v>
      </c>
      <c r="Y166" s="106">
        <v>116</v>
      </c>
      <c r="Z166" s="106">
        <v>107</v>
      </c>
      <c r="AA166" s="106">
        <v>107</v>
      </c>
      <c r="AB166" s="30"/>
      <c r="AC166" s="30"/>
      <c r="AD166" s="30"/>
    </row>
    <row r="167" spans="2:30" ht="12.75">
      <c r="B167" s="110" t="s">
        <v>41</v>
      </c>
      <c r="C167" s="106">
        <v>1587</v>
      </c>
      <c r="D167" s="106">
        <v>1587</v>
      </c>
      <c r="E167" s="106">
        <v>1587</v>
      </c>
      <c r="F167" s="106">
        <v>1587</v>
      </c>
      <c r="G167" s="106">
        <v>1587</v>
      </c>
      <c r="H167" s="106">
        <v>1587</v>
      </c>
      <c r="I167" s="106">
        <v>1587</v>
      </c>
      <c r="J167" s="106">
        <v>1587</v>
      </c>
      <c r="K167" s="106">
        <v>1587</v>
      </c>
      <c r="L167" s="106">
        <v>1587</v>
      </c>
      <c r="M167" s="106">
        <v>1587</v>
      </c>
      <c r="N167" s="106">
        <v>1582</v>
      </c>
      <c r="O167" s="106">
        <v>1596</v>
      </c>
      <c r="P167" s="106">
        <v>1582</v>
      </c>
      <c r="Q167" s="106">
        <v>1642</v>
      </c>
      <c r="R167" s="106">
        <v>1734</v>
      </c>
      <c r="S167" s="106">
        <v>1855</v>
      </c>
      <c r="T167" s="106">
        <v>1839</v>
      </c>
      <c r="U167" s="106">
        <v>1825</v>
      </c>
      <c r="V167" s="106">
        <v>1833</v>
      </c>
      <c r="W167" s="106">
        <v>1806</v>
      </c>
      <c r="X167" s="106">
        <v>1816</v>
      </c>
      <c r="Y167" s="106">
        <v>1841</v>
      </c>
      <c r="Z167" s="106">
        <v>1878</v>
      </c>
      <c r="AA167" s="106">
        <v>1873</v>
      </c>
      <c r="AB167" s="30"/>
      <c r="AC167" s="30"/>
      <c r="AD167" s="30"/>
    </row>
    <row r="168" spans="2:30" ht="12.75">
      <c r="B168" s="110" t="s">
        <v>42</v>
      </c>
      <c r="C168" s="106">
        <v>3514</v>
      </c>
      <c r="D168" s="106">
        <v>3512</v>
      </c>
      <c r="E168" s="106">
        <v>3524</v>
      </c>
      <c r="F168" s="106">
        <v>3519</v>
      </c>
      <c r="G168" s="106">
        <v>3513</v>
      </c>
      <c r="H168" s="106">
        <v>3507</v>
      </c>
      <c r="I168" s="106">
        <v>3504</v>
      </c>
      <c r="J168" s="106">
        <v>3502</v>
      </c>
      <c r="K168" s="106">
        <v>3497</v>
      </c>
      <c r="L168" s="106">
        <v>3496</v>
      </c>
      <c r="M168" s="106">
        <v>3489</v>
      </c>
      <c r="N168" s="106">
        <v>2912</v>
      </c>
      <c r="O168" s="106">
        <v>2903</v>
      </c>
      <c r="P168" s="106">
        <v>2531</v>
      </c>
      <c r="Q168" s="106">
        <v>2604</v>
      </c>
      <c r="R168" s="106">
        <v>2837</v>
      </c>
      <c r="S168" s="106">
        <v>2791</v>
      </c>
      <c r="T168" s="106">
        <v>2696</v>
      </c>
      <c r="U168" s="106">
        <v>2672</v>
      </c>
      <c r="V168" s="106">
        <v>2689</v>
      </c>
      <c r="W168" s="106">
        <v>2772</v>
      </c>
      <c r="X168" s="106">
        <v>2806</v>
      </c>
      <c r="Y168" s="106">
        <v>2842</v>
      </c>
      <c r="Z168" s="106">
        <v>2891</v>
      </c>
      <c r="AA168" s="106">
        <v>2952</v>
      </c>
      <c r="AB168" s="30"/>
      <c r="AC168" s="30"/>
      <c r="AD168" s="30"/>
    </row>
    <row r="169" spans="2:30" ht="12.75">
      <c r="B169" s="110" t="s">
        <v>29</v>
      </c>
      <c r="C169" s="106">
        <v>127</v>
      </c>
      <c r="D169" s="106">
        <v>126</v>
      </c>
      <c r="E169" s="106">
        <v>126</v>
      </c>
      <c r="F169" s="106">
        <v>127</v>
      </c>
      <c r="G169" s="106">
        <v>127</v>
      </c>
      <c r="H169" s="106">
        <v>127</v>
      </c>
      <c r="I169" s="106">
        <v>126</v>
      </c>
      <c r="J169" s="106">
        <v>133</v>
      </c>
      <c r="K169" s="106">
        <v>127</v>
      </c>
      <c r="L169" s="106">
        <v>127</v>
      </c>
      <c r="M169" s="106">
        <v>135</v>
      </c>
      <c r="N169" s="106">
        <v>128</v>
      </c>
      <c r="O169" s="106">
        <v>128</v>
      </c>
      <c r="P169" s="106">
        <v>128</v>
      </c>
      <c r="Q169" s="106">
        <v>128</v>
      </c>
      <c r="R169" s="106">
        <v>129</v>
      </c>
      <c r="S169" s="106">
        <v>129</v>
      </c>
      <c r="T169" s="106">
        <v>131</v>
      </c>
      <c r="U169" s="106">
        <v>131</v>
      </c>
      <c r="V169" s="106">
        <v>131</v>
      </c>
      <c r="W169" s="106">
        <v>131</v>
      </c>
      <c r="X169" s="106">
        <v>131</v>
      </c>
      <c r="Y169" s="106">
        <v>131</v>
      </c>
      <c r="Z169" s="106">
        <v>131</v>
      </c>
      <c r="AA169" s="106">
        <v>131</v>
      </c>
      <c r="AB169" s="30"/>
      <c r="AC169" s="30"/>
      <c r="AD169" s="30"/>
    </row>
    <row r="170" spans="2:30" ht="12.75">
      <c r="B170" s="110" t="s">
        <v>26</v>
      </c>
      <c r="C170" s="107" t="s">
        <v>0</v>
      </c>
      <c r="D170" s="107" t="s">
        <v>0</v>
      </c>
      <c r="E170" s="107" t="s">
        <v>0</v>
      </c>
      <c r="F170" s="107" t="s">
        <v>0</v>
      </c>
      <c r="G170" s="107" t="s">
        <v>0</v>
      </c>
      <c r="H170" s="107" t="s">
        <v>0</v>
      </c>
      <c r="I170" s="107" t="s">
        <v>0</v>
      </c>
      <c r="J170" s="107" t="s">
        <v>0</v>
      </c>
      <c r="K170" s="107" t="s">
        <v>0</v>
      </c>
      <c r="L170" s="107" t="s">
        <v>0</v>
      </c>
      <c r="M170" s="106">
        <v>5854</v>
      </c>
      <c r="N170" s="106">
        <v>5865</v>
      </c>
      <c r="O170" s="106">
        <v>5867</v>
      </c>
      <c r="P170" s="106">
        <v>5865</v>
      </c>
      <c r="Q170" s="106">
        <v>5864</v>
      </c>
      <c r="R170" s="106">
        <v>5855</v>
      </c>
      <c r="S170" s="106">
        <v>5809</v>
      </c>
      <c r="T170" s="106">
        <v>5807</v>
      </c>
      <c r="U170" s="106">
        <v>5790</v>
      </c>
      <c r="V170" s="106">
        <v>5783</v>
      </c>
      <c r="W170" s="106">
        <v>5343</v>
      </c>
      <c r="X170" s="106">
        <v>5337</v>
      </c>
      <c r="Y170" s="106">
        <v>5338</v>
      </c>
      <c r="Z170" s="106">
        <v>5340</v>
      </c>
      <c r="AA170" s="106">
        <v>5346</v>
      </c>
      <c r="AB170" s="30"/>
      <c r="AC170" s="30"/>
      <c r="AD170" s="30"/>
    </row>
    <row r="171" spans="2:30" ht="12.75">
      <c r="B171" s="110" t="s">
        <v>43</v>
      </c>
      <c r="C171" s="106">
        <v>11</v>
      </c>
      <c r="D171" s="106">
        <v>11</v>
      </c>
      <c r="E171" s="106">
        <v>11</v>
      </c>
      <c r="F171" s="106">
        <v>11</v>
      </c>
      <c r="G171" s="106">
        <v>11</v>
      </c>
      <c r="H171" s="106">
        <v>10</v>
      </c>
      <c r="I171" s="106">
        <v>10</v>
      </c>
      <c r="J171" s="106">
        <v>10</v>
      </c>
      <c r="K171" s="106">
        <v>10</v>
      </c>
      <c r="L171" s="106">
        <v>10</v>
      </c>
      <c r="M171" s="106">
        <v>10</v>
      </c>
      <c r="N171" s="106">
        <v>10</v>
      </c>
      <c r="O171" s="106">
        <v>10</v>
      </c>
      <c r="P171" s="106">
        <v>10</v>
      </c>
      <c r="Q171" s="106">
        <v>10</v>
      </c>
      <c r="R171" s="106">
        <v>10</v>
      </c>
      <c r="S171" s="106">
        <v>10</v>
      </c>
      <c r="T171" s="106">
        <v>10</v>
      </c>
      <c r="U171" s="106">
        <v>10</v>
      </c>
      <c r="V171" s="106">
        <v>10</v>
      </c>
      <c r="W171" s="106">
        <v>11</v>
      </c>
      <c r="X171" s="106">
        <v>11</v>
      </c>
      <c r="Y171" s="106">
        <v>11</v>
      </c>
      <c r="Z171" s="106">
        <v>12</v>
      </c>
      <c r="AA171" s="106">
        <v>12</v>
      </c>
      <c r="AB171" s="30"/>
      <c r="AC171" s="30"/>
      <c r="AD171" s="30"/>
    </row>
    <row r="172" spans="2:30" ht="12.75">
      <c r="B172" s="110" t="s">
        <v>18</v>
      </c>
      <c r="C172" s="106">
        <v>2006</v>
      </c>
      <c r="D172" s="106">
        <v>1991</v>
      </c>
      <c r="E172" s="106">
        <v>1985</v>
      </c>
      <c r="F172" s="106">
        <v>1988</v>
      </c>
      <c r="G172" s="106">
        <v>1971</v>
      </c>
      <c r="H172" s="106">
        <v>1965</v>
      </c>
      <c r="I172" s="106">
        <v>1982</v>
      </c>
      <c r="J172" s="106">
        <v>1965</v>
      </c>
      <c r="K172" s="106">
        <v>1973</v>
      </c>
      <c r="L172" s="106">
        <v>1967</v>
      </c>
      <c r="M172" s="106">
        <v>1955</v>
      </c>
      <c r="N172" s="106">
        <v>1931</v>
      </c>
      <c r="O172" s="106">
        <v>1949</v>
      </c>
      <c r="P172" s="106">
        <v>1923</v>
      </c>
      <c r="Q172" s="106">
        <v>1925</v>
      </c>
      <c r="R172" s="106">
        <v>1922</v>
      </c>
      <c r="S172" s="106">
        <v>1920</v>
      </c>
      <c r="T172" s="106">
        <v>1914</v>
      </c>
      <c r="U172" s="106">
        <v>1929</v>
      </c>
      <c r="V172" s="106">
        <v>1917</v>
      </c>
      <c r="W172" s="106">
        <v>1872</v>
      </c>
      <c r="X172" s="106">
        <v>1858</v>
      </c>
      <c r="Y172" s="106">
        <v>1842</v>
      </c>
      <c r="Z172" s="106">
        <v>1848</v>
      </c>
      <c r="AA172" s="106">
        <v>1839</v>
      </c>
      <c r="AB172" s="30"/>
      <c r="AC172" s="30"/>
      <c r="AD172" s="30"/>
    </row>
    <row r="173" spans="2:30" ht="12.75">
      <c r="B173" s="110" t="s">
        <v>44</v>
      </c>
      <c r="C173" s="106">
        <v>3458</v>
      </c>
      <c r="D173" s="106">
        <v>3477</v>
      </c>
      <c r="E173" s="106">
        <v>3468</v>
      </c>
      <c r="F173" s="106">
        <v>3448</v>
      </c>
      <c r="G173" s="106">
        <v>3449</v>
      </c>
      <c r="H173" s="106">
        <v>3436</v>
      </c>
      <c r="I173" s="106">
        <v>3423</v>
      </c>
      <c r="J173" s="106">
        <v>3410</v>
      </c>
      <c r="K173" s="106">
        <v>3397</v>
      </c>
      <c r="L173" s="106">
        <v>3384</v>
      </c>
      <c r="M173" s="106">
        <v>3381</v>
      </c>
      <c r="N173" s="106">
        <v>3374</v>
      </c>
      <c r="O173" s="106">
        <v>3374</v>
      </c>
      <c r="P173" s="106">
        <v>3375</v>
      </c>
      <c r="Q173" s="106">
        <v>3368</v>
      </c>
      <c r="R173" s="106">
        <v>3263</v>
      </c>
      <c r="S173" s="106">
        <v>3240</v>
      </c>
      <c r="T173" s="106">
        <v>3239</v>
      </c>
      <c r="U173" s="106">
        <v>3171</v>
      </c>
      <c r="V173" s="106">
        <v>3169</v>
      </c>
      <c r="W173" s="106">
        <v>3166</v>
      </c>
      <c r="X173" s="106">
        <v>2868</v>
      </c>
      <c r="Y173" s="106">
        <v>2864</v>
      </c>
      <c r="Z173" s="106">
        <v>2862</v>
      </c>
      <c r="AA173" s="106">
        <v>2716</v>
      </c>
      <c r="AB173" s="30"/>
      <c r="AC173" s="30"/>
      <c r="AD173" s="30"/>
    </row>
    <row r="174" spans="2:30" ht="12.75">
      <c r="B174" s="110" t="s">
        <v>25</v>
      </c>
      <c r="C174" s="106">
        <v>18574</v>
      </c>
      <c r="D174" s="106">
        <v>18448</v>
      </c>
      <c r="E174" s="106">
        <v>17887</v>
      </c>
      <c r="F174" s="106">
        <v>17747</v>
      </c>
      <c r="G174" s="106">
        <v>17297</v>
      </c>
      <c r="H174" s="106">
        <v>17935</v>
      </c>
      <c r="I174" s="106">
        <v>17882</v>
      </c>
      <c r="J174" s="106">
        <v>17830</v>
      </c>
      <c r="K174" s="106">
        <v>17878</v>
      </c>
      <c r="L174" s="106">
        <v>17817</v>
      </c>
      <c r="M174" s="106">
        <v>17813</v>
      </c>
      <c r="N174" s="106">
        <v>17788</v>
      </c>
      <c r="O174" s="106">
        <v>16899</v>
      </c>
      <c r="P174" s="106">
        <v>16169</v>
      </c>
      <c r="Q174" s="106">
        <v>16328</v>
      </c>
      <c r="R174" s="106">
        <v>15906</v>
      </c>
      <c r="S174" s="106">
        <v>15957</v>
      </c>
      <c r="T174" s="106">
        <v>15477</v>
      </c>
      <c r="U174" s="106">
        <v>15608</v>
      </c>
      <c r="V174" s="106">
        <v>15625</v>
      </c>
      <c r="W174" s="106">
        <v>14559</v>
      </c>
      <c r="X174" s="106">
        <v>14726</v>
      </c>
      <c r="Y174" s="106">
        <v>14476</v>
      </c>
      <c r="Z174" s="106">
        <v>14181</v>
      </c>
      <c r="AA174" s="106">
        <v>14391</v>
      </c>
      <c r="AB174" s="30"/>
      <c r="AC174" s="30"/>
      <c r="AD174" s="30"/>
    </row>
    <row r="175" spans="2:30" ht="12.75">
      <c r="B175" s="110" t="s">
        <v>27</v>
      </c>
      <c r="C175" s="107" t="s">
        <v>0</v>
      </c>
      <c r="D175" s="107" t="s">
        <v>0</v>
      </c>
      <c r="E175" s="107" t="s">
        <v>0</v>
      </c>
      <c r="F175" s="107" t="s">
        <v>0</v>
      </c>
      <c r="G175" s="107" t="s">
        <v>0</v>
      </c>
      <c r="H175" s="106">
        <v>3948</v>
      </c>
      <c r="I175" s="106">
        <v>3931</v>
      </c>
      <c r="J175" s="106">
        <v>3919</v>
      </c>
      <c r="K175" s="106">
        <v>3774</v>
      </c>
      <c r="L175" s="106">
        <v>3969</v>
      </c>
      <c r="M175" s="106">
        <v>3957</v>
      </c>
      <c r="N175" s="106">
        <v>3854</v>
      </c>
      <c r="O175" s="106">
        <v>3878</v>
      </c>
      <c r="P175" s="106">
        <v>3814</v>
      </c>
      <c r="Q175" s="106">
        <v>3870</v>
      </c>
      <c r="R175" s="106">
        <v>3824</v>
      </c>
      <c r="S175" s="106">
        <v>3758</v>
      </c>
      <c r="T175" s="106">
        <v>3661</v>
      </c>
      <c r="U175" s="106">
        <v>3726</v>
      </c>
      <c r="V175" s="106">
        <v>3695</v>
      </c>
      <c r="W175" s="106">
        <v>3654</v>
      </c>
      <c r="X175" s="106">
        <v>3649</v>
      </c>
      <c r="Y175" s="106">
        <v>3664</v>
      </c>
      <c r="Z175" s="106">
        <v>3716</v>
      </c>
      <c r="AA175" s="106">
        <v>3701</v>
      </c>
      <c r="AB175" s="30"/>
      <c r="AC175" s="30"/>
      <c r="AD175" s="30"/>
    </row>
    <row r="176" spans="2:30" ht="12.75">
      <c r="B176" s="110" t="s">
        <v>45</v>
      </c>
      <c r="C176" s="106">
        <v>14769</v>
      </c>
      <c r="D176" s="106">
        <v>14802</v>
      </c>
      <c r="E176" s="106">
        <v>14790</v>
      </c>
      <c r="F176" s="106">
        <v>14793</v>
      </c>
      <c r="G176" s="106">
        <v>14798</v>
      </c>
      <c r="H176" s="106">
        <v>14797</v>
      </c>
      <c r="I176" s="106">
        <v>14787</v>
      </c>
      <c r="J176" s="106">
        <v>14787</v>
      </c>
      <c r="K176" s="106">
        <v>14746</v>
      </c>
      <c r="L176" s="106">
        <v>14781</v>
      </c>
      <c r="M176" s="106">
        <v>14812</v>
      </c>
      <c r="N176" s="106">
        <v>14798</v>
      </c>
      <c r="O176" s="106">
        <v>14819</v>
      </c>
      <c r="P176" s="106">
        <v>14801</v>
      </c>
      <c r="Q176" s="106">
        <v>14295</v>
      </c>
      <c r="R176" s="106">
        <v>14270</v>
      </c>
      <c r="S176" s="106">
        <v>14117</v>
      </c>
      <c r="T176" s="106">
        <v>13714</v>
      </c>
      <c r="U176" s="106">
        <v>13717</v>
      </c>
      <c r="V176" s="106">
        <v>13711</v>
      </c>
      <c r="W176" s="106">
        <v>14156</v>
      </c>
      <c r="X176" s="106">
        <v>13982</v>
      </c>
      <c r="Y176" s="106">
        <v>13733</v>
      </c>
      <c r="Z176" s="106">
        <v>13905</v>
      </c>
      <c r="AA176" s="106">
        <v>13830</v>
      </c>
      <c r="AB176" s="30"/>
      <c r="AC176" s="30"/>
      <c r="AD176" s="30"/>
    </row>
    <row r="177" spans="2:30" ht="12.75">
      <c r="B177" s="110" t="s">
        <v>23</v>
      </c>
      <c r="C177" s="107" t="s">
        <v>0</v>
      </c>
      <c r="D177" s="107" t="s">
        <v>0</v>
      </c>
      <c r="E177" s="106">
        <v>556</v>
      </c>
      <c r="F177" s="106">
        <v>553</v>
      </c>
      <c r="G177" s="106">
        <v>538</v>
      </c>
      <c r="H177" s="106">
        <v>525</v>
      </c>
      <c r="I177" s="106">
        <v>513</v>
      </c>
      <c r="J177" s="106">
        <v>494</v>
      </c>
      <c r="K177" s="106">
        <v>491</v>
      </c>
      <c r="L177" s="106">
        <v>499</v>
      </c>
      <c r="M177" s="106">
        <v>509</v>
      </c>
      <c r="N177" s="106">
        <v>510</v>
      </c>
      <c r="O177" s="106">
        <v>505</v>
      </c>
      <c r="P177" s="106">
        <v>510</v>
      </c>
      <c r="Q177" s="106">
        <v>491</v>
      </c>
      <c r="R177" s="106">
        <v>509</v>
      </c>
      <c r="S177" s="106">
        <v>490</v>
      </c>
      <c r="T177" s="106">
        <v>498</v>
      </c>
      <c r="U177" s="106">
        <v>492</v>
      </c>
      <c r="V177" s="106">
        <v>468</v>
      </c>
      <c r="W177" s="106">
        <v>483</v>
      </c>
      <c r="X177" s="106">
        <v>458</v>
      </c>
      <c r="Y177" s="106">
        <v>480</v>
      </c>
      <c r="Z177" s="106">
        <v>479</v>
      </c>
      <c r="AA177" s="106">
        <v>482</v>
      </c>
      <c r="AB177" s="30"/>
      <c r="AC177" s="30"/>
      <c r="AD177" s="30"/>
    </row>
    <row r="178" spans="2:30" ht="12.75">
      <c r="B178" s="110" t="s">
        <v>46</v>
      </c>
      <c r="C178" s="106">
        <v>2417</v>
      </c>
      <c r="D178" s="106">
        <v>2417</v>
      </c>
      <c r="E178" s="106">
        <v>2419</v>
      </c>
      <c r="F178" s="106">
        <v>2421</v>
      </c>
      <c r="G178" s="106">
        <v>2446</v>
      </c>
      <c r="H178" s="106">
        <v>2446</v>
      </c>
      <c r="I178" s="106">
        <v>2446</v>
      </c>
      <c r="J178" s="106">
        <v>2445</v>
      </c>
      <c r="K178" s="106">
        <v>2445</v>
      </c>
      <c r="L178" s="106">
        <v>2444</v>
      </c>
      <c r="M178" s="106">
        <v>2402</v>
      </c>
      <c r="N178" s="106">
        <v>2255</v>
      </c>
      <c r="O178" s="106">
        <v>2236</v>
      </c>
      <c r="P178" s="106">
        <v>2236</v>
      </c>
      <c r="Q178" s="106">
        <v>1935</v>
      </c>
      <c r="R178" s="106">
        <v>1941</v>
      </c>
      <c r="S178" s="106">
        <v>1939</v>
      </c>
      <c r="T178" s="106">
        <v>1931</v>
      </c>
      <c r="U178" s="106">
        <v>1936</v>
      </c>
      <c r="V178" s="106">
        <v>1930</v>
      </c>
      <c r="W178" s="106">
        <v>1922</v>
      </c>
      <c r="X178" s="106">
        <v>1930</v>
      </c>
      <c r="Y178" s="106">
        <v>1927</v>
      </c>
      <c r="Z178" s="106">
        <v>1929</v>
      </c>
      <c r="AA178" s="106">
        <v>1925</v>
      </c>
      <c r="AB178" s="30"/>
      <c r="AC178" s="30"/>
      <c r="AD178" s="30"/>
    </row>
    <row r="179" spans="2:30" ht="12.75">
      <c r="B179" s="110" t="s">
        <v>24</v>
      </c>
      <c r="C179" s="106">
        <v>2559</v>
      </c>
      <c r="D179" s="106">
        <v>2539</v>
      </c>
      <c r="E179" s="106">
        <v>2528</v>
      </c>
      <c r="F179" s="106">
        <v>2292</v>
      </c>
      <c r="G179" s="106">
        <v>2318</v>
      </c>
      <c r="H179" s="106">
        <v>2161</v>
      </c>
      <c r="I179" s="106">
        <v>2143</v>
      </c>
      <c r="J179" s="106">
        <v>2150</v>
      </c>
      <c r="K179" s="106">
        <v>2192</v>
      </c>
      <c r="L179" s="106">
        <v>2201</v>
      </c>
      <c r="M179" s="106">
        <v>2218</v>
      </c>
      <c r="N179" s="106">
        <v>2222</v>
      </c>
      <c r="O179" s="106">
        <v>2236</v>
      </c>
      <c r="P179" s="106">
        <v>2244</v>
      </c>
      <c r="Q179" s="106">
        <v>2252</v>
      </c>
      <c r="R179" s="106">
        <v>2272</v>
      </c>
      <c r="S179" s="106">
        <v>2299</v>
      </c>
      <c r="T179" s="106">
        <v>2293</v>
      </c>
      <c r="U179" s="106">
        <v>2294</v>
      </c>
      <c r="V179" s="106">
        <v>2294</v>
      </c>
      <c r="W179" s="106">
        <v>2294</v>
      </c>
      <c r="X179" s="106">
        <v>2294</v>
      </c>
      <c r="Y179" s="106">
        <v>2284</v>
      </c>
      <c r="Z179" s="106">
        <v>2257</v>
      </c>
      <c r="AA179" s="106">
        <v>2259</v>
      </c>
      <c r="AB179" s="30"/>
      <c r="AC179" s="30"/>
      <c r="AD179" s="30"/>
    </row>
    <row r="180" spans="2:30" ht="12.75">
      <c r="B180" s="110" t="s">
        <v>47</v>
      </c>
      <c r="C180" s="106">
        <v>3417</v>
      </c>
      <c r="D180" s="106">
        <v>3361</v>
      </c>
      <c r="E180" s="106">
        <v>3347</v>
      </c>
      <c r="F180" s="106">
        <v>3359</v>
      </c>
      <c r="G180" s="106">
        <v>3359</v>
      </c>
      <c r="H180" s="106">
        <v>3270</v>
      </c>
      <c r="I180" s="106">
        <v>3300</v>
      </c>
      <c r="J180" s="106">
        <v>3262</v>
      </c>
      <c r="K180" s="106">
        <v>3234</v>
      </c>
      <c r="L180" s="106">
        <v>3197</v>
      </c>
      <c r="M180" s="106">
        <v>3156</v>
      </c>
      <c r="N180" s="106">
        <v>3157</v>
      </c>
      <c r="O180" s="106">
        <v>3172</v>
      </c>
      <c r="P180" s="106">
        <v>3166</v>
      </c>
      <c r="Q180" s="106">
        <v>3186</v>
      </c>
      <c r="R180" s="106">
        <v>3201</v>
      </c>
      <c r="S180" s="106">
        <v>3150</v>
      </c>
      <c r="T180" s="106">
        <v>3121</v>
      </c>
      <c r="U180" s="106">
        <v>3076</v>
      </c>
      <c r="V180" s="106">
        <v>3067</v>
      </c>
      <c r="W180" s="106">
        <v>3074</v>
      </c>
      <c r="X180" s="106">
        <v>3063</v>
      </c>
      <c r="Y180" s="106">
        <v>3032</v>
      </c>
      <c r="Z180" s="106">
        <v>3036</v>
      </c>
      <c r="AA180" s="111">
        <v>3036</v>
      </c>
      <c r="AB180" s="30"/>
      <c r="AC180" s="30"/>
      <c r="AD180" s="30"/>
    </row>
    <row r="181" spans="2:30" ht="12.75">
      <c r="B181" s="110" t="s">
        <v>21</v>
      </c>
      <c r="C181" s="106">
        <v>18278</v>
      </c>
      <c r="D181" s="107" t="s">
        <v>0</v>
      </c>
      <c r="E181" s="107" t="s">
        <v>0</v>
      </c>
      <c r="F181" s="107" t="s">
        <v>0</v>
      </c>
      <c r="G181" s="107" t="s">
        <v>0</v>
      </c>
      <c r="H181" s="106">
        <v>18012</v>
      </c>
      <c r="I181" s="107" t="s">
        <v>0</v>
      </c>
      <c r="J181" s="107" t="s">
        <v>0</v>
      </c>
      <c r="K181" s="107" t="s">
        <v>0</v>
      </c>
      <c r="L181" s="107" t="s">
        <v>0</v>
      </c>
      <c r="M181" s="106">
        <v>17531</v>
      </c>
      <c r="N181" s="106">
        <v>17755</v>
      </c>
      <c r="O181" s="106">
        <v>17701</v>
      </c>
      <c r="P181" s="106">
        <v>17644</v>
      </c>
      <c r="Q181" s="106">
        <v>17606</v>
      </c>
      <c r="R181" s="106">
        <v>17614</v>
      </c>
      <c r="S181" s="106">
        <v>17897</v>
      </c>
      <c r="T181" s="106">
        <v>17737</v>
      </c>
      <c r="U181" s="106">
        <v>17703</v>
      </c>
      <c r="V181" s="106">
        <v>17325</v>
      </c>
      <c r="W181" s="106">
        <v>17234</v>
      </c>
      <c r="X181" s="106">
        <v>17172</v>
      </c>
      <c r="Y181" s="106">
        <v>17282</v>
      </c>
      <c r="Z181" s="106">
        <v>17259</v>
      </c>
      <c r="AA181" s="106">
        <v>17240</v>
      </c>
      <c r="AB181" s="30"/>
      <c r="AC181" s="30"/>
      <c r="AD181" s="30"/>
    </row>
    <row r="182" spans="2:30" ht="12.75">
      <c r="B182" s="110" t="s">
        <v>28</v>
      </c>
      <c r="C182" s="106">
        <v>994</v>
      </c>
      <c r="D182" s="106">
        <v>1010</v>
      </c>
      <c r="E182" s="106">
        <v>1002</v>
      </c>
      <c r="F182" s="106">
        <v>1012</v>
      </c>
      <c r="G182" s="106">
        <v>1018</v>
      </c>
      <c r="H182" s="106">
        <v>1026</v>
      </c>
      <c r="I182" s="106">
        <v>1031</v>
      </c>
      <c r="J182" s="106">
        <v>1038</v>
      </c>
      <c r="K182" s="106">
        <v>1046</v>
      </c>
      <c r="L182" s="106">
        <v>1038</v>
      </c>
      <c r="M182" s="106">
        <v>1042</v>
      </c>
      <c r="N182" s="106">
        <v>1047</v>
      </c>
      <c r="O182" s="106">
        <v>1047</v>
      </c>
      <c r="P182" s="106">
        <v>1040</v>
      </c>
      <c r="Q182" s="106">
        <v>1040</v>
      </c>
      <c r="R182" s="106">
        <v>1035</v>
      </c>
      <c r="S182" s="106">
        <v>1034</v>
      </c>
      <c r="T182" s="106">
        <v>1032</v>
      </c>
      <c r="U182" s="106">
        <v>1024</v>
      </c>
      <c r="V182" s="106">
        <v>1014</v>
      </c>
      <c r="W182" s="106">
        <v>1006</v>
      </c>
      <c r="X182" s="106">
        <v>999</v>
      </c>
      <c r="Y182" s="106">
        <v>993</v>
      </c>
      <c r="Z182" s="106">
        <v>987</v>
      </c>
      <c r="AA182" s="106">
        <v>986</v>
      </c>
      <c r="AB182" s="30"/>
      <c r="AC182" s="30"/>
      <c r="AD182" s="30"/>
    </row>
    <row r="183" spans="2:30" ht="12.75">
      <c r="B183" s="110" t="s">
        <v>48</v>
      </c>
      <c r="C183" s="106">
        <v>1606</v>
      </c>
      <c r="D183" s="106">
        <v>1601</v>
      </c>
      <c r="E183" s="106">
        <v>1596</v>
      </c>
      <c r="F183" s="106">
        <v>1591</v>
      </c>
      <c r="G183" s="106">
        <v>1587</v>
      </c>
      <c r="H183" s="106">
        <v>1582</v>
      </c>
      <c r="I183" s="106">
        <v>1579</v>
      </c>
      <c r="J183" s="106">
        <v>1576</v>
      </c>
      <c r="K183" s="106">
        <v>1572</v>
      </c>
      <c r="L183" s="106">
        <v>1569</v>
      </c>
      <c r="M183" s="106">
        <v>1566</v>
      </c>
      <c r="N183" s="106">
        <v>1563</v>
      </c>
      <c r="O183" s="106">
        <v>1560</v>
      </c>
      <c r="P183" s="106">
        <v>1556</v>
      </c>
      <c r="Q183" s="106">
        <v>1553</v>
      </c>
      <c r="R183" s="106">
        <v>1550</v>
      </c>
      <c r="S183" s="106">
        <v>1547</v>
      </c>
      <c r="T183" s="106">
        <v>1544</v>
      </c>
      <c r="U183" s="106">
        <v>1541</v>
      </c>
      <c r="V183" s="106">
        <v>1538</v>
      </c>
      <c r="W183" s="106">
        <v>1535</v>
      </c>
      <c r="X183" s="106">
        <v>1532</v>
      </c>
      <c r="Y183" s="106">
        <v>1529</v>
      </c>
      <c r="Z183" s="106">
        <v>1526</v>
      </c>
      <c r="AA183" s="107" t="s">
        <v>0</v>
      </c>
      <c r="AB183" s="30"/>
      <c r="AC183" s="30"/>
      <c r="AD183" s="30"/>
    </row>
    <row r="184" spans="2:30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2:30" ht="12.75">
      <c r="B185" s="108" t="s">
        <v>107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2:30" ht="12.75">
      <c r="B186" s="108" t="s">
        <v>0</v>
      </c>
      <c r="C186" s="108" t="s">
        <v>108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2:30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2:30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</row>
    <row r="189" spans="2:30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</row>
    <row r="190" spans="2:30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</row>
    <row r="191" spans="2:30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</row>
    <row r="192" spans="2:30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</row>
    <row r="193" spans="2:30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</row>
    <row r="194" spans="2:30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</row>
    <row r="195" spans="2:30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</row>
    <row r="196" spans="2:30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2:30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2'!C39:J39</xm:f>
              <xm:sqref>L39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2'!D9:J9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2'!E8:J8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2'!C10:K10</xm:f>
              <xm:sqref>L10</xm:sqref>
            </x14:sparkline>
            <x14:sparkline>
              <xm:f>'Table 2'!C11:K11</xm:f>
              <xm:sqref>L11</xm:sqref>
            </x14:sparkline>
            <x14:sparkline>
              <xm:f>'Table 2'!C12:K12</xm:f>
              <xm:sqref>L12</xm:sqref>
            </x14:sparkline>
            <x14:sparkline>
              <xm:f>'Table 2'!C13:K13</xm:f>
              <xm:sqref>L13</xm:sqref>
            </x14:sparkline>
            <x14:sparkline>
              <xm:f>'Table 2'!C14:J14</xm:f>
              <xm:sqref>L14</xm:sqref>
            </x14:sparkline>
            <x14:sparkline>
              <xm:f>'Table 2'!F15:K15</xm:f>
              <xm:sqref>L15</xm:sqref>
            </x14:sparkline>
            <x14:sparkline>
              <xm:f>'Table 2'!C16:J16</xm:f>
              <xm:sqref>L16</xm:sqref>
            </x14:sparkline>
            <x14:sparkline>
              <xm:f>'Table 2'!C17:K17</xm:f>
              <xm:sqref>L17</xm:sqref>
            </x14:sparkline>
            <x14:sparkline>
              <xm:f>'Table 2'!C18:K18</xm:f>
              <xm:sqref>L18</xm:sqref>
            </x14:sparkline>
            <x14:sparkline>
              <xm:f>'Table 2'!C19:K19</xm:f>
              <xm:sqref>L19</xm:sqref>
            </x14:sparkline>
            <x14:sparkline>
              <xm:f>'Table 2'!E20:K20</xm:f>
              <xm:sqref>L20</xm:sqref>
            </x14:sparkline>
            <x14:sparkline>
              <xm:f>'Table 2'!C21:K21</xm:f>
              <xm:sqref>L21</xm:sqref>
            </x14:sparkline>
            <x14:sparkline>
              <xm:f>'Table 2'!C22:K22</xm:f>
              <xm:sqref>L22</xm:sqref>
            </x14:sparkline>
            <x14:sparkline>
              <xm:f>'Table 2'!C23:K23</xm:f>
              <xm:sqref>L23</xm:sqref>
            </x14:sparkline>
            <x14:sparkline>
              <xm:f>'Table 2'!C24:K24</xm:f>
              <xm:sqref>L24</xm:sqref>
            </x14:sparkline>
            <x14:sparkline>
              <xm:f>'Table 2'!C25:K25</xm:f>
              <xm:sqref>L25</xm:sqref>
            </x14:sparkline>
            <x14:sparkline>
              <xm:f>'Table 2'!E26:K26</xm:f>
              <xm:sqref>L26</xm:sqref>
            </x14:sparkline>
            <x14:sparkline>
              <xm:f>'Table 2'!C27:K27</xm:f>
              <xm:sqref>L27</xm:sqref>
            </x14:sparkline>
            <x14:sparkline>
              <xm:f>'Table 2'!C28:K28</xm:f>
              <xm:sqref>L28</xm:sqref>
            </x14:sparkline>
            <x14:sparkline>
              <xm:f>'Table 2'!C29:K29</xm:f>
              <xm:sqref>L29</xm:sqref>
            </x14:sparkline>
            <x14:sparkline>
              <xm:f>'Table 2'!C30:K30</xm:f>
              <xm:sqref>L30</xm:sqref>
            </x14:sparkline>
            <x14:sparkline>
              <xm:f>'Table 2'!D31:K31</xm:f>
              <xm:sqref>L31</xm:sqref>
            </x14:sparkline>
            <x14:sparkline>
              <xm:f>'Table 2'!C32:K32</xm:f>
              <xm:sqref>L32</xm:sqref>
            </x14:sparkline>
            <x14:sparkline>
              <xm:f>'Table 2'!D33:K33</xm:f>
              <xm:sqref>L33</xm:sqref>
            </x14:sparkline>
            <x14:sparkline>
              <xm:f>'Table 2'!C34:K34</xm:f>
              <xm:sqref>L34</xm:sqref>
            </x14:sparkline>
            <x14:sparkline>
              <xm:f>'Table 2'!C35:K35</xm:f>
              <xm:sqref>L35</xm:sqref>
            </x14:sparkline>
            <x14:sparkline>
              <xm:f>'Table 2'!C36:J36</xm:f>
              <xm:sqref>L36</xm:sqref>
            </x14:sparkline>
            <x14:sparkline>
              <xm:f>'Table 2'!C37:K37</xm:f>
              <xm:sqref>L37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D148"/>
  <sheetViews>
    <sheetView showGridLines="0" workbookViewId="0" topLeftCell="A1">
      <selection activeCell="T58" sqref="T58"/>
    </sheetView>
  </sheetViews>
  <sheetFormatPr defaultColWidth="9.140625" defaultRowHeight="12.75"/>
  <cols>
    <col min="1" max="1" width="9.140625" style="21" customWidth="1"/>
    <col min="2" max="2" width="17.28125" style="21" customWidth="1"/>
    <col min="3" max="4" width="9.28125" style="21" bestFit="1" customWidth="1"/>
    <col min="5" max="8" width="9.140625" style="21" customWidth="1"/>
    <col min="9" max="9" width="9.28125" style="21" bestFit="1" customWidth="1"/>
    <col min="10" max="20" width="9.140625" style="21" customWidth="1"/>
    <col min="21" max="21" width="10.00390625" style="21" bestFit="1" customWidth="1"/>
    <col min="22" max="22" width="9.140625" style="21" customWidth="1"/>
    <col min="23" max="26" width="10.00390625" style="21" bestFit="1" customWidth="1"/>
    <col min="27" max="27" width="9.8515625" style="21" bestFit="1" customWidth="1"/>
    <col min="28" max="16384" width="9.140625" style="21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43" t="s">
        <v>182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63"/>
      <c r="C7" s="286">
        <v>1990</v>
      </c>
      <c r="D7" s="318" t="s">
        <v>68</v>
      </c>
      <c r="E7" s="319">
        <v>2000</v>
      </c>
      <c r="F7" s="319">
        <v>2005</v>
      </c>
      <c r="G7" s="319">
        <v>2010</v>
      </c>
      <c r="H7" s="319">
        <v>2011</v>
      </c>
      <c r="I7" s="319">
        <v>2012</v>
      </c>
      <c r="J7" s="319">
        <v>2013</v>
      </c>
      <c r="K7" s="319">
        <v>2014</v>
      </c>
      <c r="L7" s="320" t="s">
        <v>142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281" t="s">
        <v>81</v>
      </c>
      <c r="C8" s="287" t="s">
        <v>0</v>
      </c>
      <c r="D8" s="316" t="s">
        <v>0</v>
      </c>
      <c r="E8" s="313">
        <f aca="true" t="shared" si="0" ref="E8:E9">M103/M63*100</f>
        <v>44.755914189089616</v>
      </c>
      <c r="F8" s="313">
        <f aca="true" t="shared" si="1" ref="F8:F9">R103/R63*100</f>
        <v>43.853502730747294</v>
      </c>
      <c r="G8" s="313">
        <f aca="true" t="shared" si="2" ref="G8:G9">W103/W63*100</f>
        <v>43.31315934512575</v>
      </c>
      <c r="H8" s="313">
        <f aca="true" t="shared" si="3" ref="H8:H39">X103/X63*100</f>
        <v>44.77668714487593</v>
      </c>
      <c r="I8" s="313">
        <f aca="true" t="shared" si="4" ref="I8:I39">Y103/Y63*100</f>
        <v>44.34185087344033</v>
      </c>
      <c r="J8" s="313">
        <f aca="true" t="shared" si="5" ref="J8:J39">Z103/Z63*100</f>
        <v>45.13843188145919</v>
      </c>
      <c r="K8" s="313">
        <f aca="true" t="shared" si="6" ref="K8:K38">AA103/AA63*100</f>
        <v>45.10767429579358</v>
      </c>
      <c r="L8" s="31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282" t="s">
        <v>96</v>
      </c>
      <c r="C9" s="288" t="s">
        <v>0</v>
      </c>
      <c r="D9" s="314">
        <f>H104/H64*100</f>
        <v>43.77887272811115</v>
      </c>
      <c r="E9" s="314">
        <f t="shared" si="0"/>
        <v>45.30109785612371</v>
      </c>
      <c r="F9" s="314">
        <f t="shared" si="1"/>
        <v>43.342222935819876</v>
      </c>
      <c r="G9" s="314">
        <f t="shared" si="2"/>
        <v>41.51393929694247</v>
      </c>
      <c r="H9" s="314">
        <f t="shared" si="3"/>
        <v>42.64379850126625</v>
      </c>
      <c r="I9" s="314">
        <f t="shared" si="4"/>
        <v>41.875052111638276</v>
      </c>
      <c r="J9" s="314">
        <f t="shared" si="5"/>
        <v>42.31293151987373</v>
      </c>
      <c r="K9" s="315">
        <f t="shared" si="6"/>
        <v>42.769066902362006</v>
      </c>
      <c r="L9" s="288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283" t="s">
        <v>31</v>
      </c>
      <c r="C10" s="311">
        <f>C105/C65*100</f>
        <v>35.92390028876667</v>
      </c>
      <c r="D10" s="312">
        <f>H105/H65*100</f>
        <v>34.161351142571256</v>
      </c>
      <c r="E10" s="312">
        <f>M105/M65*100</f>
        <v>31.860323785803235</v>
      </c>
      <c r="F10" s="312">
        <f>R105/R65*100</f>
        <v>31.57155322256245</v>
      </c>
      <c r="G10" s="312">
        <f>W105/W65*100</f>
        <v>35.52313777037098</v>
      </c>
      <c r="H10" s="312">
        <f t="shared" si="3"/>
        <v>35.41704910372647</v>
      </c>
      <c r="I10" s="312">
        <f t="shared" si="4"/>
        <v>34.80533664347642</v>
      </c>
      <c r="J10" s="312">
        <f t="shared" si="5"/>
        <v>34.613530645200164</v>
      </c>
      <c r="K10" s="312">
        <f t="shared" si="6"/>
        <v>35.135850045623094</v>
      </c>
      <c r="L10" s="28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284" t="s">
        <v>32</v>
      </c>
      <c r="C11" s="311">
        <f aca="true" t="shared" si="7" ref="C11:C39">C106/C66*100</f>
        <v>45.17460991159974</v>
      </c>
      <c r="D11" s="312">
        <f aca="true" t="shared" si="8" ref="D11:D39">H106/H66*100</f>
        <v>32.011396546441176</v>
      </c>
      <c r="E11" s="312">
        <f aca="true" t="shared" si="9" ref="E11:E39">M106/M66*100</f>
        <v>41.97721098090102</v>
      </c>
      <c r="F11" s="312">
        <f aca="true" t="shared" si="10" ref="F11:F39">R106/R66*100</f>
        <v>46.04357665750641</v>
      </c>
      <c r="G11" s="312">
        <f aca="true" t="shared" si="11" ref="G11:G39">W106/W66*100</f>
        <v>56.024640564628015</v>
      </c>
      <c r="H11" s="312">
        <f t="shared" si="3"/>
        <v>55.9942363112392</v>
      </c>
      <c r="I11" s="312">
        <f t="shared" si="4"/>
        <v>61.45431380637346</v>
      </c>
      <c r="J11" s="312">
        <f t="shared" si="5"/>
        <v>64.27979001842553</v>
      </c>
      <c r="K11" s="312">
        <f t="shared" si="6"/>
        <v>67.46718348960243</v>
      </c>
      <c r="L11" s="28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284" t="s">
        <v>20</v>
      </c>
      <c r="C12" s="330">
        <f t="shared" si="7"/>
        <v>46.9631812059834</v>
      </c>
      <c r="D12" s="312">
        <f t="shared" si="8"/>
        <v>40.82090900638715</v>
      </c>
      <c r="E12" s="312">
        <f t="shared" si="9"/>
        <v>46.58532166152709</v>
      </c>
      <c r="F12" s="312">
        <f t="shared" si="10"/>
        <v>53.110406227160034</v>
      </c>
      <c r="G12" s="312">
        <f t="shared" si="11"/>
        <v>52.75408261662249</v>
      </c>
      <c r="H12" s="312">
        <f t="shared" si="3"/>
        <v>59.24504975441944</v>
      </c>
      <c r="I12" s="312">
        <f t="shared" si="4"/>
        <v>59.04411627871568</v>
      </c>
      <c r="J12" s="312">
        <f t="shared" si="5"/>
        <v>57.469654852104235</v>
      </c>
      <c r="K12" s="312">
        <f t="shared" si="6"/>
        <v>56.43662843190093</v>
      </c>
      <c r="L12" s="28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284" t="s">
        <v>33</v>
      </c>
      <c r="C13" s="321">
        <f t="shared" si="7"/>
        <v>48.48194620852823</v>
      </c>
      <c r="D13" s="312">
        <f t="shared" si="8"/>
        <v>44.239766859876454</v>
      </c>
      <c r="E13" s="312">
        <f t="shared" si="9"/>
        <v>39.78577946323096</v>
      </c>
      <c r="F13" s="312">
        <f t="shared" si="10"/>
        <v>35.17345749285924</v>
      </c>
      <c r="G13" s="312">
        <f t="shared" si="11"/>
        <v>34.46817616358565</v>
      </c>
      <c r="H13" s="312">
        <f t="shared" si="3"/>
        <v>35.9890405757896</v>
      </c>
      <c r="I13" s="312">
        <f t="shared" si="4"/>
        <v>34.56137208447744</v>
      </c>
      <c r="J13" s="312">
        <f t="shared" si="5"/>
        <v>35.53041184444897</v>
      </c>
      <c r="K13" s="312">
        <f t="shared" si="6"/>
        <v>34.7816138567631</v>
      </c>
      <c r="L13" s="28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284" t="s">
        <v>19</v>
      </c>
      <c r="C14" s="311">
        <f t="shared" si="7"/>
        <v>47.58439477788167</v>
      </c>
      <c r="D14" s="312">
        <f t="shared" si="8"/>
        <v>45.902700254008316</v>
      </c>
      <c r="E14" s="312">
        <f t="shared" si="9"/>
        <v>50.01076257365287</v>
      </c>
      <c r="F14" s="312">
        <f t="shared" si="10"/>
        <v>48.606924026809246</v>
      </c>
      <c r="G14" s="312">
        <f t="shared" si="11"/>
        <v>45.86826217768896</v>
      </c>
      <c r="H14" s="312">
        <f t="shared" si="3"/>
        <v>49.12164590378676</v>
      </c>
      <c r="I14" s="312">
        <f t="shared" si="4"/>
        <v>46.77446029052155</v>
      </c>
      <c r="J14" s="312">
        <f t="shared" si="5"/>
        <v>46.74933476610844</v>
      </c>
      <c r="K14" s="67" t="s">
        <v>0</v>
      </c>
      <c r="L14" s="28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284" t="s">
        <v>34</v>
      </c>
      <c r="C15" s="291" t="s">
        <v>0</v>
      </c>
      <c r="D15" s="67" t="s">
        <v>0</v>
      </c>
      <c r="E15" s="67" t="s">
        <v>0</v>
      </c>
      <c r="F15" s="312">
        <f t="shared" si="10"/>
        <v>35.331890712689784</v>
      </c>
      <c r="G15" s="312">
        <f t="shared" si="11"/>
        <v>43.53936001946709</v>
      </c>
      <c r="H15" s="312">
        <f t="shared" si="3"/>
        <v>43.06356293438525</v>
      </c>
      <c r="I15" s="312">
        <f t="shared" si="4"/>
        <v>44.26577181208054</v>
      </c>
      <c r="J15" s="312">
        <f t="shared" si="5"/>
        <v>48.75925308919181</v>
      </c>
      <c r="K15" s="312">
        <f t="shared" si="6"/>
        <v>49.724340013053926</v>
      </c>
      <c r="L15" s="28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284" t="s">
        <v>35</v>
      </c>
      <c r="C16" s="311">
        <f t="shared" si="7"/>
        <v>40.919358945038255</v>
      </c>
      <c r="D16" s="312">
        <f t="shared" si="8"/>
        <v>43.1664192062813</v>
      </c>
      <c r="E16" s="312">
        <f t="shared" si="9"/>
        <v>41.78345281040204</v>
      </c>
      <c r="F16" s="312">
        <f t="shared" si="10"/>
        <v>38.81974911263476</v>
      </c>
      <c r="G16" s="312">
        <f t="shared" si="11"/>
        <v>38.915627510948745</v>
      </c>
      <c r="H16" s="312">
        <f t="shared" si="3"/>
        <v>36.076256592138705</v>
      </c>
      <c r="I16" s="312">
        <f t="shared" si="4"/>
        <v>35.54287700541169</v>
      </c>
      <c r="J16" s="312">
        <f t="shared" si="5"/>
        <v>39.260613501298884</v>
      </c>
      <c r="K16" s="67" t="s">
        <v>0</v>
      </c>
      <c r="L16" s="28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284" t="s">
        <v>36</v>
      </c>
      <c r="C17" s="311">
        <f t="shared" si="7"/>
        <v>55.48271268591288</v>
      </c>
      <c r="D17" s="312">
        <f t="shared" si="8"/>
        <v>48.134850698183826</v>
      </c>
      <c r="E17" s="312">
        <f t="shared" si="9"/>
        <v>44.280007084801134</v>
      </c>
      <c r="F17" s="312">
        <f t="shared" si="10"/>
        <v>39.854601872098755</v>
      </c>
      <c r="G17" s="312">
        <f t="shared" si="11"/>
        <v>38.803115179669355</v>
      </c>
      <c r="H17" s="312">
        <f t="shared" si="3"/>
        <v>34.72326708129227</v>
      </c>
      <c r="I17" s="312">
        <f t="shared" si="4"/>
        <v>33.99727936503015</v>
      </c>
      <c r="J17" s="312">
        <f t="shared" si="5"/>
        <v>34.93981899759582</v>
      </c>
      <c r="K17" s="312">
        <f t="shared" si="6"/>
        <v>34.76961629299096</v>
      </c>
      <c r="L17" s="28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284" t="s">
        <v>37</v>
      </c>
      <c r="C18" s="311">
        <f t="shared" si="7"/>
        <v>51.325846261465216</v>
      </c>
      <c r="D18" s="312">
        <f t="shared" si="8"/>
        <v>46.80888050191912</v>
      </c>
      <c r="E18" s="312">
        <f t="shared" si="9"/>
        <v>53.782732985953</v>
      </c>
      <c r="F18" s="312">
        <f t="shared" si="10"/>
        <v>45.0985073169541</v>
      </c>
      <c r="G18" s="312">
        <f t="shared" si="11"/>
        <v>45.7608045479524</v>
      </c>
      <c r="H18" s="312">
        <f t="shared" si="3"/>
        <v>43.45244693517264</v>
      </c>
      <c r="I18" s="312">
        <f t="shared" si="4"/>
        <v>44.58723986899944</v>
      </c>
      <c r="J18" s="312">
        <f t="shared" si="5"/>
        <v>47.81428400930917</v>
      </c>
      <c r="K18" s="312">
        <f t="shared" si="6"/>
        <v>50.80022590274657</v>
      </c>
      <c r="L18" s="28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284" t="s">
        <v>22</v>
      </c>
      <c r="C19" s="311">
        <f t="shared" si="7"/>
        <v>49.61426311580948</v>
      </c>
      <c r="D19" s="312">
        <f t="shared" si="8"/>
        <v>46.59851181422325</v>
      </c>
      <c r="E19" s="312">
        <f t="shared" si="9"/>
        <v>47.993987413672954</v>
      </c>
      <c r="F19" s="312">
        <f t="shared" si="10"/>
        <v>48.62411330468332</v>
      </c>
      <c r="G19" s="312">
        <f t="shared" si="11"/>
        <v>45.96175710183274</v>
      </c>
      <c r="H19" s="312">
        <f t="shared" si="3"/>
        <v>49.508731353485025</v>
      </c>
      <c r="I19" s="312">
        <f t="shared" si="4"/>
        <v>45.89961543309343</v>
      </c>
      <c r="J19" s="312">
        <f t="shared" si="5"/>
        <v>47.36862339590625</v>
      </c>
      <c r="K19" s="312">
        <f t="shared" si="6"/>
        <v>47.50065999042016</v>
      </c>
      <c r="L19" s="28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284" t="s">
        <v>38</v>
      </c>
      <c r="C20" s="291" t="s">
        <v>0</v>
      </c>
      <c r="D20" s="67" t="s">
        <v>0</v>
      </c>
      <c r="E20" s="312">
        <f t="shared" si="9"/>
        <v>56.47874718216496</v>
      </c>
      <c r="F20" s="312">
        <f t="shared" si="10"/>
        <v>55.79041285521783</v>
      </c>
      <c r="G20" s="312">
        <f t="shared" si="11"/>
        <v>54.0816578875782</v>
      </c>
      <c r="H20" s="312">
        <f t="shared" si="3"/>
        <v>58.27281456552341</v>
      </c>
      <c r="I20" s="312">
        <f t="shared" si="4"/>
        <v>54.07850399198567</v>
      </c>
      <c r="J20" s="312">
        <f t="shared" si="5"/>
        <v>47.696291172635846</v>
      </c>
      <c r="K20" s="312">
        <f t="shared" si="6"/>
        <v>45.608453162817476</v>
      </c>
      <c r="L20" s="28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284" t="s">
        <v>39</v>
      </c>
      <c r="C21" s="311">
        <f t="shared" si="7"/>
        <v>29.986176833608187</v>
      </c>
      <c r="D21" s="312">
        <f t="shared" si="8"/>
        <v>34.053604429914905</v>
      </c>
      <c r="E21" s="312">
        <f t="shared" si="9"/>
        <v>33.569251727190995</v>
      </c>
      <c r="F21" s="312">
        <f t="shared" si="10"/>
        <v>35.752465229592204</v>
      </c>
      <c r="G21" s="312">
        <f t="shared" si="11"/>
        <v>26.70889792862813</v>
      </c>
      <c r="H21" s="312">
        <f t="shared" si="3"/>
        <v>26.60972360680408</v>
      </c>
      <c r="I21" s="312">
        <f t="shared" si="4"/>
        <v>33.48382865184638</v>
      </c>
      <c r="J21" s="312">
        <f t="shared" si="5"/>
        <v>28.091064592662036</v>
      </c>
      <c r="K21" s="312">
        <f t="shared" si="6"/>
        <v>26.082461983321714</v>
      </c>
      <c r="L21" s="28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284" t="s">
        <v>40</v>
      </c>
      <c r="C22" s="311">
        <f t="shared" si="7"/>
        <v>39.76956313010081</v>
      </c>
      <c r="D22" s="312">
        <f t="shared" si="8"/>
        <v>39.589878815080795</v>
      </c>
      <c r="E22" s="312">
        <f t="shared" si="9"/>
        <v>24.069843852677035</v>
      </c>
      <c r="F22" s="312">
        <f t="shared" si="10"/>
        <v>22.14297398985768</v>
      </c>
      <c r="G22" s="312">
        <f t="shared" si="11"/>
        <v>15.463060065815643</v>
      </c>
      <c r="H22" s="312">
        <f t="shared" si="3"/>
        <v>18.008001982792194</v>
      </c>
      <c r="I22" s="312">
        <f t="shared" si="4"/>
        <v>18.154429814773486</v>
      </c>
      <c r="J22" s="312">
        <f t="shared" si="5"/>
        <v>13.424622472485284</v>
      </c>
      <c r="K22" s="312">
        <f t="shared" si="6"/>
        <v>13.49022633744856</v>
      </c>
      <c r="L22" s="28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284" t="s">
        <v>41</v>
      </c>
      <c r="C23" s="311">
        <f t="shared" si="7"/>
        <v>44.14313933644195</v>
      </c>
      <c r="D23" s="312">
        <f t="shared" si="8"/>
        <v>11.450305673377542</v>
      </c>
      <c r="E23" s="312">
        <f t="shared" si="9"/>
        <v>24.013113247930175</v>
      </c>
      <c r="F23" s="312">
        <f t="shared" si="10"/>
        <v>35.138966450448905</v>
      </c>
      <c r="G23" s="312">
        <f t="shared" si="11"/>
        <v>42.127771051495</v>
      </c>
      <c r="H23" s="312">
        <f t="shared" si="3"/>
        <v>42.475512653867185</v>
      </c>
      <c r="I23" s="312">
        <f t="shared" si="4"/>
        <v>43.886514320331166</v>
      </c>
      <c r="J23" s="312">
        <f t="shared" si="5"/>
        <v>45.3174169722504</v>
      </c>
      <c r="K23" s="312">
        <f t="shared" si="6"/>
        <v>45.805267919975876</v>
      </c>
      <c r="L23" s="28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284" t="s">
        <v>42</v>
      </c>
      <c r="C24" s="311">
        <f t="shared" si="7"/>
        <v>46.60887459354643</v>
      </c>
      <c r="D24" s="312">
        <f t="shared" si="8"/>
        <v>22.254367419606098</v>
      </c>
      <c r="E24" s="312">
        <f t="shared" si="9"/>
        <v>46.76799732754301</v>
      </c>
      <c r="F24" s="312">
        <f t="shared" si="10"/>
        <v>50.00084035025799</v>
      </c>
      <c r="G24" s="312">
        <f t="shared" si="11"/>
        <v>55.37017202646323</v>
      </c>
      <c r="H24" s="312">
        <f t="shared" si="3"/>
        <v>56.77122355503719</v>
      </c>
      <c r="I24" s="312">
        <f t="shared" si="4"/>
        <v>57.14198640782616</v>
      </c>
      <c r="J24" s="312">
        <f t="shared" si="5"/>
        <v>58.541109924238675</v>
      </c>
      <c r="K24" s="312">
        <f t="shared" si="6"/>
        <v>57.918470350632404</v>
      </c>
      <c r="L24" s="28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284" t="s">
        <v>29</v>
      </c>
      <c r="C25" s="311">
        <f t="shared" si="7"/>
        <v>49.72723139869677</v>
      </c>
      <c r="D25" s="312">
        <f t="shared" si="8"/>
        <v>47.97799465735672</v>
      </c>
      <c r="E25" s="312">
        <f t="shared" si="9"/>
        <v>47.86065375627837</v>
      </c>
      <c r="F25" s="312">
        <f t="shared" si="10"/>
        <v>43.9075565429356</v>
      </c>
      <c r="G25" s="312">
        <f t="shared" si="11"/>
        <v>41.12212847200837</v>
      </c>
      <c r="H25" s="312">
        <f t="shared" si="3"/>
        <v>44.31032427277062</v>
      </c>
      <c r="I25" s="312">
        <f t="shared" si="4"/>
        <v>42.35319623389495</v>
      </c>
      <c r="J25" s="312">
        <f t="shared" si="5"/>
        <v>42.629165392846225</v>
      </c>
      <c r="K25" s="312">
        <f t="shared" si="6"/>
        <v>42.30839249954488</v>
      </c>
      <c r="L25" s="28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284" t="s">
        <v>26</v>
      </c>
      <c r="C26" s="291" t="s">
        <v>0</v>
      </c>
      <c r="D26" s="67" t="s">
        <v>0</v>
      </c>
      <c r="E26" s="312">
        <f t="shared" si="9"/>
        <v>53.45744956697609</v>
      </c>
      <c r="F26" s="312">
        <f t="shared" si="10"/>
        <v>53.52944441132761</v>
      </c>
      <c r="G26" s="312">
        <f t="shared" si="11"/>
        <v>57.359601172351105</v>
      </c>
      <c r="H26" s="312">
        <f t="shared" si="3"/>
        <v>61.02442999047709</v>
      </c>
      <c r="I26" s="312">
        <f t="shared" si="4"/>
        <v>61.72544858152181</v>
      </c>
      <c r="J26" s="312">
        <f t="shared" si="5"/>
        <v>62.65110203783374</v>
      </c>
      <c r="K26" s="312">
        <f t="shared" si="6"/>
        <v>59.92345273288782</v>
      </c>
      <c r="L26" s="28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284" t="s">
        <v>43</v>
      </c>
      <c r="C27" s="311">
        <f t="shared" si="7"/>
        <v>18.33220796758947</v>
      </c>
      <c r="D27" s="312">
        <f t="shared" si="8"/>
        <v>14.442364268520997</v>
      </c>
      <c r="E27" s="312">
        <f t="shared" si="9"/>
        <v>13.89391979301423</v>
      </c>
      <c r="F27" s="312">
        <f t="shared" si="10"/>
        <v>15.75658788372725</v>
      </c>
      <c r="G27" s="312">
        <f t="shared" si="11"/>
        <v>18.822136726842263</v>
      </c>
      <c r="H27" s="312">
        <f t="shared" si="3"/>
        <v>20.456738501125766</v>
      </c>
      <c r="I27" s="312">
        <f t="shared" si="4"/>
        <v>20.66948326291843</v>
      </c>
      <c r="J27" s="312">
        <f t="shared" si="5"/>
        <v>20.126582278481013</v>
      </c>
      <c r="K27" s="312">
        <f t="shared" si="6"/>
        <v>20.358514724711906</v>
      </c>
      <c r="L27" s="28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284" t="s">
        <v>18</v>
      </c>
      <c r="C28" s="311">
        <f t="shared" si="7"/>
        <v>35.23023965475871</v>
      </c>
      <c r="D28" s="312">
        <f t="shared" si="8"/>
        <v>35.90812092252615</v>
      </c>
      <c r="E28" s="312">
        <f t="shared" si="9"/>
        <v>36.03657233397599</v>
      </c>
      <c r="F28" s="312">
        <f t="shared" si="10"/>
        <v>35.18532204770012</v>
      </c>
      <c r="G28" s="312">
        <f t="shared" si="11"/>
        <v>30.527947492364703</v>
      </c>
      <c r="H28" s="312">
        <f t="shared" si="3"/>
        <v>30.81322499557988</v>
      </c>
      <c r="I28" s="312">
        <f t="shared" si="4"/>
        <v>31.912783667410956</v>
      </c>
      <c r="J28" s="312">
        <f t="shared" si="5"/>
        <v>30.673228503981115</v>
      </c>
      <c r="K28" s="312">
        <f t="shared" si="6"/>
        <v>29.946452204647265</v>
      </c>
      <c r="L28" s="28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284" t="s">
        <v>44</v>
      </c>
      <c r="C29" s="311">
        <f t="shared" si="7"/>
        <v>32.531296311914886</v>
      </c>
      <c r="D29" s="312">
        <f t="shared" si="8"/>
        <v>31.18124535399444</v>
      </c>
      <c r="E29" s="312">
        <f t="shared" si="9"/>
        <v>30.640437067658237</v>
      </c>
      <c r="F29" s="312">
        <f t="shared" si="10"/>
        <v>27.28881411816338</v>
      </c>
      <c r="G29" s="312">
        <f t="shared" si="11"/>
        <v>31.041234432953583</v>
      </c>
      <c r="H29" s="312">
        <f t="shared" si="3"/>
        <v>28.397730499742103</v>
      </c>
      <c r="I29" s="312">
        <f t="shared" si="4"/>
        <v>29.90675300125552</v>
      </c>
      <c r="J29" s="312">
        <f t="shared" si="5"/>
        <v>30.4776396800575</v>
      </c>
      <c r="K29" s="312">
        <f t="shared" si="6"/>
        <v>30.30522118075026</v>
      </c>
      <c r="L29" s="28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284" t="s">
        <v>25</v>
      </c>
      <c r="C30" s="311">
        <f t="shared" si="7"/>
        <v>47.2073016855317</v>
      </c>
      <c r="D30" s="312">
        <f t="shared" si="8"/>
        <v>44.30391148118753</v>
      </c>
      <c r="E30" s="312">
        <f t="shared" si="9"/>
        <v>47.74580803668439</v>
      </c>
      <c r="F30" s="312">
        <f t="shared" si="10"/>
        <v>51.34340786483283</v>
      </c>
      <c r="G30" s="312">
        <f t="shared" si="11"/>
        <v>55.315077844788505</v>
      </c>
      <c r="H30" s="312">
        <f t="shared" si="3"/>
        <v>57.59258340397814</v>
      </c>
      <c r="I30" s="312">
        <f t="shared" si="4"/>
        <v>58.66531115568744</v>
      </c>
      <c r="J30" s="312">
        <f t="shared" si="5"/>
        <v>61.49562279329792</v>
      </c>
      <c r="K30" s="312">
        <f t="shared" si="6"/>
        <v>59.03047408490956</v>
      </c>
      <c r="L30" s="28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284" t="s">
        <v>27</v>
      </c>
      <c r="C31" s="291" t="s">
        <v>0</v>
      </c>
      <c r="D31" s="312">
        <f t="shared" si="8"/>
        <v>39.84233783340732</v>
      </c>
      <c r="E31" s="312">
        <f t="shared" si="9"/>
        <v>40.82441264257689</v>
      </c>
      <c r="F31" s="312">
        <f t="shared" si="10"/>
        <v>33.044718181788916</v>
      </c>
      <c r="G31" s="312">
        <f t="shared" si="11"/>
        <v>33.65517287684938</v>
      </c>
      <c r="H31" s="312">
        <f t="shared" si="3"/>
        <v>32.45545771042392</v>
      </c>
      <c r="I31" s="312">
        <f t="shared" si="4"/>
        <v>35.145116998010295</v>
      </c>
      <c r="J31" s="312">
        <f t="shared" si="5"/>
        <v>36.75480849084809</v>
      </c>
      <c r="K31" s="312">
        <f t="shared" si="6"/>
        <v>38.78004583825284</v>
      </c>
      <c r="L31" s="28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284" t="s">
        <v>45</v>
      </c>
      <c r="C32" s="311">
        <f t="shared" si="7"/>
        <v>35.237562704165235</v>
      </c>
      <c r="D32" s="312">
        <f t="shared" si="8"/>
        <v>25.67920144100311</v>
      </c>
      <c r="E32" s="312">
        <f t="shared" si="9"/>
        <v>26.58106213604744</v>
      </c>
      <c r="F32" s="312">
        <f t="shared" si="10"/>
        <v>29.665503955136124</v>
      </c>
      <c r="G32" s="312">
        <f t="shared" si="11"/>
        <v>33.36931206768222</v>
      </c>
      <c r="H32" s="312">
        <f t="shared" si="3"/>
        <v>34.56247173411871</v>
      </c>
      <c r="I32" s="312">
        <f t="shared" si="4"/>
        <v>32.77492059544936</v>
      </c>
      <c r="J32" s="312">
        <f t="shared" si="5"/>
        <v>36.564778213222716</v>
      </c>
      <c r="K32" s="312">
        <f t="shared" si="6"/>
        <v>33.586963617312946</v>
      </c>
      <c r="L32" s="28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284" t="s">
        <v>23</v>
      </c>
      <c r="C33" s="291" t="s">
        <v>0</v>
      </c>
      <c r="D33" s="312">
        <f t="shared" si="8"/>
        <v>39.94572288932674</v>
      </c>
      <c r="E33" s="312">
        <f t="shared" si="9"/>
        <v>40.370387879074386</v>
      </c>
      <c r="F33" s="312">
        <f t="shared" si="10"/>
        <v>37.70991971661646</v>
      </c>
      <c r="G33" s="312">
        <f t="shared" si="11"/>
        <v>36.63139376815843</v>
      </c>
      <c r="H33" s="312">
        <f t="shared" si="3"/>
        <v>37.224935521044834</v>
      </c>
      <c r="I33" s="312">
        <f t="shared" si="4"/>
        <v>36.593850006957005</v>
      </c>
      <c r="J33" s="312">
        <f t="shared" si="5"/>
        <v>37.629050957875556</v>
      </c>
      <c r="K33" s="312">
        <f t="shared" si="6"/>
        <v>38.30715882770347</v>
      </c>
      <c r="L33" s="28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284" t="s">
        <v>46</v>
      </c>
      <c r="C34" s="311">
        <f t="shared" si="7"/>
        <v>47.679267868865125</v>
      </c>
      <c r="D34" s="312">
        <f t="shared" si="8"/>
        <v>28.349744763891323</v>
      </c>
      <c r="E34" s="312">
        <f t="shared" si="9"/>
        <v>34.11739845034046</v>
      </c>
      <c r="F34" s="312">
        <f t="shared" si="10"/>
        <v>41.314575458277446</v>
      </c>
      <c r="G34" s="312">
        <f t="shared" si="11"/>
        <v>45.39507030845844</v>
      </c>
      <c r="H34" s="312">
        <f t="shared" si="3"/>
        <v>47.69524376292177</v>
      </c>
      <c r="I34" s="312">
        <f t="shared" si="4"/>
        <v>49.130282512257764</v>
      </c>
      <c r="J34" s="312">
        <f t="shared" si="5"/>
        <v>52.390968426393606</v>
      </c>
      <c r="K34" s="312">
        <f t="shared" si="6"/>
        <v>49.421856122097346</v>
      </c>
      <c r="L34" s="28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284" t="s">
        <v>24</v>
      </c>
      <c r="C35" s="311">
        <f t="shared" si="7"/>
        <v>64.26234856986952</v>
      </c>
      <c r="D35" s="312">
        <f t="shared" si="8"/>
        <v>63.62588785229263</v>
      </c>
      <c r="E35" s="312">
        <f t="shared" si="9"/>
        <v>59.156204689323474</v>
      </c>
      <c r="F35" s="312">
        <f t="shared" si="10"/>
        <v>56.488797570666705</v>
      </c>
      <c r="G35" s="312">
        <f t="shared" si="11"/>
        <v>57.00077932104385</v>
      </c>
      <c r="H35" s="312">
        <f t="shared" si="3"/>
        <v>55.532594615744024</v>
      </c>
      <c r="I35" s="312">
        <f t="shared" si="4"/>
        <v>54.70787021355369</v>
      </c>
      <c r="J35" s="312">
        <f t="shared" si="5"/>
        <v>54.64543131344299</v>
      </c>
      <c r="K35" s="312">
        <f t="shared" si="6"/>
        <v>56.52625845747864</v>
      </c>
      <c r="L35" s="289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284" t="s">
        <v>47</v>
      </c>
      <c r="C36" s="321">
        <f t="shared" si="7"/>
        <v>52.3970788336807</v>
      </c>
      <c r="D36" s="322">
        <f t="shared" si="8"/>
        <v>49.3169490640225</v>
      </c>
      <c r="E36" s="322">
        <f t="shared" si="9"/>
        <v>50.10409694904673</v>
      </c>
      <c r="F36" s="322">
        <f t="shared" si="10"/>
        <v>45.98715776584991</v>
      </c>
      <c r="G36" s="322">
        <f t="shared" si="11"/>
        <v>47.99808007679693</v>
      </c>
      <c r="H36" s="322">
        <f t="shared" si="3"/>
        <v>49.11361210659216</v>
      </c>
      <c r="I36" s="322">
        <f t="shared" si="4"/>
        <v>45.89857066706336</v>
      </c>
      <c r="J36" s="322">
        <f t="shared" si="5"/>
        <v>47.21017465713281</v>
      </c>
      <c r="K36" s="67" t="s">
        <v>0</v>
      </c>
      <c r="L36" s="289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285" t="s">
        <v>21</v>
      </c>
      <c r="C37" s="323">
        <f t="shared" si="7"/>
        <v>48.692756651622844</v>
      </c>
      <c r="D37" s="324">
        <f t="shared" si="8"/>
        <v>45.13554150785971</v>
      </c>
      <c r="E37" s="324">
        <f t="shared" si="9"/>
        <v>44.66367311801293</v>
      </c>
      <c r="F37" s="324">
        <f t="shared" si="10"/>
        <v>41.27942218940229</v>
      </c>
      <c r="G37" s="324">
        <f t="shared" si="11"/>
        <v>41.97336775719614</v>
      </c>
      <c r="H37" s="324">
        <f t="shared" si="3"/>
        <v>42.529193824357705</v>
      </c>
      <c r="I37" s="324">
        <f t="shared" si="4"/>
        <v>42.40808682456626</v>
      </c>
      <c r="J37" s="324">
        <f t="shared" si="5"/>
        <v>42.28325747193185</v>
      </c>
      <c r="K37" s="325">
        <f t="shared" si="6"/>
        <v>43.78366902189762</v>
      </c>
      <c r="L37" s="29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283" t="s">
        <v>28</v>
      </c>
      <c r="C38" s="326">
        <f t="shared" si="7"/>
        <v>49.53694748611786</v>
      </c>
      <c r="D38" s="327">
        <f t="shared" si="8"/>
        <v>49.39804948273186</v>
      </c>
      <c r="E38" s="327">
        <f t="shared" si="9"/>
        <v>48.9133414807552</v>
      </c>
      <c r="F38" s="327">
        <f t="shared" si="10"/>
        <v>48.548556828469145</v>
      </c>
      <c r="G38" s="327">
        <f t="shared" si="11"/>
        <v>43.17532164282892</v>
      </c>
      <c r="H38" s="327">
        <f t="shared" si="3"/>
        <v>46.50488177632411</v>
      </c>
      <c r="I38" s="327">
        <f t="shared" si="4"/>
        <v>46.273728039595014</v>
      </c>
      <c r="J38" s="327">
        <f t="shared" si="5"/>
        <v>46.473939505986635</v>
      </c>
      <c r="K38" s="328">
        <f t="shared" si="6"/>
        <v>48.23108482015075</v>
      </c>
      <c r="L38" s="29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285" t="s">
        <v>48</v>
      </c>
      <c r="C39" s="323">
        <f t="shared" si="7"/>
        <v>23.223198123155875</v>
      </c>
      <c r="D39" s="324">
        <f t="shared" si="8"/>
        <v>21.625987734187117</v>
      </c>
      <c r="E39" s="324">
        <f t="shared" si="9"/>
        <v>20.703786847808807</v>
      </c>
      <c r="F39" s="324">
        <f t="shared" si="10"/>
        <v>20.216853476735583</v>
      </c>
      <c r="G39" s="324">
        <f t="shared" si="11"/>
        <v>21.09455816432087</v>
      </c>
      <c r="H39" s="324">
        <f t="shared" si="3"/>
        <v>19.0884945068212</v>
      </c>
      <c r="I39" s="324">
        <f t="shared" si="4"/>
        <v>18.578982181480264</v>
      </c>
      <c r="J39" s="324">
        <f t="shared" si="5"/>
        <v>18.19887429643527</v>
      </c>
      <c r="K39" s="329" t="s">
        <v>0</v>
      </c>
      <c r="L39" s="29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459" t="s">
        <v>104</v>
      </c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1.25" customHeight="1"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21" t="s">
        <v>102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42" t="s">
        <v>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>
      <c r="E47" s="9"/>
    </row>
    <row r="48" ht="12.75">
      <c r="E48" s="9"/>
    </row>
    <row r="50" spans="13:26" ht="12.75"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3" spans="2:30" ht="12.75">
      <c r="B53" s="108" t="s">
        <v>65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2:30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11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2:30" ht="12.75">
      <c r="B55" s="108" t="s">
        <v>84</v>
      </c>
      <c r="C55" s="109">
        <v>42746.56958333333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2:30" ht="12.75">
      <c r="B56" s="108" t="s">
        <v>85</v>
      </c>
      <c r="C56" s="109">
        <v>42755.43928190973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2:30" ht="12.75">
      <c r="B57" s="108" t="s">
        <v>86</v>
      </c>
      <c r="C57" s="108" t="s">
        <v>87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2:30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2:30" ht="12.75">
      <c r="B59" s="108" t="s">
        <v>88</v>
      </c>
      <c r="C59" s="108" t="s">
        <v>89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ht="12.75">
      <c r="B60" s="108" t="s">
        <v>66</v>
      </c>
      <c r="C60" s="108" t="s">
        <v>156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2:30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2:30" ht="12.75">
      <c r="B62" s="110" t="s">
        <v>67</v>
      </c>
      <c r="C62" s="110" t="s">
        <v>97</v>
      </c>
      <c r="D62" s="110" t="s">
        <v>98</v>
      </c>
      <c r="E62" s="110" t="s">
        <v>99</v>
      </c>
      <c r="F62" s="110" t="s">
        <v>100</v>
      </c>
      <c r="G62" s="110" t="s">
        <v>101</v>
      </c>
      <c r="H62" s="110" t="s">
        <v>68</v>
      </c>
      <c r="I62" s="110" t="s">
        <v>91</v>
      </c>
      <c r="J62" s="110" t="s">
        <v>92</v>
      </c>
      <c r="K62" s="110" t="s">
        <v>93</v>
      </c>
      <c r="L62" s="110" t="s">
        <v>94</v>
      </c>
      <c r="M62" s="110" t="s">
        <v>50</v>
      </c>
      <c r="N62" s="110" t="s">
        <v>51</v>
      </c>
      <c r="O62" s="110" t="s">
        <v>52</v>
      </c>
      <c r="P62" s="110" t="s">
        <v>53</v>
      </c>
      <c r="Q62" s="110" t="s">
        <v>54</v>
      </c>
      <c r="R62" s="110" t="s">
        <v>55</v>
      </c>
      <c r="S62" s="110" t="s">
        <v>56</v>
      </c>
      <c r="T62" s="110" t="s">
        <v>57</v>
      </c>
      <c r="U62" s="110" t="s">
        <v>58</v>
      </c>
      <c r="V62" s="110" t="s">
        <v>59</v>
      </c>
      <c r="W62" s="110" t="s">
        <v>60</v>
      </c>
      <c r="X62" s="110" t="s">
        <v>61</v>
      </c>
      <c r="Y62" s="110" t="s">
        <v>69</v>
      </c>
      <c r="Z62" s="110" t="s">
        <v>70</v>
      </c>
      <c r="AA62" s="110" t="s">
        <v>71</v>
      </c>
      <c r="AB62" s="30"/>
      <c r="AC62" s="30"/>
      <c r="AD62" s="30"/>
    </row>
    <row r="63" spans="2:30" ht="12.75">
      <c r="B63" s="110" t="s">
        <v>72</v>
      </c>
      <c r="C63" s="107" t="s">
        <v>0</v>
      </c>
      <c r="D63" s="107" t="s">
        <v>0</v>
      </c>
      <c r="E63" s="107" t="s">
        <v>0</v>
      </c>
      <c r="F63" s="107" t="s">
        <v>0</v>
      </c>
      <c r="G63" s="107" t="s">
        <v>0</v>
      </c>
      <c r="H63" s="107" t="s">
        <v>0</v>
      </c>
      <c r="I63" s="107" t="s">
        <v>0</v>
      </c>
      <c r="J63" s="107" t="s">
        <v>0</v>
      </c>
      <c r="K63" s="107" t="s">
        <v>0</v>
      </c>
      <c r="L63" s="107" t="s">
        <v>0</v>
      </c>
      <c r="M63" s="111">
        <f>SUM(M65:M92)</f>
        <v>26892571</v>
      </c>
      <c r="N63" s="111">
        <f aca="true" t="shared" si="12" ref="N63:O63">SUM(N65:N92)</f>
        <v>26346120</v>
      </c>
      <c r="O63" s="111">
        <f t="shared" si="12"/>
        <v>25871370</v>
      </c>
      <c r="P63" s="111">
        <f>SUM(P65:P92)</f>
        <v>25315964</v>
      </c>
      <c r="Q63" s="106">
        <v>25572638</v>
      </c>
      <c r="R63" s="106">
        <v>24904355</v>
      </c>
      <c r="S63" s="106">
        <v>24724860</v>
      </c>
      <c r="T63" s="106">
        <v>24804844</v>
      </c>
      <c r="U63" s="106">
        <v>24724911</v>
      </c>
      <c r="V63" s="106">
        <v>23476182</v>
      </c>
      <c r="W63" s="106">
        <v>23779466</v>
      </c>
      <c r="X63" s="106">
        <v>24096508</v>
      </c>
      <c r="Y63" s="106">
        <v>23632410</v>
      </c>
      <c r="Z63" s="106">
        <v>24051396</v>
      </c>
      <c r="AA63" s="111">
        <f>SUM(AA65:AA92)</f>
        <v>24363382</v>
      </c>
      <c r="AB63" s="30"/>
      <c r="AC63" s="30"/>
      <c r="AD63" s="30"/>
    </row>
    <row r="64" spans="2:30" ht="12.75">
      <c r="B64" s="110" t="s">
        <v>95</v>
      </c>
      <c r="C64" s="107" t="s">
        <v>0</v>
      </c>
      <c r="D64" s="107" t="s">
        <v>0</v>
      </c>
      <c r="E64" s="107" t="s">
        <v>0</v>
      </c>
      <c r="F64" s="107" t="s">
        <v>0</v>
      </c>
      <c r="G64" s="107" t="s">
        <v>0</v>
      </c>
      <c r="H64" s="106">
        <v>21642179</v>
      </c>
      <c r="I64" s="107" t="s">
        <v>0</v>
      </c>
      <c r="J64" s="107" t="s">
        <v>0</v>
      </c>
      <c r="K64" s="107" t="s">
        <v>0</v>
      </c>
      <c r="L64" s="107" t="s">
        <v>0</v>
      </c>
      <c r="M64" s="106">
        <v>21890209</v>
      </c>
      <c r="N64" s="106">
        <v>21191436</v>
      </c>
      <c r="O64" s="106">
        <v>20778663</v>
      </c>
      <c r="P64" s="106">
        <v>20377387</v>
      </c>
      <c r="Q64" s="106">
        <v>20499993</v>
      </c>
      <c r="R64" s="106">
        <v>19830658</v>
      </c>
      <c r="S64" s="106">
        <v>19523882</v>
      </c>
      <c r="T64" s="106">
        <v>19443332</v>
      </c>
      <c r="U64" s="106">
        <v>19334795</v>
      </c>
      <c r="V64" s="106">
        <v>18361971</v>
      </c>
      <c r="W64" s="106">
        <v>18682255</v>
      </c>
      <c r="X64" s="106">
        <v>18879404</v>
      </c>
      <c r="Y64" s="106">
        <v>18409995</v>
      </c>
      <c r="Z64" s="106">
        <v>18662524</v>
      </c>
      <c r="AA64" s="111">
        <f>AA65+AA68+AA69+AA71+AA72+AA73+AA74+AA76+AA80+AA83+AA84+AA86+AA90+AA91+AA92</f>
        <v>18998537</v>
      </c>
      <c r="AB64" s="30"/>
      <c r="AC64" s="30"/>
      <c r="AD64" s="30"/>
    </row>
    <row r="65" spans="2:30" ht="12.75">
      <c r="B65" s="110" t="s">
        <v>31</v>
      </c>
      <c r="C65" s="106">
        <v>588018</v>
      </c>
      <c r="D65" s="106">
        <v>579482</v>
      </c>
      <c r="E65" s="106">
        <v>568647</v>
      </c>
      <c r="F65" s="106">
        <v>562333</v>
      </c>
      <c r="G65" s="106">
        <v>565748</v>
      </c>
      <c r="H65" s="106">
        <v>578651</v>
      </c>
      <c r="I65" s="106">
        <v>562618</v>
      </c>
      <c r="J65" s="106">
        <v>558335</v>
      </c>
      <c r="K65" s="106">
        <v>559997</v>
      </c>
      <c r="L65" s="106">
        <v>551971</v>
      </c>
      <c r="M65" s="106">
        <v>501875</v>
      </c>
      <c r="N65" s="106">
        <v>478354</v>
      </c>
      <c r="O65" s="106">
        <v>474982</v>
      </c>
      <c r="P65" s="106">
        <v>448704</v>
      </c>
      <c r="Q65" s="106">
        <v>443522</v>
      </c>
      <c r="R65" s="106">
        <v>432063</v>
      </c>
      <c r="S65" s="106">
        <v>433374</v>
      </c>
      <c r="T65" s="106">
        <v>427862</v>
      </c>
      <c r="U65" s="106">
        <v>408822</v>
      </c>
      <c r="V65" s="106">
        <v>420998</v>
      </c>
      <c r="W65" s="106">
        <v>426035</v>
      </c>
      <c r="X65" s="106">
        <v>419459</v>
      </c>
      <c r="Y65" s="106">
        <v>415692</v>
      </c>
      <c r="Z65" s="106">
        <v>414910</v>
      </c>
      <c r="AA65" s="106">
        <v>412072</v>
      </c>
      <c r="AB65" s="30"/>
      <c r="AC65" s="30"/>
      <c r="AD65" s="30"/>
    </row>
    <row r="66" spans="2:30" ht="12.75">
      <c r="B66" s="110" t="s">
        <v>32</v>
      </c>
      <c r="C66" s="106">
        <v>876468</v>
      </c>
      <c r="D66" s="106">
        <v>645286</v>
      </c>
      <c r="E66" s="106">
        <v>565321</v>
      </c>
      <c r="F66" s="106">
        <v>528180</v>
      </c>
      <c r="G66" s="106">
        <v>508358</v>
      </c>
      <c r="H66" s="106">
        <v>404684</v>
      </c>
      <c r="I66" s="106">
        <v>414246</v>
      </c>
      <c r="J66" s="106">
        <v>407387</v>
      </c>
      <c r="K66" s="106">
        <v>321805</v>
      </c>
      <c r="L66" s="106">
        <v>368414</v>
      </c>
      <c r="M66" s="106">
        <v>345254</v>
      </c>
      <c r="N66" s="106">
        <v>351431</v>
      </c>
      <c r="O66" s="106">
        <v>343410</v>
      </c>
      <c r="P66" s="106">
        <v>330695</v>
      </c>
      <c r="Q66" s="106">
        <v>355068</v>
      </c>
      <c r="R66" s="106">
        <v>346424</v>
      </c>
      <c r="S66" s="106">
        <v>331751</v>
      </c>
      <c r="T66" s="106">
        <v>353964</v>
      </c>
      <c r="U66" s="106">
        <v>340729</v>
      </c>
      <c r="V66" s="106">
        <v>341460</v>
      </c>
      <c r="W66" s="106">
        <v>355349</v>
      </c>
      <c r="X66" s="106">
        <v>343530</v>
      </c>
      <c r="Y66" s="106">
        <v>383026</v>
      </c>
      <c r="Z66" s="106">
        <v>402702</v>
      </c>
      <c r="AA66" s="106">
        <v>477275</v>
      </c>
      <c r="AB66" s="30"/>
      <c r="AC66" s="30"/>
      <c r="AD66" s="30"/>
    </row>
    <row r="67" spans="2:30" ht="12.75">
      <c r="B67" s="110" t="s">
        <v>20</v>
      </c>
      <c r="C67" s="106">
        <v>823411</v>
      </c>
      <c r="D67" s="106">
        <v>621501</v>
      </c>
      <c r="E67" s="106">
        <v>612659</v>
      </c>
      <c r="F67" s="106">
        <v>547235</v>
      </c>
      <c r="G67" s="106">
        <v>590134</v>
      </c>
      <c r="H67" s="106">
        <v>570051</v>
      </c>
      <c r="I67" s="106">
        <v>596088</v>
      </c>
      <c r="J67" s="106">
        <v>550883</v>
      </c>
      <c r="K67" s="106">
        <v>529740</v>
      </c>
      <c r="L67" s="106">
        <v>518261</v>
      </c>
      <c r="M67" s="106">
        <v>562952</v>
      </c>
      <c r="N67" s="106">
        <v>605742</v>
      </c>
      <c r="O67" s="106">
        <v>559820</v>
      </c>
      <c r="P67" s="106">
        <v>506577</v>
      </c>
      <c r="Q67" s="106">
        <v>564164</v>
      </c>
      <c r="R67" s="106">
        <v>551391</v>
      </c>
      <c r="S67" s="106">
        <v>563776</v>
      </c>
      <c r="T67" s="106">
        <v>590275</v>
      </c>
      <c r="U67" s="106">
        <v>592018</v>
      </c>
      <c r="V67" s="106">
        <v>498061</v>
      </c>
      <c r="W67" s="106">
        <v>512294</v>
      </c>
      <c r="X67" s="106">
        <v>595324</v>
      </c>
      <c r="Y67" s="106">
        <v>591097</v>
      </c>
      <c r="Z67" s="106">
        <v>577028</v>
      </c>
      <c r="AA67" s="106">
        <v>577049</v>
      </c>
      <c r="AB67" s="30"/>
      <c r="AC67" s="30"/>
      <c r="AD67" s="30"/>
    </row>
    <row r="68" spans="2:30" ht="12.75">
      <c r="B68" s="110" t="s">
        <v>33</v>
      </c>
      <c r="C68" s="106">
        <v>825893</v>
      </c>
      <c r="D68" s="106">
        <v>817628</v>
      </c>
      <c r="E68" s="106">
        <v>795214</v>
      </c>
      <c r="F68" s="106">
        <v>758704</v>
      </c>
      <c r="G68" s="106">
        <v>737076</v>
      </c>
      <c r="H68" s="106">
        <v>714077</v>
      </c>
      <c r="I68" s="106">
        <v>701034</v>
      </c>
      <c r="J68" s="106">
        <v>682535</v>
      </c>
      <c r="K68" s="106">
        <v>691304</v>
      </c>
      <c r="L68" s="106">
        <v>654980</v>
      </c>
      <c r="M68" s="106">
        <v>632339</v>
      </c>
      <c r="N68" s="106">
        <v>627015</v>
      </c>
      <c r="O68" s="106">
        <v>598320</v>
      </c>
      <c r="P68" s="106">
        <v>580539</v>
      </c>
      <c r="Q68" s="106">
        <v>590718</v>
      </c>
      <c r="R68" s="106">
        <v>586772</v>
      </c>
      <c r="S68" s="106">
        <v>556881</v>
      </c>
      <c r="T68" s="106">
        <v>567370</v>
      </c>
      <c r="U68" s="106">
        <v>586383</v>
      </c>
      <c r="V68" s="106">
        <v>561620</v>
      </c>
      <c r="W68" s="106">
        <v>551442</v>
      </c>
      <c r="X68" s="106">
        <v>547839</v>
      </c>
      <c r="Y68" s="106">
        <v>541541</v>
      </c>
      <c r="Z68" s="106">
        <v>545133</v>
      </c>
      <c r="AA68" s="106">
        <v>537557</v>
      </c>
      <c r="AB68" s="30"/>
      <c r="AC68" s="30"/>
      <c r="AD68" s="30"/>
    </row>
    <row r="69" spans="2:30" ht="12.75">
      <c r="B69" s="110" t="s">
        <v>73</v>
      </c>
      <c r="C69" s="106">
        <v>4554014</v>
      </c>
      <c r="D69" s="106">
        <v>4038837</v>
      </c>
      <c r="E69" s="106">
        <v>3805388</v>
      </c>
      <c r="F69" s="106">
        <v>3795348</v>
      </c>
      <c r="G69" s="106">
        <v>3712886</v>
      </c>
      <c r="H69" s="106">
        <v>3893967</v>
      </c>
      <c r="I69" s="106">
        <v>3871174</v>
      </c>
      <c r="J69" s="106">
        <v>3831540</v>
      </c>
      <c r="K69" s="106">
        <v>3840140</v>
      </c>
      <c r="L69" s="106">
        <v>3895004</v>
      </c>
      <c r="M69" s="106">
        <v>4027847</v>
      </c>
      <c r="N69" s="106">
        <v>3877045</v>
      </c>
      <c r="O69" s="106">
        <v>3799710</v>
      </c>
      <c r="P69" s="106">
        <v>3707919</v>
      </c>
      <c r="Q69" s="106">
        <v>3724150</v>
      </c>
      <c r="R69" s="106">
        <v>3658738</v>
      </c>
      <c r="S69" s="106">
        <v>3663281</v>
      </c>
      <c r="T69" s="106">
        <v>3480287</v>
      </c>
      <c r="U69" s="106">
        <v>3685411</v>
      </c>
      <c r="V69" s="106">
        <v>3427861</v>
      </c>
      <c r="W69" s="106">
        <v>3420764</v>
      </c>
      <c r="X69" s="106">
        <v>3636859</v>
      </c>
      <c r="Y69" s="106">
        <v>3507072</v>
      </c>
      <c r="Z69" s="106">
        <v>3526955</v>
      </c>
      <c r="AA69" s="111">
        <v>3526955</v>
      </c>
      <c r="AB69" s="30"/>
      <c r="AC69" s="30"/>
      <c r="AD69" s="30"/>
    </row>
    <row r="70" spans="2:30" ht="12.75">
      <c r="B70" s="110" t="s">
        <v>34</v>
      </c>
      <c r="C70" s="107" t="s">
        <v>0</v>
      </c>
      <c r="D70" s="107" t="s">
        <v>0</v>
      </c>
      <c r="E70" s="107" t="s">
        <v>0</v>
      </c>
      <c r="F70" s="107" t="s">
        <v>0</v>
      </c>
      <c r="G70" s="107" t="s">
        <v>0</v>
      </c>
      <c r="H70" s="107" t="s">
        <v>0</v>
      </c>
      <c r="I70" s="107" t="s">
        <v>0</v>
      </c>
      <c r="J70" s="107" t="s">
        <v>0</v>
      </c>
      <c r="K70" s="107" t="s">
        <v>0</v>
      </c>
      <c r="L70" s="107" t="s">
        <v>0</v>
      </c>
      <c r="M70" s="186">
        <v>60318</v>
      </c>
      <c r="N70" s="186">
        <v>60318</v>
      </c>
      <c r="O70" s="186">
        <v>60318</v>
      </c>
      <c r="P70" s="186">
        <v>60318</v>
      </c>
      <c r="Q70" s="106">
        <v>60318</v>
      </c>
      <c r="R70" s="106">
        <v>56841</v>
      </c>
      <c r="S70" s="106">
        <v>58937</v>
      </c>
      <c r="T70" s="106">
        <v>61827</v>
      </c>
      <c r="U70" s="106">
        <v>72521</v>
      </c>
      <c r="V70" s="106">
        <v>62740</v>
      </c>
      <c r="W70" s="106">
        <v>65752</v>
      </c>
      <c r="X70" s="106">
        <v>69207</v>
      </c>
      <c r="Y70" s="106">
        <v>74500</v>
      </c>
      <c r="Z70" s="106">
        <v>69031</v>
      </c>
      <c r="AA70" s="106">
        <v>72009</v>
      </c>
      <c r="AB70" s="30"/>
      <c r="AC70" s="30"/>
      <c r="AD70" s="30"/>
    </row>
    <row r="71" spans="2:30" ht="12.75">
      <c r="B71" s="110" t="s">
        <v>35</v>
      </c>
      <c r="C71" s="106">
        <v>926972</v>
      </c>
      <c r="D71" s="106">
        <v>924355</v>
      </c>
      <c r="E71" s="106">
        <v>919322</v>
      </c>
      <c r="F71" s="106">
        <v>940043</v>
      </c>
      <c r="G71" s="106">
        <v>966904</v>
      </c>
      <c r="H71" s="106">
        <v>993425</v>
      </c>
      <c r="I71" s="106">
        <v>995912</v>
      </c>
      <c r="J71" s="106">
        <v>974286</v>
      </c>
      <c r="K71" s="106">
        <v>1037859</v>
      </c>
      <c r="L71" s="106">
        <v>1032769</v>
      </c>
      <c r="M71" s="106">
        <v>975501</v>
      </c>
      <c r="N71" s="106">
        <v>935005</v>
      </c>
      <c r="O71" s="106">
        <v>926475</v>
      </c>
      <c r="P71" s="106">
        <v>951078</v>
      </c>
      <c r="Q71" s="106">
        <v>923709</v>
      </c>
      <c r="R71" s="106">
        <v>907180</v>
      </c>
      <c r="S71" s="106">
        <v>895418</v>
      </c>
      <c r="T71" s="106">
        <v>862665</v>
      </c>
      <c r="U71" s="106">
        <v>849920</v>
      </c>
      <c r="V71" s="106">
        <v>844920</v>
      </c>
      <c r="W71" s="106">
        <v>867451</v>
      </c>
      <c r="X71" s="106">
        <v>819916</v>
      </c>
      <c r="Y71" s="106">
        <v>834305</v>
      </c>
      <c r="Z71" s="111">
        <v>899232</v>
      </c>
      <c r="AA71" s="111">
        <v>899232</v>
      </c>
      <c r="AB71" s="30"/>
      <c r="AC71" s="30"/>
      <c r="AD71" s="30"/>
    </row>
    <row r="72" spans="2:30" ht="12.75">
      <c r="B72" s="110" t="s">
        <v>36</v>
      </c>
      <c r="C72" s="106">
        <v>764202</v>
      </c>
      <c r="D72" s="106">
        <v>748130</v>
      </c>
      <c r="E72" s="106">
        <v>728028</v>
      </c>
      <c r="F72" s="106">
        <v>642858</v>
      </c>
      <c r="G72" s="106">
        <v>623200</v>
      </c>
      <c r="H72" s="106">
        <v>656489</v>
      </c>
      <c r="I72" s="106">
        <v>667554</v>
      </c>
      <c r="J72" s="106">
        <v>649011</v>
      </c>
      <c r="K72" s="106">
        <v>650371</v>
      </c>
      <c r="L72" s="106">
        <v>639008</v>
      </c>
      <c r="M72" s="106">
        <v>609756</v>
      </c>
      <c r="N72" s="106">
        <v>602829</v>
      </c>
      <c r="O72" s="106">
        <v>599240</v>
      </c>
      <c r="P72" s="106">
        <v>588092</v>
      </c>
      <c r="Q72" s="106">
        <v>592005</v>
      </c>
      <c r="R72" s="106">
        <v>562043</v>
      </c>
      <c r="S72" s="106">
        <v>545804</v>
      </c>
      <c r="T72" s="106">
        <v>567660</v>
      </c>
      <c r="U72" s="106">
        <v>531448</v>
      </c>
      <c r="V72" s="106">
        <v>515461</v>
      </c>
      <c r="W72" s="106">
        <v>548925</v>
      </c>
      <c r="X72" s="106">
        <v>522399</v>
      </c>
      <c r="Y72" s="106">
        <v>516056</v>
      </c>
      <c r="Z72" s="106">
        <v>522424</v>
      </c>
      <c r="AA72" s="106">
        <v>520371</v>
      </c>
      <c r="AB72" s="30"/>
      <c r="AC72" s="30"/>
      <c r="AD72" s="30"/>
    </row>
    <row r="73" spans="2:30" ht="12.75">
      <c r="B73" s="110" t="s">
        <v>37</v>
      </c>
      <c r="C73" s="106">
        <v>2092852</v>
      </c>
      <c r="D73" s="106">
        <v>2070791</v>
      </c>
      <c r="E73" s="106">
        <v>2007112</v>
      </c>
      <c r="F73" s="106">
        <v>1831714</v>
      </c>
      <c r="G73" s="106">
        <v>2028781</v>
      </c>
      <c r="H73" s="106">
        <v>1950115</v>
      </c>
      <c r="I73" s="106">
        <v>2237907</v>
      </c>
      <c r="J73" s="106">
        <v>2128782</v>
      </c>
      <c r="K73" s="106">
        <v>2235261</v>
      </c>
      <c r="L73" s="106">
        <v>2298273</v>
      </c>
      <c r="M73" s="106">
        <v>2378373</v>
      </c>
      <c r="N73" s="106">
        <v>2259842</v>
      </c>
      <c r="O73" s="106">
        <v>2167972</v>
      </c>
      <c r="P73" s="106">
        <v>2361395</v>
      </c>
      <c r="Q73" s="106">
        <v>2239973</v>
      </c>
      <c r="R73" s="106">
        <v>2048325</v>
      </c>
      <c r="S73" s="106">
        <v>2119657</v>
      </c>
      <c r="T73" s="106">
        <v>2159367</v>
      </c>
      <c r="U73" s="106">
        <v>1857355</v>
      </c>
      <c r="V73" s="106">
        <v>1885877</v>
      </c>
      <c r="W73" s="106">
        <v>2056310</v>
      </c>
      <c r="X73" s="106">
        <v>1948560</v>
      </c>
      <c r="Y73" s="106">
        <v>1891595</v>
      </c>
      <c r="Z73" s="106">
        <v>2010920</v>
      </c>
      <c r="AA73" s="106">
        <v>2169075</v>
      </c>
      <c r="AB73" s="30"/>
      <c r="AC73" s="30"/>
      <c r="AD73" s="30"/>
    </row>
    <row r="74" spans="2:30" ht="12.75">
      <c r="B74" s="110" t="s">
        <v>22</v>
      </c>
      <c r="C74" s="106">
        <v>5361297</v>
      </c>
      <c r="D74" s="106">
        <v>5160824</v>
      </c>
      <c r="E74" s="106">
        <v>5282296</v>
      </c>
      <c r="F74" s="106">
        <v>4846037</v>
      </c>
      <c r="G74" s="106">
        <v>4908386</v>
      </c>
      <c r="H74" s="106">
        <v>4953817</v>
      </c>
      <c r="I74" s="106">
        <v>5062270</v>
      </c>
      <c r="J74" s="106">
        <v>5039325</v>
      </c>
      <c r="K74" s="106">
        <v>5085203</v>
      </c>
      <c r="L74" s="106">
        <v>5110021</v>
      </c>
      <c r="M74" s="106">
        <v>5246328</v>
      </c>
      <c r="N74" s="106">
        <v>5101276</v>
      </c>
      <c r="O74" s="106">
        <v>5005385</v>
      </c>
      <c r="P74" s="106">
        <v>4712963</v>
      </c>
      <c r="Q74" s="106">
        <v>4951278</v>
      </c>
      <c r="R74" s="106">
        <v>4825361</v>
      </c>
      <c r="S74" s="106">
        <v>4635318</v>
      </c>
      <c r="T74" s="106">
        <v>4746508</v>
      </c>
      <c r="U74" s="106">
        <v>4964977</v>
      </c>
      <c r="V74" s="106">
        <v>4564913</v>
      </c>
      <c r="W74" s="106">
        <v>4526226</v>
      </c>
      <c r="X74" s="106">
        <v>4711068</v>
      </c>
      <c r="Y74" s="106">
        <v>4411196</v>
      </c>
      <c r="Z74" s="106">
        <v>4525920</v>
      </c>
      <c r="AA74" s="106">
        <v>4632643</v>
      </c>
      <c r="AB74" s="30"/>
      <c r="AC74" s="30"/>
      <c r="AD74" s="30"/>
    </row>
    <row r="75" spans="2:30" ht="12.75">
      <c r="B75" s="110" t="s">
        <v>38</v>
      </c>
      <c r="C75" s="107" t="s">
        <v>0</v>
      </c>
      <c r="D75" s="107" t="s">
        <v>0</v>
      </c>
      <c r="E75" s="107" t="s">
        <v>0</v>
      </c>
      <c r="F75" s="107" t="s">
        <v>0</v>
      </c>
      <c r="G75" s="107" t="s">
        <v>0</v>
      </c>
      <c r="H75" s="107" t="s">
        <v>0</v>
      </c>
      <c r="I75" s="107" t="s">
        <v>0</v>
      </c>
      <c r="J75" s="107" t="s">
        <v>0</v>
      </c>
      <c r="K75" s="107" t="s">
        <v>0</v>
      </c>
      <c r="L75" s="107" t="s">
        <v>0</v>
      </c>
      <c r="M75" s="106">
        <v>208937</v>
      </c>
      <c r="N75" s="106">
        <v>222379</v>
      </c>
      <c r="O75" s="106">
        <v>214494</v>
      </c>
      <c r="P75" s="106">
        <v>208077</v>
      </c>
      <c r="Q75" s="106">
        <v>216342</v>
      </c>
      <c r="R75" s="106">
        <v>217437</v>
      </c>
      <c r="S75" s="106">
        <v>223134</v>
      </c>
      <c r="T75" s="106">
        <v>224875</v>
      </c>
      <c r="U75" s="106">
        <v>259530</v>
      </c>
      <c r="V75" s="106">
        <v>183406</v>
      </c>
      <c r="W75" s="106">
        <v>202185</v>
      </c>
      <c r="X75" s="106">
        <v>214534</v>
      </c>
      <c r="Y75" s="106">
        <v>197646</v>
      </c>
      <c r="Z75" s="106">
        <v>163367</v>
      </c>
      <c r="AA75" s="106">
        <v>161549</v>
      </c>
      <c r="AB75" s="30"/>
      <c r="AC75" s="30"/>
      <c r="AD75" s="30"/>
    </row>
    <row r="76" spans="2:30" ht="12.75">
      <c r="B76" s="110" t="s">
        <v>39</v>
      </c>
      <c r="C76" s="106">
        <v>2526194</v>
      </c>
      <c r="D76" s="106">
        <v>2548708</v>
      </c>
      <c r="E76" s="106">
        <v>2521691</v>
      </c>
      <c r="F76" s="106">
        <v>2525084</v>
      </c>
      <c r="G76" s="106">
        <v>2441301</v>
      </c>
      <c r="H76" s="106">
        <v>2341896</v>
      </c>
      <c r="I76" s="106">
        <v>2314243</v>
      </c>
      <c r="J76" s="106">
        <v>2395984</v>
      </c>
      <c r="K76" s="106">
        <v>2307279</v>
      </c>
      <c r="L76" s="106">
        <v>2339949</v>
      </c>
      <c r="M76" s="106">
        <v>2340216</v>
      </c>
      <c r="N76" s="106">
        <v>2332588</v>
      </c>
      <c r="O76" s="106">
        <v>2313004</v>
      </c>
      <c r="P76" s="106">
        <v>2276137</v>
      </c>
      <c r="Q76" s="106">
        <v>2261745</v>
      </c>
      <c r="R76" s="106">
        <v>2181237</v>
      </c>
      <c r="S76" s="106">
        <v>2136346</v>
      </c>
      <c r="T76" s="106">
        <v>2151722</v>
      </c>
      <c r="U76" s="106">
        <v>2028387</v>
      </c>
      <c r="V76" s="106">
        <v>1879312</v>
      </c>
      <c r="W76" s="106">
        <v>1859444</v>
      </c>
      <c r="X76" s="106">
        <v>1939013</v>
      </c>
      <c r="Y76" s="106">
        <v>2041481</v>
      </c>
      <c r="Z76" s="106">
        <v>1945608</v>
      </c>
      <c r="AA76" s="106">
        <v>1936650</v>
      </c>
      <c r="AB76" s="30"/>
      <c r="AC76" s="30"/>
      <c r="AD76" s="30"/>
    </row>
    <row r="77" spans="2:30" ht="12.75">
      <c r="B77" s="110" t="s">
        <v>40</v>
      </c>
      <c r="C77" s="106">
        <v>31245</v>
      </c>
      <c r="D77" s="106">
        <v>31068</v>
      </c>
      <c r="E77" s="106">
        <v>35130</v>
      </c>
      <c r="F77" s="106">
        <v>35330</v>
      </c>
      <c r="G77" s="106">
        <v>35141</v>
      </c>
      <c r="H77" s="106">
        <v>35648</v>
      </c>
      <c r="I77" s="106">
        <v>36297</v>
      </c>
      <c r="J77" s="106">
        <v>33990</v>
      </c>
      <c r="K77" s="106">
        <v>34196</v>
      </c>
      <c r="L77" s="106">
        <v>34293</v>
      </c>
      <c r="M77" s="106">
        <v>31957</v>
      </c>
      <c r="N77" s="106">
        <v>34145</v>
      </c>
      <c r="O77" s="106">
        <v>35773</v>
      </c>
      <c r="P77" s="106">
        <v>35554</v>
      </c>
      <c r="Q77" s="106">
        <v>33292</v>
      </c>
      <c r="R77" s="106">
        <v>30565</v>
      </c>
      <c r="S77" s="106">
        <v>28992</v>
      </c>
      <c r="T77" s="106">
        <v>29129</v>
      </c>
      <c r="U77" s="106">
        <v>27791</v>
      </c>
      <c r="V77" s="106">
        <v>26996</v>
      </c>
      <c r="W77" s="106">
        <v>27653</v>
      </c>
      <c r="X77" s="106">
        <v>28243</v>
      </c>
      <c r="Y77" s="106">
        <v>26886</v>
      </c>
      <c r="Z77" s="106">
        <v>23442</v>
      </c>
      <c r="AA77" s="106">
        <v>23328</v>
      </c>
      <c r="AB77" s="30"/>
      <c r="AC77" s="30"/>
      <c r="AD77" s="30"/>
    </row>
    <row r="78" spans="2:30" ht="12.75">
      <c r="B78" s="110" t="s">
        <v>41</v>
      </c>
      <c r="C78" s="106">
        <v>297668</v>
      </c>
      <c r="D78" s="106">
        <v>274464</v>
      </c>
      <c r="E78" s="106">
        <v>204822</v>
      </c>
      <c r="F78" s="106">
        <v>148758</v>
      </c>
      <c r="G78" s="106">
        <v>130530</v>
      </c>
      <c r="H78" s="106">
        <v>100434</v>
      </c>
      <c r="I78" s="106">
        <v>102801</v>
      </c>
      <c r="J78" s="106">
        <v>104683</v>
      </c>
      <c r="K78" s="106">
        <v>101959</v>
      </c>
      <c r="L78" s="106">
        <v>94718</v>
      </c>
      <c r="M78" s="106">
        <v>95781</v>
      </c>
      <c r="N78" s="106">
        <v>105502</v>
      </c>
      <c r="O78" s="106">
        <v>102346</v>
      </c>
      <c r="P78" s="106">
        <v>107714</v>
      </c>
      <c r="Q78" s="106">
        <v>106542</v>
      </c>
      <c r="R78" s="106">
        <v>116395</v>
      </c>
      <c r="S78" s="106">
        <v>125484</v>
      </c>
      <c r="T78" s="106">
        <v>129585</v>
      </c>
      <c r="U78" s="106">
        <v>129066</v>
      </c>
      <c r="V78" s="106">
        <v>131090</v>
      </c>
      <c r="W78" s="106">
        <v>141237</v>
      </c>
      <c r="X78" s="106">
        <v>140787</v>
      </c>
      <c r="Y78" s="106">
        <v>148565</v>
      </c>
      <c r="Z78" s="106">
        <v>153804</v>
      </c>
      <c r="AA78" s="106">
        <v>159152</v>
      </c>
      <c r="AB78" s="30"/>
      <c r="AC78" s="30"/>
      <c r="AD78" s="30"/>
    </row>
    <row r="79" spans="2:30" ht="12.75">
      <c r="B79" s="110" t="s">
        <v>42</v>
      </c>
      <c r="C79" s="106">
        <v>454849</v>
      </c>
      <c r="D79" s="106">
        <v>475310</v>
      </c>
      <c r="E79" s="106">
        <v>270586</v>
      </c>
      <c r="F79" s="106">
        <v>203890</v>
      </c>
      <c r="G79" s="106">
        <v>190062</v>
      </c>
      <c r="H79" s="106">
        <v>179740</v>
      </c>
      <c r="I79" s="106">
        <v>213748</v>
      </c>
      <c r="J79" s="106">
        <v>219062</v>
      </c>
      <c r="K79" s="106">
        <v>218369</v>
      </c>
      <c r="L79" s="106">
        <v>218146</v>
      </c>
      <c r="M79" s="106">
        <v>209545</v>
      </c>
      <c r="N79" s="106">
        <v>220013</v>
      </c>
      <c r="O79" s="106">
        <v>232874</v>
      </c>
      <c r="P79" s="106">
        <v>229684</v>
      </c>
      <c r="Q79" s="106">
        <v>232211</v>
      </c>
      <c r="R79" s="106">
        <v>237996</v>
      </c>
      <c r="S79" s="106">
        <v>246315</v>
      </c>
      <c r="T79" s="106">
        <v>244578</v>
      </c>
      <c r="U79" s="106">
        <v>234646</v>
      </c>
      <c r="V79" s="106">
        <v>245632</v>
      </c>
      <c r="W79" s="106">
        <v>258623</v>
      </c>
      <c r="X79" s="106">
        <v>258934</v>
      </c>
      <c r="Y79" s="106">
        <v>262504</v>
      </c>
      <c r="Z79" s="106">
        <v>263063</v>
      </c>
      <c r="AA79" s="106">
        <v>265891</v>
      </c>
      <c r="AB79" s="30"/>
      <c r="AC79" s="30"/>
      <c r="AD79" s="30"/>
    </row>
    <row r="80" spans="2:30" ht="12.75">
      <c r="B80" s="110" t="s">
        <v>29</v>
      </c>
      <c r="C80" s="106">
        <v>39594</v>
      </c>
      <c r="D80" s="106">
        <v>40925</v>
      </c>
      <c r="E80" s="106">
        <v>39057</v>
      </c>
      <c r="F80" s="106">
        <v>38118</v>
      </c>
      <c r="G80" s="106">
        <v>37243</v>
      </c>
      <c r="H80" s="106">
        <v>37809</v>
      </c>
      <c r="I80" s="106">
        <v>37334</v>
      </c>
      <c r="J80" s="106">
        <v>37021</v>
      </c>
      <c r="K80" s="106">
        <v>37112</v>
      </c>
      <c r="L80" s="106">
        <v>37620</v>
      </c>
      <c r="M80" s="106">
        <v>37231</v>
      </c>
      <c r="N80" s="106">
        <v>34446</v>
      </c>
      <c r="O80" s="106">
        <v>34627</v>
      </c>
      <c r="P80" s="106">
        <v>31141</v>
      </c>
      <c r="Q80" s="106">
        <v>34541</v>
      </c>
      <c r="R80" s="106">
        <v>32409</v>
      </c>
      <c r="S80" s="106">
        <v>32303</v>
      </c>
      <c r="T80" s="106">
        <v>31981</v>
      </c>
      <c r="U80" s="106">
        <v>32280</v>
      </c>
      <c r="V80" s="106">
        <v>32321</v>
      </c>
      <c r="W80" s="106">
        <v>32474</v>
      </c>
      <c r="X80" s="106">
        <v>33552</v>
      </c>
      <c r="Y80" s="106">
        <v>32288</v>
      </c>
      <c r="Z80" s="106">
        <v>32710</v>
      </c>
      <c r="AA80" s="106">
        <v>32958</v>
      </c>
      <c r="AB80" s="30"/>
      <c r="AC80" s="30"/>
      <c r="AD80" s="30"/>
    </row>
    <row r="81" spans="2:30" ht="12.75">
      <c r="B81" s="110" t="s">
        <v>26</v>
      </c>
      <c r="C81" s="107" t="s">
        <v>0</v>
      </c>
      <c r="D81" s="107" t="s">
        <v>0</v>
      </c>
      <c r="E81" s="107" t="s">
        <v>0</v>
      </c>
      <c r="F81" s="107" t="s">
        <v>0</v>
      </c>
      <c r="G81" s="107" t="s">
        <v>0</v>
      </c>
      <c r="H81" s="107" t="s">
        <v>0</v>
      </c>
      <c r="I81" s="107" t="s">
        <v>0</v>
      </c>
      <c r="J81" s="107" t="s">
        <v>0</v>
      </c>
      <c r="K81" s="107" t="s">
        <v>0</v>
      </c>
      <c r="L81" s="107" t="s">
        <v>0</v>
      </c>
      <c r="M81" s="106">
        <v>482075</v>
      </c>
      <c r="N81" s="106">
        <v>502681</v>
      </c>
      <c r="O81" s="106">
        <v>547133</v>
      </c>
      <c r="P81" s="106">
        <v>502089</v>
      </c>
      <c r="Q81" s="106">
        <v>525536</v>
      </c>
      <c r="R81" s="106">
        <v>486493</v>
      </c>
      <c r="S81" s="106">
        <v>504116</v>
      </c>
      <c r="T81" s="106">
        <v>550373</v>
      </c>
      <c r="U81" s="106">
        <v>528599</v>
      </c>
      <c r="V81" s="106">
        <v>492933</v>
      </c>
      <c r="W81" s="106">
        <v>490638</v>
      </c>
      <c r="X81" s="106">
        <v>494597</v>
      </c>
      <c r="Y81" s="106">
        <v>506987</v>
      </c>
      <c r="Z81" s="106">
        <v>547395</v>
      </c>
      <c r="AA81" s="106">
        <v>545284</v>
      </c>
      <c r="AB81" s="30"/>
      <c r="AC81" s="30"/>
      <c r="AD81" s="30"/>
    </row>
    <row r="82" spans="2:30" ht="12.75">
      <c r="B82" s="110" t="s">
        <v>43</v>
      </c>
      <c r="C82" s="106">
        <v>2962</v>
      </c>
      <c r="D82" s="106">
        <v>3056</v>
      </c>
      <c r="E82" s="106">
        <v>3246</v>
      </c>
      <c r="F82" s="106">
        <v>3438</v>
      </c>
      <c r="G82" s="106">
        <v>3580</v>
      </c>
      <c r="H82" s="106">
        <v>3739</v>
      </c>
      <c r="I82" s="106">
        <v>3726</v>
      </c>
      <c r="J82" s="106">
        <v>3948</v>
      </c>
      <c r="K82" s="106">
        <v>3300</v>
      </c>
      <c r="L82" s="106">
        <v>3428</v>
      </c>
      <c r="M82" s="106">
        <v>3865</v>
      </c>
      <c r="N82" s="106">
        <v>3832</v>
      </c>
      <c r="O82" s="106">
        <v>3822</v>
      </c>
      <c r="P82" s="106">
        <v>3718</v>
      </c>
      <c r="Q82" s="106">
        <v>3751</v>
      </c>
      <c r="R82" s="106">
        <v>3681</v>
      </c>
      <c r="S82" s="106">
        <v>3674</v>
      </c>
      <c r="T82" s="106">
        <v>3791</v>
      </c>
      <c r="U82" s="106">
        <v>3556</v>
      </c>
      <c r="V82" s="106">
        <v>3459</v>
      </c>
      <c r="W82" s="106">
        <v>3379</v>
      </c>
      <c r="X82" s="106">
        <v>3109</v>
      </c>
      <c r="Y82" s="106">
        <v>3077</v>
      </c>
      <c r="Z82" s="106">
        <v>3160</v>
      </c>
      <c r="AA82" s="106">
        <v>3124</v>
      </c>
      <c r="AB82" s="30"/>
      <c r="AC82" s="30"/>
      <c r="AD82" s="30"/>
    </row>
    <row r="83" spans="2:30" ht="12.75">
      <c r="B83" s="110" t="s">
        <v>18</v>
      </c>
      <c r="C83" s="106">
        <v>1121071</v>
      </c>
      <c r="D83" s="106">
        <v>1132912</v>
      </c>
      <c r="E83" s="106">
        <v>1117974</v>
      </c>
      <c r="F83" s="106">
        <v>1113696</v>
      </c>
      <c r="G83" s="106">
        <v>1065889</v>
      </c>
      <c r="H83" s="106">
        <v>1081552</v>
      </c>
      <c r="I83" s="106">
        <v>1064784</v>
      </c>
      <c r="J83" s="106">
        <v>1055661</v>
      </c>
      <c r="K83" s="106">
        <v>997568</v>
      </c>
      <c r="L83" s="106">
        <v>986945</v>
      </c>
      <c r="M83" s="106">
        <v>893681</v>
      </c>
      <c r="N83" s="106">
        <v>829912</v>
      </c>
      <c r="O83" s="106">
        <v>783907</v>
      </c>
      <c r="P83" s="106">
        <v>773614</v>
      </c>
      <c r="Q83" s="106">
        <v>766861</v>
      </c>
      <c r="R83" s="106">
        <v>744191</v>
      </c>
      <c r="S83" s="106">
        <v>740617</v>
      </c>
      <c r="T83" s="106">
        <v>708887</v>
      </c>
      <c r="U83" s="106">
        <v>686695</v>
      </c>
      <c r="V83" s="106">
        <v>661850</v>
      </c>
      <c r="W83" s="106">
        <v>672207</v>
      </c>
      <c r="X83" s="106">
        <v>650435</v>
      </c>
      <c r="Y83" s="106">
        <v>625204</v>
      </c>
      <c r="Z83" s="106">
        <v>624825</v>
      </c>
      <c r="AA83" s="106">
        <v>639989</v>
      </c>
      <c r="AB83" s="30"/>
      <c r="AC83" s="30"/>
      <c r="AD83" s="30"/>
    </row>
    <row r="84" spans="2:30" ht="12.75">
      <c r="B84" s="110" t="s">
        <v>44</v>
      </c>
      <c r="C84" s="106">
        <v>414985</v>
      </c>
      <c r="D84" s="106">
        <v>411364</v>
      </c>
      <c r="E84" s="106">
        <v>402655</v>
      </c>
      <c r="F84" s="106">
        <v>405631</v>
      </c>
      <c r="G84" s="106">
        <v>404324</v>
      </c>
      <c r="H84" s="106">
        <v>400882</v>
      </c>
      <c r="I84" s="106">
        <v>409701</v>
      </c>
      <c r="J84" s="106">
        <v>399184</v>
      </c>
      <c r="K84" s="106">
        <v>405220</v>
      </c>
      <c r="L84" s="106">
        <v>391482</v>
      </c>
      <c r="M84" s="106">
        <v>385112</v>
      </c>
      <c r="N84" s="106">
        <v>387854</v>
      </c>
      <c r="O84" s="106">
        <v>376296</v>
      </c>
      <c r="P84" s="106">
        <v>361308</v>
      </c>
      <c r="Q84" s="106">
        <v>360202</v>
      </c>
      <c r="R84" s="106">
        <v>355457</v>
      </c>
      <c r="S84" s="106">
        <v>360043</v>
      </c>
      <c r="T84" s="106">
        <v>370769</v>
      </c>
      <c r="U84" s="106">
        <v>340483</v>
      </c>
      <c r="V84" s="106">
        <v>350213</v>
      </c>
      <c r="W84" s="106">
        <v>376918</v>
      </c>
      <c r="X84" s="106">
        <v>345098</v>
      </c>
      <c r="Y84" s="106">
        <v>354435</v>
      </c>
      <c r="Z84" s="106">
        <v>356189</v>
      </c>
      <c r="AA84" s="106">
        <v>351319</v>
      </c>
      <c r="AB84" s="30"/>
      <c r="AC84" s="30"/>
      <c r="AD84" s="30"/>
    </row>
    <row r="85" spans="2:30" ht="12.75">
      <c r="B85" s="110" t="s">
        <v>25</v>
      </c>
      <c r="C85" s="106">
        <v>2698555</v>
      </c>
      <c r="D85" s="106">
        <v>2105038</v>
      </c>
      <c r="E85" s="106">
        <v>1915782</v>
      </c>
      <c r="F85" s="106">
        <v>1880155</v>
      </c>
      <c r="G85" s="106">
        <v>1956935</v>
      </c>
      <c r="H85" s="106">
        <v>1887418</v>
      </c>
      <c r="I85" s="106">
        <v>1859243</v>
      </c>
      <c r="J85" s="106">
        <v>1908144</v>
      </c>
      <c r="K85" s="106">
        <v>1913483</v>
      </c>
      <c r="L85" s="106">
        <v>1851533</v>
      </c>
      <c r="M85" s="106">
        <v>1803928</v>
      </c>
      <c r="N85" s="106">
        <v>1832106</v>
      </c>
      <c r="O85" s="106">
        <v>1766987</v>
      </c>
      <c r="P85" s="106">
        <v>1720919</v>
      </c>
      <c r="Q85" s="106">
        <v>1761109</v>
      </c>
      <c r="R85" s="106">
        <v>1743737</v>
      </c>
      <c r="S85" s="106">
        <v>1887627</v>
      </c>
      <c r="T85" s="106">
        <v>1939535</v>
      </c>
      <c r="U85" s="106">
        <v>1994839</v>
      </c>
      <c r="V85" s="106">
        <v>1923018</v>
      </c>
      <c r="W85" s="106">
        <v>1857414</v>
      </c>
      <c r="X85" s="106">
        <v>1894454</v>
      </c>
      <c r="Y85" s="106">
        <v>1865963</v>
      </c>
      <c r="Z85" s="106">
        <v>1954557</v>
      </c>
      <c r="AA85" s="106">
        <v>1860827</v>
      </c>
      <c r="AB85" s="30"/>
      <c r="AC85" s="30"/>
      <c r="AD85" s="30"/>
    </row>
    <row r="86" spans="2:30" ht="12.75">
      <c r="B86" s="110" t="s">
        <v>27</v>
      </c>
      <c r="C86" s="107" t="s">
        <v>0</v>
      </c>
      <c r="D86" s="107" t="s">
        <v>0</v>
      </c>
      <c r="E86" s="107" t="s">
        <v>0</v>
      </c>
      <c r="F86" s="107" t="s">
        <v>0</v>
      </c>
      <c r="G86" s="107" t="s">
        <v>0</v>
      </c>
      <c r="H86" s="106">
        <v>344661</v>
      </c>
      <c r="I86" s="106">
        <v>367913</v>
      </c>
      <c r="J86" s="106">
        <v>362166</v>
      </c>
      <c r="K86" s="106">
        <v>350011</v>
      </c>
      <c r="L86" s="106">
        <v>347413</v>
      </c>
      <c r="M86" s="106">
        <v>362173</v>
      </c>
      <c r="N86" s="106">
        <v>339555</v>
      </c>
      <c r="O86" s="106">
        <v>339792</v>
      </c>
      <c r="P86" s="106">
        <v>315260</v>
      </c>
      <c r="Q86" s="106">
        <v>336768</v>
      </c>
      <c r="R86" s="106">
        <v>310679</v>
      </c>
      <c r="S86" s="106">
        <v>293259</v>
      </c>
      <c r="T86" s="106">
        <v>321570</v>
      </c>
      <c r="U86" s="106">
        <v>309121</v>
      </c>
      <c r="V86" s="106">
        <v>298251</v>
      </c>
      <c r="W86" s="106">
        <v>297871</v>
      </c>
      <c r="X86" s="106">
        <v>292980</v>
      </c>
      <c r="Y86" s="106">
        <v>304065</v>
      </c>
      <c r="Z86" s="106">
        <v>301030</v>
      </c>
      <c r="AA86" s="106">
        <v>316766</v>
      </c>
      <c r="AB86" s="30"/>
      <c r="AC86" s="30"/>
      <c r="AD86" s="30"/>
    </row>
    <row r="87" spans="2:30" ht="12.75">
      <c r="B87" s="110" t="s">
        <v>45</v>
      </c>
      <c r="C87" s="106">
        <v>1675726</v>
      </c>
      <c r="D87" s="106">
        <v>1236071</v>
      </c>
      <c r="E87" s="106">
        <v>1113011</v>
      </c>
      <c r="F87" s="106">
        <v>1153548</v>
      </c>
      <c r="G87" s="106">
        <v>1071762</v>
      </c>
      <c r="H87" s="106">
        <v>1072031</v>
      </c>
      <c r="I87" s="106">
        <v>1018730</v>
      </c>
      <c r="J87" s="106">
        <v>973346</v>
      </c>
      <c r="K87" s="106">
        <v>960919</v>
      </c>
      <c r="L87" s="106">
        <v>911334</v>
      </c>
      <c r="M87" s="106">
        <v>900186</v>
      </c>
      <c r="N87" s="106">
        <v>925984</v>
      </c>
      <c r="O87" s="106">
        <v>923711</v>
      </c>
      <c r="P87" s="106">
        <v>940092</v>
      </c>
      <c r="Q87" s="106">
        <v>940901</v>
      </c>
      <c r="R87" s="106">
        <v>1008562</v>
      </c>
      <c r="S87" s="106">
        <v>958143</v>
      </c>
      <c r="T87" s="106">
        <v>955648</v>
      </c>
      <c r="U87" s="106">
        <v>941801</v>
      </c>
      <c r="V87" s="106">
        <v>947084</v>
      </c>
      <c r="W87" s="106">
        <v>916282</v>
      </c>
      <c r="X87" s="106">
        <v>906570</v>
      </c>
      <c r="Y87" s="106">
        <v>884710</v>
      </c>
      <c r="Z87" s="106">
        <v>942076</v>
      </c>
      <c r="AA87" s="106">
        <v>903809</v>
      </c>
      <c r="AB87" s="30"/>
      <c r="AC87" s="30"/>
      <c r="AD87" s="30"/>
    </row>
    <row r="88" spans="2:30" ht="12.75">
      <c r="B88" s="110" t="s">
        <v>23</v>
      </c>
      <c r="C88" s="107" t="s">
        <v>0</v>
      </c>
      <c r="D88" s="107" t="s">
        <v>0</v>
      </c>
      <c r="E88" s="106">
        <v>89669</v>
      </c>
      <c r="F88" s="106">
        <v>81485</v>
      </c>
      <c r="G88" s="106">
        <v>81564</v>
      </c>
      <c r="H88" s="106">
        <v>80697</v>
      </c>
      <c r="I88" s="106">
        <v>78663</v>
      </c>
      <c r="J88" s="106">
        <v>80695</v>
      </c>
      <c r="K88" s="106">
        <v>81965</v>
      </c>
      <c r="L88" s="106">
        <v>82271</v>
      </c>
      <c r="M88" s="106">
        <v>84614</v>
      </c>
      <c r="N88" s="106">
        <v>84300</v>
      </c>
      <c r="O88" s="106">
        <v>85118</v>
      </c>
      <c r="P88" s="106">
        <v>83473</v>
      </c>
      <c r="Q88" s="106">
        <v>77160</v>
      </c>
      <c r="R88" s="106">
        <v>77351</v>
      </c>
      <c r="S88" s="106">
        <v>78615</v>
      </c>
      <c r="T88" s="106">
        <v>79453</v>
      </c>
      <c r="U88" s="106">
        <v>73324</v>
      </c>
      <c r="V88" s="106">
        <v>76322</v>
      </c>
      <c r="W88" s="106">
        <v>75034</v>
      </c>
      <c r="X88" s="106">
        <v>72892</v>
      </c>
      <c r="Y88" s="106">
        <v>71870</v>
      </c>
      <c r="Z88" s="106">
        <v>72452</v>
      </c>
      <c r="AA88" s="106">
        <v>74691</v>
      </c>
      <c r="AB88" s="30"/>
      <c r="AC88" s="30"/>
      <c r="AD88" s="30"/>
    </row>
    <row r="89" spans="2:30" ht="12.75">
      <c r="B89" s="110" t="s">
        <v>46</v>
      </c>
      <c r="C89" s="106">
        <v>466146</v>
      </c>
      <c r="D89" s="106">
        <v>372029</v>
      </c>
      <c r="E89" s="106">
        <v>297052</v>
      </c>
      <c r="F89" s="106">
        <v>249919</v>
      </c>
      <c r="G89" s="106">
        <v>244492</v>
      </c>
      <c r="H89" s="106">
        <v>245459</v>
      </c>
      <c r="I89" s="106">
        <v>239080</v>
      </c>
      <c r="J89" s="106">
        <v>244012</v>
      </c>
      <c r="K89" s="106">
        <v>227097</v>
      </c>
      <c r="L89" s="106">
        <v>208621</v>
      </c>
      <c r="M89" s="106">
        <v>212950</v>
      </c>
      <c r="N89" s="106">
        <v>206251</v>
      </c>
      <c r="O89" s="106">
        <v>216901</v>
      </c>
      <c r="P89" s="106">
        <v>209667</v>
      </c>
      <c r="Q89" s="106">
        <v>196251</v>
      </c>
      <c r="R89" s="106">
        <v>196824</v>
      </c>
      <c r="S89" s="106">
        <v>190414</v>
      </c>
      <c r="T89" s="106">
        <v>198479</v>
      </c>
      <c r="U89" s="106">
        <v>191696</v>
      </c>
      <c r="V89" s="106">
        <v>182010</v>
      </c>
      <c r="W89" s="106">
        <v>191371</v>
      </c>
      <c r="X89" s="106">
        <v>194923</v>
      </c>
      <c r="Y89" s="106">
        <v>205584</v>
      </c>
      <c r="Z89" s="106">
        <v>216795</v>
      </c>
      <c r="AA89" s="106">
        <v>240857</v>
      </c>
      <c r="AB89" s="30"/>
      <c r="AC89" s="30"/>
      <c r="AD89" s="30"/>
    </row>
    <row r="90" spans="2:30" ht="12.75">
      <c r="B90" s="110" t="s">
        <v>24</v>
      </c>
      <c r="C90" s="106">
        <v>355527</v>
      </c>
      <c r="D90" s="106">
        <v>321318</v>
      </c>
      <c r="E90" s="106">
        <v>279102</v>
      </c>
      <c r="F90" s="106">
        <v>281377</v>
      </c>
      <c r="G90" s="106">
        <v>284876</v>
      </c>
      <c r="H90" s="106">
        <v>307202</v>
      </c>
      <c r="I90" s="106">
        <v>293144</v>
      </c>
      <c r="J90" s="106">
        <v>286110</v>
      </c>
      <c r="K90" s="106">
        <v>286299</v>
      </c>
      <c r="L90" s="106">
        <v>276436</v>
      </c>
      <c r="M90" s="106">
        <v>282770</v>
      </c>
      <c r="N90" s="106">
        <v>278819</v>
      </c>
      <c r="O90" s="106">
        <v>274930</v>
      </c>
      <c r="P90" s="106">
        <v>274009</v>
      </c>
      <c r="Q90" s="106">
        <v>269767</v>
      </c>
      <c r="R90" s="106">
        <v>264764</v>
      </c>
      <c r="S90" s="106">
        <v>263643</v>
      </c>
      <c r="T90" s="106">
        <v>263903</v>
      </c>
      <c r="U90" s="106">
        <v>277852</v>
      </c>
      <c r="V90" s="106">
        <v>249994</v>
      </c>
      <c r="W90" s="106">
        <v>274598</v>
      </c>
      <c r="X90" s="106">
        <v>263249</v>
      </c>
      <c r="Y90" s="106">
        <v>253894</v>
      </c>
      <c r="Z90" s="106">
        <v>252786</v>
      </c>
      <c r="AA90" s="106">
        <v>260716</v>
      </c>
      <c r="AB90" s="30"/>
      <c r="AC90" s="30"/>
      <c r="AD90" s="30"/>
    </row>
    <row r="91" spans="2:30" ht="12.75">
      <c r="B91" s="110" t="s">
        <v>47</v>
      </c>
      <c r="C91" s="106">
        <v>428459</v>
      </c>
      <c r="D91" s="106">
        <v>406913</v>
      </c>
      <c r="E91" s="106">
        <v>381206</v>
      </c>
      <c r="F91" s="106">
        <v>413299</v>
      </c>
      <c r="G91" s="106">
        <v>423812</v>
      </c>
      <c r="H91" s="106">
        <v>402093</v>
      </c>
      <c r="I91" s="106">
        <v>395142</v>
      </c>
      <c r="J91" s="106">
        <v>407368</v>
      </c>
      <c r="K91" s="106">
        <v>405422</v>
      </c>
      <c r="L91" s="106">
        <v>375071</v>
      </c>
      <c r="M91" s="106">
        <v>378013</v>
      </c>
      <c r="N91" s="106">
        <v>384574</v>
      </c>
      <c r="O91" s="106">
        <v>369911</v>
      </c>
      <c r="P91" s="106">
        <v>367401</v>
      </c>
      <c r="Q91" s="106">
        <v>365284</v>
      </c>
      <c r="R91" s="106">
        <v>351185</v>
      </c>
      <c r="S91" s="106">
        <v>346701</v>
      </c>
      <c r="T91" s="106">
        <v>353216</v>
      </c>
      <c r="U91" s="106">
        <v>370608</v>
      </c>
      <c r="V91" s="106">
        <v>325319</v>
      </c>
      <c r="W91" s="106">
        <v>350014</v>
      </c>
      <c r="X91" s="106">
        <v>345729</v>
      </c>
      <c r="Y91" s="106">
        <v>322668</v>
      </c>
      <c r="Z91" s="111">
        <v>341240</v>
      </c>
      <c r="AA91" s="111">
        <v>341240</v>
      </c>
      <c r="AB91" s="30"/>
      <c r="AC91" s="30"/>
      <c r="AD91" s="30"/>
    </row>
    <row r="92" spans="2:30" ht="12.75">
      <c r="B92" s="110" t="s">
        <v>21</v>
      </c>
      <c r="C92" s="106">
        <v>3249395</v>
      </c>
      <c r="D92" s="107" t="s">
        <v>0</v>
      </c>
      <c r="E92" s="107" t="s">
        <v>0</v>
      </c>
      <c r="F92" s="107" t="s">
        <v>0</v>
      </c>
      <c r="G92" s="107" t="s">
        <v>0</v>
      </c>
      <c r="H92" s="106">
        <v>2985543</v>
      </c>
      <c r="I92" s="107" t="s">
        <v>0</v>
      </c>
      <c r="J92" s="107" t="s">
        <v>0</v>
      </c>
      <c r="K92" s="107" t="s">
        <v>0</v>
      </c>
      <c r="L92" s="107" t="s">
        <v>0</v>
      </c>
      <c r="M92" s="106">
        <v>2838994</v>
      </c>
      <c r="N92" s="106">
        <v>2722322</v>
      </c>
      <c r="O92" s="106">
        <v>2714112</v>
      </c>
      <c r="P92" s="106">
        <v>2627827</v>
      </c>
      <c r="Q92" s="106">
        <v>2639470</v>
      </c>
      <c r="R92" s="106">
        <v>2570254</v>
      </c>
      <c r="S92" s="106">
        <v>2501237</v>
      </c>
      <c r="T92" s="106">
        <v>2429565</v>
      </c>
      <c r="U92" s="106">
        <v>2405053</v>
      </c>
      <c r="V92" s="106">
        <v>2343061</v>
      </c>
      <c r="W92" s="106">
        <v>2421576</v>
      </c>
      <c r="X92" s="106">
        <v>2403248</v>
      </c>
      <c r="Y92" s="106">
        <v>2358503</v>
      </c>
      <c r="Z92" s="106">
        <v>2362642</v>
      </c>
      <c r="AA92" s="106">
        <v>2420994</v>
      </c>
      <c r="AB92" s="30"/>
      <c r="AC92" s="30"/>
      <c r="AD92" s="30"/>
    </row>
    <row r="93" spans="2:30" ht="12.75">
      <c r="B93" s="110" t="s">
        <v>28</v>
      </c>
      <c r="C93" s="106">
        <v>211963</v>
      </c>
      <c r="D93" s="106">
        <v>213125</v>
      </c>
      <c r="E93" s="106">
        <v>213466</v>
      </c>
      <c r="F93" s="106">
        <v>209947</v>
      </c>
      <c r="G93" s="106">
        <v>210210</v>
      </c>
      <c r="H93" s="106">
        <v>212559</v>
      </c>
      <c r="I93" s="106">
        <v>216031</v>
      </c>
      <c r="J93" s="106">
        <v>217229</v>
      </c>
      <c r="K93" s="106">
        <v>217529</v>
      </c>
      <c r="L93" s="106">
        <v>212468</v>
      </c>
      <c r="M93" s="106">
        <v>215201</v>
      </c>
      <c r="N93" s="106">
        <v>209517</v>
      </c>
      <c r="O93" s="106">
        <v>210193</v>
      </c>
      <c r="P93" s="106">
        <v>214739</v>
      </c>
      <c r="Q93" s="106">
        <v>216390</v>
      </c>
      <c r="R93" s="106">
        <v>217611</v>
      </c>
      <c r="S93" s="106">
        <v>214611</v>
      </c>
      <c r="T93" s="106">
        <v>217410</v>
      </c>
      <c r="U93" s="106">
        <v>212855</v>
      </c>
      <c r="V93" s="106">
        <v>202276</v>
      </c>
      <c r="W93" s="106">
        <v>194859</v>
      </c>
      <c r="X93" s="106">
        <v>205458</v>
      </c>
      <c r="Y93" s="106">
        <v>203662</v>
      </c>
      <c r="Z93" s="106">
        <v>205541</v>
      </c>
      <c r="AA93" s="106">
        <v>209620</v>
      </c>
      <c r="AB93" s="30"/>
      <c r="AC93" s="30"/>
      <c r="AD93" s="30"/>
    </row>
    <row r="94" spans="2:30" ht="12.75">
      <c r="B94" s="110" t="s">
        <v>48</v>
      </c>
      <c r="C94" s="106">
        <v>291127</v>
      </c>
      <c r="D94" s="106">
        <v>290333</v>
      </c>
      <c r="E94" s="106">
        <v>286970</v>
      </c>
      <c r="F94" s="106">
        <v>279790</v>
      </c>
      <c r="G94" s="106">
        <v>277295</v>
      </c>
      <c r="H94" s="106">
        <v>273606</v>
      </c>
      <c r="I94" s="106">
        <v>270541</v>
      </c>
      <c r="J94" s="106">
        <v>259853</v>
      </c>
      <c r="K94" s="106">
        <v>260244</v>
      </c>
      <c r="L94" s="106">
        <v>256620</v>
      </c>
      <c r="M94" s="106">
        <v>257919</v>
      </c>
      <c r="N94" s="106">
        <v>258791</v>
      </c>
      <c r="O94" s="106">
        <v>259241</v>
      </c>
      <c r="P94" s="106">
        <v>253939</v>
      </c>
      <c r="Q94" s="106">
        <v>252002</v>
      </c>
      <c r="R94" s="106">
        <v>251414</v>
      </c>
      <c r="S94" s="106">
        <v>251168</v>
      </c>
      <c r="T94" s="106">
        <v>253949</v>
      </c>
      <c r="U94" s="106">
        <v>253180</v>
      </c>
      <c r="V94" s="106">
        <v>248158</v>
      </c>
      <c r="W94" s="106">
        <v>255208</v>
      </c>
      <c r="X94" s="106">
        <v>248490</v>
      </c>
      <c r="Y94" s="106">
        <v>246429</v>
      </c>
      <c r="Z94" s="106">
        <v>243581</v>
      </c>
      <c r="AA94" s="107" t="s">
        <v>0</v>
      </c>
      <c r="AB94" s="30"/>
      <c r="AC94" s="30"/>
      <c r="AD94" s="30"/>
    </row>
    <row r="95" spans="2:30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2:30" ht="12.75">
      <c r="B96" s="108" t="s">
        <v>107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2:30" ht="12.75">
      <c r="B97" s="108" t="s">
        <v>0</v>
      </c>
      <c r="C97" s="108" t="s">
        <v>108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2:30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13"/>
      <c r="N98" s="15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2:30" ht="12.75">
      <c r="B99" s="52" t="s">
        <v>88</v>
      </c>
      <c r="C99" s="52" t="s">
        <v>89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30"/>
      <c r="AC99" s="30"/>
      <c r="AD99" s="30"/>
    </row>
    <row r="100" spans="2:30" ht="12.75">
      <c r="B100" s="52" t="s">
        <v>66</v>
      </c>
      <c r="C100" s="52" t="s">
        <v>113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30"/>
      <c r="AC100" s="30"/>
      <c r="AD100" s="30"/>
    </row>
    <row r="101" spans="2:30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2:30" ht="12.75">
      <c r="B102" s="56" t="s">
        <v>67</v>
      </c>
      <c r="C102" s="56" t="s">
        <v>97</v>
      </c>
      <c r="D102" s="56" t="s">
        <v>98</v>
      </c>
      <c r="E102" s="56" t="s">
        <v>99</v>
      </c>
      <c r="F102" s="56" t="s">
        <v>100</v>
      </c>
      <c r="G102" s="56" t="s">
        <v>101</v>
      </c>
      <c r="H102" s="56" t="s">
        <v>68</v>
      </c>
      <c r="I102" s="56" t="s">
        <v>91</v>
      </c>
      <c r="J102" s="56" t="s">
        <v>92</v>
      </c>
      <c r="K102" s="56" t="s">
        <v>93</v>
      </c>
      <c r="L102" s="56" t="s">
        <v>94</v>
      </c>
      <c r="M102" s="56" t="s">
        <v>50</v>
      </c>
      <c r="N102" s="56" t="s">
        <v>51</v>
      </c>
      <c r="O102" s="56" t="s">
        <v>52</v>
      </c>
      <c r="P102" s="56" t="s">
        <v>53</v>
      </c>
      <c r="Q102" s="56" t="s">
        <v>54</v>
      </c>
      <c r="R102" s="56" t="s">
        <v>55</v>
      </c>
      <c r="S102" s="56" t="s">
        <v>56</v>
      </c>
      <c r="T102" s="56" t="s">
        <v>57</v>
      </c>
      <c r="U102" s="56" t="s">
        <v>58</v>
      </c>
      <c r="V102" s="56" t="s">
        <v>59</v>
      </c>
      <c r="W102" s="56" t="s">
        <v>60</v>
      </c>
      <c r="X102" s="56" t="s">
        <v>61</v>
      </c>
      <c r="Y102" s="56" t="s">
        <v>69</v>
      </c>
      <c r="Z102" s="56" t="s">
        <v>70</v>
      </c>
      <c r="AA102" s="56" t="s">
        <v>71</v>
      </c>
      <c r="AB102" s="30"/>
      <c r="AC102" s="30"/>
      <c r="AD102" s="30"/>
    </row>
    <row r="103" spans="2:30" ht="12.75">
      <c r="B103" s="56" t="s">
        <v>72</v>
      </c>
      <c r="C103" s="57" t="s">
        <v>0</v>
      </c>
      <c r="D103" s="57" t="s">
        <v>0</v>
      </c>
      <c r="E103" s="57" t="s">
        <v>0</v>
      </c>
      <c r="F103" s="57" t="s">
        <v>0</v>
      </c>
      <c r="G103" s="57" t="s">
        <v>0</v>
      </c>
      <c r="H103" s="57" t="s">
        <v>0</v>
      </c>
      <c r="I103" s="57" t="s">
        <v>0</v>
      </c>
      <c r="J103" s="57" t="s">
        <v>0</v>
      </c>
      <c r="K103" s="57" t="s">
        <v>0</v>
      </c>
      <c r="L103" s="57" t="s">
        <v>0</v>
      </c>
      <c r="M103" s="58">
        <f>SUM(M105:M132)</f>
        <v>12036016</v>
      </c>
      <c r="N103" s="58">
        <f aca="true" t="shared" si="13" ref="N103:P103">SUM(N105:N132)</f>
        <v>11581789</v>
      </c>
      <c r="O103" s="58">
        <f t="shared" si="13"/>
        <v>11298690</v>
      </c>
      <c r="P103" s="58">
        <f t="shared" si="13"/>
        <v>11145108</v>
      </c>
      <c r="Q103" s="59">
        <v>11425854</v>
      </c>
      <c r="R103" s="59">
        <v>10921432</v>
      </c>
      <c r="S103" s="59">
        <v>10804407</v>
      </c>
      <c r="T103" s="59">
        <v>10853324</v>
      </c>
      <c r="U103" s="59">
        <v>10995343</v>
      </c>
      <c r="V103" s="59">
        <v>9930731</v>
      </c>
      <c r="W103" s="59">
        <v>10299638</v>
      </c>
      <c r="X103" s="59">
        <v>10789618</v>
      </c>
      <c r="Y103" s="59">
        <v>10479048</v>
      </c>
      <c r="Z103" s="59">
        <v>10856423</v>
      </c>
      <c r="AA103" s="58">
        <f>SUM(AA105:AA132)</f>
        <v>10989755</v>
      </c>
      <c r="AB103" s="30"/>
      <c r="AC103" s="30"/>
      <c r="AD103" s="30"/>
    </row>
    <row r="104" spans="2:30" ht="12.75">
      <c r="B104" s="56" t="s">
        <v>95</v>
      </c>
      <c r="C104" s="57" t="s">
        <v>0</v>
      </c>
      <c r="D104" s="57" t="s">
        <v>0</v>
      </c>
      <c r="E104" s="57" t="s">
        <v>0</v>
      </c>
      <c r="F104" s="57" t="s">
        <v>0</v>
      </c>
      <c r="G104" s="57" t="s">
        <v>0</v>
      </c>
      <c r="H104" s="59">
        <v>9474702</v>
      </c>
      <c r="I104" s="57" t="s">
        <v>0</v>
      </c>
      <c r="J104" s="57" t="s">
        <v>0</v>
      </c>
      <c r="K104" s="57" t="s">
        <v>0</v>
      </c>
      <c r="L104" s="57" t="s">
        <v>0</v>
      </c>
      <c r="M104" s="59">
        <v>9916505</v>
      </c>
      <c r="N104" s="59">
        <v>9282509</v>
      </c>
      <c r="O104" s="59">
        <v>9057144</v>
      </c>
      <c r="P104" s="59">
        <v>8996219</v>
      </c>
      <c r="Q104" s="59">
        <v>9086447</v>
      </c>
      <c r="R104" s="59">
        <v>8595048</v>
      </c>
      <c r="S104" s="59">
        <v>8377142</v>
      </c>
      <c r="T104" s="59">
        <v>8245502</v>
      </c>
      <c r="U104" s="59">
        <v>8273934</v>
      </c>
      <c r="V104" s="59">
        <v>7418361</v>
      </c>
      <c r="W104" s="59">
        <v>7755740</v>
      </c>
      <c r="X104" s="59">
        <v>8050895</v>
      </c>
      <c r="Y104" s="59">
        <v>7709195</v>
      </c>
      <c r="Z104" s="59">
        <v>7896661</v>
      </c>
      <c r="AA104" s="58">
        <f>AA105+AA108+AA109+AA111+AA112+AA113+AA114+AA116+AA120+AA123+AA124+AA126+AA130+AA131+AA132</f>
        <v>8125497</v>
      </c>
      <c r="AB104" s="30"/>
      <c r="AC104" s="30"/>
      <c r="AD104" s="30"/>
    </row>
    <row r="105" spans="2:30" ht="12.75">
      <c r="B105" s="56" t="s">
        <v>31</v>
      </c>
      <c r="C105" s="59">
        <v>211239</v>
      </c>
      <c r="D105" s="59">
        <v>207447</v>
      </c>
      <c r="E105" s="59">
        <v>198848</v>
      </c>
      <c r="F105" s="59">
        <v>186258</v>
      </c>
      <c r="G105" s="59">
        <v>189829</v>
      </c>
      <c r="H105" s="59">
        <v>197675</v>
      </c>
      <c r="I105" s="59">
        <v>180325</v>
      </c>
      <c r="J105" s="59">
        <v>178686</v>
      </c>
      <c r="K105" s="59">
        <v>176936</v>
      </c>
      <c r="L105" s="59">
        <v>170741</v>
      </c>
      <c r="M105" s="59">
        <v>159899</v>
      </c>
      <c r="N105" s="59">
        <v>147263</v>
      </c>
      <c r="O105" s="59">
        <v>153100</v>
      </c>
      <c r="P105" s="59">
        <v>144232</v>
      </c>
      <c r="Q105" s="59">
        <v>143171</v>
      </c>
      <c r="R105" s="59">
        <v>136409</v>
      </c>
      <c r="S105" s="59">
        <v>140745</v>
      </c>
      <c r="T105" s="59">
        <v>142633</v>
      </c>
      <c r="U105" s="59">
        <v>134648</v>
      </c>
      <c r="V105" s="59">
        <v>147412</v>
      </c>
      <c r="W105" s="59">
        <v>151341</v>
      </c>
      <c r="X105" s="59">
        <v>148560</v>
      </c>
      <c r="Y105" s="59">
        <v>144683</v>
      </c>
      <c r="Z105" s="59">
        <v>143615</v>
      </c>
      <c r="AA105" s="59">
        <v>144785</v>
      </c>
      <c r="AB105" s="30"/>
      <c r="AC105" s="30"/>
      <c r="AD105" s="30"/>
    </row>
    <row r="106" spans="2:30" ht="12.75">
      <c r="B106" s="56" t="s">
        <v>32</v>
      </c>
      <c r="C106" s="59">
        <v>395941</v>
      </c>
      <c r="D106" s="59">
        <v>185080</v>
      </c>
      <c r="E106" s="59">
        <v>139473</v>
      </c>
      <c r="F106" s="59">
        <v>165378</v>
      </c>
      <c r="G106" s="59">
        <v>203158</v>
      </c>
      <c r="H106" s="59">
        <v>129545</v>
      </c>
      <c r="I106" s="59">
        <v>151883</v>
      </c>
      <c r="J106" s="59">
        <v>152463</v>
      </c>
      <c r="K106" s="59">
        <v>97497</v>
      </c>
      <c r="L106" s="59">
        <v>140269</v>
      </c>
      <c r="M106" s="59">
        <v>144928</v>
      </c>
      <c r="N106" s="59">
        <v>167962</v>
      </c>
      <c r="O106" s="59">
        <v>155411</v>
      </c>
      <c r="P106" s="59">
        <v>140930</v>
      </c>
      <c r="Q106" s="59">
        <v>164958</v>
      </c>
      <c r="R106" s="59">
        <v>159506</v>
      </c>
      <c r="S106" s="59">
        <v>152766</v>
      </c>
      <c r="T106" s="59">
        <v>177936</v>
      </c>
      <c r="U106" s="59">
        <v>173917</v>
      </c>
      <c r="V106" s="59">
        <v>177553</v>
      </c>
      <c r="W106" s="59">
        <v>199083</v>
      </c>
      <c r="X106" s="59">
        <v>192357</v>
      </c>
      <c r="Y106" s="59">
        <v>235386</v>
      </c>
      <c r="Z106" s="59">
        <v>258856</v>
      </c>
      <c r="AA106" s="59">
        <v>322004</v>
      </c>
      <c r="AB106" s="30"/>
      <c r="AC106" s="30"/>
      <c r="AD106" s="30"/>
    </row>
    <row r="107" spans="2:30" ht="12.75">
      <c r="B107" s="56" t="s">
        <v>20</v>
      </c>
      <c r="C107" s="59">
        <v>386700</v>
      </c>
      <c r="D107" s="59">
        <v>200000</v>
      </c>
      <c r="E107" s="59">
        <v>210000</v>
      </c>
      <c r="F107" s="59">
        <v>172600</v>
      </c>
      <c r="G107" s="59">
        <v>239400</v>
      </c>
      <c r="H107" s="59">
        <v>232700</v>
      </c>
      <c r="I107" s="59">
        <v>262300</v>
      </c>
      <c r="J107" s="59">
        <v>225900</v>
      </c>
      <c r="K107" s="59">
        <v>218800</v>
      </c>
      <c r="L107" s="59">
        <v>209600</v>
      </c>
      <c r="M107" s="59">
        <v>262253</v>
      </c>
      <c r="N107" s="59">
        <v>310830</v>
      </c>
      <c r="O107" s="59">
        <v>289098</v>
      </c>
      <c r="P107" s="59">
        <v>242488</v>
      </c>
      <c r="Q107" s="59">
        <v>303330</v>
      </c>
      <c r="R107" s="59">
        <v>292846</v>
      </c>
      <c r="S107" s="59">
        <v>309597</v>
      </c>
      <c r="T107" s="59">
        <v>335264</v>
      </c>
      <c r="U107" s="59">
        <v>341628</v>
      </c>
      <c r="V107" s="59">
        <v>253759</v>
      </c>
      <c r="W107" s="59">
        <v>270256</v>
      </c>
      <c r="X107" s="59">
        <v>352700</v>
      </c>
      <c r="Y107" s="59">
        <v>349008</v>
      </c>
      <c r="Z107" s="59">
        <v>331616</v>
      </c>
      <c r="AA107" s="59">
        <v>325667</v>
      </c>
      <c r="AB107" s="30"/>
      <c r="AC107" s="30"/>
      <c r="AD107" s="30"/>
    </row>
    <row r="108" spans="2:30" ht="12.75">
      <c r="B108" s="56" t="s">
        <v>33</v>
      </c>
      <c r="C108" s="59">
        <v>400409</v>
      </c>
      <c r="D108" s="59">
        <v>394909</v>
      </c>
      <c r="E108" s="59">
        <v>369509</v>
      </c>
      <c r="F108" s="59">
        <v>332909</v>
      </c>
      <c r="G108" s="59">
        <v>326209</v>
      </c>
      <c r="H108" s="59">
        <v>315906</v>
      </c>
      <c r="I108" s="59">
        <v>290947</v>
      </c>
      <c r="J108" s="59">
        <v>287628</v>
      </c>
      <c r="K108" s="59">
        <v>283335</v>
      </c>
      <c r="L108" s="59">
        <v>262882</v>
      </c>
      <c r="M108" s="59">
        <v>251581</v>
      </c>
      <c r="N108" s="59">
        <v>233809</v>
      </c>
      <c r="O108" s="59">
        <v>210917</v>
      </c>
      <c r="P108" s="59">
        <v>201331</v>
      </c>
      <c r="Q108" s="59">
        <v>206864</v>
      </c>
      <c r="R108" s="59">
        <v>206388</v>
      </c>
      <c r="S108" s="59">
        <v>191899</v>
      </c>
      <c r="T108" s="59">
        <v>194684</v>
      </c>
      <c r="U108" s="59">
        <v>220674</v>
      </c>
      <c r="V108" s="59">
        <v>200412</v>
      </c>
      <c r="W108" s="59">
        <v>190072</v>
      </c>
      <c r="X108" s="59">
        <v>197162</v>
      </c>
      <c r="Y108" s="59">
        <v>187164</v>
      </c>
      <c r="Z108" s="59">
        <v>193688</v>
      </c>
      <c r="AA108" s="59">
        <v>186971</v>
      </c>
      <c r="AB108" s="30"/>
      <c r="AC108" s="30"/>
      <c r="AD108" s="30"/>
    </row>
    <row r="109" spans="2:30" ht="12.75">
      <c r="B109" s="56" t="s">
        <v>73</v>
      </c>
      <c r="C109" s="59">
        <v>2167000</v>
      </c>
      <c r="D109" s="59">
        <v>1885000</v>
      </c>
      <c r="E109" s="59">
        <v>1706000</v>
      </c>
      <c r="F109" s="59">
        <v>1693000</v>
      </c>
      <c r="G109" s="59">
        <v>1612215</v>
      </c>
      <c r="H109" s="59">
        <v>1787436</v>
      </c>
      <c r="I109" s="59">
        <v>1769194</v>
      </c>
      <c r="J109" s="59">
        <v>1758008</v>
      </c>
      <c r="K109" s="59">
        <v>1788388</v>
      </c>
      <c r="L109" s="59">
        <v>1902968</v>
      </c>
      <c r="M109" s="59">
        <v>2014357</v>
      </c>
      <c r="N109" s="59">
        <v>1847507</v>
      </c>
      <c r="O109" s="59">
        <v>1791693</v>
      </c>
      <c r="P109" s="59">
        <v>1787800</v>
      </c>
      <c r="Q109" s="59">
        <v>1827767</v>
      </c>
      <c r="R109" s="59">
        <v>1778400</v>
      </c>
      <c r="S109" s="59">
        <v>1784996</v>
      </c>
      <c r="T109" s="59">
        <v>1599788</v>
      </c>
      <c r="U109" s="59">
        <v>1807176</v>
      </c>
      <c r="V109" s="59">
        <v>1550625</v>
      </c>
      <c r="W109" s="59">
        <v>1569045</v>
      </c>
      <c r="X109" s="59">
        <v>1786485</v>
      </c>
      <c r="Y109" s="59">
        <v>1640414</v>
      </c>
      <c r="Z109" s="59">
        <v>1648828</v>
      </c>
      <c r="AA109" s="112">
        <v>1648828</v>
      </c>
      <c r="AB109" s="30"/>
      <c r="AC109" s="30"/>
      <c r="AD109" s="30"/>
    </row>
    <row r="110" spans="2:30" ht="12.75">
      <c r="B110" s="56" t="s">
        <v>34</v>
      </c>
      <c r="C110" s="57" t="s">
        <v>0</v>
      </c>
      <c r="D110" s="57" t="s">
        <v>0</v>
      </c>
      <c r="E110" s="57" t="s">
        <v>0</v>
      </c>
      <c r="F110" s="57" t="s">
        <v>0</v>
      </c>
      <c r="G110" s="57" t="s">
        <v>0</v>
      </c>
      <c r="H110" s="57" t="s">
        <v>0</v>
      </c>
      <c r="I110" s="57" t="s">
        <v>0</v>
      </c>
      <c r="J110" s="57" t="s">
        <v>0</v>
      </c>
      <c r="K110" s="57" t="s">
        <v>0</v>
      </c>
      <c r="L110" s="57" t="s">
        <v>0</v>
      </c>
      <c r="M110" s="57" t="s">
        <v>0</v>
      </c>
      <c r="N110" s="57" t="s">
        <v>0</v>
      </c>
      <c r="O110" s="57" t="s">
        <v>0</v>
      </c>
      <c r="P110" s="57" t="s">
        <v>0</v>
      </c>
      <c r="Q110" s="59">
        <v>24833</v>
      </c>
      <c r="R110" s="59">
        <v>20083</v>
      </c>
      <c r="S110" s="59">
        <v>22610</v>
      </c>
      <c r="T110" s="59">
        <v>24982</v>
      </c>
      <c r="U110" s="59">
        <v>35455</v>
      </c>
      <c r="V110" s="59">
        <v>27328</v>
      </c>
      <c r="W110" s="59">
        <v>28628</v>
      </c>
      <c r="X110" s="59">
        <v>29803</v>
      </c>
      <c r="Y110" s="59">
        <v>32978</v>
      </c>
      <c r="Z110" s="59">
        <v>33659</v>
      </c>
      <c r="AA110" s="59">
        <v>35806</v>
      </c>
      <c r="AB110" s="30"/>
      <c r="AC110" s="30"/>
      <c r="AD110" s="30"/>
    </row>
    <row r="111" spans="2:30" ht="12.75">
      <c r="B111" s="56" t="s">
        <v>35</v>
      </c>
      <c r="C111" s="59">
        <v>379311</v>
      </c>
      <c r="D111" s="59">
        <v>370121</v>
      </c>
      <c r="E111" s="59">
        <v>358302</v>
      </c>
      <c r="F111" s="59">
        <v>377985</v>
      </c>
      <c r="G111" s="59">
        <v>404811</v>
      </c>
      <c r="H111" s="59">
        <v>428826</v>
      </c>
      <c r="I111" s="59">
        <v>416918</v>
      </c>
      <c r="J111" s="59">
        <v>380350</v>
      </c>
      <c r="K111" s="59">
        <v>431999</v>
      </c>
      <c r="L111" s="59">
        <v>442916</v>
      </c>
      <c r="M111" s="59">
        <v>407598</v>
      </c>
      <c r="N111" s="59">
        <v>368667</v>
      </c>
      <c r="O111" s="59">
        <v>363513</v>
      </c>
      <c r="P111" s="59">
        <v>388080</v>
      </c>
      <c r="Q111" s="59">
        <v>362525</v>
      </c>
      <c r="R111" s="59">
        <v>352165</v>
      </c>
      <c r="S111" s="59">
        <v>345154</v>
      </c>
      <c r="T111" s="59">
        <v>321588</v>
      </c>
      <c r="U111" s="59">
        <v>308960</v>
      </c>
      <c r="V111" s="59">
        <v>306806</v>
      </c>
      <c r="W111" s="59">
        <v>337574</v>
      </c>
      <c r="X111" s="59">
        <v>295795</v>
      </c>
      <c r="Y111" s="59">
        <v>296536</v>
      </c>
      <c r="Z111" s="59">
        <v>353044</v>
      </c>
      <c r="AA111" s="112">
        <v>353044</v>
      </c>
      <c r="AB111" s="30"/>
      <c r="AC111" s="30"/>
      <c r="AD111" s="30"/>
    </row>
    <row r="112" spans="2:30" ht="12.75">
      <c r="B112" s="56" t="s">
        <v>36</v>
      </c>
      <c r="C112" s="59">
        <v>424000</v>
      </c>
      <c r="D112" s="59">
        <v>408000</v>
      </c>
      <c r="E112" s="59">
        <v>390000</v>
      </c>
      <c r="F112" s="59">
        <v>307000</v>
      </c>
      <c r="G112" s="59">
        <v>286000</v>
      </c>
      <c r="H112" s="59">
        <v>316000</v>
      </c>
      <c r="I112" s="59">
        <v>323000</v>
      </c>
      <c r="J112" s="59">
        <v>307000</v>
      </c>
      <c r="K112" s="59">
        <v>308000</v>
      </c>
      <c r="L112" s="59">
        <v>293000</v>
      </c>
      <c r="M112" s="59">
        <v>270000</v>
      </c>
      <c r="N112" s="59">
        <v>260000</v>
      </c>
      <c r="O112" s="59">
        <v>253000</v>
      </c>
      <c r="P112" s="59">
        <v>247000</v>
      </c>
      <c r="Q112" s="59">
        <v>255000</v>
      </c>
      <c r="R112" s="59">
        <v>224000</v>
      </c>
      <c r="S112" s="59">
        <v>210000</v>
      </c>
      <c r="T112" s="59">
        <v>236000</v>
      </c>
      <c r="U112" s="59">
        <v>201000</v>
      </c>
      <c r="V112" s="59">
        <v>175000</v>
      </c>
      <c r="W112" s="59">
        <v>213000</v>
      </c>
      <c r="X112" s="59">
        <v>181394</v>
      </c>
      <c r="Y112" s="59">
        <v>175445</v>
      </c>
      <c r="Z112" s="59">
        <v>182534</v>
      </c>
      <c r="AA112" s="59">
        <v>180931</v>
      </c>
      <c r="AB112" s="30"/>
      <c r="AC112" s="30"/>
      <c r="AD112" s="30"/>
    </row>
    <row r="113" spans="2:30" ht="12.75">
      <c r="B113" s="56" t="s">
        <v>37</v>
      </c>
      <c r="C113" s="59">
        <v>1074174</v>
      </c>
      <c r="D113" s="59">
        <v>1065831</v>
      </c>
      <c r="E113" s="59">
        <v>980023</v>
      </c>
      <c r="F113" s="59">
        <v>810530</v>
      </c>
      <c r="G113" s="59">
        <v>991190</v>
      </c>
      <c r="H113" s="59">
        <v>912827</v>
      </c>
      <c r="I113" s="59">
        <v>1153091</v>
      </c>
      <c r="J113" s="59">
        <v>1041857</v>
      </c>
      <c r="K113" s="59">
        <v>1123755</v>
      </c>
      <c r="L113" s="59">
        <v>1207018</v>
      </c>
      <c r="M113" s="59">
        <v>1279154</v>
      </c>
      <c r="N113" s="59">
        <v>1131006</v>
      </c>
      <c r="O113" s="59">
        <v>1026546</v>
      </c>
      <c r="P113" s="59">
        <v>1198606</v>
      </c>
      <c r="Q113" s="59">
        <v>1072949</v>
      </c>
      <c r="R113" s="59">
        <v>923764</v>
      </c>
      <c r="S113" s="59">
        <v>969783</v>
      </c>
      <c r="T113" s="59">
        <v>985857</v>
      </c>
      <c r="U113" s="59">
        <v>739757</v>
      </c>
      <c r="V113" s="59">
        <v>781069</v>
      </c>
      <c r="W113" s="59">
        <v>940984</v>
      </c>
      <c r="X113" s="59">
        <v>846697</v>
      </c>
      <c r="Y113" s="59">
        <v>843410</v>
      </c>
      <c r="Z113" s="59">
        <v>961507</v>
      </c>
      <c r="AA113" s="59">
        <v>1101895</v>
      </c>
      <c r="AB113" s="30"/>
      <c r="AC113" s="30"/>
      <c r="AD113" s="30"/>
    </row>
    <row r="114" spans="2:30" ht="12.75">
      <c r="B114" s="56" t="s">
        <v>22</v>
      </c>
      <c r="C114" s="59">
        <v>2659968</v>
      </c>
      <c r="D114" s="59">
        <v>2492834</v>
      </c>
      <c r="E114" s="59">
        <v>2568670</v>
      </c>
      <c r="F114" s="59">
        <v>2154165</v>
      </c>
      <c r="G114" s="59">
        <v>2221571</v>
      </c>
      <c r="H114" s="59">
        <v>2308405</v>
      </c>
      <c r="I114" s="59">
        <v>2437260</v>
      </c>
      <c r="J114" s="59">
        <v>2392340</v>
      </c>
      <c r="K114" s="59">
        <v>2419135</v>
      </c>
      <c r="L114" s="59">
        <v>2446802</v>
      </c>
      <c r="M114" s="59">
        <v>2517922</v>
      </c>
      <c r="N114" s="59">
        <v>2415376</v>
      </c>
      <c r="O114" s="59">
        <v>2361164</v>
      </c>
      <c r="P114" s="59">
        <v>2236949</v>
      </c>
      <c r="Q114" s="59">
        <v>2396007</v>
      </c>
      <c r="R114" s="59">
        <v>2346289</v>
      </c>
      <c r="S114" s="59">
        <v>2163040</v>
      </c>
      <c r="T114" s="59">
        <v>2198141</v>
      </c>
      <c r="U114" s="59">
        <v>2425221</v>
      </c>
      <c r="V114" s="59">
        <v>2098801</v>
      </c>
      <c r="W114" s="59">
        <v>2080333</v>
      </c>
      <c r="X114" s="59">
        <v>2332390</v>
      </c>
      <c r="Y114" s="59">
        <v>2024722</v>
      </c>
      <c r="Z114" s="59">
        <v>2143866</v>
      </c>
      <c r="AA114" s="59">
        <v>2200536</v>
      </c>
      <c r="AB114" s="30"/>
      <c r="AC114" s="30"/>
      <c r="AD114" s="30"/>
    </row>
    <row r="115" spans="2:30" ht="12.75">
      <c r="B115" s="56" t="s">
        <v>38</v>
      </c>
      <c r="C115" s="57" t="s">
        <v>0</v>
      </c>
      <c r="D115" s="57" t="s">
        <v>0</v>
      </c>
      <c r="E115" s="57" t="s">
        <v>0</v>
      </c>
      <c r="F115" s="57" t="s">
        <v>0</v>
      </c>
      <c r="G115" s="57" t="s">
        <v>0</v>
      </c>
      <c r="H115" s="57" t="s">
        <v>0</v>
      </c>
      <c r="I115" s="57" t="s">
        <v>0</v>
      </c>
      <c r="J115" s="57" t="s">
        <v>0</v>
      </c>
      <c r="K115" s="57" t="s">
        <v>0</v>
      </c>
      <c r="L115" s="57" t="s">
        <v>0</v>
      </c>
      <c r="M115" s="59">
        <v>118005</v>
      </c>
      <c r="N115" s="59">
        <v>128343</v>
      </c>
      <c r="O115" s="59">
        <v>120469</v>
      </c>
      <c r="P115" s="59">
        <v>113621</v>
      </c>
      <c r="Q115" s="59">
        <v>117578</v>
      </c>
      <c r="R115" s="59">
        <v>121309</v>
      </c>
      <c r="S115" s="59">
        <v>123874</v>
      </c>
      <c r="T115" s="59">
        <v>130448</v>
      </c>
      <c r="U115" s="59">
        <v>170152</v>
      </c>
      <c r="V115" s="59">
        <v>90793</v>
      </c>
      <c r="W115" s="59">
        <v>109345</v>
      </c>
      <c r="X115" s="59">
        <v>125015</v>
      </c>
      <c r="Y115" s="59">
        <v>106884</v>
      </c>
      <c r="Z115" s="59">
        <v>77920</v>
      </c>
      <c r="AA115" s="59">
        <v>73680</v>
      </c>
      <c r="AB115" s="30"/>
      <c r="AC115" s="30"/>
      <c r="AD115" s="30"/>
    </row>
    <row r="116" spans="2:30" ht="12.75">
      <c r="B116" s="56" t="s">
        <v>39</v>
      </c>
      <c r="C116" s="59">
        <v>757509</v>
      </c>
      <c r="D116" s="59">
        <v>837402</v>
      </c>
      <c r="E116" s="59">
        <v>884121</v>
      </c>
      <c r="F116" s="59">
        <v>945290</v>
      </c>
      <c r="G116" s="59">
        <v>875536</v>
      </c>
      <c r="H116" s="59">
        <v>797500</v>
      </c>
      <c r="I116" s="59">
        <v>756057</v>
      </c>
      <c r="J116" s="59">
        <v>856945</v>
      </c>
      <c r="K116" s="59">
        <v>772227</v>
      </c>
      <c r="L116" s="59">
        <v>788243</v>
      </c>
      <c r="M116" s="59">
        <v>785593</v>
      </c>
      <c r="N116" s="59">
        <v>808964</v>
      </c>
      <c r="O116" s="59">
        <v>819352</v>
      </c>
      <c r="P116" s="59">
        <v>824649</v>
      </c>
      <c r="Q116" s="59">
        <v>841363</v>
      </c>
      <c r="R116" s="59">
        <v>779846</v>
      </c>
      <c r="S116" s="59">
        <v>785265</v>
      </c>
      <c r="T116" s="59">
        <v>765490</v>
      </c>
      <c r="U116" s="59">
        <v>659922</v>
      </c>
      <c r="V116" s="59">
        <v>518778</v>
      </c>
      <c r="W116" s="59">
        <v>496637</v>
      </c>
      <c r="X116" s="59">
        <v>515966</v>
      </c>
      <c r="Y116" s="59">
        <v>683566</v>
      </c>
      <c r="Z116" s="59">
        <v>546542</v>
      </c>
      <c r="AA116" s="59">
        <v>505126</v>
      </c>
      <c r="AB116" s="30"/>
      <c r="AC116" s="30"/>
      <c r="AD116" s="30"/>
    </row>
    <row r="117" spans="2:30" ht="12.75">
      <c r="B117" s="56" t="s">
        <v>40</v>
      </c>
      <c r="C117" s="59">
        <v>12426</v>
      </c>
      <c r="D117" s="59">
        <v>12169</v>
      </c>
      <c r="E117" s="59">
        <v>15372</v>
      </c>
      <c r="F117" s="59">
        <v>14471</v>
      </c>
      <c r="G117" s="59">
        <v>14363</v>
      </c>
      <c r="H117" s="59">
        <v>14113</v>
      </c>
      <c r="I117" s="59">
        <v>13864</v>
      </c>
      <c r="J117" s="59">
        <v>10639</v>
      </c>
      <c r="K117" s="59">
        <v>10717</v>
      </c>
      <c r="L117" s="59">
        <v>10791</v>
      </c>
      <c r="M117" s="59">
        <v>7692</v>
      </c>
      <c r="N117" s="59">
        <v>7777</v>
      </c>
      <c r="O117" s="59">
        <v>7988</v>
      </c>
      <c r="P117" s="59">
        <v>9050</v>
      </c>
      <c r="Q117" s="59">
        <v>7724</v>
      </c>
      <c r="R117" s="59">
        <v>6768</v>
      </c>
      <c r="S117" s="59">
        <v>6622</v>
      </c>
      <c r="T117" s="59">
        <v>5479</v>
      </c>
      <c r="U117" s="59">
        <v>4598</v>
      </c>
      <c r="V117" s="59">
        <v>4312</v>
      </c>
      <c r="W117" s="59">
        <v>4276</v>
      </c>
      <c r="X117" s="59">
        <v>5086</v>
      </c>
      <c r="Y117" s="59">
        <v>4881</v>
      </c>
      <c r="Z117" s="59">
        <v>3147</v>
      </c>
      <c r="AA117" s="59">
        <v>3147</v>
      </c>
      <c r="AB117" s="30"/>
      <c r="AC117" s="30"/>
      <c r="AD117" s="30"/>
    </row>
    <row r="118" spans="2:30" ht="12.75">
      <c r="B118" s="56" t="s">
        <v>41</v>
      </c>
      <c r="C118" s="59">
        <v>131400</v>
      </c>
      <c r="D118" s="59">
        <v>112400</v>
      </c>
      <c r="E118" s="59">
        <v>66000</v>
      </c>
      <c r="F118" s="59">
        <v>39700</v>
      </c>
      <c r="G118" s="59">
        <v>29000</v>
      </c>
      <c r="H118" s="59">
        <v>11500</v>
      </c>
      <c r="I118" s="59">
        <v>14500</v>
      </c>
      <c r="J118" s="59">
        <v>19400</v>
      </c>
      <c r="K118" s="59">
        <v>19600</v>
      </c>
      <c r="L118" s="59">
        <v>19000</v>
      </c>
      <c r="M118" s="59">
        <v>23000</v>
      </c>
      <c r="N118" s="59">
        <v>31600</v>
      </c>
      <c r="O118" s="59">
        <v>27600</v>
      </c>
      <c r="P118" s="59">
        <v>37500</v>
      </c>
      <c r="Q118" s="59">
        <v>35200</v>
      </c>
      <c r="R118" s="59">
        <v>40900</v>
      </c>
      <c r="S118" s="59">
        <v>42700</v>
      </c>
      <c r="T118" s="59">
        <v>46100</v>
      </c>
      <c r="U118" s="59">
        <v>47500</v>
      </c>
      <c r="V118" s="59">
        <v>51900</v>
      </c>
      <c r="W118" s="59">
        <v>59500</v>
      </c>
      <c r="X118" s="59">
        <v>59800</v>
      </c>
      <c r="Y118" s="59">
        <v>65200</v>
      </c>
      <c r="Z118" s="59">
        <v>69700</v>
      </c>
      <c r="AA118" s="59">
        <v>72900</v>
      </c>
      <c r="AB118" s="30"/>
      <c r="AC118" s="30"/>
      <c r="AD118" s="30"/>
    </row>
    <row r="119" spans="2:30" ht="12.75">
      <c r="B119" s="56" t="s">
        <v>42</v>
      </c>
      <c r="C119" s="59">
        <v>212000</v>
      </c>
      <c r="D119" s="59">
        <v>248000</v>
      </c>
      <c r="E119" s="59">
        <v>88000</v>
      </c>
      <c r="F119" s="59">
        <v>43000</v>
      </c>
      <c r="G119" s="59">
        <v>43000</v>
      </c>
      <c r="H119" s="59">
        <v>40000</v>
      </c>
      <c r="I119" s="59">
        <v>79000</v>
      </c>
      <c r="J119" s="59">
        <v>81100</v>
      </c>
      <c r="K119" s="59">
        <v>83400</v>
      </c>
      <c r="L119" s="59">
        <v>94000</v>
      </c>
      <c r="M119" s="59">
        <v>98000</v>
      </c>
      <c r="N119" s="59">
        <v>102000</v>
      </c>
      <c r="O119" s="59">
        <v>115000</v>
      </c>
      <c r="P119" s="59">
        <v>116000</v>
      </c>
      <c r="Q119" s="59">
        <v>117000</v>
      </c>
      <c r="R119" s="59">
        <v>119000</v>
      </c>
      <c r="S119" s="59">
        <v>122000</v>
      </c>
      <c r="T119" s="59">
        <v>127000</v>
      </c>
      <c r="U119" s="59">
        <v>118300</v>
      </c>
      <c r="V119" s="59">
        <v>134400</v>
      </c>
      <c r="W119" s="59">
        <v>143200</v>
      </c>
      <c r="X119" s="59">
        <v>147000</v>
      </c>
      <c r="Y119" s="59">
        <v>150000</v>
      </c>
      <c r="Z119" s="59">
        <v>154000</v>
      </c>
      <c r="AA119" s="59">
        <v>154000</v>
      </c>
      <c r="AB119" s="30"/>
      <c r="AC119" s="30"/>
      <c r="AD119" s="30"/>
    </row>
    <row r="120" spans="2:30" ht="12.75">
      <c r="B120" s="56" t="s">
        <v>29</v>
      </c>
      <c r="C120" s="59">
        <v>19689</v>
      </c>
      <c r="D120" s="59">
        <v>21245</v>
      </c>
      <c r="E120" s="59">
        <v>19381</v>
      </c>
      <c r="F120" s="59">
        <v>18400</v>
      </c>
      <c r="G120" s="59">
        <v>18054</v>
      </c>
      <c r="H120" s="59">
        <v>18140</v>
      </c>
      <c r="I120" s="59">
        <v>17860</v>
      </c>
      <c r="J120" s="59">
        <v>17500</v>
      </c>
      <c r="K120" s="59">
        <v>17774</v>
      </c>
      <c r="L120" s="59">
        <v>18047</v>
      </c>
      <c r="M120" s="59">
        <v>17819</v>
      </c>
      <c r="N120" s="59">
        <v>15200</v>
      </c>
      <c r="O120" s="59">
        <v>15835</v>
      </c>
      <c r="P120" s="59">
        <v>12905</v>
      </c>
      <c r="Q120" s="59">
        <v>16355</v>
      </c>
      <c r="R120" s="59">
        <v>14230</v>
      </c>
      <c r="S120" s="59">
        <v>14034</v>
      </c>
      <c r="T120" s="59">
        <v>13312</v>
      </c>
      <c r="U120" s="59">
        <v>13329</v>
      </c>
      <c r="V120" s="59">
        <v>13384</v>
      </c>
      <c r="W120" s="59">
        <v>13354</v>
      </c>
      <c r="X120" s="59">
        <v>14867</v>
      </c>
      <c r="Y120" s="59">
        <v>13675</v>
      </c>
      <c r="Z120" s="59">
        <v>13944</v>
      </c>
      <c r="AA120" s="59">
        <v>13944</v>
      </c>
      <c r="AB120" s="30"/>
      <c r="AC120" s="30"/>
      <c r="AD120" s="30"/>
    </row>
    <row r="121" spans="2:30" ht="12.75">
      <c r="B121" s="56" t="s">
        <v>26</v>
      </c>
      <c r="C121" s="57" t="s">
        <v>0</v>
      </c>
      <c r="D121" s="57" t="s">
        <v>0</v>
      </c>
      <c r="E121" s="57" t="s">
        <v>0</v>
      </c>
      <c r="F121" s="57" t="s">
        <v>0</v>
      </c>
      <c r="G121" s="57" t="s">
        <v>0</v>
      </c>
      <c r="H121" s="57" t="s">
        <v>0</v>
      </c>
      <c r="I121" s="57" t="s">
        <v>0</v>
      </c>
      <c r="J121" s="57" t="s">
        <v>0</v>
      </c>
      <c r="K121" s="57" t="s">
        <v>0</v>
      </c>
      <c r="L121" s="57" t="s">
        <v>0</v>
      </c>
      <c r="M121" s="59">
        <v>257705</v>
      </c>
      <c r="N121" s="59">
        <v>275466</v>
      </c>
      <c r="O121" s="59">
        <v>302890</v>
      </c>
      <c r="P121" s="59">
        <v>289102</v>
      </c>
      <c r="Q121" s="59">
        <v>292909</v>
      </c>
      <c r="R121" s="59">
        <v>260417</v>
      </c>
      <c r="S121" s="59">
        <v>288776</v>
      </c>
      <c r="T121" s="59">
        <v>319786</v>
      </c>
      <c r="U121" s="59">
        <v>294309</v>
      </c>
      <c r="V121" s="59">
        <v>274944</v>
      </c>
      <c r="W121" s="59">
        <v>281428</v>
      </c>
      <c r="X121" s="59">
        <v>301825</v>
      </c>
      <c r="Y121" s="59">
        <v>312940</v>
      </c>
      <c r="Z121" s="59">
        <v>342949</v>
      </c>
      <c r="AA121" s="59">
        <v>326753</v>
      </c>
      <c r="AB121" s="30"/>
      <c r="AC121" s="30"/>
      <c r="AD121" s="30"/>
    </row>
    <row r="122" spans="2:30" ht="12.75">
      <c r="B122" s="56" t="s">
        <v>43</v>
      </c>
      <c r="C122" s="59">
        <v>543</v>
      </c>
      <c r="D122" s="59">
        <v>542</v>
      </c>
      <c r="E122" s="59">
        <v>542</v>
      </c>
      <c r="F122" s="59">
        <v>541</v>
      </c>
      <c r="G122" s="59">
        <v>540</v>
      </c>
      <c r="H122" s="59">
        <v>540</v>
      </c>
      <c r="I122" s="59">
        <v>539</v>
      </c>
      <c r="J122" s="59">
        <v>538</v>
      </c>
      <c r="K122" s="59">
        <v>538</v>
      </c>
      <c r="L122" s="59">
        <v>537</v>
      </c>
      <c r="M122" s="59">
        <v>537</v>
      </c>
      <c r="N122" s="59">
        <v>536</v>
      </c>
      <c r="O122" s="59">
        <v>547</v>
      </c>
      <c r="P122" s="59">
        <v>558</v>
      </c>
      <c r="Q122" s="59">
        <v>569</v>
      </c>
      <c r="R122" s="59">
        <v>580</v>
      </c>
      <c r="S122" s="59">
        <v>591</v>
      </c>
      <c r="T122" s="59">
        <v>602</v>
      </c>
      <c r="U122" s="59">
        <v>613</v>
      </c>
      <c r="V122" s="59">
        <v>625</v>
      </c>
      <c r="W122" s="59">
        <v>636</v>
      </c>
      <c r="X122" s="59">
        <v>636</v>
      </c>
      <c r="Y122" s="59">
        <v>636</v>
      </c>
      <c r="Z122" s="59">
        <v>636</v>
      </c>
      <c r="AA122" s="59">
        <v>636</v>
      </c>
      <c r="AB122" s="30"/>
      <c r="AC122" s="30"/>
      <c r="AD122" s="30"/>
    </row>
    <row r="123" spans="2:30" ht="12.75">
      <c r="B123" s="56" t="s">
        <v>18</v>
      </c>
      <c r="C123" s="59">
        <v>394956</v>
      </c>
      <c r="D123" s="59">
        <v>382668</v>
      </c>
      <c r="E123" s="59">
        <v>374359</v>
      </c>
      <c r="F123" s="59">
        <v>372472</v>
      </c>
      <c r="G123" s="59">
        <v>354155</v>
      </c>
      <c r="H123" s="59">
        <v>388365</v>
      </c>
      <c r="I123" s="59">
        <v>371545</v>
      </c>
      <c r="J123" s="59">
        <v>383215</v>
      </c>
      <c r="K123" s="59">
        <v>385477</v>
      </c>
      <c r="L123" s="59">
        <v>365893</v>
      </c>
      <c r="M123" s="59">
        <v>322052</v>
      </c>
      <c r="N123" s="59">
        <v>280855</v>
      </c>
      <c r="O123" s="59">
        <v>274795</v>
      </c>
      <c r="P123" s="59">
        <v>273159</v>
      </c>
      <c r="Q123" s="59">
        <v>283095</v>
      </c>
      <c r="R123" s="59">
        <v>261846</v>
      </c>
      <c r="S123" s="59">
        <v>270371</v>
      </c>
      <c r="T123" s="59">
        <v>240105</v>
      </c>
      <c r="U123" s="59">
        <v>220712</v>
      </c>
      <c r="V123" s="59">
        <v>211350</v>
      </c>
      <c r="W123" s="59">
        <v>205211</v>
      </c>
      <c r="X123" s="59">
        <v>200420</v>
      </c>
      <c r="Y123" s="59">
        <v>199520</v>
      </c>
      <c r="Z123" s="59">
        <v>191654</v>
      </c>
      <c r="AA123" s="59">
        <v>191654</v>
      </c>
      <c r="AB123" s="30"/>
      <c r="AC123" s="30"/>
      <c r="AD123" s="30"/>
    </row>
    <row r="124" spans="2:30" ht="12.75">
      <c r="B124" s="56" t="s">
        <v>44</v>
      </c>
      <c r="C124" s="59">
        <v>135000</v>
      </c>
      <c r="D124" s="59">
        <v>132000</v>
      </c>
      <c r="E124" s="59">
        <v>124000</v>
      </c>
      <c r="F124" s="59">
        <v>124000</v>
      </c>
      <c r="G124" s="59">
        <v>124000</v>
      </c>
      <c r="H124" s="59">
        <v>125000</v>
      </c>
      <c r="I124" s="59">
        <v>133000</v>
      </c>
      <c r="J124" s="59">
        <v>127000</v>
      </c>
      <c r="K124" s="59">
        <v>128000</v>
      </c>
      <c r="L124" s="59">
        <v>122000</v>
      </c>
      <c r="M124" s="59">
        <v>118000</v>
      </c>
      <c r="N124" s="59">
        <v>120000</v>
      </c>
      <c r="O124" s="59">
        <v>117000</v>
      </c>
      <c r="P124" s="59">
        <v>101000</v>
      </c>
      <c r="Q124" s="59">
        <v>99000</v>
      </c>
      <c r="R124" s="59">
        <v>97000</v>
      </c>
      <c r="S124" s="59">
        <v>103000</v>
      </c>
      <c r="T124" s="59">
        <v>111000</v>
      </c>
      <c r="U124" s="59">
        <v>87000</v>
      </c>
      <c r="V124" s="59">
        <v>91000</v>
      </c>
      <c r="W124" s="59">
        <v>117000</v>
      </c>
      <c r="X124" s="59">
        <v>98000</v>
      </c>
      <c r="Y124" s="59">
        <v>106000</v>
      </c>
      <c r="Z124" s="59">
        <v>108558</v>
      </c>
      <c r="AA124" s="59">
        <v>106468</v>
      </c>
      <c r="AB124" s="30"/>
      <c r="AC124" s="30"/>
      <c r="AD124" s="30"/>
    </row>
    <row r="125" spans="2:30" ht="12.75">
      <c r="B125" s="56" t="s">
        <v>25</v>
      </c>
      <c r="C125" s="59">
        <v>1273915</v>
      </c>
      <c r="D125" s="59">
        <v>735179</v>
      </c>
      <c r="E125" s="59">
        <v>619017</v>
      </c>
      <c r="F125" s="59">
        <v>683300</v>
      </c>
      <c r="G125" s="59">
        <v>757700</v>
      </c>
      <c r="H125" s="59">
        <v>836200</v>
      </c>
      <c r="I125" s="59">
        <v>852000</v>
      </c>
      <c r="J125" s="59">
        <v>890300</v>
      </c>
      <c r="K125" s="59">
        <v>891000</v>
      </c>
      <c r="L125" s="59">
        <v>862000</v>
      </c>
      <c r="M125" s="59">
        <v>861300</v>
      </c>
      <c r="N125" s="59">
        <v>895500</v>
      </c>
      <c r="O125" s="59">
        <v>861800</v>
      </c>
      <c r="P125" s="59">
        <v>831700</v>
      </c>
      <c r="Q125" s="59">
        <v>895000</v>
      </c>
      <c r="R125" s="59">
        <v>895294</v>
      </c>
      <c r="S125" s="59">
        <v>996464</v>
      </c>
      <c r="T125" s="59">
        <v>1056190</v>
      </c>
      <c r="U125" s="59">
        <v>1142275</v>
      </c>
      <c r="V125" s="59">
        <v>1095441</v>
      </c>
      <c r="W125" s="59">
        <v>1027430</v>
      </c>
      <c r="X125" s="59">
        <v>1091065</v>
      </c>
      <c r="Y125" s="59">
        <v>1094673</v>
      </c>
      <c r="Z125" s="59">
        <v>1201967</v>
      </c>
      <c r="AA125" s="59">
        <v>1098455</v>
      </c>
      <c r="AB125" s="30"/>
      <c r="AC125" s="30"/>
      <c r="AD125" s="30"/>
    </row>
    <row r="126" spans="2:30" ht="12.75">
      <c r="B126" s="56" t="s">
        <v>27</v>
      </c>
      <c r="C126" s="57" t="s">
        <v>0</v>
      </c>
      <c r="D126" s="57" t="s">
        <v>0</v>
      </c>
      <c r="E126" s="57" t="s">
        <v>0</v>
      </c>
      <c r="F126" s="57" t="s">
        <v>0</v>
      </c>
      <c r="G126" s="57" t="s">
        <v>0</v>
      </c>
      <c r="H126" s="59">
        <v>137321</v>
      </c>
      <c r="I126" s="59">
        <v>159557</v>
      </c>
      <c r="J126" s="59">
        <v>154460</v>
      </c>
      <c r="K126" s="59">
        <v>140408</v>
      </c>
      <c r="L126" s="59">
        <v>128859</v>
      </c>
      <c r="M126" s="59">
        <v>147855</v>
      </c>
      <c r="N126" s="59">
        <v>129352</v>
      </c>
      <c r="O126" s="59">
        <v>128028</v>
      </c>
      <c r="P126" s="59">
        <v>110132</v>
      </c>
      <c r="Q126" s="59">
        <v>125844</v>
      </c>
      <c r="R126" s="59">
        <v>102663</v>
      </c>
      <c r="S126" s="59">
        <v>87391</v>
      </c>
      <c r="T126" s="59">
        <v>113005</v>
      </c>
      <c r="U126" s="59">
        <v>105131</v>
      </c>
      <c r="V126" s="59">
        <v>97293</v>
      </c>
      <c r="W126" s="59">
        <v>100249</v>
      </c>
      <c r="X126" s="59">
        <v>95088</v>
      </c>
      <c r="Y126" s="59">
        <v>106864</v>
      </c>
      <c r="Z126" s="59">
        <v>110643</v>
      </c>
      <c r="AA126" s="59">
        <v>122842</v>
      </c>
      <c r="AB126" s="30"/>
      <c r="AC126" s="30"/>
      <c r="AD126" s="30"/>
    </row>
    <row r="127" spans="2:30" ht="12.75">
      <c r="B127" s="56" t="s">
        <v>45</v>
      </c>
      <c r="C127" s="59">
        <v>590485</v>
      </c>
      <c r="D127" s="59">
        <v>247442</v>
      </c>
      <c r="E127" s="59">
        <v>231983</v>
      </c>
      <c r="F127" s="59">
        <v>311082</v>
      </c>
      <c r="G127" s="59">
        <v>281732</v>
      </c>
      <c r="H127" s="59">
        <v>275289</v>
      </c>
      <c r="I127" s="59">
        <v>241052</v>
      </c>
      <c r="J127" s="59">
        <v>235927</v>
      </c>
      <c r="K127" s="59">
        <v>228359</v>
      </c>
      <c r="L127" s="59">
        <v>202667</v>
      </c>
      <c r="M127" s="59">
        <v>239279</v>
      </c>
      <c r="N127" s="59">
        <v>268469</v>
      </c>
      <c r="O127" s="59">
        <v>239071</v>
      </c>
      <c r="P127" s="59">
        <v>252139</v>
      </c>
      <c r="Q127" s="59">
        <v>270131</v>
      </c>
      <c r="R127" s="59">
        <v>299195</v>
      </c>
      <c r="S127" s="59">
        <v>252201</v>
      </c>
      <c r="T127" s="59">
        <v>265487</v>
      </c>
      <c r="U127" s="59">
        <v>279886</v>
      </c>
      <c r="V127" s="59">
        <v>296055</v>
      </c>
      <c r="W127" s="59">
        <v>305757</v>
      </c>
      <c r="X127" s="59">
        <v>313333</v>
      </c>
      <c r="Y127" s="59">
        <v>289963</v>
      </c>
      <c r="Z127" s="59">
        <v>344468</v>
      </c>
      <c r="AA127" s="59">
        <v>303562</v>
      </c>
      <c r="AB127" s="30"/>
      <c r="AC127" s="30"/>
      <c r="AD127" s="30"/>
    </row>
    <row r="128" spans="2:30" ht="12.75">
      <c r="B128" s="56" t="s">
        <v>23</v>
      </c>
      <c r="C128" s="57" t="s">
        <v>0</v>
      </c>
      <c r="D128" s="57" t="s">
        <v>0</v>
      </c>
      <c r="E128" s="59">
        <v>38938</v>
      </c>
      <c r="F128" s="59">
        <v>33376</v>
      </c>
      <c r="G128" s="59">
        <v>33944</v>
      </c>
      <c r="H128" s="59">
        <v>32235</v>
      </c>
      <c r="I128" s="59">
        <v>31296</v>
      </c>
      <c r="J128" s="59">
        <v>33999</v>
      </c>
      <c r="K128" s="59">
        <v>34801</v>
      </c>
      <c r="L128" s="59">
        <v>34380</v>
      </c>
      <c r="M128" s="59">
        <v>34159</v>
      </c>
      <c r="N128" s="59">
        <v>34765</v>
      </c>
      <c r="O128" s="59">
        <v>33412</v>
      </c>
      <c r="P128" s="59">
        <v>34501</v>
      </c>
      <c r="Q128" s="59">
        <v>30264</v>
      </c>
      <c r="R128" s="59">
        <v>29169</v>
      </c>
      <c r="S128" s="59">
        <v>30383</v>
      </c>
      <c r="T128" s="59">
        <v>29613</v>
      </c>
      <c r="U128" s="59">
        <v>25039</v>
      </c>
      <c r="V128" s="59">
        <v>28202</v>
      </c>
      <c r="W128" s="59">
        <v>27486</v>
      </c>
      <c r="X128" s="59">
        <v>27134</v>
      </c>
      <c r="Y128" s="59">
        <v>26300</v>
      </c>
      <c r="Z128" s="59">
        <v>27263</v>
      </c>
      <c r="AA128" s="59">
        <v>28612</v>
      </c>
      <c r="AB128" s="30"/>
      <c r="AC128" s="30"/>
      <c r="AD128" s="30"/>
    </row>
    <row r="129" spans="2:30" ht="12.75">
      <c r="B129" s="56" t="s">
        <v>46</v>
      </c>
      <c r="C129" s="59">
        <v>222255</v>
      </c>
      <c r="D129" s="59">
        <v>146341</v>
      </c>
      <c r="E129" s="59">
        <v>90186</v>
      </c>
      <c r="F129" s="59">
        <v>64852</v>
      </c>
      <c r="G129" s="59">
        <v>68669</v>
      </c>
      <c r="H129" s="59">
        <v>69587</v>
      </c>
      <c r="I129" s="59">
        <v>74464</v>
      </c>
      <c r="J129" s="59">
        <v>88017</v>
      </c>
      <c r="K129" s="59">
        <v>81842</v>
      </c>
      <c r="L129" s="59">
        <v>65392</v>
      </c>
      <c r="M129" s="59">
        <v>72653</v>
      </c>
      <c r="N129" s="59">
        <v>76032</v>
      </c>
      <c r="O129" s="59">
        <v>88260</v>
      </c>
      <c r="P129" s="59">
        <v>81300</v>
      </c>
      <c r="Q129" s="59">
        <v>79911</v>
      </c>
      <c r="R129" s="59">
        <v>81317</v>
      </c>
      <c r="S129" s="59">
        <v>78681</v>
      </c>
      <c r="T129" s="59">
        <v>88935</v>
      </c>
      <c r="U129" s="59">
        <v>87737</v>
      </c>
      <c r="V129" s="59">
        <v>77058</v>
      </c>
      <c r="W129" s="59">
        <v>86873</v>
      </c>
      <c r="X129" s="59">
        <v>92969</v>
      </c>
      <c r="Y129" s="59">
        <v>101004</v>
      </c>
      <c r="Z129" s="59">
        <v>113581</v>
      </c>
      <c r="AA129" s="59">
        <v>119036</v>
      </c>
      <c r="AB129" s="30"/>
      <c r="AC129" s="30"/>
      <c r="AD129" s="30"/>
    </row>
    <row r="130" spans="2:30" ht="12.75">
      <c r="B130" s="56" t="s">
        <v>24</v>
      </c>
      <c r="C130" s="59">
        <v>228470</v>
      </c>
      <c r="D130" s="59">
        <v>202462</v>
      </c>
      <c r="E130" s="59">
        <v>163229</v>
      </c>
      <c r="F130" s="59">
        <v>168199</v>
      </c>
      <c r="G130" s="59">
        <v>169138</v>
      </c>
      <c r="H130" s="59">
        <v>195460</v>
      </c>
      <c r="I130" s="59">
        <v>179529</v>
      </c>
      <c r="J130" s="59">
        <v>169345</v>
      </c>
      <c r="K130" s="59">
        <v>169928</v>
      </c>
      <c r="L130" s="59">
        <v>162700</v>
      </c>
      <c r="M130" s="59">
        <v>167276</v>
      </c>
      <c r="N130" s="59">
        <v>165621</v>
      </c>
      <c r="O130" s="59">
        <v>160403</v>
      </c>
      <c r="P130" s="59">
        <v>159288</v>
      </c>
      <c r="Q130" s="59">
        <v>154708</v>
      </c>
      <c r="R130" s="59">
        <v>149562</v>
      </c>
      <c r="S130" s="59">
        <v>148161</v>
      </c>
      <c r="T130" s="59">
        <v>148784</v>
      </c>
      <c r="U130" s="59">
        <v>162905</v>
      </c>
      <c r="V130" s="59">
        <v>136009</v>
      </c>
      <c r="W130" s="59">
        <v>156523</v>
      </c>
      <c r="X130" s="59">
        <v>146189</v>
      </c>
      <c r="Y130" s="59">
        <v>138900</v>
      </c>
      <c r="Z130" s="59">
        <v>138136</v>
      </c>
      <c r="AA130" s="59">
        <v>147373</v>
      </c>
      <c r="AB130" s="30"/>
      <c r="AC130" s="30"/>
      <c r="AD130" s="30"/>
    </row>
    <row r="131" spans="2:30" ht="12.75">
      <c r="B131" s="56" t="s">
        <v>47</v>
      </c>
      <c r="C131" s="59">
        <v>224500</v>
      </c>
      <c r="D131" s="59">
        <v>208600</v>
      </c>
      <c r="E131" s="59">
        <v>178400</v>
      </c>
      <c r="F131" s="59">
        <v>207200</v>
      </c>
      <c r="G131" s="59">
        <v>216400</v>
      </c>
      <c r="H131" s="59">
        <v>198300</v>
      </c>
      <c r="I131" s="59">
        <v>192300</v>
      </c>
      <c r="J131" s="59">
        <v>204600</v>
      </c>
      <c r="K131" s="59">
        <v>205600</v>
      </c>
      <c r="L131" s="59">
        <v>179200</v>
      </c>
      <c r="M131" s="59">
        <v>189400</v>
      </c>
      <c r="N131" s="59">
        <v>196900</v>
      </c>
      <c r="O131" s="59">
        <v>184800</v>
      </c>
      <c r="P131" s="59">
        <v>180100</v>
      </c>
      <c r="Q131" s="59">
        <v>176800</v>
      </c>
      <c r="R131" s="59">
        <v>161500</v>
      </c>
      <c r="S131" s="59">
        <v>160300</v>
      </c>
      <c r="T131" s="59">
        <v>167100</v>
      </c>
      <c r="U131" s="59">
        <v>186500</v>
      </c>
      <c r="V131" s="59">
        <v>142400</v>
      </c>
      <c r="W131" s="59">
        <v>168000</v>
      </c>
      <c r="X131" s="59">
        <v>169800</v>
      </c>
      <c r="Y131" s="59">
        <v>148100</v>
      </c>
      <c r="Z131" s="59">
        <v>161100</v>
      </c>
      <c r="AA131" s="112">
        <v>161100</v>
      </c>
      <c r="AB131" s="30"/>
      <c r="AC131" s="30"/>
      <c r="AD131" s="30"/>
    </row>
    <row r="132" spans="2:30" ht="12.75">
      <c r="B132" s="56" t="s">
        <v>21</v>
      </c>
      <c r="C132" s="59">
        <v>1582220</v>
      </c>
      <c r="D132" s="57" t="s">
        <v>0</v>
      </c>
      <c r="E132" s="57" t="s">
        <v>0</v>
      </c>
      <c r="F132" s="57" t="s">
        <v>0</v>
      </c>
      <c r="G132" s="57" t="s">
        <v>0</v>
      </c>
      <c r="H132" s="59">
        <v>1347541</v>
      </c>
      <c r="I132" s="57" t="s">
        <v>0</v>
      </c>
      <c r="J132" s="57" t="s">
        <v>0</v>
      </c>
      <c r="K132" s="57" t="s">
        <v>0</v>
      </c>
      <c r="L132" s="57" t="s">
        <v>0</v>
      </c>
      <c r="M132" s="59">
        <v>1267999</v>
      </c>
      <c r="N132" s="59">
        <v>1161989</v>
      </c>
      <c r="O132" s="59">
        <v>1196998</v>
      </c>
      <c r="P132" s="59">
        <v>1130988</v>
      </c>
      <c r="Q132" s="59">
        <v>1124999</v>
      </c>
      <c r="R132" s="59">
        <v>1060986</v>
      </c>
      <c r="S132" s="59">
        <v>1003003</v>
      </c>
      <c r="T132" s="59">
        <v>1008015</v>
      </c>
      <c r="U132" s="59">
        <v>1000999</v>
      </c>
      <c r="V132" s="59">
        <v>948022</v>
      </c>
      <c r="W132" s="59">
        <v>1016417</v>
      </c>
      <c r="X132" s="59">
        <v>1022082</v>
      </c>
      <c r="Y132" s="59">
        <v>1000196</v>
      </c>
      <c r="Z132" s="59">
        <v>999002</v>
      </c>
      <c r="AA132" s="59">
        <v>1060000</v>
      </c>
      <c r="AB132" s="30"/>
      <c r="AC132" s="30"/>
      <c r="AD132" s="30"/>
    </row>
    <row r="133" spans="2:30" ht="12.75">
      <c r="B133" s="56" t="s">
        <v>28</v>
      </c>
      <c r="C133" s="59">
        <v>105000</v>
      </c>
      <c r="D133" s="59">
        <v>105000</v>
      </c>
      <c r="E133" s="59">
        <v>105000</v>
      </c>
      <c r="F133" s="59">
        <v>104000</v>
      </c>
      <c r="G133" s="59">
        <v>103000</v>
      </c>
      <c r="H133" s="59">
        <v>105000</v>
      </c>
      <c r="I133" s="59">
        <v>106000</v>
      </c>
      <c r="J133" s="59">
        <v>107000</v>
      </c>
      <c r="K133" s="59">
        <v>107000</v>
      </c>
      <c r="L133" s="59">
        <v>101000</v>
      </c>
      <c r="M133" s="59">
        <v>105262</v>
      </c>
      <c r="N133" s="59">
        <v>98580</v>
      </c>
      <c r="O133" s="59">
        <v>99187</v>
      </c>
      <c r="P133" s="59">
        <v>102501</v>
      </c>
      <c r="Q133" s="59">
        <v>103946</v>
      </c>
      <c r="R133" s="59">
        <v>105647</v>
      </c>
      <c r="S133" s="59">
        <v>102889</v>
      </c>
      <c r="T133" s="59">
        <v>106420</v>
      </c>
      <c r="U133" s="59">
        <v>101777</v>
      </c>
      <c r="V133" s="59">
        <v>91179</v>
      </c>
      <c r="W133" s="59">
        <v>84131</v>
      </c>
      <c r="X133" s="59">
        <v>95548</v>
      </c>
      <c r="Y133" s="59">
        <v>94242</v>
      </c>
      <c r="Z133" s="59">
        <v>95523</v>
      </c>
      <c r="AA133" s="59">
        <v>101102</v>
      </c>
      <c r="AB133" s="30"/>
      <c r="AC133" s="30"/>
      <c r="AD133" s="30"/>
    </row>
    <row r="134" spans="2:30" ht="12.75">
      <c r="B134" s="56" t="s">
        <v>48</v>
      </c>
      <c r="C134" s="59">
        <v>67609</v>
      </c>
      <c r="D134" s="59">
        <v>67803</v>
      </c>
      <c r="E134" s="59">
        <v>67609</v>
      </c>
      <c r="F134" s="59">
        <v>62856</v>
      </c>
      <c r="G134" s="59">
        <v>59170</v>
      </c>
      <c r="H134" s="59">
        <v>59170</v>
      </c>
      <c r="I134" s="59">
        <v>57036</v>
      </c>
      <c r="J134" s="59">
        <v>49373</v>
      </c>
      <c r="K134" s="59">
        <v>50731</v>
      </c>
      <c r="L134" s="59">
        <v>50731</v>
      </c>
      <c r="M134" s="59">
        <v>53399</v>
      </c>
      <c r="N134" s="59">
        <v>53399</v>
      </c>
      <c r="O134" s="59">
        <v>54029</v>
      </c>
      <c r="P134" s="59">
        <v>51604</v>
      </c>
      <c r="Q134" s="59">
        <v>51992</v>
      </c>
      <c r="R134" s="59">
        <v>50828</v>
      </c>
      <c r="S134" s="59">
        <v>49858</v>
      </c>
      <c r="T134" s="59">
        <v>52283</v>
      </c>
      <c r="U134" s="59">
        <v>49276</v>
      </c>
      <c r="V134" s="59">
        <v>46463</v>
      </c>
      <c r="W134" s="59">
        <v>53835</v>
      </c>
      <c r="X134" s="59">
        <v>47433</v>
      </c>
      <c r="Y134" s="59">
        <v>45784</v>
      </c>
      <c r="Z134" s="59">
        <v>44329</v>
      </c>
      <c r="AA134" s="57" t="s">
        <v>0</v>
      </c>
      <c r="AB134" s="30"/>
      <c r="AC134" s="30"/>
      <c r="AD134" s="30"/>
    </row>
    <row r="135" spans="2:30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2:30" ht="12.75">
      <c r="B136" s="52" t="s">
        <v>107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30"/>
      <c r="AC136" s="30"/>
      <c r="AD136" s="30"/>
    </row>
    <row r="137" spans="2:30" ht="12.75">
      <c r="B137" s="52" t="s">
        <v>0</v>
      </c>
      <c r="C137" s="52" t="s">
        <v>108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30"/>
      <c r="AC137" s="30"/>
      <c r="AD137" s="30"/>
    </row>
    <row r="138" spans="2:30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2:30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2:30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2:30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2:30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2:30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2:30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2:30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2:30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2:30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2:30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3'!C10:K10</xm:f>
              <xm:sqref>L10</xm:sqref>
            </x14:sparkline>
            <x14:sparkline>
              <xm:f>'Table 3'!C11:K11</xm:f>
              <xm:sqref>L11</xm:sqref>
            </x14:sparkline>
            <x14:sparkline>
              <xm:f>'Table 3'!C12:K12</xm:f>
              <xm:sqref>L12</xm:sqref>
            </x14:sparkline>
            <x14:sparkline>
              <xm:f>'Table 3'!C13:K13</xm:f>
              <xm:sqref>L13</xm:sqref>
            </x14:sparkline>
            <x14:sparkline>
              <xm:f>'Table 3'!C14:J14</xm:f>
              <xm:sqref>L14</xm:sqref>
            </x14:sparkline>
            <x14:sparkline>
              <xm:f>'Table 3'!F15:K15</xm:f>
              <xm:sqref>L15</xm:sqref>
            </x14:sparkline>
            <x14:sparkline>
              <xm:f>'Table 3'!C16:J16</xm:f>
              <xm:sqref>L16</xm:sqref>
            </x14:sparkline>
            <x14:sparkline>
              <xm:f>'Table 3'!C17:K17</xm:f>
              <xm:sqref>L17</xm:sqref>
            </x14:sparkline>
            <x14:sparkline>
              <xm:f>'Table 3'!C18:K18</xm:f>
              <xm:sqref>L18</xm:sqref>
            </x14:sparkline>
            <x14:sparkline>
              <xm:f>'Table 3'!C19:K19</xm:f>
              <xm:sqref>L19</xm:sqref>
            </x14:sparkline>
            <x14:sparkline>
              <xm:f>'Table 3'!E20:K20</xm:f>
              <xm:sqref>L20</xm:sqref>
            </x14:sparkline>
            <x14:sparkline>
              <xm:f>'Table 3'!C21:K21</xm:f>
              <xm:sqref>L21</xm:sqref>
            </x14:sparkline>
            <x14:sparkline>
              <xm:f>'Table 3'!C22:K22</xm:f>
              <xm:sqref>L22</xm:sqref>
            </x14:sparkline>
            <x14:sparkline>
              <xm:f>'Table 3'!C23:K23</xm:f>
              <xm:sqref>L23</xm:sqref>
            </x14:sparkline>
            <x14:sparkline>
              <xm:f>'Table 3'!C24:K24</xm:f>
              <xm:sqref>L24</xm:sqref>
            </x14:sparkline>
            <x14:sparkline>
              <xm:f>'Table 3'!C25:K25</xm:f>
              <xm:sqref>L25</xm:sqref>
            </x14:sparkline>
            <x14:sparkline>
              <xm:f>'Table 3'!E26:K26</xm:f>
              <xm:sqref>L26</xm:sqref>
            </x14:sparkline>
            <x14:sparkline>
              <xm:f>'Table 3'!C27:K27</xm:f>
              <xm:sqref>L27</xm:sqref>
            </x14:sparkline>
            <x14:sparkline>
              <xm:f>'Table 3'!C28:K28</xm:f>
              <xm:sqref>L28</xm:sqref>
            </x14:sparkline>
            <x14:sparkline>
              <xm:f>'Table 3'!C29:K29</xm:f>
              <xm:sqref>L29</xm:sqref>
            </x14:sparkline>
            <x14:sparkline>
              <xm:f>'Table 3'!C30:K30</xm:f>
              <xm:sqref>L30</xm:sqref>
            </x14:sparkline>
            <x14:sparkline>
              <xm:f>'Table 3'!D31:K31</xm:f>
              <xm:sqref>L31</xm:sqref>
            </x14:sparkline>
            <x14:sparkline>
              <xm:f>'Table 3'!C32:K32</xm:f>
              <xm:sqref>L32</xm:sqref>
            </x14:sparkline>
            <x14:sparkline>
              <xm:f>'Table 3'!D33:K33</xm:f>
              <xm:sqref>L33</xm:sqref>
            </x14:sparkline>
            <x14:sparkline>
              <xm:f>'Table 3'!C34:K34</xm:f>
              <xm:sqref>L34</xm:sqref>
            </x14:sparkline>
            <x14:sparkline>
              <xm:f>'Table 3'!C35:K35</xm:f>
              <xm:sqref>L35</xm:sqref>
            </x14:sparkline>
            <x14:sparkline>
              <xm:f>'Table 3'!C36:J36</xm:f>
              <xm:sqref>L36</xm:sqref>
            </x14:sparkline>
            <x14:sparkline>
              <xm:f>'Table 3'!C37:K37</xm:f>
              <xm:sqref>L37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3'!E8:J8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3'!D9:J9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3'!C39:J39</xm:f>
              <xm:sqref>L39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D148"/>
  <sheetViews>
    <sheetView showGridLines="0" workbookViewId="0" topLeftCell="A1">
      <selection activeCell="T57" sqref="T57"/>
    </sheetView>
  </sheetViews>
  <sheetFormatPr defaultColWidth="9.140625" defaultRowHeight="12.75"/>
  <cols>
    <col min="1" max="1" width="9.140625" style="21" customWidth="1"/>
    <col min="2" max="2" width="17.28125" style="21" customWidth="1"/>
    <col min="3" max="4" width="9.28125" style="21" bestFit="1" customWidth="1"/>
    <col min="5" max="8" width="9.140625" style="21" customWidth="1"/>
    <col min="9" max="9" width="9.28125" style="21" bestFit="1" customWidth="1"/>
    <col min="10" max="20" width="9.140625" style="21" customWidth="1"/>
    <col min="21" max="21" width="10.00390625" style="21" bestFit="1" customWidth="1"/>
    <col min="22" max="22" width="9.140625" style="21" customWidth="1"/>
    <col min="23" max="26" width="10.00390625" style="21" bestFit="1" customWidth="1"/>
    <col min="27" max="27" width="9.8515625" style="21" bestFit="1" customWidth="1"/>
    <col min="28" max="16384" width="9.140625" style="21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43" t="s">
        <v>181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63"/>
      <c r="C7" s="286">
        <v>1990</v>
      </c>
      <c r="D7" s="318" t="s">
        <v>68</v>
      </c>
      <c r="E7" s="319">
        <v>2000</v>
      </c>
      <c r="F7" s="319">
        <v>2005</v>
      </c>
      <c r="G7" s="319">
        <v>2010</v>
      </c>
      <c r="H7" s="319">
        <v>2011</v>
      </c>
      <c r="I7" s="319">
        <v>2012</v>
      </c>
      <c r="J7" s="319">
        <v>2013</v>
      </c>
      <c r="K7" s="319">
        <v>2014</v>
      </c>
      <c r="L7" s="320" t="s">
        <v>142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281" t="s">
        <v>81</v>
      </c>
      <c r="C8" s="287" t="s">
        <v>0</v>
      </c>
      <c r="D8" s="316" t="s">
        <v>0</v>
      </c>
      <c r="E8" s="313">
        <f aca="true" t="shared" si="0" ref="E8:E9">M103/M63*100</f>
        <v>38.08208594113222</v>
      </c>
      <c r="F8" s="313">
        <f aca="true" t="shared" si="1" ref="F8:F9">R103/R63*100</f>
        <v>39.3085626991745</v>
      </c>
      <c r="G8" s="313">
        <f aca="true" t="shared" si="2" ref="G8:K23">W103/W63*100</f>
        <v>39.63527608231404</v>
      </c>
      <c r="H8" s="313">
        <f t="shared" si="2"/>
        <v>38.616997948416426</v>
      </c>
      <c r="I8" s="313">
        <f t="shared" si="2"/>
        <v>38.9417541418755</v>
      </c>
      <c r="J8" s="313">
        <f t="shared" si="2"/>
        <v>38.35813937785566</v>
      </c>
      <c r="K8" s="313">
        <f t="shared" si="2"/>
        <v>38.009895342116295</v>
      </c>
      <c r="L8" s="31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282" t="s">
        <v>96</v>
      </c>
      <c r="C9" s="288" t="s">
        <v>0</v>
      </c>
      <c r="D9" s="314">
        <f>H104/H64*100</f>
        <v>40.384861431928826</v>
      </c>
      <c r="E9" s="314">
        <f t="shared" si="0"/>
        <v>39.22926455384688</v>
      </c>
      <c r="F9" s="314">
        <f t="shared" si="1"/>
        <v>40.72386302058157</v>
      </c>
      <c r="G9" s="314">
        <f t="shared" si="2"/>
        <v>42.15182267879333</v>
      </c>
      <c r="H9" s="314">
        <f t="shared" si="2"/>
        <v>41.21417710008218</v>
      </c>
      <c r="I9" s="314">
        <f t="shared" si="2"/>
        <v>41.869288937884015</v>
      </c>
      <c r="J9" s="314">
        <f t="shared" si="2"/>
        <v>41.53314953540047</v>
      </c>
      <c r="K9" s="315">
        <f t="shared" si="2"/>
        <v>40.97489717234543</v>
      </c>
      <c r="L9" s="288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283" t="s">
        <v>31</v>
      </c>
      <c r="C10" s="311">
        <f>C105/C65*100</f>
        <v>55.90628178048971</v>
      </c>
      <c r="D10" s="312">
        <f>H105/H65*100</f>
        <v>57.86683164809185</v>
      </c>
      <c r="E10" s="312">
        <f>M105/M65*100</f>
        <v>59.02904109589041</v>
      </c>
      <c r="F10" s="312">
        <f>R105/R65*100</f>
        <v>58.72777812494937</v>
      </c>
      <c r="G10" s="312">
        <f>W105/W65*100</f>
        <v>55.66138932247351</v>
      </c>
      <c r="H10" s="312">
        <f t="shared" si="2"/>
        <v>55.69578909976899</v>
      </c>
      <c r="I10" s="312">
        <f t="shared" si="2"/>
        <v>55.87815016887503</v>
      </c>
      <c r="J10" s="312">
        <f t="shared" si="2"/>
        <v>56.362825673037534</v>
      </c>
      <c r="K10" s="312">
        <f>AA105/AA65*100</f>
        <v>55.705556310547664</v>
      </c>
      <c r="L10" s="28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284" t="s">
        <v>32</v>
      </c>
      <c r="C11" s="311">
        <f aca="true" t="shared" si="3" ref="C11:C39">C106/C66*100</f>
        <v>37.52276181218253</v>
      </c>
      <c r="D11" s="312">
        <f aca="true" t="shared" si="4" ref="D11:D39">H106/H66*100</f>
        <v>41.136788210060196</v>
      </c>
      <c r="E11" s="312">
        <f aca="true" t="shared" si="5" ref="E11:E39">M106/M66*100</f>
        <v>39.716266864395486</v>
      </c>
      <c r="F11" s="312">
        <f aca="true" t="shared" si="6" ref="F11:F39">R106/R66*100</f>
        <v>34.684663880100686</v>
      </c>
      <c r="G11" s="312">
        <f aca="true" t="shared" si="7" ref="G11:K26">W106/W66*100</f>
        <v>27.234915533742882</v>
      </c>
      <c r="H11" s="312">
        <f t="shared" si="2"/>
        <v>27.310569673682068</v>
      </c>
      <c r="I11" s="312">
        <f t="shared" si="2"/>
        <v>23.75060700840152</v>
      </c>
      <c r="J11" s="312">
        <f t="shared" si="2"/>
        <v>22.241756931924847</v>
      </c>
      <c r="K11" s="312">
        <f t="shared" si="2"/>
        <v>19.547221203708553</v>
      </c>
      <c r="L11" s="28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284" t="s">
        <v>20</v>
      </c>
      <c r="C12" s="330">
        <f t="shared" si="3"/>
        <v>29.524380898482043</v>
      </c>
      <c r="D12" s="312">
        <f t="shared" si="4"/>
        <v>27.77856718083119</v>
      </c>
      <c r="E12" s="312">
        <f t="shared" si="5"/>
        <v>25.314058747459818</v>
      </c>
      <c r="F12" s="312">
        <f t="shared" si="6"/>
        <v>22.461193599460273</v>
      </c>
      <c r="G12" s="312">
        <f t="shared" si="7"/>
        <v>21.20559678622041</v>
      </c>
      <c r="H12" s="312">
        <f t="shared" si="2"/>
        <v>17.46695916845281</v>
      </c>
      <c r="I12" s="312">
        <f t="shared" si="2"/>
        <v>17.04457982361609</v>
      </c>
      <c r="J12" s="312">
        <f t="shared" si="2"/>
        <v>17.319263536604808</v>
      </c>
      <c r="K12" s="312">
        <f t="shared" si="2"/>
        <v>16.01510443653832</v>
      </c>
      <c r="L12" s="28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284" t="s">
        <v>33</v>
      </c>
      <c r="C13" s="321">
        <f t="shared" si="3"/>
        <v>36.04280457637975</v>
      </c>
      <c r="D13" s="312">
        <f t="shared" si="4"/>
        <v>39.12925356789253</v>
      </c>
      <c r="E13" s="312">
        <f t="shared" si="5"/>
        <v>43.369616613873255</v>
      </c>
      <c r="F13" s="312">
        <f t="shared" si="6"/>
        <v>48.047111995800755</v>
      </c>
      <c r="G13" s="312">
        <f t="shared" si="7"/>
        <v>48.13688474943875</v>
      </c>
      <c r="H13" s="312">
        <f t="shared" si="2"/>
        <v>48.2318710424048</v>
      </c>
      <c r="I13" s="312">
        <f t="shared" si="2"/>
        <v>48.4862641979093</v>
      </c>
      <c r="J13" s="312">
        <f t="shared" si="2"/>
        <v>47.95820469500104</v>
      </c>
      <c r="K13" s="312">
        <f t="shared" si="2"/>
        <v>48.72097284567032</v>
      </c>
      <c r="L13" s="28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284" t="s">
        <v>19</v>
      </c>
      <c r="C14" s="311">
        <f t="shared" si="3"/>
        <v>34.554131805479734</v>
      </c>
      <c r="D14" s="312">
        <f t="shared" si="4"/>
        <v>34.65365782504063</v>
      </c>
      <c r="E14" s="312">
        <f t="shared" si="5"/>
        <v>32.58909784805629</v>
      </c>
      <c r="F14" s="312">
        <f t="shared" si="6"/>
        <v>34.27966145703792</v>
      </c>
      <c r="G14" s="312">
        <f t="shared" si="7"/>
        <v>36.417946400277835</v>
      </c>
      <c r="H14" s="312">
        <f t="shared" si="2"/>
        <v>34.157606880002774</v>
      </c>
      <c r="I14" s="312">
        <f t="shared" si="2"/>
        <v>35.91508814190299</v>
      </c>
      <c r="J14" s="312">
        <f t="shared" si="2"/>
        <v>36.21370275492599</v>
      </c>
      <c r="K14" s="67" t="s">
        <v>0</v>
      </c>
      <c r="L14" s="28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284" t="s">
        <v>34</v>
      </c>
      <c r="C15" s="291" t="s">
        <v>0</v>
      </c>
      <c r="D15" s="67" t="s">
        <v>0</v>
      </c>
      <c r="E15" s="67" t="s">
        <v>0</v>
      </c>
      <c r="F15" s="312">
        <f t="shared" si="6"/>
        <v>39.90077584841927</v>
      </c>
      <c r="G15" s="312">
        <f t="shared" si="7"/>
        <v>33.24917873220586</v>
      </c>
      <c r="H15" s="312">
        <f t="shared" si="2"/>
        <v>32.196165127804996</v>
      </c>
      <c r="I15" s="312">
        <f t="shared" si="2"/>
        <v>30.104697986577182</v>
      </c>
      <c r="J15" s="312">
        <f t="shared" si="2"/>
        <v>33.32271008677261</v>
      </c>
      <c r="K15" s="312">
        <f t="shared" si="2"/>
        <v>32.03349581302337</v>
      </c>
      <c r="L15" s="28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284" t="s">
        <v>35</v>
      </c>
      <c r="C16" s="311">
        <f t="shared" si="3"/>
        <v>50.22600466896519</v>
      </c>
      <c r="D16" s="312">
        <f t="shared" si="4"/>
        <v>48.76422477791479</v>
      </c>
      <c r="E16" s="312">
        <f t="shared" si="5"/>
        <v>49.92921585933792</v>
      </c>
      <c r="F16" s="312">
        <f t="shared" si="6"/>
        <v>52.33922705527018</v>
      </c>
      <c r="G16" s="312">
        <f t="shared" si="7"/>
        <v>51.16807750524237</v>
      </c>
      <c r="H16" s="312">
        <f t="shared" si="2"/>
        <v>53.549509949799734</v>
      </c>
      <c r="I16" s="312">
        <f t="shared" si="2"/>
        <v>54.29381341355979</v>
      </c>
      <c r="J16" s="312">
        <f t="shared" si="2"/>
        <v>51.410425785559234</v>
      </c>
      <c r="K16" s="67" t="s">
        <v>0</v>
      </c>
      <c r="L16" s="28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284" t="s">
        <v>36</v>
      </c>
      <c r="C17" s="311">
        <f t="shared" si="3"/>
        <v>38.05315871981492</v>
      </c>
      <c r="D17" s="312">
        <f t="shared" si="4"/>
        <v>44.94972497635147</v>
      </c>
      <c r="E17" s="312">
        <f t="shared" si="5"/>
        <v>48.93842783014845</v>
      </c>
      <c r="F17" s="312">
        <f t="shared" si="6"/>
        <v>52.041569773131236</v>
      </c>
      <c r="G17" s="312">
        <f t="shared" si="7"/>
        <v>53.71571708339026</v>
      </c>
      <c r="H17" s="312">
        <f t="shared" si="2"/>
        <v>56.32686892585935</v>
      </c>
      <c r="I17" s="312">
        <f t="shared" si="2"/>
        <v>56.898088579534004</v>
      </c>
      <c r="J17" s="312">
        <f t="shared" si="2"/>
        <v>56.379492519486085</v>
      </c>
      <c r="K17" s="312">
        <f t="shared" si="2"/>
        <v>56.349412246262766</v>
      </c>
      <c r="L17" s="28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284" t="s">
        <v>37</v>
      </c>
      <c r="C18" s="311">
        <f t="shared" si="3"/>
        <v>31.35740128781204</v>
      </c>
      <c r="D18" s="312">
        <f t="shared" si="4"/>
        <v>35.30750750596759</v>
      </c>
      <c r="E18" s="312">
        <f t="shared" si="5"/>
        <v>32.46542909795898</v>
      </c>
      <c r="F18" s="312">
        <f t="shared" si="6"/>
        <v>39.27062355827322</v>
      </c>
      <c r="G18" s="312">
        <f t="shared" si="7"/>
        <v>38.324425791831</v>
      </c>
      <c r="H18" s="312">
        <f t="shared" si="2"/>
        <v>39.85579094305539</v>
      </c>
      <c r="I18" s="312">
        <f t="shared" si="2"/>
        <v>39.919855994544285</v>
      </c>
      <c r="J18" s="312">
        <f t="shared" si="2"/>
        <v>36.98749825950311</v>
      </c>
      <c r="K18" s="312">
        <f t="shared" si="2"/>
        <v>34.9105955303528</v>
      </c>
      <c r="L18" s="28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284" t="s">
        <v>22</v>
      </c>
      <c r="C19" s="311">
        <f t="shared" si="3"/>
        <v>35.59634916700194</v>
      </c>
      <c r="D19" s="312">
        <f t="shared" si="4"/>
        <v>37.95323888629717</v>
      </c>
      <c r="E19" s="312">
        <f t="shared" si="5"/>
        <v>36.664482281702554</v>
      </c>
      <c r="F19" s="312">
        <f t="shared" si="6"/>
        <v>37.100001429944825</v>
      </c>
      <c r="G19" s="312">
        <f t="shared" si="7"/>
        <v>39.2646544825645</v>
      </c>
      <c r="H19" s="312">
        <f t="shared" si="2"/>
        <v>36.97590440214405</v>
      </c>
      <c r="I19" s="312">
        <f t="shared" si="2"/>
        <v>38.65502689066639</v>
      </c>
      <c r="J19" s="312">
        <f t="shared" si="2"/>
        <v>37.819824477675255</v>
      </c>
      <c r="K19" s="312">
        <f t="shared" si="2"/>
        <v>37.13040266646922</v>
      </c>
      <c r="L19" s="28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284" t="s">
        <v>38</v>
      </c>
      <c r="C20" s="291" t="s">
        <v>0</v>
      </c>
      <c r="D20" s="67" t="s">
        <v>0</v>
      </c>
      <c r="E20" s="312">
        <f t="shared" si="5"/>
        <v>31.85362094794125</v>
      </c>
      <c r="F20" s="312">
        <f t="shared" si="6"/>
        <v>31.939826248522564</v>
      </c>
      <c r="G20" s="312">
        <f t="shared" si="7"/>
        <v>31.928184583426074</v>
      </c>
      <c r="H20" s="312">
        <f t="shared" si="2"/>
        <v>29.652642471589587</v>
      </c>
      <c r="I20" s="312">
        <f t="shared" si="2"/>
        <v>32.28904202462989</v>
      </c>
      <c r="J20" s="312">
        <f t="shared" si="2"/>
        <v>36.97013472733172</v>
      </c>
      <c r="K20" s="312">
        <f t="shared" si="2"/>
        <v>38.02685253390612</v>
      </c>
      <c r="L20" s="28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284" t="s">
        <v>39</v>
      </c>
      <c r="C21" s="311">
        <f t="shared" si="3"/>
        <v>37.964542707329684</v>
      </c>
      <c r="D21" s="312">
        <f t="shared" si="4"/>
        <v>40.113480701107136</v>
      </c>
      <c r="E21" s="312">
        <f t="shared" si="5"/>
        <v>40.007973622947624</v>
      </c>
      <c r="F21" s="312">
        <f t="shared" si="6"/>
        <v>38.65325042624896</v>
      </c>
      <c r="G21" s="312">
        <f t="shared" si="7"/>
        <v>45.08955365152163</v>
      </c>
      <c r="H21" s="312">
        <f t="shared" si="2"/>
        <v>43.30961164262437</v>
      </c>
      <c r="I21" s="312">
        <f t="shared" si="2"/>
        <v>40.52068081946391</v>
      </c>
      <c r="J21" s="312">
        <f t="shared" si="2"/>
        <v>42.983889868873895</v>
      </c>
      <c r="K21" s="312">
        <f t="shared" si="2"/>
        <v>42.66769937779154</v>
      </c>
      <c r="L21" s="28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284" t="s">
        <v>40</v>
      </c>
      <c r="C22" s="311">
        <f t="shared" si="3"/>
        <v>57.69563130100816</v>
      </c>
      <c r="D22" s="312">
        <f t="shared" si="4"/>
        <v>57.972396768402156</v>
      </c>
      <c r="E22" s="312">
        <f t="shared" si="5"/>
        <v>73.23591075507714</v>
      </c>
      <c r="F22" s="312">
        <f t="shared" si="6"/>
        <v>74.49697366268609</v>
      </c>
      <c r="G22" s="312">
        <f t="shared" si="7"/>
        <v>81.69457201750262</v>
      </c>
      <c r="H22" s="312">
        <f t="shared" si="2"/>
        <v>78.78412349962822</v>
      </c>
      <c r="I22" s="312">
        <f t="shared" si="2"/>
        <v>78.8774827047534</v>
      </c>
      <c r="J22" s="312">
        <f t="shared" si="2"/>
        <v>83.03472399965874</v>
      </c>
      <c r="K22" s="312">
        <f t="shared" si="2"/>
        <v>83.44050068587106</v>
      </c>
      <c r="L22" s="28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284" t="s">
        <v>41</v>
      </c>
      <c r="C23" s="311">
        <f t="shared" si="3"/>
        <v>32.11262211591438</v>
      </c>
      <c r="D23" s="312">
        <f t="shared" si="4"/>
        <v>44.17727064539897</v>
      </c>
      <c r="E23" s="312">
        <f t="shared" si="5"/>
        <v>34.48805086603815</v>
      </c>
      <c r="F23" s="312">
        <f t="shared" si="6"/>
        <v>29.27187593968813</v>
      </c>
      <c r="G23" s="312">
        <f t="shared" si="7"/>
        <v>24.130362440436993</v>
      </c>
      <c r="H23" s="312">
        <f t="shared" si="2"/>
        <v>24.250108319660196</v>
      </c>
      <c r="I23" s="312">
        <f t="shared" si="2"/>
        <v>23.640830612863056</v>
      </c>
      <c r="J23" s="312">
        <f t="shared" si="2"/>
        <v>23.522795245897377</v>
      </c>
      <c r="K23" s="312">
        <f t="shared" si="2"/>
        <v>23.508972554539056</v>
      </c>
      <c r="L23" s="28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284" t="s">
        <v>42</v>
      </c>
      <c r="C24" s="311">
        <f t="shared" si="3"/>
        <v>37.54520731055801</v>
      </c>
      <c r="D24" s="312">
        <f t="shared" si="4"/>
        <v>47.65828418827195</v>
      </c>
      <c r="E24" s="312">
        <f t="shared" si="5"/>
        <v>30.595814741463645</v>
      </c>
      <c r="F24" s="312">
        <f t="shared" si="6"/>
        <v>30.903880737491384</v>
      </c>
      <c r="G24" s="312">
        <f t="shared" si="7"/>
        <v>27.057144956171726</v>
      </c>
      <c r="H24" s="312">
        <f t="shared" si="7"/>
        <v>25.964917701035784</v>
      </c>
      <c r="I24" s="312">
        <f t="shared" si="7"/>
        <v>25.58475299424009</v>
      </c>
      <c r="J24" s="312">
        <f t="shared" si="7"/>
        <v>25.07156080482622</v>
      </c>
      <c r="K24" s="312">
        <f t="shared" si="7"/>
        <v>25.278027462381203</v>
      </c>
      <c r="L24" s="28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284" t="s">
        <v>29</v>
      </c>
      <c r="C25" s="311">
        <f t="shared" si="3"/>
        <v>39.079153407081876</v>
      </c>
      <c r="D25" s="312">
        <f t="shared" si="4"/>
        <v>39.59903726625936</v>
      </c>
      <c r="E25" s="312">
        <f t="shared" si="5"/>
        <v>40.3266095458086</v>
      </c>
      <c r="F25" s="312">
        <f t="shared" si="6"/>
        <v>44.037150174334286</v>
      </c>
      <c r="G25" s="312">
        <f t="shared" si="7"/>
        <v>47.20083759315145</v>
      </c>
      <c r="H25" s="312">
        <f t="shared" si="7"/>
        <v>44.629232236528374</v>
      </c>
      <c r="I25" s="312">
        <f t="shared" si="7"/>
        <v>45.3759910802775</v>
      </c>
      <c r="J25" s="312">
        <f t="shared" si="7"/>
        <v>45.643534087435036</v>
      </c>
      <c r="K25" s="312">
        <f t="shared" si="7"/>
        <v>45.94939013289641</v>
      </c>
      <c r="L25" s="28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284" t="s">
        <v>26</v>
      </c>
      <c r="C26" s="291" t="s">
        <v>0</v>
      </c>
      <c r="D26" s="67" t="s">
        <v>0</v>
      </c>
      <c r="E26" s="312">
        <f t="shared" si="5"/>
        <v>26.26271845667168</v>
      </c>
      <c r="F26" s="312">
        <f t="shared" si="6"/>
        <v>26.00078521170911</v>
      </c>
      <c r="G26" s="312">
        <f t="shared" si="7"/>
        <v>22.862477019717183</v>
      </c>
      <c r="H26" s="312">
        <f t="shared" si="7"/>
        <v>23.608513597939332</v>
      </c>
      <c r="I26" s="312">
        <f t="shared" si="7"/>
        <v>23.81796771909339</v>
      </c>
      <c r="J26" s="312">
        <f t="shared" si="7"/>
        <v>22.144886233889604</v>
      </c>
      <c r="K26" s="312">
        <f t="shared" si="7"/>
        <v>22.877986517117684</v>
      </c>
      <c r="L26" s="28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284" t="s">
        <v>43</v>
      </c>
      <c r="C27" s="311">
        <f t="shared" si="3"/>
        <v>77.14382174206618</v>
      </c>
      <c r="D27" s="312">
        <f t="shared" si="4"/>
        <v>81.86680930730141</v>
      </c>
      <c r="E27" s="312">
        <f t="shared" si="5"/>
        <v>83.20827943078913</v>
      </c>
      <c r="F27" s="312">
        <f t="shared" si="6"/>
        <v>80.95626188535724</v>
      </c>
      <c r="G27" s="312">
        <f aca="true" t="shared" si="8" ref="G27:K39">W122/W82*100</f>
        <v>78.01124593074874</v>
      </c>
      <c r="H27" s="312">
        <f t="shared" si="8"/>
        <v>75.55484078481827</v>
      </c>
      <c r="I27" s="312">
        <f t="shared" si="8"/>
        <v>75.56061098472539</v>
      </c>
      <c r="J27" s="312">
        <f t="shared" si="8"/>
        <v>76.23417721518987</v>
      </c>
      <c r="K27" s="312">
        <f t="shared" si="8"/>
        <v>76.1843790012804</v>
      </c>
      <c r="L27" s="28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284" t="s">
        <v>18</v>
      </c>
      <c r="C28" s="311">
        <f t="shared" si="3"/>
        <v>60.25024284813362</v>
      </c>
      <c r="D28" s="312">
        <f t="shared" si="4"/>
        <v>59.414988830865276</v>
      </c>
      <c r="E28" s="312">
        <f t="shared" si="5"/>
        <v>58.2795203210094</v>
      </c>
      <c r="F28" s="312">
        <f t="shared" si="6"/>
        <v>58.324543027260475</v>
      </c>
      <c r="G28" s="312">
        <f t="shared" si="8"/>
        <v>63.05096495573535</v>
      </c>
      <c r="H28" s="312">
        <f t="shared" si="8"/>
        <v>62.34919707580312</v>
      </c>
      <c r="I28" s="312">
        <f t="shared" si="8"/>
        <v>61.17987089014145</v>
      </c>
      <c r="J28" s="312">
        <f t="shared" si="8"/>
        <v>63.01588444764534</v>
      </c>
      <c r="K28" s="312">
        <f t="shared" si="8"/>
        <v>63.85578502130505</v>
      </c>
      <c r="L28" s="28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284" t="s">
        <v>44</v>
      </c>
      <c r="C29" s="311">
        <f t="shared" si="3"/>
        <v>45.113678807667746</v>
      </c>
      <c r="D29" s="312">
        <f t="shared" si="4"/>
        <v>46.4630489770057</v>
      </c>
      <c r="E29" s="312">
        <f t="shared" si="5"/>
        <v>45.39432684517751</v>
      </c>
      <c r="F29" s="312">
        <f t="shared" si="6"/>
        <v>47.001747046759526</v>
      </c>
      <c r="G29" s="312">
        <f t="shared" si="8"/>
        <v>44.754031380830845</v>
      </c>
      <c r="H29" s="312">
        <f t="shared" si="8"/>
        <v>48.17993729317469</v>
      </c>
      <c r="I29" s="312">
        <f t="shared" si="8"/>
        <v>46.55860736101119</v>
      </c>
      <c r="J29" s="312">
        <f t="shared" si="8"/>
        <v>46.18699622952983</v>
      </c>
      <c r="K29" s="312">
        <f t="shared" si="8"/>
        <v>46.827242477634286</v>
      </c>
      <c r="L29" s="28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284" t="s">
        <v>25</v>
      </c>
      <c r="C30" s="311">
        <f t="shared" si="3"/>
        <v>32.63094507986682</v>
      </c>
      <c r="D30" s="312">
        <f t="shared" si="4"/>
        <v>34.341571395419564</v>
      </c>
      <c r="E30" s="312">
        <f t="shared" si="5"/>
        <v>30.838924835137544</v>
      </c>
      <c r="F30" s="312">
        <f t="shared" si="6"/>
        <v>33.20162386873709</v>
      </c>
      <c r="G30" s="312">
        <f t="shared" si="8"/>
        <v>30.125163264624906</v>
      </c>
      <c r="H30" s="312">
        <f t="shared" si="8"/>
        <v>28.91344946881793</v>
      </c>
      <c r="I30" s="312">
        <f t="shared" si="8"/>
        <v>27.86277112675868</v>
      </c>
      <c r="J30" s="312">
        <f t="shared" si="8"/>
        <v>26.007120795146932</v>
      </c>
      <c r="K30" s="312">
        <f t="shared" si="8"/>
        <v>27.64695482170024</v>
      </c>
      <c r="L30" s="28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284" t="s">
        <v>27</v>
      </c>
      <c r="C31" s="291" t="s">
        <v>0</v>
      </c>
      <c r="D31" s="312">
        <f t="shared" si="4"/>
        <v>46.81933842239186</v>
      </c>
      <c r="E31" s="312">
        <f t="shared" si="5"/>
        <v>46.34912044796272</v>
      </c>
      <c r="F31" s="312">
        <f t="shared" si="6"/>
        <v>51.613723489518115</v>
      </c>
      <c r="G31" s="312">
        <f t="shared" si="8"/>
        <v>52.27027807339418</v>
      </c>
      <c r="H31" s="312">
        <f t="shared" si="8"/>
        <v>52.96368352788586</v>
      </c>
      <c r="I31" s="312">
        <f t="shared" si="8"/>
        <v>50.46519658625623</v>
      </c>
      <c r="J31" s="312">
        <f t="shared" si="8"/>
        <v>48.77952363551806</v>
      </c>
      <c r="K31" s="312">
        <f t="shared" si="8"/>
        <v>47.492786473295745</v>
      </c>
      <c r="L31" s="28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284" t="s">
        <v>45</v>
      </c>
      <c r="C32" s="311">
        <f t="shared" si="3"/>
        <v>42.19556180425678</v>
      </c>
      <c r="D32" s="312">
        <f t="shared" si="4"/>
        <v>45.78869454334809</v>
      </c>
      <c r="E32" s="312">
        <f t="shared" si="5"/>
        <v>42.65873941607624</v>
      </c>
      <c r="F32" s="312">
        <f t="shared" si="6"/>
        <v>42.99656342396402</v>
      </c>
      <c r="G32" s="312">
        <f t="shared" si="8"/>
        <v>39.41166584086558</v>
      </c>
      <c r="H32" s="312">
        <f t="shared" si="8"/>
        <v>39.47770166672182</v>
      </c>
      <c r="I32" s="312">
        <f t="shared" si="8"/>
        <v>40.343615422002685</v>
      </c>
      <c r="J32" s="312">
        <f t="shared" si="8"/>
        <v>37.790475503037975</v>
      </c>
      <c r="K32" s="312">
        <f t="shared" si="8"/>
        <v>38.72588124260767</v>
      </c>
      <c r="L32" s="28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284" t="s">
        <v>23</v>
      </c>
      <c r="C33" s="291" t="s">
        <v>0</v>
      </c>
      <c r="D33" s="312">
        <f t="shared" si="4"/>
        <v>47.59160811430412</v>
      </c>
      <c r="E33" s="312">
        <f t="shared" si="5"/>
        <v>48.56288557449122</v>
      </c>
      <c r="F33" s="312">
        <f t="shared" si="6"/>
        <v>49.845509431035154</v>
      </c>
      <c r="G33" s="312">
        <f t="shared" si="8"/>
        <v>50.53575712343738</v>
      </c>
      <c r="H33" s="312">
        <f t="shared" si="8"/>
        <v>50.15502387093234</v>
      </c>
      <c r="I33" s="312">
        <f t="shared" si="8"/>
        <v>50.14053151523584</v>
      </c>
      <c r="J33" s="312">
        <f t="shared" si="8"/>
        <v>49.11803676917131</v>
      </c>
      <c r="K33" s="312">
        <f t="shared" si="8"/>
        <v>48.762233736327</v>
      </c>
      <c r="L33" s="28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284" t="s">
        <v>46</v>
      </c>
      <c r="C34" s="311">
        <f t="shared" si="3"/>
        <v>33.96897109489302</v>
      </c>
      <c r="D34" s="312">
        <f t="shared" si="4"/>
        <v>43.49687727889383</v>
      </c>
      <c r="E34" s="312">
        <f t="shared" si="5"/>
        <v>35.65156139938953</v>
      </c>
      <c r="F34" s="312">
        <f t="shared" si="6"/>
        <v>33.8297158883063</v>
      </c>
      <c r="G34" s="312">
        <f t="shared" si="8"/>
        <v>30.448709574595945</v>
      </c>
      <c r="H34" s="312">
        <f t="shared" si="8"/>
        <v>28.58102943213474</v>
      </c>
      <c r="I34" s="312">
        <f t="shared" si="8"/>
        <v>27.88932990894233</v>
      </c>
      <c r="J34" s="312">
        <f t="shared" si="8"/>
        <v>26.050416291888652</v>
      </c>
      <c r="K34" s="312">
        <f t="shared" si="8"/>
        <v>22.230618167626435</v>
      </c>
      <c r="L34" s="28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284" t="s">
        <v>24</v>
      </c>
      <c r="C35" s="311">
        <f t="shared" si="3"/>
        <v>29.452334140585666</v>
      </c>
      <c r="D35" s="312">
        <f t="shared" si="4"/>
        <v>30.385544364945538</v>
      </c>
      <c r="E35" s="312">
        <f t="shared" si="5"/>
        <v>34.10545673161934</v>
      </c>
      <c r="F35" s="312">
        <f t="shared" si="6"/>
        <v>37.191989847562354</v>
      </c>
      <c r="G35" s="312">
        <f t="shared" si="8"/>
        <v>36.71476121457549</v>
      </c>
      <c r="H35" s="312">
        <f t="shared" si="8"/>
        <v>37.870609195096655</v>
      </c>
      <c r="I35" s="312">
        <f t="shared" si="8"/>
        <v>38.701190260502415</v>
      </c>
      <c r="J35" s="312">
        <f t="shared" si="8"/>
        <v>39.1580229917796</v>
      </c>
      <c r="K35" s="312">
        <f t="shared" si="8"/>
        <v>37.40084996701392</v>
      </c>
      <c r="L35" s="289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284" t="s">
        <v>47</v>
      </c>
      <c r="C36" s="321">
        <f t="shared" si="3"/>
        <v>33.9862157172565</v>
      </c>
      <c r="D36" s="322">
        <f t="shared" si="4"/>
        <v>36.18988641931096</v>
      </c>
      <c r="E36" s="322">
        <f t="shared" si="5"/>
        <v>34.97551671503361</v>
      </c>
      <c r="F36" s="322">
        <f t="shared" si="6"/>
        <v>37.11291769295386</v>
      </c>
      <c r="G36" s="322">
        <f t="shared" si="8"/>
        <v>34.424908717937</v>
      </c>
      <c r="H36" s="322">
        <f t="shared" si="8"/>
        <v>34.37952847461451</v>
      </c>
      <c r="I36" s="322">
        <f t="shared" si="8"/>
        <v>36.612865236094066</v>
      </c>
      <c r="J36" s="322">
        <f t="shared" si="8"/>
        <v>35.31385535107256</v>
      </c>
      <c r="K36" s="67" t="s">
        <v>0</v>
      </c>
      <c r="L36" s="289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285" t="s">
        <v>21</v>
      </c>
      <c r="C37" s="323">
        <f t="shared" si="3"/>
        <v>38.900810766311885</v>
      </c>
      <c r="D37" s="324">
        <f t="shared" si="4"/>
        <v>41.69496135208905</v>
      </c>
      <c r="E37" s="324">
        <f t="shared" si="5"/>
        <v>41.55084512330776</v>
      </c>
      <c r="F37" s="324">
        <f t="shared" si="6"/>
        <v>41.87780662922808</v>
      </c>
      <c r="G37" s="324">
        <f t="shared" si="8"/>
        <v>41.2661836754246</v>
      </c>
      <c r="H37" s="324">
        <f t="shared" si="8"/>
        <v>41.14007376683555</v>
      </c>
      <c r="I37" s="324">
        <f t="shared" si="8"/>
        <v>41.874104039723505</v>
      </c>
      <c r="J37" s="324">
        <f t="shared" si="8"/>
        <v>41.92200934377701</v>
      </c>
      <c r="K37" s="325">
        <f t="shared" si="8"/>
        <v>41.30336547715525</v>
      </c>
      <c r="L37" s="29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283" t="s">
        <v>28</v>
      </c>
      <c r="C38" s="326">
        <f t="shared" si="3"/>
        <v>42.08328812103999</v>
      </c>
      <c r="D38" s="327">
        <f t="shared" si="4"/>
        <v>42.2301572739804</v>
      </c>
      <c r="E38" s="327">
        <f t="shared" si="5"/>
        <v>42.02164488083234</v>
      </c>
      <c r="F38" s="327">
        <f t="shared" si="6"/>
        <v>42.311280220209454</v>
      </c>
      <c r="G38" s="327">
        <f t="shared" si="8"/>
        <v>46.47309079898799</v>
      </c>
      <c r="H38" s="327">
        <f t="shared" si="8"/>
        <v>43.63032833961199</v>
      </c>
      <c r="I38" s="327">
        <f t="shared" si="8"/>
        <v>43.72047804696016</v>
      </c>
      <c r="J38" s="327">
        <f t="shared" si="8"/>
        <v>43.49156615954968</v>
      </c>
      <c r="K38" s="328">
        <f t="shared" si="8"/>
        <v>42.14197118595554</v>
      </c>
      <c r="L38" s="29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285" t="s">
        <v>48</v>
      </c>
      <c r="C39" s="323">
        <f t="shared" si="3"/>
        <v>51.2484242272273</v>
      </c>
      <c r="D39" s="324">
        <f t="shared" si="4"/>
        <v>51.437102987507586</v>
      </c>
      <c r="E39" s="324">
        <f t="shared" si="5"/>
        <v>51.66466991574874</v>
      </c>
      <c r="F39" s="324">
        <f t="shared" si="6"/>
        <v>52.734931228968954</v>
      </c>
      <c r="G39" s="324">
        <f t="shared" si="8"/>
        <v>52.54145638067772</v>
      </c>
      <c r="H39" s="324">
        <f t="shared" si="8"/>
        <v>53.819872027043345</v>
      </c>
      <c r="I39" s="324">
        <f t="shared" si="8"/>
        <v>54.187615905595536</v>
      </c>
      <c r="J39" s="324">
        <f t="shared" si="8"/>
        <v>54.40859508746577</v>
      </c>
      <c r="K39" s="329" t="s">
        <v>0</v>
      </c>
      <c r="L39" s="29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459" t="s">
        <v>104</v>
      </c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0.5" customHeight="1"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21" t="s">
        <v>102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42" t="s">
        <v>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>
      <c r="E47" s="9"/>
    </row>
    <row r="48" ht="12.75">
      <c r="E48" s="9"/>
    </row>
    <row r="50" spans="13:26" ht="12.75"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3" spans="2:30" ht="12.75">
      <c r="B53" s="108" t="s">
        <v>65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2:30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2:30" ht="12.75">
      <c r="B55" s="108" t="s">
        <v>84</v>
      </c>
      <c r="C55" s="109">
        <v>42746.56958333333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2:30" ht="12.75">
      <c r="B56" s="108" t="s">
        <v>85</v>
      </c>
      <c r="C56" s="109">
        <v>42755.43928190973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2:30" ht="12.75">
      <c r="B57" s="108" t="s">
        <v>86</v>
      </c>
      <c r="C57" s="108" t="s">
        <v>87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2:30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2:30" ht="12.75">
      <c r="B59" s="108" t="s">
        <v>88</v>
      </c>
      <c r="C59" s="108" t="s">
        <v>89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ht="12.75">
      <c r="B60" s="108" t="s">
        <v>66</v>
      </c>
      <c r="C60" s="108" t="s">
        <v>156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2:30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2:30" ht="12.75">
      <c r="B62" s="110" t="s">
        <v>67</v>
      </c>
      <c r="C62" s="110" t="s">
        <v>97</v>
      </c>
      <c r="D62" s="110" t="s">
        <v>98</v>
      </c>
      <c r="E62" s="110" t="s">
        <v>99</v>
      </c>
      <c r="F62" s="110" t="s">
        <v>100</v>
      </c>
      <c r="G62" s="110" t="s">
        <v>101</v>
      </c>
      <c r="H62" s="110" t="s">
        <v>68</v>
      </c>
      <c r="I62" s="110" t="s">
        <v>91</v>
      </c>
      <c r="J62" s="110" t="s">
        <v>92</v>
      </c>
      <c r="K62" s="110" t="s">
        <v>93</v>
      </c>
      <c r="L62" s="110" t="s">
        <v>94</v>
      </c>
      <c r="M62" s="110" t="s">
        <v>50</v>
      </c>
      <c r="N62" s="110" t="s">
        <v>51</v>
      </c>
      <c r="O62" s="110" t="s">
        <v>52</v>
      </c>
      <c r="P62" s="110" t="s">
        <v>53</v>
      </c>
      <c r="Q62" s="110" t="s">
        <v>54</v>
      </c>
      <c r="R62" s="110" t="s">
        <v>55</v>
      </c>
      <c r="S62" s="110" t="s">
        <v>56</v>
      </c>
      <c r="T62" s="110" t="s">
        <v>57</v>
      </c>
      <c r="U62" s="110" t="s">
        <v>58</v>
      </c>
      <c r="V62" s="110" t="s">
        <v>59</v>
      </c>
      <c r="W62" s="110" t="s">
        <v>60</v>
      </c>
      <c r="X62" s="110" t="s">
        <v>61</v>
      </c>
      <c r="Y62" s="110" t="s">
        <v>69</v>
      </c>
      <c r="Z62" s="110" t="s">
        <v>70</v>
      </c>
      <c r="AA62" s="110" t="s">
        <v>71</v>
      </c>
      <c r="AB62" s="30"/>
      <c r="AC62" s="30"/>
      <c r="AD62" s="30"/>
    </row>
    <row r="63" spans="2:30" ht="12.75">
      <c r="B63" s="110" t="s">
        <v>72</v>
      </c>
      <c r="C63" s="107" t="s">
        <v>0</v>
      </c>
      <c r="D63" s="107" t="s">
        <v>0</v>
      </c>
      <c r="E63" s="107" t="s">
        <v>0</v>
      </c>
      <c r="F63" s="107" t="s">
        <v>0</v>
      </c>
      <c r="G63" s="107" t="s">
        <v>0</v>
      </c>
      <c r="H63" s="107" t="s">
        <v>0</v>
      </c>
      <c r="I63" s="107" t="s">
        <v>0</v>
      </c>
      <c r="J63" s="107" t="s">
        <v>0</v>
      </c>
      <c r="K63" s="107" t="s">
        <v>0</v>
      </c>
      <c r="L63" s="107" t="s">
        <v>0</v>
      </c>
      <c r="M63" s="111">
        <f>SUM(M65:M92)</f>
        <v>26892571</v>
      </c>
      <c r="N63" s="111">
        <f aca="true" t="shared" si="9" ref="N63:O63">SUM(N65:N92)</f>
        <v>26346120</v>
      </c>
      <c r="O63" s="111">
        <f t="shared" si="9"/>
        <v>25871370</v>
      </c>
      <c r="P63" s="111">
        <f>SUM(P65:P92)</f>
        <v>25315964</v>
      </c>
      <c r="Q63" s="106">
        <v>25572638</v>
      </c>
      <c r="R63" s="106">
        <v>24904355</v>
      </c>
      <c r="S63" s="106">
        <v>24724860</v>
      </c>
      <c r="T63" s="106">
        <v>24804844</v>
      </c>
      <c r="U63" s="106">
        <v>24724911</v>
      </c>
      <c r="V63" s="106">
        <v>23476182</v>
      </c>
      <c r="W63" s="106">
        <v>23779466</v>
      </c>
      <c r="X63" s="106">
        <v>24096508</v>
      </c>
      <c r="Y63" s="106">
        <v>23632410</v>
      </c>
      <c r="Z63" s="106">
        <v>24051396</v>
      </c>
      <c r="AA63" s="111">
        <f>SUM(AA65:AA92)</f>
        <v>24363382</v>
      </c>
      <c r="AB63" s="30"/>
      <c r="AC63" s="30"/>
      <c r="AD63" s="30"/>
    </row>
    <row r="64" spans="2:30" ht="12.75">
      <c r="B64" s="110" t="s">
        <v>95</v>
      </c>
      <c r="C64" s="107" t="s">
        <v>0</v>
      </c>
      <c r="D64" s="107" t="s">
        <v>0</v>
      </c>
      <c r="E64" s="107" t="s">
        <v>0</v>
      </c>
      <c r="F64" s="107" t="s">
        <v>0</v>
      </c>
      <c r="G64" s="107" t="s">
        <v>0</v>
      </c>
      <c r="H64" s="106">
        <v>21642179</v>
      </c>
      <c r="I64" s="107" t="s">
        <v>0</v>
      </c>
      <c r="J64" s="107" t="s">
        <v>0</v>
      </c>
      <c r="K64" s="107" t="s">
        <v>0</v>
      </c>
      <c r="L64" s="107" t="s">
        <v>0</v>
      </c>
      <c r="M64" s="106">
        <v>21890209</v>
      </c>
      <c r="N64" s="106">
        <v>21191436</v>
      </c>
      <c r="O64" s="106">
        <v>20778663</v>
      </c>
      <c r="P64" s="106">
        <v>20377387</v>
      </c>
      <c r="Q64" s="106">
        <v>20499993</v>
      </c>
      <c r="R64" s="106">
        <v>19830658</v>
      </c>
      <c r="S64" s="106">
        <v>19523882</v>
      </c>
      <c r="T64" s="106">
        <v>19443332</v>
      </c>
      <c r="U64" s="106">
        <v>19334795</v>
      </c>
      <c r="V64" s="106">
        <v>18361971</v>
      </c>
      <c r="W64" s="106">
        <v>18682255</v>
      </c>
      <c r="X64" s="106">
        <v>18879404</v>
      </c>
      <c r="Y64" s="106">
        <v>18409995</v>
      </c>
      <c r="Z64" s="106">
        <v>18662524</v>
      </c>
      <c r="AA64" s="111">
        <f>AA65+AA68+AA69+AA71+AA72+AA73+AA74+AA76+AA80+AA83+AA84+AA86+AA90+AA91+AA92</f>
        <v>18998537</v>
      </c>
      <c r="AB64" s="30"/>
      <c r="AC64" s="30"/>
      <c r="AD64" s="30"/>
    </row>
    <row r="65" spans="2:30" ht="12.75">
      <c r="B65" s="110" t="s">
        <v>31</v>
      </c>
      <c r="C65" s="106">
        <v>588018</v>
      </c>
      <c r="D65" s="106">
        <v>579482</v>
      </c>
      <c r="E65" s="106">
        <v>568647</v>
      </c>
      <c r="F65" s="106">
        <v>562333</v>
      </c>
      <c r="G65" s="106">
        <v>565748</v>
      </c>
      <c r="H65" s="106">
        <v>578651</v>
      </c>
      <c r="I65" s="106">
        <v>562618</v>
      </c>
      <c r="J65" s="106">
        <v>558335</v>
      </c>
      <c r="K65" s="106">
        <v>559997</v>
      </c>
      <c r="L65" s="106">
        <v>551971</v>
      </c>
      <c r="M65" s="106">
        <v>501875</v>
      </c>
      <c r="N65" s="106">
        <v>478354</v>
      </c>
      <c r="O65" s="106">
        <v>474982</v>
      </c>
      <c r="P65" s="106">
        <v>448704</v>
      </c>
      <c r="Q65" s="106">
        <v>443522</v>
      </c>
      <c r="R65" s="106">
        <v>432063</v>
      </c>
      <c r="S65" s="106">
        <v>433374</v>
      </c>
      <c r="T65" s="106">
        <v>427862</v>
      </c>
      <c r="U65" s="106">
        <v>408822</v>
      </c>
      <c r="V65" s="106">
        <v>420998</v>
      </c>
      <c r="W65" s="106">
        <v>426035</v>
      </c>
      <c r="X65" s="106">
        <v>419459</v>
      </c>
      <c r="Y65" s="106">
        <v>415692</v>
      </c>
      <c r="Z65" s="106">
        <v>414910</v>
      </c>
      <c r="AA65" s="106">
        <v>412072</v>
      </c>
      <c r="AB65" s="30"/>
      <c r="AC65" s="30"/>
      <c r="AD65" s="30"/>
    </row>
    <row r="66" spans="2:30" ht="12.75">
      <c r="B66" s="110" t="s">
        <v>32</v>
      </c>
      <c r="C66" s="106">
        <v>876468</v>
      </c>
      <c r="D66" s="106">
        <v>645286</v>
      </c>
      <c r="E66" s="106">
        <v>565321</v>
      </c>
      <c r="F66" s="106">
        <v>528180</v>
      </c>
      <c r="G66" s="106">
        <v>508358</v>
      </c>
      <c r="H66" s="106">
        <v>404684</v>
      </c>
      <c r="I66" s="106">
        <v>414246</v>
      </c>
      <c r="J66" s="106">
        <v>407387</v>
      </c>
      <c r="K66" s="106">
        <v>321805</v>
      </c>
      <c r="L66" s="106">
        <v>368414</v>
      </c>
      <c r="M66" s="106">
        <v>345254</v>
      </c>
      <c r="N66" s="106">
        <v>351431</v>
      </c>
      <c r="O66" s="106">
        <v>343410</v>
      </c>
      <c r="P66" s="106">
        <v>330695</v>
      </c>
      <c r="Q66" s="106">
        <v>355068</v>
      </c>
      <c r="R66" s="106">
        <v>346424</v>
      </c>
      <c r="S66" s="106">
        <v>331751</v>
      </c>
      <c r="T66" s="106">
        <v>353964</v>
      </c>
      <c r="U66" s="106">
        <v>340729</v>
      </c>
      <c r="V66" s="106">
        <v>341460</v>
      </c>
      <c r="W66" s="106">
        <v>355349</v>
      </c>
      <c r="X66" s="106">
        <v>343530</v>
      </c>
      <c r="Y66" s="106">
        <v>383026</v>
      </c>
      <c r="Z66" s="106">
        <v>402702</v>
      </c>
      <c r="AA66" s="106">
        <v>477275</v>
      </c>
      <c r="AB66" s="30"/>
      <c r="AC66" s="30"/>
      <c r="AD66" s="30"/>
    </row>
    <row r="67" spans="2:30" ht="12.75">
      <c r="B67" s="110" t="s">
        <v>20</v>
      </c>
      <c r="C67" s="106">
        <v>823411</v>
      </c>
      <c r="D67" s="106">
        <v>621501</v>
      </c>
      <c r="E67" s="106">
        <v>612659</v>
      </c>
      <c r="F67" s="106">
        <v>547235</v>
      </c>
      <c r="G67" s="106">
        <v>590134</v>
      </c>
      <c r="H67" s="106">
        <v>570051</v>
      </c>
      <c r="I67" s="106">
        <v>596088</v>
      </c>
      <c r="J67" s="106">
        <v>550883</v>
      </c>
      <c r="K67" s="106">
        <v>529740</v>
      </c>
      <c r="L67" s="106">
        <v>518261</v>
      </c>
      <c r="M67" s="106">
        <v>562952</v>
      </c>
      <c r="N67" s="106">
        <v>605742</v>
      </c>
      <c r="O67" s="106">
        <v>559820</v>
      </c>
      <c r="P67" s="106">
        <v>506577</v>
      </c>
      <c r="Q67" s="106">
        <v>564164</v>
      </c>
      <c r="R67" s="106">
        <v>551391</v>
      </c>
      <c r="S67" s="106">
        <v>563776</v>
      </c>
      <c r="T67" s="106">
        <v>590275</v>
      </c>
      <c r="U67" s="106">
        <v>592018</v>
      </c>
      <c r="V67" s="106">
        <v>498061</v>
      </c>
      <c r="W67" s="106">
        <v>512294</v>
      </c>
      <c r="X67" s="106">
        <v>595324</v>
      </c>
      <c r="Y67" s="106">
        <v>591097</v>
      </c>
      <c r="Z67" s="106">
        <v>577028</v>
      </c>
      <c r="AA67" s="106">
        <v>577049</v>
      </c>
      <c r="AB67" s="30"/>
      <c r="AC67" s="30"/>
      <c r="AD67" s="30"/>
    </row>
    <row r="68" spans="2:30" ht="12.75">
      <c r="B68" s="110" t="s">
        <v>33</v>
      </c>
      <c r="C68" s="106">
        <v>825893</v>
      </c>
      <c r="D68" s="106">
        <v>817628</v>
      </c>
      <c r="E68" s="106">
        <v>795214</v>
      </c>
      <c r="F68" s="106">
        <v>758704</v>
      </c>
      <c r="G68" s="106">
        <v>737076</v>
      </c>
      <c r="H68" s="106">
        <v>714077</v>
      </c>
      <c r="I68" s="106">
        <v>701034</v>
      </c>
      <c r="J68" s="106">
        <v>682535</v>
      </c>
      <c r="K68" s="106">
        <v>691304</v>
      </c>
      <c r="L68" s="106">
        <v>654980</v>
      </c>
      <c r="M68" s="106">
        <v>632339</v>
      </c>
      <c r="N68" s="106">
        <v>627015</v>
      </c>
      <c r="O68" s="106">
        <v>598320</v>
      </c>
      <c r="P68" s="106">
        <v>580539</v>
      </c>
      <c r="Q68" s="106">
        <v>590718</v>
      </c>
      <c r="R68" s="106">
        <v>586772</v>
      </c>
      <c r="S68" s="106">
        <v>556881</v>
      </c>
      <c r="T68" s="106">
        <v>567370</v>
      </c>
      <c r="U68" s="106">
        <v>586383</v>
      </c>
      <c r="V68" s="106">
        <v>561620</v>
      </c>
      <c r="W68" s="106">
        <v>551442</v>
      </c>
      <c r="X68" s="106">
        <v>547839</v>
      </c>
      <c r="Y68" s="106">
        <v>541541</v>
      </c>
      <c r="Z68" s="106">
        <v>545133</v>
      </c>
      <c r="AA68" s="106">
        <v>537557</v>
      </c>
      <c r="AB68" s="30"/>
      <c r="AC68" s="30"/>
      <c r="AD68" s="30"/>
    </row>
    <row r="69" spans="2:30" ht="12.75">
      <c r="B69" s="110" t="s">
        <v>73</v>
      </c>
      <c r="C69" s="106">
        <v>4554014</v>
      </c>
      <c r="D69" s="106">
        <v>4038837</v>
      </c>
      <c r="E69" s="106">
        <v>3805388</v>
      </c>
      <c r="F69" s="106">
        <v>3795348</v>
      </c>
      <c r="G69" s="106">
        <v>3712886</v>
      </c>
      <c r="H69" s="106">
        <v>3893967</v>
      </c>
      <c r="I69" s="106">
        <v>3871174</v>
      </c>
      <c r="J69" s="106">
        <v>3831540</v>
      </c>
      <c r="K69" s="106">
        <v>3840140</v>
      </c>
      <c r="L69" s="106">
        <v>3895004</v>
      </c>
      <c r="M69" s="106">
        <v>4027847</v>
      </c>
      <c r="N69" s="106">
        <v>3877045</v>
      </c>
      <c r="O69" s="106">
        <v>3799710</v>
      </c>
      <c r="P69" s="106">
        <v>3707919</v>
      </c>
      <c r="Q69" s="106">
        <v>3724150</v>
      </c>
      <c r="R69" s="106">
        <v>3658738</v>
      </c>
      <c r="S69" s="106">
        <v>3663281</v>
      </c>
      <c r="T69" s="106">
        <v>3480287</v>
      </c>
      <c r="U69" s="106">
        <v>3685411</v>
      </c>
      <c r="V69" s="106">
        <v>3427861</v>
      </c>
      <c r="W69" s="106">
        <v>3420764</v>
      </c>
      <c r="X69" s="106">
        <v>3636859</v>
      </c>
      <c r="Y69" s="106">
        <v>3507072</v>
      </c>
      <c r="Z69" s="106">
        <v>3526955</v>
      </c>
      <c r="AA69" s="111">
        <v>3526955</v>
      </c>
      <c r="AB69" s="30"/>
      <c r="AC69" s="30"/>
      <c r="AD69" s="30"/>
    </row>
    <row r="70" spans="2:30" ht="12.75">
      <c r="B70" s="110" t="s">
        <v>34</v>
      </c>
      <c r="C70" s="107" t="s">
        <v>0</v>
      </c>
      <c r="D70" s="107" t="s">
        <v>0</v>
      </c>
      <c r="E70" s="107" t="s">
        <v>0</v>
      </c>
      <c r="F70" s="107" t="s">
        <v>0</v>
      </c>
      <c r="G70" s="107" t="s">
        <v>0</v>
      </c>
      <c r="H70" s="107" t="s">
        <v>0</v>
      </c>
      <c r="I70" s="107" t="s">
        <v>0</v>
      </c>
      <c r="J70" s="107" t="s">
        <v>0</v>
      </c>
      <c r="K70" s="107" t="s">
        <v>0</v>
      </c>
      <c r="L70" s="107" t="s">
        <v>0</v>
      </c>
      <c r="M70" s="186">
        <v>60318</v>
      </c>
      <c r="N70" s="186">
        <v>60318</v>
      </c>
      <c r="O70" s="186">
        <v>60318</v>
      </c>
      <c r="P70" s="186">
        <v>60318</v>
      </c>
      <c r="Q70" s="106">
        <v>60318</v>
      </c>
      <c r="R70" s="106">
        <v>56841</v>
      </c>
      <c r="S70" s="106">
        <v>58937</v>
      </c>
      <c r="T70" s="106">
        <v>61827</v>
      </c>
      <c r="U70" s="106">
        <v>72521</v>
      </c>
      <c r="V70" s="106">
        <v>62740</v>
      </c>
      <c r="W70" s="106">
        <v>65752</v>
      </c>
      <c r="X70" s="106">
        <v>69207</v>
      </c>
      <c r="Y70" s="106">
        <v>74500</v>
      </c>
      <c r="Z70" s="106">
        <v>69031</v>
      </c>
      <c r="AA70" s="106">
        <v>72009</v>
      </c>
      <c r="AB70" s="30"/>
      <c r="AC70" s="30"/>
      <c r="AD70" s="30"/>
    </row>
    <row r="71" spans="2:30" ht="12.75">
      <c r="B71" s="110" t="s">
        <v>35</v>
      </c>
      <c r="C71" s="106">
        <v>926972</v>
      </c>
      <c r="D71" s="106">
        <v>924355</v>
      </c>
      <c r="E71" s="106">
        <v>919322</v>
      </c>
      <c r="F71" s="106">
        <v>940043</v>
      </c>
      <c r="G71" s="106">
        <v>966904</v>
      </c>
      <c r="H71" s="106">
        <v>993425</v>
      </c>
      <c r="I71" s="106">
        <v>995912</v>
      </c>
      <c r="J71" s="106">
        <v>974286</v>
      </c>
      <c r="K71" s="106">
        <v>1037859</v>
      </c>
      <c r="L71" s="106">
        <v>1032769</v>
      </c>
      <c r="M71" s="106">
        <v>975501</v>
      </c>
      <c r="N71" s="106">
        <v>935005</v>
      </c>
      <c r="O71" s="106">
        <v>926475</v>
      </c>
      <c r="P71" s="106">
        <v>951078</v>
      </c>
      <c r="Q71" s="106">
        <v>923709</v>
      </c>
      <c r="R71" s="106">
        <v>907180</v>
      </c>
      <c r="S71" s="106">
        <v>895418</v>
      </c>
      <c r="T71" s="106">
        <v>862665</v>
      </c>
      <c r="U71" s="106">
        <v>849920</v>
      </c>
      <c r="V71" s="106">
        <v>844920</v>
      </c>
      <c r="W71" s="106">
        <v>867451</v>
      </c>
      <c r="X71" s="106">
        <v>819916</v>
      </c>
      <c r="Y71" s="106">
        <v>834305</v>
      </c>
      <c r="Z71" s="111">
        <v>899232</v>
      </c>
      <c r="AA71" s="111">
        <v>899232</v>
      </c>
      <c r="AB71" s="30"/>
      <c r="AC71" s="30"/>
      <c r="AD71" s="30"/>
    </row>
    <row r="72" spans="2:30" ht="12.75">
      <c r="B72" s="110" t="s">
        <v>36</v>
      </c>
      <c r="C72" s="106">
        <v>764202</v>
      </c>
      <c r="D72" s="106">
        <v>748130</v>
      </c>
      <c r="E72" s="106">
        <v>728028</v>
      </c>
      <c r="F72" s="106">
        <v>642858</v>
      </c>
      <c r="G72" s="106">
        <v>623200</v>
      </c>
      <c r="H72" s="106">
        <v>656489</v>
      </c>
      <c r="I72" s="106">
        <v>667554</v>
      </c>
      <c r="J72" s="106">
        <v>649011</v>
      </c>
      <c r="K72" s="106">
        <v>650371</v>
      </c>
      <c r="L72" s="106">
        <v>639008</v>
      </c>
      <c r="M72" s="106">
        <v>609756</v>
      </c>
      <c r="N72" s="106">
        <v>602829</v>
      </c>
      <c r="O72" s="106">
        <v>599240</v>
      </c>
      <c r="P72" s="106">
        <v>588092</v>
      </c>
      <c r="Q72" s="106">
        <v>592005</v>
      </c>
      <c r="R72" s="106">
        <v>562043</v>
      </c>
      <c r="S72" s="106">
        <v>545804</v>
      </c>
      <c r="T72" s="106">
        <v>567660</v>
      </c>
      <c r="U72" s="106">
        <v>531448</v>
      </c>
      <c r="V72" s="106">
        <v>515461</v>
      </c>
      <c r="W72" s="106">
        <v>548925</v>
      </c>
      <c r="X72" s="106">
        <v>522399</v>
      </c>
      <c r="Y72" s="106">
        <v>516056</v>
      </c>
      <c r="Z72" s="106">
        <v>522424</v>
      </c>
      <c r="AA72" s="106">
        <v>520371</v>
      </c>
      <c r="AB72" s="30"/>
      <c r="AC72" s="30"/>
      <c r="AD72" s="30"/>
    </row>
    <row r="73" spans="2:30" ht="12.75">
      <c r="B73" s="110" t="s">
        <v>37</v>
      </c>
      <c r="C73" s="106">
        <v>2092852</v>
      </c>
      <c r="D73" s="106">
        <v>2070791</v>
      </c>
      <c r="E73" s="106">
        <v>2007112</v>
      </c>
      <c r="F73" s="106">
        <v>1831714</v>
      </c>
      <c r="G73" s="106">
        <v>2028781</v>
      </c>
      <c r="H73" s="106">
        <v>1950115</v>
      </c>
      <c r="I73" s="106">
        <v>2237907</v>
      </c>
      <c r="J73" s="106">
        <v>2128782</v>
      </c>
      <c r="K73" s="106">
        <v>2235261</v>
      </c>
      <c r="L73" s="106">
        <v>2298273</v>
      </c>
      <c r="M73" s="106">
        <v>2378373</v>
      </c>
      <c r="N73" s="106">
        <v>2259842</v>
      </c>
      <c r="O73" s="106">
        <v>2167972</v>
      </c>
      <c r="P73" s="106">
        <v>2361395</v>
      </c>
      <c r="Q73" s="106">
        <v>2239973</v>
      </c>
      <c r="R73" s="106">
        <v>2048325</v>
      </c>
      <c r="S73" s="106">
        <v>2119657</v>
      </c>
      <c r="T73" s="106">
        <v>2159367</v>
      </c>
      <c r="U73" s="106">
        <v>1857355</v>
      </c>
      <c r="V73" s="106">
        <v>1885877</v>
      </c>
      <c r="W73" s="106">
        <v>2056310</v>
      </c>
      <c r="X73" s="106">
        <v>1948560</v>
      </c>
      <c r="Y73" s="106">
        <v>1891595</v>
      </c>
      <c r="Z73" s="106">
        <v>2010920</v>
      </c>
      <c r="AA73" s="106">
        <v>2169075</v>
      </c>
      <c r="AB73" s="30"/>
      <c r="AC73" s="30"/>
      <c r="AD73" s="30"/>
    </row>
    <row r="74" spans="2:30" ht="12.75">
      <c r="B74" s="110" t="s">
        <v>22</v>
      </c>
      <c r="C74" s="106">
        <v>5361297</v>
      </c>
      <c r="D74" s="106">
        <v>5160824</v>
      </c>
      <c r="E74" s="106">
        <v>5282296</v>
      </c>
      <c r="F74" s="106">
        <v>4846037</v>
      </c>
      <c r="G74" s="106">
        <v>4908386</v>
      </c>
      <c r="H74" s="106">
        <v>4953817</v>
      </c>
      <c r="I74" s="106">
        <v>5062270</v>
      </c>
      <c r="J74" s="106">
        <v>5039325</v>
      </c>
      <c r="K74" s="106">
        <v>5085203</v>
      </c>
      <c r="L74" s="106">
        <v>5110021</v>
      </c>
      <c r="M74" s="106">
        <v>5246328</v>
      </c>
      <c r="N74" s="106">
        <v>5101276</v>
      </c>
      <c r="O74" s="106">
        <v>5005385</v>
      </c>
      <c r="P74" s="106">
        <v>4712963</v>
      </c>
      <c r="Q74" s="106">
        <v>4951278</v>
      </c>
      <c r="R74" s="106">
        <v>4825361</v>
      </c>
      <c r="S74" s="106">
        <v>4635318</v>
      </c>
      <c r="T74" s="106">
        <v>4746508</v>
      </c>
      <c r="U74" s="106">
        <v>4964977</v>
      </c>
      <c r="V74" s="106">
        <v>4564913</v>
      </c>
      <c r="W74" s="106">
        <v>4526226</v>
      </c>
      <c r="X74" s="106">
        <v>4711068</v>
      </c>
      <c r="Y74" s="106">
        <v>4411196</v>
      </c>
      <c r="Z74" s="106">
        <v>4525920</v>
      </c>
      <c r="AA74" s="106">
        <v>4632643</v>
      </c>
      <c r="AB74" s="30"/>
      <c r="AC74" s="30"/>
      <c r="AD74" s="30"/>
    </row>
    <row r="75" spans="2:30" ht="12.75">
      <c r="B75" s="110" t="s">
        <v>38</v>
      </c>
      <c r="C75" s="107" t="s">
        <v>0</v>
      </c>
      <c r="D75" s="107" t="s">
        <v>0</v>
      </c>
      <c r="E75" s="107" t="s">
        <v>0</v>
      </c>
      <c r="F75" s="107" t="s">
        <v>0</v>
      </c>
      <c r="G75" s="107" t="s">
        <v>0</v>
      </c>
      <c r="H75" s="107" t="s">
        <v>0</v>
      </c>
      <c r="I75" s="107" t="s">
        <v>0</v>
      </c>
      <c r="J75" s="107" t="s">
        <v>0</v>
      </c>
      <c r="K75" s="107" t="s">
        <v>0</v>
      </c>
      <c r="L75" s="107" t="s">
        <v>0</v>
      </c>
      <c r="M75" s="106">
        <v>208937</v>
      </c>
      <c r="N75" s="106">
        <v>222379</v>
      </c>
      <c r="O75" s="106">
        <v>214494</v>
      </c>
      <c r="P75" s="106">
        <v>208077</v>
      </c>
      <c r="Q75" s="106">
        <v>216342</v>
      </c>
      <c r="R75" s="106">
        <v>217437</v>
      </c>
      <c r="S75" s="106">
        <v>223134</v>
      </c>
      <c r="T75" s="106">
        <v>224875</v>
      </c>
      <c r="U75" s="106">
        <v>259530</v>
      </c>
      <c r="V75" s="106">
        <v>183406</v>
      </c>
      <c r="W75" s="106">
        <v>202185</v>
      </c>
      <c r="X75" s="106">
        <v>214534</v>
      </c>
      <c r="Y75" s="106">
        <v>197646</v>
      </c>
      <c r="Z75" s="106">
        <v>163367</v>
      </c>
      <c r="AA75" s="106">
        <v>161549</v>
      </c>
      <c r="AB75" s="30"/>
      <c r="AC75" s="30"/>
      <c r="AD75" s="30"/>
    </row>
    <row r="76" spans="2:30" ht="12.75">
      <c r="B76" s="110" t="s">
        <v>39</v>
      </c>
      <c r="C76" s="106">
        <v>2526194</v>
      </c>
      <c r="D76" s="106">
        <v>2548708</v>
      </c>
      <c r="E76" s="106">
        <v>2521691</v>
      </c>
      <c r="F76" s="106">
        <v>2525084</v>
      </c>
      <c r="G76" s="106">
        <v>2441301</v>
      </c>
      <c r="H76" s="106">
        <v>2341896</v>
      </c>
      <c r="I76" s="106">
        <v>2314243</v>
      </c>
      <c r="J76" s="106">
        <v>2395984</v>
      </c>
      <c r="K76" s="106">
        <v>2307279</v>
      </c>
      <c r="L76" s="106">
        <v>2339949</v>
      </c>
      <c r="M76" s="106">
        <v>2340216</v>
      </c>
      <c r="N76" s="106">
        <v>2332588</v>
      </c>
      <c r="O76" s="106">
        <v>2313004</v>
      </c>
      <c r="P76" s="106">
        <v>2276137</v>
      </c>
      <c r="Q76" s="106">
        <v>2261745</v>
      </c>
      <c r="R76" s="106">
        <v>2181237</v>
      </c>
      <c r="S76" s="106">
        <v>2136346</v>
      </c>
      <c r="T76" s="106">
        <v>2151722</v>
      </c>
      <c r="U76" s="106">
        <v>2028387</v>
      </c>
      <c r="V76" s="106">
        <v>1879312</v>
      </c>
      <c r="W76" s="106">
        <v>1859444</v>
      </c>
      <c r="X76" s="106">
        <v>1939013</v>
      </c>
      <c r="Y76" s="106">
        <v>2041481</v>
      </c>
      <c r="Z76" s="106">
        <v>1945608</v>
      </c>
      <c r="AA76" s="106">
        <v>1936650</v>
      </c>
      <c r="AB76" s="30"/>
      <c r="AC76" s="30"/>
      <c r="AD76" s="30"/>
    </row>
    <row r="77" spans="2:30" ht="12.75">
      <c r="B77" s="110" t="s">
        <v>40</v>
      </c>
      <c r="C77" s="106">
        <v>31245</v>
      </c>
      <c r="D77" s="106">
        <v>31068</v>
      </c>
      <c r="E77" s="106">
        <v>35130</v>
      </c>
      <c r="F77" s="106">
        <v>35330</v>
      </c>
      <c r="G77" s="106">
        <v>35141</v>
      </c>
      <c r="H77" s="106">
        <v>35648</v>
      </c>
      <c r="I77" s="106">
        <v>36297</v>
      </c>
      <c r="J77" s="106">
        <v>33990</v>
      </c>
      <c r="K77" s="106">
        <v>34196</v>
      </c>
      <c r="L77" s="106">
        <v>34293</v>
      </c>
      <c r="M77" s="106">
        <v>31957</v>
      </c>
      <c r="N77" s="106">
        <v>34145</v>
      </c>
      <c r="O77" s="106">
        <v>35773</v>
      </c>
      <c r="P77" s="106">
        <v>35554</v>
      </c>
      <c r="Q77" s="106">
        <v>33292</v>
      </c>
      <c r="R77" s="106">
        <v>30565</v>
      </c>
      <c r="S77" s="106">
        <v>28992</v>
      </c>
      <c r="T77" s="106">
        <v>29129</v>
      </c>
      <c r="U77" s="106">
        <v>27791</v>
      </c>
      <c r="V77" s="106">
        <v>26996</v>
      </c>
      <c r="W77" s="106">
        <v>27653</v>
      </c>
      <c r="X77" s="106">
        <v>28243</v>
      </c>
      <c r="Y77" s="106">
        <v>26886</v>
      </c>
      <c r="Z77" s="106">
        <v>23442</v>
      </c>
      <c r="AA77" s="106">
        <v>23328</v>
      </c>
      <c r="AB77" s="30"/>
      <c r="AC77" s="30"/>
      <c r="AD77" s="30"/>
    </row>
    <row r="78" spans="2:30" ht="12.75">
      <c r="B78" s="110" t="s">
        <v>41</v>
      </c>
      <c r="C78" s="106">
        <v>297668</v>
      </c>
      <c r="D78" s="106">
        <v>274464</v>
      </c>
      <c r="E78" s="106">
        <v>204822</v>
      </c>
      <c r="F78" s="106">
        <v>148758</v>
      </c>
      <c r="G78" s="106">
        <v>130530</v>
      </c>
      <c r="H78" s="106">
        <v>100434</v>
      </c>
      <c r="I78" s="106">
        <v>102801</v>
      </c>
      <c r="J78" s="106">
        <v>104683</v>
      </c>
      <c r="K78" s="106">
        <v>101959</v>
      </c>
      <c r="L78" s="106">
        <v>94718</v>
      </c>
      <c r="M78" s="106">
        <v>95781</v>
      </c>
      <c r="N78" s="106">
        <v>105502</v>
      </c>
      <c r="O78" s="106">
        <v>102346</v>
      </c>
      <c r="P78" s="106">
        <v>107714</v>
      </c>
      <c r="Q78" s="106">
        <v>106542</v>
      </c>
      <c r="R78" s="106">
        <v>116395</v>
      </c>
      <c r="S78" s="106">
        <v>125484</v>
      </c>
      <c r="T78" s="106">
        <v>129585</v>
      </c>
      <c r="U78" s="106">
        <v>129066</v>
      </c>
      <c r="V78" s="106">
        <v>131090</v>
      </c>
      <c r="W78" s="106">
        <v>141237</v>
      </c>
      <c r="X78" s="106">
        <v>140787</v>
      </c>
      <c r="Y78" s="106">
        <v>148565</v>
      </c>
      <c r="Z78" s="106">
        <v>153804</v>
      </c>
      <c r="AA78" s="106">
        <v>159152</v>
      </c>
      <c r="AB78" s="30"/>
      <c r="AC78" s="30"/>
      <c r="AD78" s="30"/>
    </row>
    <row r="79" spans="2:30" ht="12.75">
      <c r="B79" s="110" t="s">
        <v>42</v>
      </c>
      <c r="C79" s="106">
        <v>454849</v>
      </c>
      <c r="D79" s="106">
        <v>475310</v>
      </c>
      <c r="E79" s="106">
        <v>270586</v>
      </c>
      <c r="F79" s="106">
        <v>203890</v>
      </c>
      <c r="G79" s="106">
        <v>190062</v>
      </c>
      <c r="H79" s="106">
        <v>179740</v>
      </c>
      <c r="I79" s="106">
        <v>213748</v>
      </c>
      <c r="J79" s="106">
        <v>219062</v>
      </c>
      <c r="K79" s="106">
        <v>218369</v>
      </c>
      <c r="L79" s="106">
        <v>218146</v>
      </c>
      <c r="M79" s="106">
        <v>209545</v>
      </c>
      <c r="N79" s="106">
        <v>220013</v>
      </c>
      <c r="O79" s="106">
        <v>232874</v>
      </c>
      <c r="P79" s="106">
        <v>229684</v>
      </c>
      <c r="Q79" s="106">
        <v>232211</v>
      </c>
      <c r="R79" s="106">
        <v>237996</v>
      </c>
      <c r="S79" s="106">
        <v>246315</v>
      </c>
      <c r="T79" s="106">
        <v>244578</v>
      </c>
      <c r="U79" s="106">
        <v>234646</v>
      </c>
      <c r="V79" s="106">
        <v>245632</v>
      </c>
      <c r="W79" s="106">
        <v>258623</v>
      </c>
      <c r="X79" s="106">
        <v>258934</v>
      </c>
      <c r="Y79" s="106">
        <v>262504</v>
      </c>
      <c r="Z79" s="106">
        <v>263063</v>
      </c>
      <c r="AA79" s="106">
        <v>265891</v>
      </c>
      <c r="AB79" s="30"/>
      <c r="AC79" s="30"/>
      <c r="AD79" s="30"/>
    </row>
    <row r="80" spans="2:30" ht="12.75">
      <c r="B80" s="110" t="s">
        <v>29</v>
      </c>
      <c r="C80" s="106">
        <v>39594</v>
      </c>
      <c r="D80" s="106">
        <v>40925</v>
      </c>
      <c r="E80" s="106">
        <v>39057</v>
      </c>
      <c r="F80" s="106">
        <v>38118</v>
      </c>
      <c r="G80" s="106">
        <v>37243</v>
      </c>
      <c r="H80" s="106">
        <v>37809</v>
      </c>
      <c r="I80" s="106">
        <v>37334</v>
      </c>
      <c r="J80" s="106">
        <v>37021</v>
      </c>
      <c r="K80" s="106">
        <v>37112</v>
      </c>
      <c r="L80" s="106">
        <v>37620</v>
      </c>
      <c r="M80" s="106">
        <v>37231</v>
      </c>
      <c r="N80" s="106">
        <v>34446</v>
      </c>
      <c r="O80" s="106">
        <v>34627</v>
      </c>
      <c r="P80" s="106">
        <v>31141</v>
      </c>
      <c r="Q80" s="106">
        <v>34541</v>
      </c>
      <c r="R80" s="106">
        <v>32409</v>
      </c>
      <c r="S80" s="106">
        <v>32303</v>
      </c>
      <c r="T80" s="106">
        <v>31981</v>
      </c>
      <c r="U80" s="106">
        <v>32280</v>
      </c>
      <c r="V80" s="106">
        <v>32321</v>
      </c>
      <c r="W80" s="106">
        <v>32474</v>
      </c>
      <c r="X80" s="106">
        <v>33552</v>
      </c>
      <c r="Y80" s="106">
        <v>32288</v>
      </c>
      <c r="Z80" s="106">
        <v>32710</v>
      </c>
      <c r="AA80" s="106">
        <v>32958</v>
      </c>
      <c r="AB80" s="30"/>
      <c r="AC80" s="30"/>
      <c r="AD80" s="30"/>
    </row>
    <row r="81" spans="2:30" ht="12.75">
      <c r="B81" s="110" t="s">
        <v>26</v>
      </c>
      <c r="C81" s="107" t="s">
        <v>0</v>
      </c>
      <c r="D81" s="107" t="s">
        <v>0</v>
      </c>
      <c r="E81" s="107" t="s">
        <v>0</v>
      </c>
      <c r="F81" s="107" t="s">
        <v>0</v>
      </c>
      <c r="G81" s="107" t="s">
        <v>0</v>
      </c>
      <c r="H81" s="107" t="s">
        <v>0</v>
      </c>
      <c r="I81" s="107" t="s">
        <v>0</v>
      </c>
      <c r="J81" s="107" t="s">
        <v>0</v>
      </c>
      <c r="K81" s="107" t="s">
        <v>0</v>
      </c>
      <c r="L81" s="107" t="s">
        <v>0</v>
      </c>
      <c r="M81" s="106">
        <v>482075</v>
      </c>
      <c r="N81" s="106">
        <v>502681</v>
      </c>
      <c r="O81" s="106">
        <v>547133</v>
      </c>
      <c r="P81" s="106">
        <v>502089</v>
      </c>
      <c r="Q81" s="106">
        <v>525536</v>
      </c>
      <c r="R81" s="106">
        <v>486493</v>
      </c>
      <c r="S81" s="106">
        <v>504116</v>
      </c>
      <c r="T81" s="106">
        <v>550373</v>
      </c>
      <c r="U81" s="106">
        <v>528599</v>
      </c>
      <c r="V81" s="106">
        <v>492933</v>
      </c>
      <c r="W81" s="106">
        <v>490638</v>
      </c>
      <c r="X81" s="106">
        <v>494597</v>
      </c>
      <c r="Y81" s="106">
        <v>506987</v>
      </c>
      <c r="Z81" s="106">
        <v>547395</v>
      </c>
      <c r="AA81" s="106">
        <v>545284</v>
      </c>
      <c r="AB81" s="30"/>
      <c r="AC81" s="30"/>
      <c r="AD81" s="30"/>
    </row>
    <row r="82" spans="2:30" ht="12.75">
      <c r="B82" s="110" t="s">
        <v>43</v>
      </c>
      <c r="C82" s="106">
        <v>2962</v>
      </c>
      <c r="D82" s="106">
        <v>3056</v>
      </c>
      <c r="E82" s="106">
        <v>3246</v>
      </c>
      <c r="F82" s="106">
        <v>3438</v>
      </c>
      <c r="G82" s="106">
        <v>3580</v>
      </c>
      <c r="H82" s="106">
        <v>3739</v>
      </c>
      <c r="I82" s="106">
        <v>3726</v>
      </c>
      <c r="J82" s="106">
        <v>3948</v>
      </c>
      <c r="K82" s="106">
        <v>3300</v>
      </c>
      <c r="L82" s="106">
        <v>3428</v>
      </c>
      <c r="M82" s="106">
        <v>3865</v>
      </c>
      <c r="N82" s="106">
        <v>3832</v>
      </c>
      <c r="O82" s="106">
        <v>3822</v>
      </c>
      <c r="P82" s="106">
        <v>3718</v>
      </c>
      <c r="Q82" s="106">
        <v>3751</v>
      </c>
      <c r="R82" s="106">
        <v>3681</v>
      </c>
      <c r="S82" s="106">
        <v>3674</v>
      </c>
      <c r="T82" s="106">
        <v>3791</v>
      </c>
      <c r="U82" s="106">
        <v>3556</v>
      </c>
      <c r="V82" s="106">
        <v>3459</v>
      </c>
      <c r="W82" s="106">
        <v>3379</v>
      </c>
      <c r="X82" s="106">
        <v>3109</v>
      </c>
      <c r="Y82" s="106">
        <v>3077</v>
      </c>
      <c r="Z82" s="106">
        <v>3160</v>
      </c>
      <c r="AA82" s="106">
        <v>3124</v>
      </c>
      <c r="AB82" s="30"/>
      <c r="AC82" s="30"/>
      <c r="AD82" s="30"/>
    </row>
    <row r="83" spans="2:30" ht="12.75">
      <c r="B83" s="110" t="s">
        <v>18</v>
      </c>
      <c r="C83" s="106">
        <v>1121071</v>
      </c>
      <c r="D83" s="106">
        <v>1132912</v>
      </c>
      <c r="E83" s="106">
        <v>1117974</v>
      </c>
      <c r="F83" s="106">
        <v>1113696</v>
      </c>
      <c r="G83" s="106">
        <v>1065889</v>
      </c>
      <c r="H83" s="106">
        <v>1081552</v>
      </c>
      <c r="I83" s="106">
        <v>1064784</v>
      </c>
      <c r="J83" s="106">
        <v>1055661</v>
      </c>
      <c r="K83" s="106">
        <v>997568</v>
      </c>
      <c r="L83" s="106">
        <v>986945</v>
      </c>
      <c r="M83" s="106">
        <v>893681</v>
      </c>
      <c r="N83" s="106">
        <v>829912</v>
      </c>
      <c r="O83" s="106">
        <v>783907</v>
      </c>
      <c r="P83" s="106">
        <v>773614</v>
      </c>
      <c r="Q83" s="106">
        <v>766861</v>
      </c>
      <c r="R83" s="106">
        <v>744191</v>
      </c>
      <c r="S83" s="106">
        <v>740617</v>
      </c>
      <c r="T83" s="106">
        <v>708887</v>
      </c>
      <c r="U83" s="106">
        <v>686695</v>
      </c>
      <c r="V83" s="106">
        <v>661850</v>
      </c>
      <c r="W83" s="106">
        <v>672207</v>
      </c>
      <c r="X83" s="106">
        <v>650435</v>
      </c>
      <c r="Y83" s="106">
        <v>625204</v>
      </c>
      <c r="Z83" s="106">
        <v>624825</v>
      </c>
      <c r="AA83" s="106">
        <v>639989</v>
      </c>
      <c r="AB83" s="30"/>
      <c r="AC83" s="30"/>
      <c r="AD83" s="30"/>
    </row>
    <row r="84" spans="2:30" ht="12.75">
      <c r="B84" s="110" t="s">
        <v>44</v>
      </c>
      <c r="C84" s="106">
        <v>414985</v>
      </c>
      <c r="D84" s="106">
        <v>411364</v>
      </c>
      <c r="E84" s="106">
        <v>402655</v>
      </c>
      <c r="F84" s="106">
        <v>405631</v>
      </c>
      <c r="G84" s="106">
        <v>404324</v>
      </c>
      <c r="H84" s="106">
        <v>400882</v>
      </c>
      <c r="I84" s="106">
        <v>409701</v>
      </c>
      <c r="J84" s="106">
        <v>399184</v>
      </c>
      <c r="K84" s="106">
        <v>405220</v>
      </c>
      <c r="L84" s="106">
        <v>391482</v>
      </c>
      <c r="M84" s="106">
        <v>385112</v>
      </c>
      <c r="N84" s="106">
        <v>387854</v>
      </c>
      <c r="O84" s="106">
        <v>376296</v>
      </c>
      <c r="P84" s="106">
        <v>361308</v>
      </c>
      <c r="Q84" s="106">
        <v>360202</v>
      </c>
      <c r="R84" s="106">
        <v>355457</v>
      </c>
      <c r="S84" s="106">
        <v>360043</v>
      </c>
      <c r="T84" s="106">
        <v>370769</v>
      </c>
      <c r="U84" s="106">
        <v>340483</v>
      </c>
      <c r="V84" s="106">
        <v>350213</v>
      </c>
      <c r="W84" s="106">
        <v>376918</v>
      </c>
      <c r="X84" s="106">
        <v>345098</v>
      </c>
      <c r="Y84" s="106">
        <v>354435</v>
      </c>
      <c r="Z84" s="106">
        <v>356189</v>
      </c>
      <c r="AA84" s="106">
        <v>351319</v>
      </c>
      <c r="AB84" s="30"/>
      <c r="AC84" s="30"/>
      <c r="AD84" s="30"/>
    </row>
    <row r="85" spans="2:30" ht="12.75">
      <c r="B85" s="110" t="s">
        <v>25</v>
      </c>
      <c r="C85" s="106">
        <v>2698555</v>
      </c>
      <c r="D85" s="106">
        <v>2105038</v>
      </c>
      <c r="E85" s="106">
        <v>1915782</v>
      </c>
      <c r="F85" s="106">
        <v>1880155</v>
      </c>
      <c r="G85" s="106">
        <v>1956935</v>
      </c>
      <c r="H85" s="106">
        <v>1887418</v>
      </c>
      <c r="I85" s="106">
        <v>1859243</v>
      </c>
      <c r="J85" s="106">
        <v>1908144</v>
      </c>
      <c r="K85" s="106">
        <v>1913483</v>
      </c>
      <c r="L85" s="106">
        <v>1851533</v>
      </c>
      <c r="M85" s="106">
        <v>1803928</v>
      </c>
      <c r="N85" s="106">
        <v>1832106</v>
      </c>
      <c r="O85" s="106">
        <v>1766987</v>
      </c>
      <c r="P85" s="106">
        <v>1720919</v>
      </c>
      <c r="Q85" s="106">
        <v>1761109</v>
      </c>
      <c r="R85" s="106">
        <v>1743737</v>
      </c>
      <c r="S85" s="106">
        <v>1887627</v>
      </c>
      <c r="T85" s="106">
        <v>1939535</v>
      </c>
      <c r="U85" s="106">
        <v>1994839</v>
      </c>
      <c r="V85" s="106">
        <v>1923018</v>
      </c>
      <c r="W85" s="106">
        <v>1857414</v>
      </c>
      <c r="X85" s="106">
        <v>1894454</v>
      </c>
      <c r="Y85" s="106">
        <v>1865963</v>
      </c>
      <c r="Z85" s="106">
        <v>1954557</v>
      </c>
      <c r="AA85" s="106">
        <v>1860827</v>
      </c>
      <c r="AB85" s="30"/>
      <c r="AC85" s="30"/>
      <c r="AD85" s="30"/>
    </row>
    <row r="86" spans="2:30" ht="12.75">
      <c r="B86" s="110" t="s">
        <v>27</v>
      </c>
      <c r="C86" s="107" t="s">
        <v>0</v>
      </c>
      <c r="D86" s="107" t="s">
        <v>0</v>
      </c>
      <c r="E86" s="107" t="s">
        <v>0</v>
      </c>
      <c r="F86" s="107" t="s">
        <v>0</v>
      </c>
      <c r="G86" s="107" t="s">
        <v>0</v>
      </c>
      <c r="H86" s="106">
        <v>344661</v>
      </c>
      <c r="I86" s="106">
        <v>367913</v>
      </c>
      <c r="J86" s="106">
        <v>362166</v>
      </c>
      <c r="K86" s="106">
        <v>350011</v>
      </c>
      <c r="L86" s="106">
        <v>347413</v>
      </c>
      <c r="M86" s="106">
        <v>362173</v>
      </c>
      <c r="N86" s="106">
        <v>339555</v>
      </c>
      <c r="O86" s="106">
        <v>339792</v>
      </c>
      <c r="P86" s="106">
        <v>315260</v>
      </c>
      <c r="Q86" s="106">
        <v>336768</v>
      </c>
      <c r="R86" s="106">
        <v>310679</v>
      </c>
      <c r="S86" s="106">
        <v>293259</v>
      </c>
      <c r="T86" s="106">
        <v>321570</v>
      </c>
      <c r="U86" s="106">
        <v>309121</v>
      </c>
      <c r="V86" s="106">
        <v>298251</v>
      </c>
      <c r="W86" s="106">
        <v>297871</v>
      </c>
      <c r="X86" s="106">
        <v>292980</v>
      </c>
      <c r="Y86" s="106">
        <v>304065</v>
      </c>
      <c r="Z86" s="106">
        <v>301030</v>
      </c>
      <c r="AA86" s="106">
        <v>316766</v>
      </c>
      <c r="AB86" s="30"/>
      <c r="AC86" s="30"/>
      <c r="AD86" s="30"/>
    </row>
    <row r="87" spans="2:30" ht="12.75">
      <c r="B87" s="110" t="s">
        <v>45</v>
      </c>
      <c r="C87" s="106">
        <v>1675726</v>
      </c>
      <c r="D87" s="106">
        <v>1236071</v>
      </c>
      <c r="E87" s="106">
        <v>1113011</v>
      </c>
      <c r="F87" s="106">
        <v>1153548</v>
      </c>
      <c r="G87" s="106">
        <v>1071762</v>
      </c>
      <c r="H87" s="106">
        <v>1072031</v>
      </c>
      <c r="I87" s="106">
        <v>1018730</v>
      </c>
      <c r="J87" s="106">
        <v>973346</v>
      </c>
      <c r="K87" s="106">
        <v>960919</v>
      </c>
      <c r="L87" s="106">
        <v>911334</v>
      </c>
      <c r="M87" s="106">
        <v>900186</v>
      </c>
      <c r="N87" s="106">
        <v>925984</v>
      </c>
      <c r="O87" s="106">
        <v>923711</v>
      </c>
      <c r="P87" s="106">
        <v>940092</v>
      </c>
      <c r="Q87" s="106">
        <v>940901</v>
      </c>
      <c r="R87" s="106">
        <v>1008562</v>
      </c>
      <c r="S87" s="106">
        <v>958143</v>
      </c>
      <c r="T87" s="106">
        <v>955648</v>
      </c>
      <c r="U87" s="106">
        <v>941801</v>
      </c>
      <c r="V87" s="106">
        <v>947084</v>
      </c>
      <c r="W87" s="106">
        <v>916282</v>
      </c>
      <c r="X87" s="106">
        <v>906570</v>
      </c>
      <c r="Y87" s="106">
        <v>884710</v>
      </c>
      <c r="Z87" s="106">
        <v>942076</v>
      </c>
      <c r="AA87" s="106">
        <v>903809</v>
      </c>
      <c r="AB87" s="30"/>
      <c r="AC87" s="30"/>
      <c r="AD87" s="30"/>
    </row>
    <row r="88" spans="2:30" ht="12.75">
      <c r="B88" s="110" t="s">
        <v>23</v>
      </c>
      <c r="C88" s="107" t="s">
        <v>0</v>
      </c>
      <c r="D88" s="107" t="s">
        <v>0</v>
      </c>
      <c r="E88" s="106">
        <v>89669</v>
      </c>
      <c r="F88" s="106">
        <v>81485</v>
      </c>
      <c r="G88" s="106">
        <v>81564</v>
      </c>
      <c r="H88" s="106">
        <v>80697</v>
      </c>
      <c r="I88" s="106">
        <v>78663</v>
      </c>
      <c r="J88" s="106">
        <v>80695</v>
      </c>
      <c r="K88" s="106">
        <v>81965</v>
      </c>
      <c r="L88" s="106">
        <v>82271</v>
      </c>
      <c r="M88" s="106">
        <v>84614</v>
      </c>
      <c r="N88" s="106">
        <v>84300</v>
      </c>
      <c r="O88" s="106">
        <v>85118</v>
      </c>
      <c r="P88" s="106">
        <v>83473</v>
      </c>
      <c r="Q88" s="106">
        <v>77160</v>
      </c>
      <c r="R88" s="106">
        <v>77351</v>
      </c>
      <c r="S88" s="106">
        <v>78615</v>
      </c>
      <c r="T88" s="106">
        <v>79453</v>
      </c>
      <c r="U88" s="106">
        <v>73324</v>
      </c>
      <c r="V88" s="106">
        <v>76322</v>
      </c>
      <c r="W88" s="106">
        <v>75034</v>
      </c>
      <c r="X88" s="106">
        <v>72892</v>
      </c>
      <c r="Y88" s="106">
        <v>71870</v>
      </c>
      <c r="Z88" s="106">
        <v>72452</v>
      </c>
      <c r="AA88" s="106">
        <v>74691</v>
      </c>
      <c r="AB88" s="30"/>
      <c r="AC88" s="30"/>
      <c r="AD88" s="30"/>
    </row>
    <row r="89" spans="2:30" ht="12.75">
      <c r="B89" s="110" t="s">
        <v>46</v>
      </c>
      <c r="C89" s="106">
        <v>466146</v>
      </c>
      <c r="D89" s="106">
        <v>372029</v>
      </c>
      <c r="E89" s="106">
        <v>297052</v>
      </c>
      <c r="F89" s="106">
        <v>249919</v>
      </c>
      <c r="G89" s="106">
        <v>244492</v>
      </c>
      <c r="H89" s="106">
        <v>245459</v>
      </c>
      <c r="I89" s="106">
        <v>239080</v>
      </c>
      <c r="J89" s="106">
        <v>244012</v>
      </c>
      <c r="K89" s="106">
        <v>227097</v>
      </c>
      <c r="L89" s="106">
        <v>208621</v>
      </c>
      <c r="M89" s="106">
        <v>212950</v>
      </c>
      <c r="N89" s="106">
        <v>206251</v>
      </c>
      <c r="O89" s="106">
        <v>216901</v>
      </c>
      <c r="P89" s="106">
        <v>209667</v>
      </c>
      <c r="Q89" s="106">
        <v>196251</v>
      </c>
      <c r="R89" s="106">
        <v>196824</v>
      </c>
      <c r="S89" s="106">
        <v>190414</v>
      </c>
      <c r="T89" s="106">
        <v>198479</v>
      </c>
      <c r="U89" s="106">
        <v>191696</v>
      </c>
      <c r="V89" s="106">
        <v>182010</v>
      </c>
      <c r="W89" s="106">
        <v>191371</v>
      </c>
      <c r="X89" s="106">
        <v>194923</v>
      </c>
      <c r="Y89" s="106">
        <v>205584</v>
      </c>
      <c r="Z89" s="106">
        <v>216795</v>
      </c>
      <c r="AA89" s="106">
        <v>240857</v>
      </c>
      <c r="AB89" s="30"/>
      <c r="AC89" s="30"/>
      <c r="AD89" s="30"/>
    </row>
    <row r="90" spans="2:30" ht="12.75">
      <c r="B90" s="110" t="s">
        <v>24</v>
      </c>
      <c r="C90" s="106">
        <v>355527</v>
      </c>
      <c r="D90" s="106">
        <v>321318</v>
      </c>
      <c r="E90" s="106">
        <v>279102</v>
      </c>
      <c r="F90" s="106">
        <v>281377</v>
      </c>
      <c r="G90" s="106">
        <v>284876</v>
      </c>
      <c r="H90" s="106">
        <v>307202</v>
      </c>
      <c r="I90" s="106">
        <v>293144</v>
      </c>
      <c r="J90" s="106">
        <v>286110</v>
      </c>
      <c r="K90" s="106">
        <v>286299</v>
      </c>
      <c r="L90" s="106">
        <v>276436</v>
      </c>
      <c r="M90" s="106">
        <v>282770</v>
      </c>
      <c r="N90" s="106">
        <v>278819</v>
      </c>
      <c r="O90" s="106">
        <v>274930</v>
      </c>
      <c r="P90" s="106">
        <v>274009</v>
      </c>
      <c r="Q90" s="106">
        <v>269767</v>
      </c>
      <c r="R90" s="106">
        <v>264764</v>
      </c>
      <c r="S90" s="106">
        <v>263643</v>
      </c>
      <c r="T90" s="106">
        <v>263903</v>
      </c>
      <c r="U90" s="106">
        <v>277852</v>
      </c>
      <c r="V90" s="106">
        <v>249994</v>
      </c>
      <c r="W90" s="106">
        <v>274598</v>
      </c>
      <c r="X90" s="106">
        <v>263249</v>
      </c>
      <c r="Y90" s="106">
        <v>253894</v>
      </c>
      <c r="Z90" s="106">
        <v>252786</v>
      </c>
      <c r="AA90" s="106">
        <v>260716</v>
      </c>
      <c r="AB90" s="30"/>
      <c r="AC90" s="30"/>
      <c r="AD90" s="30"/>
    </row>
    <row r="91" spans="2:30" ht="12.75">
      <c r="B91" s="110" t="s">
        <v>47</v>
      </c>
      <c r="C91" s="106">
        <v>428459</v>
      </c>
      <c r="D91" s="106">
        <v>406913</v>
      </c>
      <c r="E91" s="106">
        <v>381206</v>
      </c>
      <c r="F91" s="106">
        <v>413299</v>
      </c>
      <c r="G91" s="106">
        <v>423812</v>
      </c>
      <c r="H91" s="106">
        <v>402093</v>
      </c>
      <c r="I91" s="106">
        <v>395142</v>
      </c>
      <c r="J91" s="106">
        <v>407368</v>
      </c>
      <c r="K91" s="106">
        <v>405422</v>
      </c>
      <c r="L91" s="106">
        <v>375071</v>
      </c>
      <c r="M91" s="106">
        <v>378013</v>
      </c>
      <c r="N91" s="106">
        <v>384574</v>
      </c>
      <c r="O91" s="106">
        <v>369911</v>
      </c>
      <c r="P91" s="106">
        <v>367401</v>
      </c>
      <c r="Q91" s="106">
        <v>365284</v>
      </c>
      <c r="R91" s="106">
        <v>351185</v>
      </c>
      <c r="S91" s="106">
        <v>346701</v>
      </c>
      <c r="T91" s="106">
        <v>353216</v>
      </c>
      <c r="U91" s="106">
        <v>370608</v>
      </c>
      <c r="V91" s="106">
        <v>325319</v>
      </c>
      <c r="W91" s="106">
        <v>350014</v>
      </c>
      <c r="X91" s="106">
        <v>345729</v>
      </c>
      <c r="Y91" s="106">
        <v>322668</v>
      </c>
      <c r="Z91" s="111">
        <v>341240</v>
      </c>
      <c r="AA91" s="111">
        <v>341240</v>
      </c>
      <c r="AB91" s="30"/>
      <c r="AC91" s="30"/>
      <c r="AD91" s="30"/>
    </row>
    <row r="92" spans="2:30" ht="12.75">
      <c r="B92" s="110" t="s">
        <v>21</v>
      </c>
      <c r="C92" s="106">
        <v>3249395</v>
      </c>
      <c r="D92" s="107" t="s">
        <v>0</v>
      </c>
      <c r="E92" s="107" t="s">
        <v>0</v>
      </c>
      <c r="F92" s="107" t="s">
        <v>0</v>
      </c>
      <c r="G92" s="107" t="s">
        <v>0</v>
      </c>
      <c r="H92" s="106">
        <v>2985543</v>
      </c>
      <c r="I92" s="107" t="s">
        <v>0</v>
      </c>
      <c r="J92" s="107" t="s">
        <v>0</v>
      </c>
      <c r="K92" s="107" t="s">
        <v>0</v>
      </c>
      <c r="L92" s="107" t="s">
        <v>0</v>
      </c>
      <c r="M92" s="106">
        <v>2838994</v>
      </c>
      <c r="N92" s="106">
        <v>2722322</v>
      </c>
      <c r="O92" s="106">
        <v>2714112</v>
      </c>
      <c r="P92" s="106">
        <v>2627827</v>
      </c>
      <c r="Q92" s="106">
        <v>2639470</v>
      </c>
      <c r="R92" s="106">
        <v>2570254</v>
      </c>
      <c r="S92" s="106">
        <v>2501237</v>
      </c>
      <c r="T92" s="106">
        <v>2429565</v>
      </c>
      <c r="U92" s="106">
        <v>2405053</v>
      </c>
      <c r="V92" s="106">
        <v>2343061</v>
      </c>
      <c r="W92" s="106">
        <v>2421576</v>
      </c>
      <c r="X92" s="106">
        <v>2403248</v>
      </c>
      <c r="Y92" s="106">
        <v>2358503</v>
      </c>
      <c r="Z92" s="106">
        <v>2362642</v>
      </c>
      <c r="AA92" s="106">
        <v>2420994</v>
      </c>
      <c r="AB92" s="30"/>
      <c r="AC92" s="30"/>
      <c r="AD92" s="30"/>
    </row>
    <row r="93" spans="2:30" ht="12.75">
      <c r="B93" s="110" t="s">
        <v>28</v>
      </c>
      <c r="C93" s="106">
        <v>211963</v>
      </c>
      <c r="D93" s="106">
        <v>213125</v>
      </c>
      <c r="E93" s="106">
        <v>213466</v>
      </c>
      <c r="F93" s="106">
        <v>209947</v>
      </c>
      <c r="G93" s="106">
        <v>210210</v>
      </c>
      <c r="H93" s="106">
        <v>212559</v>
      </c>
      <c r="I93" s="106">
        <v>216031</v>
      </c>
      <c r="J93" s="106">
        <v>217229</v>
      </c>
      <c r="K93" s="106">
        <v>217529</v>
      </c>
      <c r="L93" s="106">
        <v>212468</v>
      </c>
      <c r="M93" s="106">
        <v>215201</v>
      </c>
      <c r="N93" s="106">
        <v>209517</v>
      </c>
      <c r="O93" s="106">
        <v>210193</v>
      </c>
      <c r="P93" s="106">
        <v>214739</v>
      </c>
      <c r="Q93" s="106">
        <v>216390</v>
      </c>
      <c r="R93" s="106">
        <v>217611</v>
      </c>
      <c r="S93" s="106">
        <v>214611</v>
      </c>
      <c r="T93" s="106">
        <v>217410</v>
      </c>
      <c r="U93" s="106">
        <v>212855</v>
      </c>
      <c r="V93" s="106">
        <v>202276</v>
      </c>
      <c r="W93" s="106">
        <v>194859</v>
      </c>
      <c r="X93" s="106">
        <v>205458</v>
      </c>
      <c r="Y93" s="106">
        <v>203662</v>
      </c>
      <c r="Z93" s="106">
        <v>205541</v>
      </c>
      <c r="AA93" s="106">
        <v>209620</v>
      </c>
      <c r="AB93" s="30"/>
      <c r="AC93" s="30"/>
      <c r="AD93" s="30"/>
    </row>
    <row r="94" spans="2:30" ht="12.75">
      <c r="B94" s="110" t="s">
        <v>48</v>
      </c>
      <c r="C94" s="106">
        <v>291127</v>
      </c>
      <c r="D94" s="106">
        <v>290333</v>
      </c>
      <c r="E94" s="106">
        <v>286970</v>
      </c>
      <c r="F94" s="106">
        <v>279790</v>
      </c>
      <c r="G94" s="106">
        <v>277295</v>
      </c>
      <c r="H94" s="106">
        <v>273606</v>
      </c>
      <c r="I94" s="106">
        <v>270541</v>
      </c>
      <c r="J94" s="106">
        <v>259853</v>
      </c>
      <c r="K94" s="106">
        <v>260244</v>
      </c>
      <c r="L94" s="106">
        <v>256620</v>
      </c>
      <c r="M94" s="106">
        <v>257919</v>
      </c>
      <c r="N94" s="106">
        <v>258791</v>
      </c>
      <c r="O94" s="106">
        <v>259241</v>
      </c>
      <c r="P94" s="106">
        <v>253939</v>
      </c>
      <c r="Q94" s="106">
        <v>252002</v>
      </c>
      <c r="R94" s="106">
        <v>251414</v>
      </c>
      <c r="S94" s="106">
        <v>251168</v>
      </c>
      <c r="T94" s="106">
        <v>253949</v>
      </c>
      <c r="U94" s="106">
        <v>253180</v>
      </c>
      <c r="V94" s="106">
        <v>248158</v>
      </c>
      <c r="W94" s="106">
        <v>255208</v>
      </c>
      <c r="X94" s="106">
        <v>248490</v>
      </c>
      <c r="Y94" s="106">
        <v>246429</v>
      </c>
      <c r="Z94" s="106">
        <v>243581</v>
      </c>
      <c r="AA94" s="107" t="s">
        <v>0</v>
      </c>
      <c r="AB94" s="30"/>
      <c r="AC94" s="30"/>
      <c r="AD94" s="30"/>
    </row>
    <row r="95" spans="2:30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2:30" ht="12.75">
      <c r="B96" s="108" t="s">
        <v>107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2:30" ht="12.75">
      <c r="B97" s="108" t="s">
        <v>0</v>
      </c>
      <c r="C97" s="108" t="s">
        <v>108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2:30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113"/>
      <c r="O98" s="15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2:30" ht="12.75">
      <c r="B99" s="108" t="s">
        <v>88</v>
      </c>
      <c r="C99" s="108" t="s">
        <v>89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30"/>
      <c r="AC99" s="30"/>
      <c r="AD99" s="30"/>
    </row>
    <row r="100" spans="2:30" ht="12.75">
      <c r="B100" s="108" t="s">
        <v>66</v>
      </c>
      <c r="C100" s="108" t="s">
        <v>115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30"/>
      <c r="AC100" s="30"/>
      <c r="AD100" s="30"/>
    </row>
    <row r="101" spans="2:30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2:30" ht="12.75">
      <c r="B102" s="56" t="s">
        <v>67</v>
      </c>
      <c r="C102" s="56" t="s">
        <v>97</v>
      </c>
      <c r="D102" s="56" t="s">
        <v>98</v>
      </c>
      <c r="E102" s="56" t="s">
        <v>99</v>
      </c>
      <c r="F102" s="56" t="s">
        <v>100</v>
      </c>
      <c r="G102" s="56" t="s">
        <v>101</v>
      </c>
      <c r="H102" s="56" t="s">
        <v>68</v>
      </c>
      <c r="I102" s="56" t="s">
        <v>91</v>
      </c>
      <c r="J102" s="56" t="s">
        <v>92</v>
      </c>
      <c r="K102" s="56" t="s">
        <v>93</v>
      </c>
      <c r="L102" s="56" t="s">
        <v>94</v>
      </c>
      <c r="M102" s="56" t="s">
        <v>50</v>
      </c>
      <c r="N102" s="56" t="s">
        <v>51</v>
      </c>
      <c r="O102" s="56" t="s">
        <v>52</v>
      </c>
      <c r="P102" s="56" t="s">
        <v>53</v>
      </c>
      <c r="Q102" s="56" t="s">
        <v>54</v>
      </c>
      <c r="R102" s="56" t="s">
        <v>55</v>
      </c>
      <c r="S102" s="56" t="s">
        <v>56</v>
      </c>
      <c r="T102" s="56" t="s">
        <v>57</v>
      </c>
      <c r="U102" s="56" t="s">
        <v>58</v>
      </c>
      <c r="V102" s="56" t="s">
        <v>59</v>
      </c>
      <c r="W102" s="56" t="s">
        <v>60</v>
      </c>
      <c r="X102" s="56" t="s">
        <v>61</v>
      </c>
      <c r="Y102" s="56" t="s">
        <v>69</v>
      </c>
      <c r="Z102" s="56" t="s">
        <v>70</v>
      </c>
      <c r="AA102" s="56" t="s">
        <v>71</v>
      </c>
      <c r="AB102" s="30"/>
      <c r="AC102" s="30"/>
      <c r="AD102" s="30"/>
    </row>
    <row r="103" spans="2:30" ht="12.75">
      <c r="B103" s="56" t="s">
        <v>72</v>
      </c>
      <c r="C103" s="57" t="s">
        <v>0</v>
      </c>
      <c r="D103" s="57" t="s">
        <v>0</v>
      </c>
      <c r="E103" s="57" t="s">
        <v>0</v>
      </c>
      <c r="F103" s="57" t="s">
        <v>0</v>
      </c>
      <c r="G103" s="57" t="s">
        <v>0</v>
      </c>
      <c r="H103" s="57" t="s">
        <v>0</v>
      </c>
      <c r="I103" s="57" t="s">
        <v>0</v>
      </c>
      <c r="J103" s="57" t="s">
        <v>0</v>
      </c>
      <c r="K103" s="57" t="s">
        <v>0</v>
      </c>
      <c r="L103" s="57" t="s">
        <v>0</v>
      </c>
      <c r="M103" s="58">
        <f>SUM(M105:M132)</f>
        <v>10241252</v>
      </c>
      <c r="N103" s="58">
        <f aca="true" t="shared" si="10" ref="N103:P103">SUM(N105:N132)</f>
        <v>10111154</v>
      </c>
      <c r="O103" s="58">
        <f t="shared" si="10"/>
        <v>10017988</v>
      </c>
      <c r="P103" s="58">
        <f t="shared" si="10"/>
        <v>9928480</v>
      </c>
      <c r="Q103" s="59">
        <v>9843784</v>
      </c>
      <c r="R103" s="59">
        <v>9789544</v>
      </c>
      <c r="S103" s="59">
        <v>9744414</v>
      </c>
      <c r="T103" s="59">
        <v>9753010</v>
      </c>
      <c r="U103" s="59">
        <v>9621813</v>
      </c>
      <c r="V103" s="59">
        <v>9488027</v>
      </c>
      <c r="W103" s="59">
        <v>9425057</v>
      </c>
      <c r="X103" s="59">
        <v>9305348</v>
      </c>
      <c r="Y103" s="59">
        <v>9202875</v>
      </c>
      <c r="Z103" s="59">
        <v>9225668</v>
      </c>
      <c r="AA103" s="58">
        <f>SUM(AA105:AA132)</f>
        <v>9260496</v>
      </c>
      <c r="AB103" s="30"/>
      <c r="AC103" s="30"/>
      <c r="AD103" s="30"/>
    </row>
    <row r="104" spans="2:30" ht="12.75">
      <c r="B104" s="110" t="s">
        <v>95</v>
      </c>
      <c r="C104" s="107" t="s">
        <v>0</v>
      </c>
      <c r="D104" s="107" t="s">
        <v>0</v>
      </c>
      <c r="E104" s="107" t="s">
        <v>0</v>
      </c>
      <c r="F104" s="107" t="s">
        <v>0</v>
      </c>
      <c r="G104" s="107" t="s">
        <v>0</v>
      </c>
      <c r="H104" s="106">
        <v>8740164</v>
      </c>
      <c r="I104" s="107" t="s">
        <v>0</v>
      </c>
      <c r="J104" s="107" t="s">
        <v>0</v>
      </c>
      <c r="K104" s="107" t="s">
        <v>0</v>
      </c>
      <c r="L104" s="107" t="s">
        <v>0</v>
      </c>
      <c r="M104" s="106">
        <v>8587368</v>
      </c>
      <c r="N104" s="106">
        <v>8478821</v>
      </c>
      <c r="O104" s="106">
        <v>8308369</v>
      </c>
      <c r="P104" s="106">
        <v>8224519</v>
      </c>
      <c r="Q104" s="106">
        <v>8138012</v>
      </c>
      <c r="R104" s="106">
        <v>8075810</v>
      </c>
      <c r="S104" s="106">
        <v>8009557</v>
      </c>
      <c r="T104" s="106">
        <v>8031567</v>
      </c>
      <c r="U104" s="106">
        <v>7963742</v>
      </c>
      <c r="V104" s="106">
        <v>7889205</v>
      </c>
      <c r="W104" s="106">
        <v>7874911</v>
      </c>
      <c r="X104" s="106">
        <v>7780991</v>
      </c>
      <c r="Y104" s="106">
        <v>7708134</v>
      </c>
      <c r="Z104" s="106">
        <v>7751134</v>
      </c>
      <c r="AA104" s="111">
        <f>SUM(AA105+AA108+AA109+AA111+AA112+AA113+AA114+AA116+AA120+AA123+AA124+AA126+AA130+AA131+AA132)</f>
        <v>7784631</v>
      </c>
      <c r="AB104" s="30"/>
      <c r="AC104" s="30"/>
      <c r="AD104" s="30"/>
    </row>
    <row r="105" spans="2:30" ht="12.75">
      <c r="B105" s="110" t="s">
        <v>31</v>
      </c>
      <c r="C105" s="106">
        <v>328739</v>
      </c>
      <c r="D105" s="106">
        <v>324787</v>
      </c>
      <c r="E105" s="106">
        <v>323411</v>
      </c>
      <c r="F105" s="106">
        <v>329896</v>
      </c>
      <c r="G105" s="106">
        <v>329451</v>
      </c>
      <c r="H105" s="106">
        <v>334847</v>
      </c>
      <c r="I105" s="106">
        <v>338343</v>
      </c>
      <c r="J105" s="106">
        <v>335381</v>
      </c>
      <c r="K105" s="106">
        <v>336268</v>
      </c>
      <c r="L105" s="106">
        <v>336595</v>
      </c>
      <c r="M105" s="106">
        <v>296252</v>
      </c>
      <c r="N105" s="106">
        <v>285594</v>
      </c>
      <c r="O105" s="106">
        <v>278560</v>
      </c>
      <c r="P105" s="106">
        <v>262730</v>
      </c>
      <c r="Q105" s="106">
        <v>257751</v>
      </c>
      <c r="R105" s="106">
        <v>253741</v>
      </c>
      <c r="S105" s="106">
        <v>249959</v>
      </c>
      <c r="T105" s="106">
        <v>243164</v>
      </c>
      <c r="U105" s="106">
        <v>233639</v>
      </c>
      <c r="V105" s="106">
        <v>234607</v>
      </c>
      <c r="W105" s="106">
        <v>237137</v>
      </c>
      <c r="X105" s="106">
        <v>233621</v>
      </c>
      <c r="Y105" s="106">
        <v>232281</v>
      </c>
      <c r="Z105" s="106">
        <v>233855</v>
      </c>
      <c r="AA105" s="106">
        <v>229547</v>
      </c>
      <c r="AB105" s="30"/>
      <c r="AC105" s="30"/>
      <c r="AD105" s="30"/>
    </row>
    <row r="106" spans="2:30" ht="12.75">
      <c r="B106" s="110" t="s">
        <v>32</v>
      </c>
      <c r="C106" s="106">
        <v>328875</v>
      </c>
      <c r="D106" s="106">
        <v>314200</v>
      </c>
      <c r="E106" s="106">
        <v>284110</v>
      </c>
      <c r="F106" s="106">
        <v>236141</v>
      </c>
      <c r="G106" s="106">
        <v>190674</v>
      </c>
      <c r="H106" s="106">
        <v>166474</v>
      </c>
      <c r="I106" s="106">
        <v>163367</v>
      </c>
      <c r="J106" s="106">
        <v>156677</v>
      </c>
      <c r="K106" s="106">
        <v>147347</v>
      </c>
      <c r="L106" s="106">
        <v>150861</v>
      </c>
      <c r="M106" s="106">
        <v>137122</v>
      </c>
      <c r="N106" s="106">
        <v>116693</v>
      </c>
      <c r="O106" s="106">
        <v>120276</v>
      </c>
      <c r="P106" s="106">
        <v>126587</v>
      </c>
      <c r="Q106" s="106">
        <v>125324</v>
      </c>
      <c r="R106" s="106">
        <v>120156</v>
      </c>
      <c r="S106" s="106">
        <v>117698</v>
      </c>
      <c r="T106" s="106">
        <v>114740</v>
      </c>
      <c r="U106" s="106">
        <v>108210</v>
      </c>
      <c r="V106" s="106">
        <v>101710</v>
      </c>
      <c r="W106" s="106">
        <v>96779</v>
      </c>
      <c r="X106" s="106">
        <v>93820</v>
      </c>
      <c r="Y106" s="106">
        <v>90971</v>
      </c>
      <c r="Z106" s="106">
        <v>89568</v>
      </c>
      <c r="AA106" s="106">
        <v>93294</v>
      </c>
      <c r="AB106" s="30"/>
      <c r="AC106" s="30"/>
      <c r="AD106" s="30"/>
    </row>
    <row r="107" spans="2:30" ht="12.75">
      <c r="B107" s="110" t="s">
        <v>20</v>
      </c>
      <c r="C107" s="106">
        <v>243107</v>
      </c>
      <c r="D107" s="106">
        <v>231132</v>
      </c>
      <c r="E107" s="106">
        <v>209784</v>
      </c>
      <c r="F107" s="106">
        <v>188509</v>
      </c>
      <c r="G107" s="106">
        <v>166010</v>
      </c>
      <c r="H107" s="106">
        <v>158352</v>
      </c>
      <c r="I107" s="106">
        <v>160297</v>
      </c>
      <c r="J107" s="106">
        <v>154844</v>
      </c>
      <c r="K107" s="106">
        <v>148273</v>
      </c>
      <c r="L107" s="106">
        <v>148698</v>
      </c>
      <c r="M107" s="106">
        <v>142506</v>
      </c>
      <c r="N107" s="106">
        <v>139946</v>
      </c>
      <c r="O107" s="106">
        <v>137256</v>
      </c>
      <c r="P107" s="106">
        <v>131198</v>
      </c>
      <c r="Q107" s="106">
        <v>126152</v>
      </c>
      <c r="R107" s="106">
        <v>123849</v>
      </c>
      <c r="S107" s="106">
        <v>122440</v>
      </c>
      <c r="T107" s="106">
        <v>123101</v>
      </c>
      <c r="U107" s="106">
        <v>122155</v>
      </c>
      <c r="V107" s="106">
        <v>113757</v>
      </c>
      <c r="W107" s="106">
        <v>108635</v>
      </c>
      <c r="X107" s="106">
        <v>103985</v>
      </c>
      <c r="Y107" s="106">
        <v>100750</v>
      </c>
      <c r="Z107" s="106">
        <v>99937</v>
      </c>
      <c r="AA107" s="106">
        <v>92415</v>
      </c>
      <c r="AB107" s="30"/>
      <c r="AC107" s="30"/>
      <c r="AD107" s="30"/>
    </row>
    <row r="108" spans="2:30" ht="12.75">
      <c r="B108" s="110" t="s">
        <v>33</v>
      </c>
      <c r="C108" s="106">
        <v>297675</v>
      </c>
      <c r="D108" s="106">
        <v>296058</v>
      </c>
      <c r="E108" s="106">
        <v>297583</v>
      </c>
      <c r="F108" s="106">
        <v>297421</v>
      </c>
      <c r="G108" s="106">
        <v>287759</v>
      </c>
      <c r="H108" s="106">
        <v>279413</v>
      </c>
      <c r="I108" s="106">
        <v>279244</v>
      </c>
      <c r="J108" s="106">
        <v>277336</v>
      </c>
      <c r="K108" s="106">
        <v>281768</v>
      </c>
      <c r="L108" s="106">
        <v>274745</v>
      </c>
      <c r="M108" s="106">
        <v>274243</v>
      </c>
      <c r="N108" s="106">
        <v>280616</v>
      </c>
      <c r="O108" s="106">
        <v>285065</v>
      </c>
      <c r="P108" s="106">
        <v>279746</v>
      </c>
      <c r="Q108" s="106">
        <v>284469</v>
      </c>
      <c r="R108" s="106">
        <v>281927</v>
      </c>
      <c r="S108" s="106">
        <v>270814</v>
      </c>
      <c r="T108" s="106">
        <v>278743</v>
      </c>
      <c r="U108" s="106">
        <v>273814</v>
      </c>
      <c r="V108" s="106">
        <v>264668</v>
      </c>
      <c r="W108" s="106">
        <v>265447</v>
      </c>
      <c r="X108" s="106">
        <v>264233</v>
      </c>
      <c r="Y108" s="106">
        <v>262573</v>
      </c>
      <c r="Z108" s="106">
        <v>261436</v>
      </c>
      <c r="AA108" s="106">
        <v>261903</v>
      </c>
      <c r="AB108" s="30"/>
      <c r="AC108" s="30"/>
      <c r="AD108" s="30"/>
    </row>
    <row r="109" spans="2:30" ht="12.75">
      <c r="B109" s="110" t="s">
        <v>73</v>
      </c>
      <c r="C109" s="106">
        <v>1573600</v>
      </c>
      <c r="D109" s="106">
        <v>1396213</v>
      </c>
      <c r="E109" s="106">
        <v>1360213</v>
      </c>
      <c r="F109" s="106">
        <v>1354631</v>
      </c>
      <c r="G109" s="106">
        <v>1347233</v>
      </c>
      <c r="H109" s="106">
        <v>1349402</v>
      </c>
      <c r="I109" s="106">
        <v>1354716</v>
      </c>
      <c r="J109" s="106">
        <v>1333354</v>
      </c>
      <c r="K109" s="106">
        <v>1332731</v>
      </c>
      <c r="L109" s="106">
        <v>1315264</v>
      </c>
      <c r="M109" s="106">
        <v>1312639</v>
      </c>
      <c r="N109" s="106">
        <v>1304268</v>
      </c>
      <c r="O109" s="106">
        <v>1281183</v>
      </c>
      <c r="P109" s="106">
        <v>1279205</v>
      </c>
      <c r="Q109" s="106">
        <v>1255402</v>
      </c>
      <c r="R109" s="106">
        <v>1254203</v>
      </c>
      <c r="S109" s="106">
        <v>1242293</v>
      </c>
      <c r="T109" s="106">
        <v>1252253</v>
      </c>
      <c r="U109" s="106">
        <v>1260630</v>
      </c>
      <c r="V109" s="106">
        <v>1259540</v>
      </c>
      <c r="W109" s="106">
        <v>1245772</v>
      </c>
      <c r="X109" s="106">
        <v>1242264</v>
      </c>
      <c r="Y109" s="106">
        <v>1259568</v>
      </c>
      <c r="Z109" s="106">
        <v>1277241</v>
      </c>
      <c r="AA109" s="186">
        <v>1277241</v>
      </c>
      <c r="AB109" s="30"/>
      <c r="AC109" s="30"/>
      <c r="AD109" s="30"/>
    </row>
    <row r="110" spans="2:30" ht="12.75">
      <c r="B110" s="110" t="s">
        <v>34</v>
      </c>
      <c r="C110" s="107" t="s">
        <v>0</v>
      </c>
      <c r="D110" s="107" t="s">
        <v>0</v>
      </c>
      <c r="E110" s="107" t="s">
        <v>0</v>
      </c>
      <c r="F110" s="107" t="s">
        <v>0</v>
      </c>
      <c r="G110" s="107" t="s">
        <v>0</v>
      </c>
      <c r="H110" s="107" t="s">
        <v>0</v>
      </c>
      <c r="I110" s="107" t="s">
        <v>0</v>
      </c>
      <c r="J110" s="107" t="s">
        <v>0</v>
      </c>
      <c r="K110" s="107" t="s">
        <v>0</v>
      </c>
      <c r="L110" s="107" t="s">
        <v>0</v>
      </c>
      <c r="M110" s="107" t="s">
        <v>0</v>
      </c>
      <c r="N110" s="107" t="s">
        <v>0</v>
      </c>
      <c r="O110" s="107" t="s">
        <v>0</v>
      </c>
      <c r="P110" s="107" t="s">
        <v>0</v>
      </c>
      <c r="Q110" s="106">
        <v>22998</v>
      </c>
      <c r="R110" s="106">
        <v>22680</v>
      </c>
      <c r="S110" s="106">
        <v>22468</v>
      </c>
      <c r="T110" s="106">
        <v>22004</v>
      </c>
      <c r="U110" s="106">
        <v>21595</v>
      </c>
      <c r="V110" s="106">
        <v>21421</v>
      </c>
      <c r="W110" s="106">
        <v>21862</v>
      </c>
      <c r="X110" s="106">
        <v>22282</v>
      </c>
      <c r="Y110" s="106">
        <v>22428</v>
      </c>
      <c r="Z110" s="106">
        <v>23003</v>
      </c>
      <c r="AA110" s="106">
        <v>23067</v>
      </c>
      <c r="AB110" s="30"/>
      <c r="AC110" s="30"/>
      <c r="AD110" s="30"/>
    </row>
    <row r="111" spans="2:30" ht="12.75">
      <c r="B111" s="110" t="s">
        <v>35</v>
      </c>
      <c r="C111" s="106">
        <v>465581</v>
      </c>
      <c r="D111" s="106">
        <v>473436</v>
      </c>
      <c r="E111" s="106">
        <v>480741</v>
      </c>
      <c r="F111" s="106">
        <v>481046</v>
      </c>
      <c r="G111" s="106">
        <v>481419</v>
      </c>
      <c r="H111" s="106">
        <v>484436</v>
      </c>
      <c r="I111" s="106">
        <v>499484</v>
      </c>
      <c r="J111" s="106">
        <v>512852</v>
      </c>
      <c r="K111" s="106">
        <v>523896</v>
      </c>
      <c r="L111" s="106">
        <v>508774</v>
      </c>
      <c r="M111" s="106">
        <v>487060</v>
      </c>
      <c r="N111" s="106">
        <v>485926</v>
      </c>
      <c r="O111" s="106">
        <v>483128</v>
      </c>
      <c r="P111" s="106">
        <v>482678</v>
      </c>
      <c r="Q111" s="106">
        <v>481487</v>
      </c>
      <c r="R111" s="106">
        <v>474811</v>
      </c>
      <c r="S111" s="106">
        <v>470707</v>
      </c>
      <c r="T111" s="106">
        <v>461681</v>
      </c>
      <c r="U111" s="106">
        <v>458236</v>
      </c>
      <c r="V111" s="106">
        <v>454666</v>
      </c>
      <c r="W111" s="106">
        <v>443858</v>
      </c>
      <c r="X111" s="106">
        <v>439061</v>
      </c>
      <c r="Y111" s="106">
        <v>452976</v>
      </c>
      <c r="Z111" s="106">
        <v>462299</v>
      </c>
      <c r="AA111" s="186">
        <v>462299</v>
      </c>
      <c r="AB111" s="30"/>
      <c r="AC111" s="30"/>
      <c r="AD111" s="30"/>
    </row>
    <row r="112" spans="2:30" ht="12.75">
      <c r="B112" s="110" t="s">
        <v>36</v>
      </c>
      <c r="C112" s="106">
        <v>290803</v>
      </c>
      <c r="D112" s="106">
        <v>291402</v>
      </c>
      <c r="E112" s="106">
        <v>290452</v>
      </c>
      <c r="F112" s="106">
        <v>289354</v>
      </c>
      <c r="G112" s="106">
        <v>291169</v>
      </c>
      <c r="H112" s="106">
        <v>295090</v>
      </c>
      <c r="I112" s="106">
        <v>296878</v>
      </c>
      <c r="J112" s="106">
        <v>297407</v>
      </c>
      <c r="K112" s="106">
        <v>298925</v>
      </c>
      <c r="L112" s="106">
        <v>303100</v>
      </c>
      <c r="M112" s="106">
        <v>298405</v>
      </c>
      <c r="N112" s="106">
        <v>298657</v>
      </c>
      <c r="O112" s="106">
        <v>301721</v>
      </c>
      <c r="P112" s="106">
        <v>296274</v>
      </c>
      <c r="Q112" s="106">
        <v>293362</v>
      </c>
      <c r="R112" s="106">
        <v>292496</v>
      </c>
      <c r="S112" s="106">
        <v>293998</v>
      </c>
      <c r="T112" s="106">
        <v>292089</v>
      </c>
      <c r="U112" s="106">
        <v>290237</v>
      </c>
      <c r="V112" s="106">
        <v>295536</v>
      </c>
      <c r="W112" s="106">
        <v>294859</v>
      </c>
      <c r="X112" s="106">
        <v>294251</v>
      </c>
      <c r="Y112" s="106">
        <v>293626</v>
      </c>
      <c r="Z112" s="106">
        <v>294540</v>
      </c>
      <c r="AA112" s="106">
        <v>293226</v>
      </c>
      <c r="AB112" s="30"/>
      <c r="AC112" s="30"/>
      <c r="AD112" s="30"/>
    </row>
    <row r="113" spans="2:30" ht="12.75">
      <c r="B113" s="110" t="s">
        <v>37</v>
      </c>
      <c r="C113" s="106">
        <v>656264</v>
      </c>
      <c r="D113" s="106">
        <v>658813</v>
      </c>
      <c r="E113" s="106">
        <v>662305</v>
      </c>
      <c r="F113" s="106">
        <v>666536</v>
      </c>
      <c r="G113" s="106">
        <v>682738</v>
      </c>
      <c r="H113" s="106">
        <v>688537</v>
      </c>
      <c r="I113" s="106">
        <v>715412</v>
      </c>
      <c r="J113" s="106">
        <v>715876</v>
      </c>
      <c r="K113" s="106">
        <v>738648</v>
      </c>
      <c r="L113" s="106">
        <v>748539</v>
      </c>
      <c r="M113" s="106">
        <v>772149</v>
      </c>
      <c r="N113" s="106">
        <v>801394</v>
      </c>
      <c r="O113" s="106">
        <v>800041</v>
      </c>
      <c r="P113" s="106">
        <v>814884</v>
      </c>
      <c r="Q113" s="106">
        <v>811596</v>
      </c>
      <c r="R113" s="106">
        <v>804390</v>
      </c>
      <c r="S113" s="106">
        <v>807248</v>
      </c>
      <c r="T113" s="106">
        <v>823708</v>
      </c>
      <c r="U113" s="106">
        <v>797419</v>
      </c>
      <c r="V113" s="106">
        <v>789751</v>
      </c>
      <c r="W113" s="106">
        <v>788069</v>
      </c>
      <c r="X113" s="106">
        <v>776614</v>
      </c>
      <c r="Y113" s="106">
        <v>755122</v>
      </c>
      <c r="Z113" s="106">
        <v>743789</v>
      </c>
      <c r="AA113" s="106">
        <v>757237</v>
      </c>
      <c r="AB113" s="30"/>
      <c r="AC113" s="30"/>
      <c r="AD113" s="30"/>
    </row>
    <row r="114" spans="2:30" ht="12.75">
      <c r="B114" s="110" t="s">
        <v>22</v>
      </c>
      <c r="C114" s="106">
        <v>1908426</v>
      </c>
      <c r="D114" s="106">
        <v>1885792</v>
      </c>
      <c r="E114" s="106">
        <v>1871246</v>
      </c>
      <c r="F114" s="106">
        <v>1862062</v>
      </c>
      <c r="G114" s="106">
        <v>1869643</v>
      </c>
      <c r="H114" s="106">
        <v>1880134</v>
      </c>
      <c r="I114" s="106">
        <v>1884055</v>
      </c>
      <c r="J114" s="106">
        <v>1871101</v>
      </c>
      <c r="K114" s="106">
        <v>1863887</v>
      </c>
      <c r="L114" s="106">
        <v>1858505</v>
      </c>
      <c r="M114" s="106">
        <v>1923539</v>
      </c>
      <c r="N114" s="106">
        <v>1927363</v>
      </c>
      <c r="O114" s="106">
        <v>1885676</v>
      </c>
      <c r="P114" s="106">
        <v>1834754</v>
      </c>
      <c r="Q114" s="106">
        <v>1803315</v>
      </c>
      <c r="R114" s="106">
        <v>1790209</v>
      </c>
      <c r="S114" s="106">
        <v>1785712</v>
      </c>
      <c r="T114" s="106">
        <v>1797842</v>
      </c>
      <c r="U114" s="106">
        <v>1801167</v>
      </c>
      <c r="V114" s="106">
        <v>1786305</v>
      </c>
      <c r="W114" s="106">
        <v>1777207</v>
      </c>
      <c r="X114" s="106">
        <v>1741960</v>
      </c>
      <c r="Y114" s="106">
        <v>1705149</v>
      </c>
      <c r="Z114" s="106">
        <v>1711695</v>
      </c>
      <c r="AA114" s="106">
        <v>1720119</v>
      </c>
      <c r="AB114" s="30"/>
      <c r="AC114" s="30"/>
      <c r="AD114" s="30"/>
    </row>
    <row r="115" spans="2:30" ht="12.75">
      <c r="B115" s="110" t="s">
        <v>38</v>
      </c>
      <c r="C115" s="107" t="s">
        <v>0</v>
      </c>
      <c r="D115" s="107" t="s">
        <v>0</v>
      </c>
      <c r="E115" s="107" t="s">
        <v>0</v>
      </c>
      <c r="F115" s="107" t="s">
        <v>0</v>
      </c>
      <c r="G115" s="107" t="s">
        <v>0</v>
      </c>
      <c r="H115" s="107" t="s">
        <v>0</v>
      </c>
      <c r="I115" s="107" t="s">
        <v>0</v>
      </c>
      <c r="J115" s="107" t="s">
        <v>0</v>
      </c>
      <c r="K115" s="107" t="s">
        <v>0</v>
      </c>
      <c r="L115" s="107" t="s">
        <v>0</v>
      </c>
      <c r="M115" s="106">
        <v>66554</v>
      </c>
      <c r="N115" s="106">
        <v>67136</v>
      </c>
      <c r="O115" s="106">
        <v>67449</v>
      </c>
      <c r="P115" s="106">
        <v>69808</v>
      </c>
      <c r="Q115" s="106">
        <v>72921</v>
      </c>
      <c r="R115" s="106">
        <v>69449</v>
      </c>
      <c r="S115" s="106">
        <v>72097</v>
      </c>
      <c r="T115" s="106">
        <v>68099</v>
      </c>
      <c r="U115" s="106">
        <v>62934</v>
      </c>
      <c r="V115" s="106">
        <v>65330</v>
      </c>
      <c r="W115" s="106">
        <v>64554</v>
      </c>
      <c r="X115" s="106">
        <v>63615</v>
      </c>
      <c r="Y115" s="106">
        <v>63818</v>
      </c>
      <c r="Z115" s="106">
        <v>60397</v>
      </c>
      <c r="AA115" s="106">
        <v>61432</v>
      </c>
      <c r="AB115" s="30"/>
      <c r="AC115" s="30"/>
      <c r="AD115" s="30"/>
    </row>
    <row r="116" spans="2:30" ht="12.75">
      <c r="B116" s="110" t="s">
        <v>39</v>
      </c>
      <c r="C116" s="106">
        <v>959058</v>
      </c>
      <c r="D116" s="106">
        <v>950743</v>
      </c>
      <c r="E116" s="106">
        <v>918517</v>
      </c>
      <c r="F116" s="106">
        <v>914684</v>
      </c>
      <c r="G116" s="106">
        <v>924127</v>
      </c>
      <c r="H116" s="106">
        <v>939416</v>
      </c>
      <c r="I116" s="106">
        <v>942520</v>
      </c>
      <c r="J116" s="106">
        <v>940796</v>
      </c>
      <c r="K116" s="106">
        <v>948181</v>
      </c>
      <c r="L116" s="106">
        <v>957624</v>
      </c>
      <c r="M116" s="106">
        <v>936273</v>
      </c>
      <c r="N116" s="106">
        <v>902382</v>
      </c>
      <c r="O116" s="106">
        <v>872976</v>
      </c>
      <c r="P116" s="106">
        <v>866159</v>
      </c>
      <c r="Q116" s="106">
        <v>848423</v>
      </c>
      <c r="R116" s="106">
        <v>843119</v>
      </c>
      <c r="S116" s="106">
        <v>831612</v>
      </c>
      <c r="T116" s="106">
        <v>858362</v>
      </c>
      <c r="U116" s="106">
        <v>856561</v>
      </c>
      <c r="V116" s="106">
        <v>859131</v>
      </c>
      <c r="W116" s="106">
        <v>838415</v>
      </c>
      <c r="X116" s="106">
        <v>839779</v>
      </c>
      <c r="Y116" s="106">
        <v>827222</v>
      </c>
      <c r="Z116" s="106">
        <v>836298</v>
      </c>
      <c r="AA116" s="106">
        <v>826324</v>
      </c>
      <c r="AB116" s="30"/>
      <c r="AC116" s="30"/>
      <c r="AD116" s="30"/>
    </row>
    <row r="117" spans="2:30" ht="12.75">
      <c r="B117" s="110" t="s">
        <v>40</v>
      </c>
      <c r="C117" s="106">
        <v>18027</v>
      </c>
      <c r="D117" s="106">
        <v>18129</v>
      </c>
      <c r="E117" s="106">
        <v>18912</v>
      </c>
      <c r="F117" s="106">
        <v>19998</v>
      </c>
      <c r="G117" s="106">
        <v>19971</v>
      </c>
      <c r="H117" s="106">
        <v>20666</v>
      </c>
      <c r="I117" s="106">
        <v>21540</v>
      </c>
      <c r="J117" s="106">
        <v>22488</v>
      </c>
      <c r="K117" s="106">
        <v>22581</v>
      </c>
      <c r="L117" s="106">
        <v>22584</v>
      </c>
      <c r="M117" s="106">
        <v>23404</v>
      </c>
      <c r="N117" s="106">
        <v>25475</v>
      </c>
      <c r="O117" s="106">
        <v>26904</v>
      </c>
      <c r="P117" s="106">
        <v>25451</v>
      </c>
      <c r="Q117" s="106">
        <v>24522</v>
      </c>
      <c r="R117" s="106">
        <v>22770</v>
      </c>
      <c r="S117" s="106">
        <v>21324</v>
      </c>
      <c r="T117" s="106">
        <v>22514</v>
      </c>
      <c r="U117" s="106">
        <v>22212</v>
      </c>
      <c r="V117" s="106">
        <v>21699</v>
      </c>
      <c r="W117" s="106">
        <v>22591</v>
      </c>
      <c r="X117" s="106">
        <v>22251</v>
      </c>
      <c r="Y117" s="106">
        <v>21207</v>
      </c>
      <c r="Z117" s="106">
        <v>19465</v>
      </c>
      <c r="AA117" s="106">
        <v>19465</v>
      </c>
      <c r="AB117" s="30"/>
      <c r="AC117" s="30"/>
      <c r="AD117" s="30"/>
    </row>
    <row r="118" spans="2:30" ht="12.75">
      <c r="B118" s="110" t="s">
        <v>41</v>
      </c>
      <c r="C118" s="106">
        <v>95589</v>
      </c>
      <c r="D118" s="106">
        <v>91606</v>
      </c>
      <c r="E118" s="106">
        <v>74687</v>
      </c>
      <c r="F118" s="106">
        <v>50578</v>
      </c>
      <c r="G118" s="106">
        <v>44558</v>
      </c>
      <c r="H118" s="106">
        <v>44369</v>
      </c>
      <c r="I118" s="106">
        <v>42618</v>
      </c>
      <c r="J118" s="106">
        <v>40134</v>
      </c>
      <c r="K118" s="106">
        <v>37084</v>
      </c>
      <c r="L118" s="106">
        <v>32771</v>
      </c>
      <c r="M118" s="106">
        <v>33033</v>
      </c>
      <c r="N118" s="106">
        <v>35117</v>
      </c>
      <c r="O118" s="106">
        <v>34918</v>
      </c>
      <c r="P118" s="106">
        <v>34303</v>
      </c>
      <c r="Q118" s="106">
        <v>33414</v>
      </c>
      <c r="R118" s="106">
        <v>34071</v>
      </c>
      <c r="S118" s="106">
        <v>34493</v>
      </c>
      <c r="T118" s="106">
        <v>35563</v>
      </c>
      <c r="U118" s="106">
        <v>34203</v>
      </c>
      <c r="V118" s="106">
        <v>33611</v>
      </c>
      <c r="W118" s="106">
        <v>34081</v>
      </c>
      <c r="X118" s="106">
        <v>34141</v>
      </c>
      <c r="Y118" s="106">
        <v>35122</v>
      </c>
      <c r="Z118" s="106">
        <v>36179</v>
      </c>
      <c r="AA118" s="106">
        <v>37415</v>
      </c>
      <c r="AB118" s="30"/>
      <c r="AC118" s="30"/>
      <c r="AD118" s="30"/>
    </row>
    <row r="119" spans="2:30" ht="12.75">
      <c r="B119" s="110" t="s">
        <v>42</v>
      </c>
      <c r="C119" s="106">
        <v>170774</v>
      </c>
      <c r="D119" s="106">
        <v>159358</v>
      </c>
      <c r="E119" s="106">
        <v>118558</v>
      </c>
      <c r="F119" s="106">
        <v>100170</v>
      </c>
      <c r="G119" s="106">
        <v>89623</v>
      </c>
      <c r="H119" s="106">
        <v>85661</v>
      </c>
      <c r="I119" s="106">
        <v>84040</v>
      </c>
      <c r="J119" s="106">
        <v>84231</v>
      </c>
      <c r="K119" s="106">
        <v>77409</v>
      </c>
      <c r="L119" s="106">
        <v>71090</v>
      </c>
      <c r="M119" s="106">
        <v>64112</v>
      </c>
      <c r="N119" s="106">
        <v>67457</v>
      </c>
      <c r="O119" s="106">
        <v>69627</v>
      </c>
      <c r="P119" s="106">
        <v>72247</v>
      </c>
      <c r="Q119" s="106">
        <v>72274</v>
      </c>
      <c r="R119" s="106">
        <v>73550</v>
      </c>
      <c r="S119" s="106">
        <v>75493</v>
      </c>
      <c r="T119" s="106">
        <v>72752</v>
      </c>
      <c r="U119" s="106">
        <v>71604</v>
      </c>
      <c r="V119" s="106">
        <v>70302</v>
      </c>
      <c r="W119" s="106">
        <v>69976</v>
      </c>
      <c r="X119" s="106">
        <v>67232</v>
      </c>
      <c r="Y119" s="106">
        <v>67161</v>
      </c>
      <c r="Z119" s="106">
        <v>65954</v>
      </c>
      <c r="AA119" s="106">
        <v>67212</v>
      </c>
      <c r="AB119" s="30"/>
      <c r="AC119" s="30"/>
      <c r="AD119" s="30"/>
    </row>
    <row r="120" spans="2:30" ht="12.75">
      <c r="B120" s="110" t="s">
        <v>29</v>
      </c>
      <c r="C120" s="106">
        <v>15473</v>
      </c>
      <c r="D120" s="106">
        <v>15242</v>
      </c>
      <c r="E120" s="106">
        <v>15138</v>
      </c>
      <c r="F120" s="106">
        <v>15071</v>
      </c>
      <c r="G120" s="106">
        <v>14524</v>
      </c>
      <c r="H120" s="106">
        <v>14972</v>
      </c>
      <c r="I120" s="106">
        <v>15196</v>
      </c>
      <c r="J120" s="106">
        <v>15157</v>
      </c>
      <c r="K120" s="106">
        <v>15049</v>
      </c>
      <c r="L120" s="106">
        <v>15165</v>
      </c>
      <c r="M120" s="106">
        <v>15014</v>
      </c>
      <c r="N120" s="106">
        <v>15071</v>
      </c>
      <c r="O120" s="106">
        <v>14643</v>
      </c>
      <c r="P120" s="106">
        <v>14288</v>
      </c>
      <c r="Q120" s="106">
        <v>14198</v>
      </c>
      <c r="R120" s="106">
        <v>14272</v>
      </c>
      <c r="S120" s="106">
        <v>14078</v>
      </c>
      <c r="T120" s="106">
        <v>14587</v>
      </c>
      <c r="U120" s="106">
        <v>14908</v>
      </c>
      <c r="V120" s="106">
        <v>15006</v>
      </c>
      <c r="W120" s="106">
        <v>15328</v>
      </c>
      <c r="X120" s="106">
        <v>14974</v>
      </c>
      <c r="Y120" s="106">
        <v>14651</v>
      </c>
      <c r="Z120" s="106">
        <v>14930</v>
      </c>
      <c r="AA120" s="106">
        <v>15144</v>
      </c>
      <c r="AB120" s="30"/>
      <c r="AC120" s="30"/>
      <c r="AD120" s="30"/>
    </row>
    <row r="121" spans="2:30" ht="12.75">
      <c r="B121" s="110" t="s">
        <v>26</v>
      </c>
      <c r="C121" s="107" t="s">
        <v>0</v>
      </c>
      <c r="D121" s="107" t="s">
        <v>0</v>
      </c>
      <c r="E121" s="107" t="s">
        <v>0</v>
      </c>
      <c r="F121" s="107" t="s">
        <v>0</v>
      </c>
      <c r="G121" s="107" t="s">
        <v>0</v>
      </c>
      <c r="H121" s="107" t="s">
        <v>0</v>
      </c>
      <c r="I121" s="107" t="s">
        <v>0</v>
      </c>
      <c r="J121" s="107" t="s">
        <v>0</v>
      </c>
      <c r="K121" s="107" t="s">
        <v>0</v>
      </c>
      <c r="L121" s="107" t="s">
        <v>0</v>
      </c>
      <c r="M121" s="106">
        <v>126606</v>
      </c>
      <c r="N121" s="106">
        <v>133566</v>
      </c>
      <c r="O121" s="106">
        <v>135321</v>
      </c>
      <c r="P121" s="106">
        <v>133453</v>
      </c>
      <c r="Q121" s="106">
        <v>121994</v>
      </c>
      <c r="R121" s="106">
        <v>126492</v>
      </c>
      <c r="S121" s="106">
        <v>122288</v>
      </c>
      <c r="T121" s="106">
        <v>120753</v>
      </c>
      <c r="U121" s="106">
        <v>116579</v>
      </c>
      <c r="V121" s="106">
        <v>110289</v>
      </c>
      <c r="W121" s="106">
        <v>112172</v>
      </c>
      <c r="X121" s="106">
        <v>116767</v>
      </c>
      <c r="Y121" s="106">
        <v>120754</v>
      </c>
      <c r="Z121" s="106">
        <v>121220</v>
      </c>
      <c r="AA121" s="106">
        <v>124750</v>
      </c>
      <c r="AB121" s="30"/>
      <c r="AC121" s="30"/>
      <c r="AD121" s="30"/>
    </row>
    <row r="122" spans="2:30" ht="12.75">
      <c r="B122" s="110" t="s">
        <v>43</v>
      </c>
      <c r="C122" s="106">
        <v>2285</v>
      </c>
      <c r="D122" s="106">
        <v>2383</v>
      </c>
      <c r="E122" s="106">
        <v>2564</v>
      </c>
      <c r="F122" s="106">
        <v>2763</v>
      </c>
      <c r="G122" s="106">
        <v>2908</v>
      </c>
      <c r="H122" s="106">
        <v>3061</v>
      </c>
      <c r="I122" s="106">
        <v>3055</v>
      </c>
      <c r="J122" s="106">
        <v>3270</v>
      </c>
      <c r="K122" s="106">
        <v>2643</v>
      </c>
      <c r="L122" s="106">
        <v>2777</v>
      </c>
      <c r="M122" s="106">
        <v>3216</v>
      </c>
      <c r="N122" s="106">
        <v>3181</v>
      </c>
      <c r="O122" s="106">
        <v>3167</v>
      </c>
      <c r="P122" s="106">
        <v>3025</v>
      </c>
      <c r="Q122" s="106">
        <v>3064</v>
      </c>
      <c r="R122" s="106">
        <v>2980</v>
      </c>
      <c r="S122" s="106">
        <v>2963</v>
      </c>
      <c r="T122" s="106">
        <v>3065</v>
      </c>
      <c r="U122" s="106">
        <v>2836</v>
      </c>
      <c r="V122" s="106">
        <v>2723</v>
      </c>
      <c r="W122" s="106">
        <v>2636</v>
      </c>
      <c r="X122" s="106">
        <v>2349</v>
      </c>
      <c r="Y122" s="106">
        <v>2325</v>
      </c>
      <c r="Z122" s="106">
        <v>2409</v>
      </c>
      <c r="AA122" s="106">
        <v>2380</v>
      </c>
      <c r="AB122" s="30"/>
      <c r="AC122" s="30"/>
      <c r="AD122" s="30"/>
    </row>
    <row r="123" spans="2:30" ht="12.75">
      <c r="B123" s="110" t="s">
        <v>18</v>
      </c>
      <c r="C123" s="106">
        <v>675448</v>
      </c>
      <c r="D123" s="106">
        <v>702492</v>
      </c>
      <c r="E123" s="106">
        <v>695377</v>
      </c>
      <c r="F123" s="106">
        <v>684095</v>
      </c>
      <c r="G123" s="106">
        <v>645466</v>
      </c>
      <c r="H123" s="106">
        <v>642604</v>
      </c>
      <c r="I123" s="106">
        <v>642621</v>
      </c>
      <c r="J123" s="106">
        <v>618462</v>
      </c>
      <c r="K123" s="106">
        <v>559206</v>
      </c>
      <c r="L123" s="106">
        <v>569439</v>
      </c>
      <c r="M123" s="106">
        <v>520833</v>
      </c>
      <c r="N123" s="106">
        <v>498953</v>
      </c>
      <c r="O123" s="106">
        <v>460681</v>
      </c>
      <c r="P123" s="106">
        <v>452448</v>
      </c>
      <c r="Q123" s="106">
        <v>436243</v>
      </c>
      <c r="R123" s="106">
        <v>434046</v>
      </c>
      <c r="S123" s="106">
        <v>422203</v>
      </c>
      <c r="T123" s="106">
        <v>421135</v>
      </c>
      <c r="U123" s="106">
        <v>418306</v>
      </c>
      <c r="V123" s="106">
        <v>405901</v>
      </c>
      <c r="W123" s="106">
        <v>423833</v>
      </c>
      <c r="X123" s="106">
        <v>405541</v>
      </c>
      <c r="Y123" s="106">
        <v>382499</v>
      </c>
      <c r="Z123" s="106">
        <v>393739</v>
      </c>
      <c r="AA123" s="106">
        <v>408670</v>
      </c>
      <c r="AB123" s="30"/>
      <c r="AC123" s="30"/>
      <c r="AD123" s="30"/>
    </row>
    <row r="124" spans="2:30" ht="12.75">
      <c r="B124" s="110" t="s">
        <v>44</v>
      </c>
      <c r="C124" s="106">
        <v>187215</v>
      </c>
      <c r="D124" s="106">
        <v>185561</v>
      </c>
      <c r="E124" s="106">
        <v>180288</v>
      </c>
      <c r="F124" s="106">
        <v>182670</v>
      </c>
      <c r="G124" s="106">
        <v>182460</v>
      </c>
      <c r="H124" s="106">
        <v>186262</v>
      </c>
      <c r="I124" s="106">
        <v>183283</v>
      </c>
      <c r="J124" s="106">
        <v>182409</v>
      </c>
      <c r="K124" s="106">
        <v>181995</v>
      </c>
      <c r="L124" s="106">
        <v>177695</v>
      </c>
      <c r="M124" s="106">
        <v>174819</v>
      </c>
      <c r="N124" s="106">
        <v>174164</v>
      </c>
      <c r="O124" s="106">
        <v>170704</v>
      </c>
      <c r="P124" s="106">
        <v>169659</v>
      </c>
      <c r="Q124" s="106">
        <v>168315</v>
      </c>
      <c r="R124" s="106">
        <v>167071</v>
      </c>
      <c r="S124" s="106">
        <v>166356</v>
      </c>
      <c r="T124" s="106">
        <v>168561</v>
      </c>
      <c r="U124" s="106">
        <v>166511</v>
      </c>
      <c r="V124" s="106">
        <v>168922</v>
      </c>
      <c r="W124" s="106">
        <v>168686</v>
      </c>
      <c r="X124" s="106">
        <v>166268</v>
      </c>
      <c r="Y124" s="106">
        <v>165020</v>
      </c>
      <c r="Z124" s="106">
        <v>164513</v>
      </c>
      <c r="AA124" s="106">
        <v>164513</v>
      </c>
      <c r="AB124" s="30"/>
      <c r="AC124" s="30"/>
      <c r="AD124" s="30"/>
    </row>
    <row r="125" spans="2:30" ht="12.75">
      <c r="B125" s="110" t="s">
        <v>25</v>
      </c>
      <c r="C125" s="106">
        <v>880564</v>
      </c>
      <c r="D125" s="106">
        <v>829999</v>
      </c>
      <c r="E125" s="106">
        <v>775995</v>
      </c>
      <c r="F125" s="106">
        <v>700477</v>
      </c>
      <c r="G125" s="106">
        <v>690300</v>
      </c>
      <c r="H125" s="106">
        <v>648169</v>
      </c>
      <c r="I125" s="106">
        <v>629918</v>
      </c>
      <c r="J125" s="106">
        <v>641020</v>
      </c>
      <c r="K125" s="106">
        <v>621132</v>
      </c>
      <c r="L125" s="106">
        <v>601332</v>
      </c>
      <c r="M125" s="106">
        <v>556312</v>
      </c>
      <c r="N125" s="106">
        <v>555512</v>
      </c>
      <c r="O125" s="106">
        <v>600535</v>
      </c>
      <c r="P125" s="106">
        <v>594949</v>
      </c>
      <c r="Q125" s="106">
        <v>568143</v>
      </c>
      <c r="R125" s="106">
        <v>578949</v>
      </c>
      <c r="S125" s="106">
        <v>602221</v>
      </c>
      <c r="T125" s="106">
        <v>603529</v>
      </c>
      <c r="U125" s="106">
        <v>577167</v>
      </c>
      <c r="V125" s="106">
        <v>555978</v>
      </c>
      <c r="W125" s="106">
        <v>559549</v>
      </c>
      <c r="X125" s="106">
        <v>547752</v>
      </c>
      <c r="Y125" s="106">
        <v>519909</v>
      </c>
      <c r="Z125" s="106">
        <v>508324</v>
      </c>
      <c r="AA125" s="106">
        <v>514462</v>
      </c>
      <c r="AB125" s="30"/>
      <c r="AC125" s="30"/>
      <c r="AD125" s="30"/>
    </row>
    <row r="126" spans="2:30" ht="12.75">
      <c r="B126" s="110" t="s">
        <v>27</v>
      </c>
      <c r="C126" s="107" t="s">
        <v>0</v>
      </c>
      <c r="D126" s="107" t="s">
        <v>0</v>
      </c>
      <c r="E126" s="107" t="s">
        <v>0</v>
      </c>
      <c r="F126" s="107" t="s">
        <v>0</v>
      </c>
      <c r="G126" s="107" t="s">
        <v>0</v>
      </c>
      <c r="H126" s="106">
        <v>161368</v>
      </c>
      <c r="I126" s="106">
        <v>162537</v>
      </c>
      <c r="J126" s="106">
        <v>162993</v>
      </c>
      <c r="K126" s="106">
        <v>165893</v>
      </c>
      <c r="L126" s="106">
        <v>172903</v>
      </c>
      <c r="M126" s="106">
        <v>167864</v>
      </c>
      <c r="N126" s="106">
        <v>164190</v>
      </c>
      <c r="O126" s="106">
        <v>164308</v>
      </c>
      <c r="P126" s="106">
        <v>157998</v>
      </c>
      <c r="Q126" s="106">
        <v>162393</v>
      </c>
      <c r="R126" s="106">
        <v>160353</v>
      </c>
      <c r="S126" s="106">
        <v>157048</v>
      </c>
      <c r="T126" s="106">
        <v>157395</v>
      </c>
      <c r="U126" s="106">
        <v>156248</v>
      </c>
      <c r="V126" s="106">
        <v>156344</v>
      </c>
      <c r="W126" s="106">
        <v>155698</v>
      </c>
      <c r="X126" s="106">
        <v>155173</v>
      </c>
      <c r="Y126" s="106">
        <v>153447</v>
      </c>
      <c r="Z126" s="106">
        <v>146841</v>
      </c>
      <c r="AA126" s="106">
        <v>150441</v>
      </c>
      <c r="AB126" s="30"/>
      <c r="AC126" s="30"/>
      <c r="AD126" s="30"/>
    </row>
    <row r="127" spans="2:30" ht="12.75">
      <c r="B127" s="110" t="s">
        <v>45</v>
      </c>
      <c r="C127" s="106">
        <v>707082</v>
      </c>
      <c r="D127" s="106">
        <v>626739</v>
      </c>
      <c r="E127" s="106">
        <v>544808</v>
      </c>
      <c r="F127" s="106">
        <v>516482</v>
      </c>
      <c r="G127" s="106">
        <v>476110</v>
      </c>
      <c r="H127" s="106">
        <v>490869</v>
      </c>
      <c r="I127" s="106">
        <v>487623</v>
      </c>
      <c r="J127" s="106">
        <v>441479</v>
      </c>
      <c r="K127" s="106">
        <v>440664</v>
      </c>
      <c r="L127" s="106">
        <v>411793</v>
      </c>
      <c r="M127" s="106">
        <v>384008</v>
      </c>
      <c r="N127" s="106">
        <v>373959</v>
      </c>
      <c r="O127" s="106">
        <v>396995</v>
      </c>
      <c r="P127" s="106">
        <v>400388</v>
      </c>
      <c r="Q127" s="106">
        <v>428697</v>
      </c>
      <c r="R127" s="106">
        <v>433647</v>
      </c>
      <c r="S127" s="106">
        <v>437303</v>
      </c>
      <c r="T127" s="106">
        <v>431852</v>
      </c>
      <c r="U127" s="106">
        <v>420796</v>
      </c>
      <c r="V127" s="106">
        <v>404124</v>
      </c>
      <c r="W127" s="106">
        <v>361122</v>
      </c>
      <c r="X127" s="106">
        <v>357893</v>
      </c>
      <c r="Y127" s="106">
        <v>356924</v>
      </c>
      <c r="Z127" s="106">
        <v>356015</v>
      </c>
      <c r="AA127" s="106">
        <v>350008</v>
      </c>
      <c r="AB127" s="30"/>
      <c r="AC127" s="30"/>
      <c r="AD127" s="30"/>
    </row>
    <row r="128" spans="2:30" ht="12.75">
      <c r="B128" s="110" t="s">
        <v>23</v>
      </c>
      <c r="C128" s="107" t="s">
        <v>0</v>
      </c>
      <c r="D128" s="107" t="s">
        <v>0</v>
      </c>
      <c r="E128" s="106">
        <v>40195</v>
      </c>
      <c r="F128" s="106">
        <v>37637</v>
      </c>
      <c r="G128" s="106">
        <v>37502</v>
      </c>
      <c r="H128" s="106">
        <v>38405</v>
      </c>
      <c r="I128" s="106">
        <v>37646</v>
      </c>
      <c r="J128" s="106">
        <v>37286</v>
      </c>
      <c r="K128" s="106">
        <v>37900</v>
      </c>
      <c r="L128" s="106">
        <v>38655</v>
      </c>
      <c r="M128" s="106">
        <v>41091</v>
      </c>
      <c r="N128" s="106">
        <v>40318</v>
      </c>
      <c r="O128" s="106">
        <v>42505</v>
      </c>
      <c r="P128" s="106">
        <v>39672</v>
      </c>
      <c r="Q128" s="106">
        <v>37857</v>
      </c>
      <c r="R128" s="106">
        <v>38556</v>
      </c>
      <c r="S128" s="106">
        <v>38814</v>
      </c>
      <c r="T128" s="106">
        <v>40323</v>
      </c>
      <c r="U128" s="106">
        <v>38673</v>
      </c>
      <c r="V128" s="106">
        <v>38667</v>
      </c>
      <c r="W128" s="106">
        <v>37919</v>
      </c>
      <c r="X128" s="106">
        <v>36559</v>
      </c>
      <c r="Y128" s="106">
        <v>36036</v>
      </c>
      <c r="Z128" s="106">
        <v>35587</v>
      </c>
      <c r="AA128" s="106">
        <v>36421</v>
      </c>
      <c r="AB128" s="30"/>
      <c r="AC128" s="30"/>
      <c r="AD128" s="30"/>
    </row>
    <row r="129" spans="2:30" ht="12.75">
      <c r="B129" s="110" t="s">
        <v>46</v>
      </c>
      <c r="C129" s="106">
        <v>158345</v>
      </c>
      <c r="D129" s="106">
        <v>142930</v>
      </c>
      <c r="E129" s="106">
        <v>125810</v>
      </c>
      <c r="F129" s="106">
        <v>108816</v>
      </c>
      <c r="G129" s="106">
        <v>102544</v>
      </c>
      <c r="H129" s="106">
        <v>106767</v>
      </c>
      <c r="I129" s="106">
        <v>99975</v>
      </c>
      <c r="J129" s="106">
        <v>92041</v>
      </c>
      <c r="K129" s="106">
        <v>81330</v>
      </c>
      <c r="L129" s="106">
        <v>77991</v>
      </c>
      <c r="M129" s="106">
        <v>75920</v>
      </c>
      <c r="N129" s="106">
        <v>73973</v>
      </c>
      <c r="O129" s="106">
        <v>74666</v>
      </c>
      <c r="P129" s="106">
        <v>72880</v>
      </c>
      <c r="Q129" s="106">
        <v>68412</v>
      </c>
      <c r="R129" s="106">
        <v>66585</v>
      </c>
      <c r="S129" s="106">
        <v>65255</v>
      </c>
      <c r="T129" s="106">
        <v>63148</v>
      </c>
      <c r="U129" s="106">
        <v>59107</v>
      </c>
      <c r="V129" s="106">
        <v>59211</v>
      </c>
      <c r="W129" s="106">
        <v>58270</v>
      </c>
      <c r="X129" s="106">
        <v>55711</v>
      </c>
      <c r="Y129" s="106">
        <v>57336</v>
      </c>
      <c r="Z129" s="106">
        <v>56476</v>
      </c>
      <c r="AA129" s="106">
        <v>53544</v>
      </c>
      <c r="AB129" s="30"/>
      <c r="AC129" s="30"/>
      <c r="AD129" s="30"/>
    </row>
    <row r="130" spans="2:30" ht="12.75">
      <c r="B130" s="110" t="s">
        <v>24</v>
      </c>
      <c r="C130" s="106">
        <v>104711</v>
      </c>
      <c r="D130" s="106">
        <v>97213</v>
      </c>
      <c r="E130" s="106">
        <v>93627</v>
      </c>
      <c r="F130" s="106">
        <v>95055</v>
      </c>
      <c r="G130" s="106">
        <v>96777</v>
      </c>
      <c r="H130" s="106">
        <v>93345</v>
      </c>
      <c r="I130" s="106">
        <v>94542</v>
      </c>
      <c r="J130" s="106">
        <v>98491</v>
      </c>
      <c r="K130" s="106">
        <v>97631</v>
      </c>
      <c r="L130" s="106">
        <v>96314</v>
      </c>
      <c r="M130" s="106">
        <v>96440</v>
      </c>
      <c r="N130" s="106">
        <v>94775</v>
      </c>
      <c r="O130" s="106">
        <v>97076</v>
      </c>
      <c r="P130" s="106">
        <v>97846</v>
      </c>
      <c r="Q130" s="106">
        <v>98000</v>
      </c>
      <c r="R130" s="106">
        <v>98471</v>
      </c>
      <c r="S130" s="106">
        <v>99377</v>
      </c>
      <c r="T130" s="106">
        <v>98647</v>
      </c>
      <c r="U130" s="106">
        <v>98715</v>
      </c>
      <c r="V130" s="106">
        <v>96930</v>
      </c>
      <c r="W130" s="106">
        <v>100818</v>
      </c>
      <c r="X130" s="106">
        <v>99694</v>
      </c>
      <c r="Y130" s="106">
        <v>98260</v>
      </c>
      <c r="Z130" s="106">
        <v>98986</v>
      </c>
      <c r="AA130" s="106">
        <v>97510</v>
      </c>
      <c r="AB130" s="30"/>
      <c r="AC130" s="30"/>
      <c r="AD130" s="30"/>
    </row>
    <row r="131" spans="2:30" ht="12.75">
      <c r="B131" s="110" t="s">
        <v>47</v>
      </c>
      <c r="C131" s="106">
        <v>145617</v>
      </c>
      <c r="D131" s="106">
        <v>142247</v>
      </c>
      <c r="E131" s="106">
        <v>146626</v>
      </c>
      <c r="F131" s="106">
        <v>147168</v>
      </c>
      <c r="G131" s="106">
        <v>149205</v>
      </c>
      <c r="H131" s="106">
        <v>145517</v>
      </c>
      <c r="I131" s="106">
        <v>143754</v>
      </c>
      <c r="J131" s="106">
        <v>142496</v>
      </c>
      <c r="K131" s="106">
        <v>139311</v>
      </c>
      <c r="L131" s="106">
        <v>137522</v>
      </c>
      <c r="M131" s="106">
        <v>132212</v>
      </c>
      <c r="N131" s="106">
        <v>130857</v>
      </c>
      <c r="O131" s="106">
        <v>128569</v>
      </c>
      <c r="P131" s="106">
        <v>129913</v>
      </c>
      <c r="Q131" s="106">
        <v>130846</v>
      </c>
      <c r="R131" s="106">
        <v>130335</v>
      </c>
      <c r="S131" s="106">
        <v>127483</v>
      </c>
      <c r="T131" s="106">
        <v>127941</v>
      </c>
      <c r="U131" s="106">
        <v>124041</v>
      </c>
      <c r="V131" s="106">
        <v>122074</v>
      </c>
      <c r="W131" s="106">
        <v>120492</v>
      </c>
      <c r="X131" s="106">
        <v>118860</v>
      </c>
      <c r="Y131" s="106">
        <v>118138</v>
      </c>
      <c r="Z131" s="106">
        <v>120505</v>
      </c>
      <c r="AA131" s="186">
        <v>120505</v>
      </c>
      <c r="AB131" s="30"/>
      <c r="AC131" s="30"/>
      <c r="AD131" s="30"/>
    </row>
    <row r="132" spans="2:30" ht="12.75">
      <c r="B132" s="110" t="s">
        <v>21</v>
      </c>
      <c r="C132" s="106">
        <v>1264041</v>
      </c>
      <c r="D132" s="107" t="s">
        <v>0</v>
      </c>
      <c r="E132" s="107" t="s">
        <v>0</v>
      </c>
      <c r="F132" s="107" t="s">
        <v>0</v>
      </c>
      <c r="G132" s="107" t="s">
        <v>0</v>
      </c>
      <c r="H132" s="106">
        <v>1244821</v>
      </c>
      <c r="I132" s="107" t="s">
        <v>0</v>
      </c>
      <c r="J132" s="107" t="s">
        <v>0</v>
      </c>
      <c r="K132" s="107" t="s">
        <v>0</v>
      </c>
      <c r="L132" s="107" t="s">
        <v>0</v>
      </c>
      <c r="M132" s="106">
        <v>1179626</v>
      </c>
      <c r="N132" s="106">
        <v>1114611</v>
      </c>
      <c r="O132" s="106">
        <v>1084038</v>
      </c>
      <c r="P132" s="106">
        <v>1085937</v>
      </c>
      <c r="Q132" s="106">
        <v>1092212</v>
      </c>
      <c r="R132" s="106">
        <v>1076366</v>
      </c>
      <c r="S132" s="106">
        <v>1070669</v>
      </c>
      <c r="T132" s="106">
        <v>1035459</v>
      </c>
      <c r="U132" s="106">
        <v>1013310</v>
      </c>
      <c r="V132" s="106">
        <v>979824</v>
      </c>
      <c r="W132" s="106">
        <v>999292</v>
      </c>
      <c r="X132" s="106">
        <v>988698</v>
      </c>
      <c r="Y132" s="106">
        <v>987602</v>
      </c>
      <c r="Z132" s="106">
        <v>990467</v>
      </c>
      <c r="AA132" s="106">
        <v>999952</v>
      </c>
      <c r="AB132" s="30"/>
      <c r="AC132" s="30"/>
      <c r="AD132" s="30"/>
    </row>
    <row r="133" spans="2:30" ht="12.75">
      <c r="B133" s="110" t="s">
        <v>28</v>
      </c>
      <c r="C133" s="106">
        <v>89201</v>
      </c>
      <c r="D133" s="106">
        <v>90240</v>
      </c>
      <c r="E133" s="106">
        <v>91151</v>
      </c>
      <c r="F133" s="106">
        <v>88411</v>
      </c>
      <c r="G133" s="106">
        <v>88561</v>
      </c>
      <c r="H133" s="106">
        <v>89764</v>
      </c>
      <c r="I133" s="106">
        <v>91362</v>
      </c>
      <c r="J133" s="106">
        <v>90539</v>
      </c>
      <c r="K133" s="106">
        <v>91307</v>
      </c>
      <c r="L133" s="106">
        <v>91860</v>
      </c>
      <c r="M133" s="106">
        <v>90431</v>
      </c>
      <c r="N133" s="106">
        <v>91499</v>
      </c>
      <c r="O133" s="106">
        <v>91390</v>
      </c>
      <c r="P133" s="106">
        <v>92480</v>
      </c>
      <c r="Q133" s="106">
        <v>92656</v>
      </c>
      <c r="R133" s="106">
        <v>92074</v>
      </c>
      <c r="S133" s="106">
        <v>91706</v>
      </c>
      <c r="T133" s="106">
        <v>90460</v>
      </c>
      <c r="U133" s="106">
        <v>90638</v>
      </c>
      <c r="V133" s="106">
        <v>90681</v>
      </c>
      <c r="W133" s="106">
        <v>90557</v>
      </c>
      <c r="X133" s="106">
        <v>89642</v>
      </c>
      <c r="Y133" s="106">
        <v>89042</v>
      </c>
      <c r="Z133" s="106">
        <v>89393</v>
      </c>
      <c r="AA133" s="106">
        <v>88338</v>
      </c>
      <c r="AB133" s="30"/>
      <c r="AC133" s="30"/>
      <c r="AD133" s="30"/>
    </row>
    <row r="134" spans="2:30" ht="12.75">
      <c r="B134" s="110" t="s">
        <v>48</v>
      </c>
      <c r="C134" s="106">
        <v>149198</v>
      </c>
      <c r="D134" s="106">
        <v>148027</v>
      </c>
      <c r="E134" s="106">
        <v>145228</v>
      </c>
      <c r="F134" s="106">
        <v>143462</v>
      </c>
      <c r="G134" s="106">
        <v>144035</v>
      </c>
      <c r="H134" s="106">
        <v>140735</v>
      </c>
      <c r="I134" s="106">
        <v>139888</v>
      </c>
      <c r="J134" s="106">
        <v>137130</v>
      </c>
      <c r="K134" s="106">
        <v>136907</v>
      </c>
      <c r="L134" s="106">
        <v>134085</v>
      </c>
      <c r="M134" s="106">
        <v>133253</v>
      </c>
      <c r="N134" s="106">
        <v>134244</v>
      </c>
      <c r="O134" s="106">
        <v>133667</v>
      </c>
      <c r="P134" s="106">
        <v>132217</v>
      </c>
      <c r="Q134" s="106">
        <v>131063</v>
      </c>
      <c r="R134" s="106">
        <v>132583</v>
      </c>
      <c r="S134" s="106">
        <v>133086</v>
      </c>
      <c r="T134" s="106">
        <v>133173</v>
      </c>
      <c r="U134" s="106">
        <v>135899</v>
      </c>
      <c r="V134" s="106">
        <v>134326</v>
      </c>
      <c r="W134" s="106">
        <v>134090</v>
      </c>
      <c r="X134" s="106">
        <v>133737</v>
      </c>
      <c r="Y134" s="106">
        <v>133534</v>
      </c>
      <c r="Z134" s="106">
        <v>132529</v>
      </c>
      <c r="AA134" s="107" t="s">
        <v>0</v>
      </c>
      <c r="AB134" s="30"/>
      <c r="AC134" s="30"/>
      <c r="AD134" s="30"/>
    </row>
    <row r="135" spans="2:30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2:30" ht="12.75">
      <c r="B136" s="52" t="s">
        <v>107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30"/>
      <c r="AC136" s="30"/>
      <c r="AD136" s="30"/>
    </row>
    <row r="137" spans="2:30" ht="12.75">
      <c r="B137" s="52" t="s">
        <v>0</v>
      </c>
      <c r="C137" s="52" t="s">
        <v>108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30"/>
      <c r="AC137" s="30"/>
      <c r="AD137" s="30"/>
    </row>
    <row r="138" spans="2:30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2:30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2:30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2:30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2:30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2:30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2:30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2:30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2:30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2:30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2:30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4'!C39:J39</xm:f>
              <xm:sqref>L39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4'!D9:J9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4'!E8:J8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4'!C10:K10</xm:f>
              <xm:sqref>L10</xm:sqref>
            </x14:sparkline>
            <x14:sparkline>
              <xm:f>'Table 4'!C11:K11</xm:f>
              <xm:sqref>L11</xm:sqref>
            </x14:sparkline>
            <x14:sparkline>
              <xm:f>'Table 4'!C12:K12</xm:f>
              <xm:sqref>L12</xm:sqref>
            </x14:sparkline>
            <x14:sparkline>
              <xm:f>'Table 4'!C13:K13</xm:f>
              <xm:sqref>L13</xm:sqref>
            </x14:sparkline>
            <x14:sparkline>
              <xm:f>'Table 4'!C14:J14</xm:f>
              <xm:sqref>L14</xm:sqref>
            </x14:sparkline>
            <x14:sparkline>
              <xm:f>'Table 4'!F15:K15</xm:f>
              <xm:sqref>L15</xm:sqref>
            </x14:sparkline>
            <x14:sparkline>
              <xm:f>'Table 4'!C16:J16</xm:f>
              <xm:sqref>L16</xm:sqref>
            </x14:sparkline>
            <x14:sparkline>
              <xm:f>'Table 4'!C17:K17</xm:f>
              <xm:sqref>L17</xm:sqref>
            </x14:sparkline>
            <x14:sparkline>
              <xm:f>'Table 4'!C18:K18</xm:f>
              <xm:sqref>L18</xm:sqref>
            </x14:sparkline>
            <x14:sparkline>
              <xm:f>'Table 4'!C19:K19</xm:f>
              <xm:sqref>L19</xm:sqref>
            </x14:sparkline>
            <x14:sparkline>
              <xm:f>'Table 4'!E20:K20</xm:f>
              <xm:sqref>L20</xm:sqref>
            </x14:sparkline>
            <x14:sparkline>
              <xm:f>'Table 4'!C21:K21</xm:f>
              <xm:sqref>L21</xm:sqref>
            </x14:sparkline>
            <x14:sparkline>
              <xm:f>'Table 4'!C22:K22</xm:f>
              <xm:sqref>L22</xm:sqref>
            </x14:sparkline>
            <x14:sparkline>
              <xm:f>'Table 4'!C23:K23</xm:f>
              <xm:sqref>L23</xm:sqref>
            </x14:sparkline>
            <x14:sparkline>
              <xm:f>'Table 4'!C24:K24</xm:f>
              <xm:sqref>L24</xm:sqref>
            </x14:sparkline>
            <x14:sparkline>
              <xm:f>'Table 4'!C25:K25</xm:f>
              <xm:sqref>L25</xm:sqref>
            </x14:sparkline>
            <x14:sparkline>
              <xm:f>'Table 4'!E26:K26</xm:f>
              <xm:sqref>L26</xm:sqref>
            </x14:sparkline>
            <x14:sparkline>
              <xm:f>'Table 4'!C27:K27</xm:f>
              <xm:sqref>L27</xm:sqref>
            </x14:sparkline>
            <x14:sparkline>
              <xm:f>'Table 4'!C28:K28</xm:f>
              <xm:sqref>L28</xm:sqref>
            </x14:sparkline>
            <x14:sparkline>
              <xm:f>'Table 4'!C29:K29</xm:f>
              <xm:sqref>L29</xm:sqref>
            </x14:sparkline>
            <x14:sparkline>
              <xm:f>'Table 4'!C30:K30</xm:f>
              <xm:sqref>L30</xm:sqref>
            </x14:sparkline>
            <x14:sparkline>
              <xm:f>'Table 4'!D31:K31</xm:f>
              <xm:sqref>L31</xm:sqref>
            </x14:sparkline>
            <x14:sparkline>
              <xm:f>'Table 4'!C32:K32</xm:f>
              <xm:sqref>L32</xm:sqref>
            </x14:sparkline>
            <x14:sparkline>
              <xm:f>'Table 4'!D33:K33</xm:f>
              <xm:sqref>L33</xm:sqref>
            </x14:sparkline>
            <x14:sparkline>
              <xm:f>'Table 4'!C34:K34</xm:f>
              <xm:sqref>L34</xm:sqref>
            </x14:sparkline>
            <x14:sparkline>
              <xm:f>'Table 4'!C35:K35</xm:f>
              <xm:sqref>L35</xm:sqref>
            </x14:sparkline>
            <x14:sparkline>
              <xm:f>'Table 4'!C36:J36</xm:f>
              <xm:sqref>L36</xm:sqref>
            </x14:sparkline>
            <x14:sparkline>
              <xm:f>'Table 4'!C37:K37</xm:f>
              <xm:sqref>L37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A1:AS252"/>
  <sheetViews>
    <sheetView showGridLines="0" workbookViewId="0" topLeftCell="A1">
      <selection activeCell="V88" sqref="V88"/>
    </sheetView>
  </sheetViews>
  <sheetFormatPr defaultColWidth="9.140625" defaultRowHeight="12.75"/>
  <cols>
    <col min="1" max="2" width="9.140625" style="30" customWidth="1"/>
    <col min="3" max="5" width="9.8515625" style="30" customWidth="1"/>
    <col min="6" max="7" width="9.8515625" style="30" bestFit="1" customWidth="1"/>
    <col min="8" max="8" width="10.140625" style="30" bestFit="1" customWidth="1"/>
    <col min="9" max="21" width="9.140625" style="30" customWidth="1"/>
    <col min="22" max="22" width="9.8515625" style="30" customWidth="1"/>
    <col min="23" max="39" width="9.140625" style="30" customWidth="1"/>
    <col min="40" max="40" width="10.8515625" style="30" customWidth="1"/>
    <col min="41" max="42" width="13.7109375" style="30" customWidth="1"/>
    <col min="43" max="43" width="10.57421875" style="30" bestFit="1" customWidth="1"/>
    <col min="44" max="44" width="9.140625" style="30" customWidth="1"/>
    <col min="45" max="45" width="9.57421875" style="30" bestFit="1" customWidth="1"/>
    <col min="46" max="16384" width="9.140625" style="30" customWidth="1"/>
  </cols>
  <sheetData>
    <row r="1" spans="1:42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2.75">
      <c r="A3" s="21"/>
      <c r="B3" s="1" t="s">
        <v>175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2.75">
      <c r="A4" s="21"/>
      <c r="B4" s="5" t="s">
        <v>209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25.5" customHeight="1">
      <c r="A7" s="21"/>
      <c r="B7" s="1"/>
      <c r="C7" s="1"/>
      <c r="D7" s="1"/>
      <c r="E7" s="1"/>
      <c r="F7" s="1"/>
      <c r="G7" s="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06"/>
      <c r="W7" s="183" t="s">
        <v>149</v>
      </c>
      <c r="X7" s="183" t="s">
        <v>147</v>
      </c>
      <c r="Y7" s="184" t="s">
        <v>148</v>
      </c>
      <c r="Z7" s="184" t="s">
        <v>157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5" customHeight="1">
      <c r="A8" s="21"/>
      <c r="B8" s="5"/>
      <c r="C8" s="1"/>
      <c r="D8" s="1"/>
      <c r="E8" s="1"/>
      <c r="F8" s="1"/>
      <c r="G8" s="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07"/>
      <c r="W8" s="464" t="s">
        <v>158</v>
      </c>
      <c r="X8" s="465"/>
      <c r="Y8" s="465"/>
      <c r="Z8" s="465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3.5" customHeight="1">
      <c r="A9" s="21"/>
      <c r="B9" s="5"/>
      <c r="C9" s="1"/>
      <c r="D9" s="1"/>
      <c r="E9" s="1"/>
      <c r="F9" s="1"/>
      <c r="G9" s="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8" t="s">
        <v>153</v>
      </c>
      <c r="W9" s="157">
        <v>61.78893739858886</v>
      </c>
      <c r="X9" s="128">
        <v>52.050502101416136</v>
      </c>
      <c r="Y9" s="128">
        <v>20.635651119147354</v>
      </c>
      <c r="Z9" s="128">
        <v>134.47509061915235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09" t="s">
        <v>96</v>
      </c>
      <c r="W10" s="205">
        <v>64.88951798924099</v>
      </c>
      <c r="X10" s="203">
        <v>61.46271418428836</v>
      </c>
      <c r="Y10" s="203">
        <v>21.59163816125362</v>
      </c>
      <c r="Z10" s="203">
        <v>147.94387033478296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0"/>
      <c r="W11" s="204"/>
      <c r="X11" s="212"/>
      <c r="Y11" s="212"/>
      <c r="Z11" s="21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194" t="s">
        <v>18</v>
      </c>
      <c r="W12" s="195">
        <v>110.83021405444988</v>
      </c>
      <c r="X12" s="213">
        <v>217.52289069968862</v>
      </c>
      <c r="Y12" s="213">
        <v>18.585402316811827</v>
      </c>
      <c r="Z12" s="213">
        <v>346.9385070709503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1" t="s">
        <v>31</v>
      </c>
      <c r="W13" s="160">
        <v>112.86327489084765</v>
      </c>
      <c r="X13" s="214">
        <v>174.06668949497222</v>
      </c>
      <c r="Y13" s="214">
        <v>24.68252068681026</v>
      </c>
      <c r="Z13" s="214">
        <v>311.61248507263014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1" t="s">
        <v>43</v>
      </c>
      <c r="W14" s="160">
        <v>55.8909090909091</v>
      </c>
      <c r="X14" s="138">
        <v>212.72575757575754</v>
      </c>
      <c r="Y14" s="138">
        <v>10.025757575757577</v>
      </c>
      <c r="Z14" s="214">
        <v>278.64242424242417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90" t="s">
        <v>29</v>
      </c>
      <c r="W15" s="160">
        <v>108.62748091603052</v>
      </c>
      <c r="X15" s="138">
        <v>114.54503816793894</v>
      </c>
      <c r="Y15" s="138">
        <v>27.18167938931298</v>
      </c>
      <c r="Z15" s="138">
        <v>250.35419847328245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90" t="s">
        <v>40</v>
      </c>
      <c r="W16" s="160">
        <v>37.8681196317729</v>
      </c>
      <c r="X16" s="138">
        <v>186.98263699925738</v>
      </c>
      <c r="Y16" s="138">
        <v>5.710253891745716</v>
      </c>
      <c r="Z16" s="138">
        <v>230.56101052277597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90" t="s">
        <v>19</v>
      </c>
      <c r="W17" s="160">
        <v>102.91316244443749</v>
      </c>
      <c r="X17" s="138">
        <v>75.33322750025096</v>
      </c>
      <c r="Y17" s="138">
        <v>33.01376575707369</v>
      </c>
      <c r="Z17" s="138">
        <v>211.26015570176213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90" t="s">
        <v>33</v>
      </c>
      <c r="W18" s="160">
        <v>74.32839113508058</v>
      </c>
      <c r="X18" s="138">
        <v>98.96984818500779</v>
      </c>
      <c r="Y18" s="138">
        <v>31.5888139921907</v>
      </c>
      <c r="Z18" s="138">
        <v>204.88705331227908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90" t="s">
        <v>35</v>
      </c>
      <c r="W19" s="160">
        <v>71.18278369211755</v>
      </c>
      <c r="X19" s="138">
        <v>99.17043539557386</v>
      </c>
      <c r="Y19" s="138">
        <v>18.31745274244487</v>
      </c>
      <c r="Z19" s="138">
        <v>188.67067183013626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90" t="s">
        <v>20</v>
      </c>
      <c r="W20" s="160">
        <v>99.43326275603528</v>
      </c>
      <c r="X20" s="138">
        <v>28.740061275105575</v>
      </c>
      <c r="Y20" s="138">
        <v>33.96813234276248</v>
      </c>
      <c r="Z20" s="138">
        <v>162.14145637390334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90" t="s">
        <v>22</v>
      </c>
      <c r="W21" s="160">
        <v>76.22407975083242</v>
      </c>
      <c r="X21" s="138">
        <v>60.342238531753274</v>
      </c>
      <c r="Y21" s="138">
        <v>22.426950506914395</v>
      </c>
      <c r="Z21" s="138">
        <v>158.99326878950006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90" t="s">
        <v>23</v>
      </c>
      <c r="W22" s="160">
        <v>57.45446377911493</v>
      </c>
      <c r="X22" s="138">
        <v>76.65239888046008</v>
      </c>
      <c r="Y22" s="138">
        <v>19.982992560630983</v>
      </c>
      <c r="Z22" s="138">
        <v>154.089855220206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90" t="s">
        <v>39</v>
      </c>
      <c r="W23" s="160">
        <v>49.62185196491307</v>
      </c>
      <c r="X23" s="138">
        <v>65.90788597582957</v>
      </c>
      <c r="Y23" s="138">
        <v>38.24465262498427</v>
      </c>
      <c r="Z23" s="138">
        <v>153.77439056572692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90" t="s">
        <v>38</v>
      </c>
      <c r="W24" s="160">
        <v>75.2027604052493</v>
      </c>
      <c r="X24" s="138">
        <v>48.06299833740733</v>
      </c>
      <c r="Y24" s="138">
        <v>20.29329846170065</v>
      </c>
      <c r="Z24" s="138">
        <v>143.5590572043573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90" t="s">
        <v>21</v>
      </c>
      <c r="W25" s="160">
        <v>62.70683531214489</v>
      </c>
      <c r="X25" s="138">
        <v>57.61929881803055</v>
      </c>
      <c r="Y25" s="138">
        <v>18.525257919382838</v>
      </c>
      <c r="Z25" s="138">
        <v>138.85139204955829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90" t="s">
        <v>25</v>
      </c>
      <c r="W26" s="160">
        <v>76.58503129297291</v>
      </c>
      <c r="X26" s="138">
        <v>36.627798235176115</v>
      </c>
      <c r="Y26" s="138">
        <v>17.239143704265167</v>
      </c>
      <c r="Z26" s="138">
        <v>130.4519732324142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90" t="s">
        <v>44</v>
      </c>
      <c r="W27" s="160">
        <v>39.973644683448924</v>
      </c>
      <c r="X27" s="138">
        <v>57.38526470593105</v>
      </c>
      <c r="Y27" s="138">
        <v>26.029079177434816</v>
      </c>
      <c r="Z27" s="138">
        <v>123.38798856681478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90" t="s">
        <v>24</v>
      </c>
      <c r="W28" s="160">
        <v>64.13181365146104</v>
      </c>
      <c r="X28" s="138">
        <v>43.49012297950242</v>
      </c>
      <c r="Y28" s="138">
        <v>6.9850466338762285</v>
      </c>
      <c r="Z28" s="138">
        <v>114.60698326483968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90" t="s">
        <v>47</v>
      </c>
      <c r="W29" s="160">
        <v>54.04716814257974</v>
      </c>
      <c r="X29" s="138">
        <v>39.16449490714491</v>
      </c>
      <c r="Y29" s="138">
        <v>18.176949873802354</v>
      </c>
      <c r="Z29" s="138">
        <v>111.388612923527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90" t="s">
        <v>46</v>
      </c>
      <c r="W30" s="160">
        <v>53.31359203239165</v>
      </c>
      <c r="X30" s="138">
        <v>29.205922669190592</v>
      </c>
      <c r="Y30" s="138">
        <v>26.43236029840379</v>
      </c>
      <c r="Z30" s="138">
        <v>108.95187499998603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90" t="s">
        <v>36</v>
      </c>
      <c r="W31" s="160">
        <v>35.515904294440794</v>
      </c>
      <c r="X31" s="138">
        <v>55.711745514784425</v>
      </c>
      <c r="Y31" s="138">
        <v>8.529019161583387</v>
      </c>
      <c r="Z31" s="138">
        <v>99.75666897080862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2.75">
      <c r="A32" s="21"/>
      <c r="B32" s="21"/>
      <c r="C32" s="21"/>
      <c r="D32" s="21"/>
      <c r="E32" s="5"/>
      <c r="F32" s="5"/>
      <c r="G32" s="5"/>
      <c r="H32" s="5"/>
      <c r="I32" s="5"/>
      <c r="J32" s="5"/>
      <c r="K32" s="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0" t="s">
        <v>26</v>
      </c>
      <c r="W32" s="160">
        <v>58.76912950157863</v>
      </c>
      <c r="X32" s="138">
        <v>22.306025680051512</v>
      </c>
      <c r="Y32" s="138">
        <v>15.721904668884374</v>
      </c>
      <c r="Z32" s="138">
        <v>96.79705985051453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>
      <c r="A33" s="21"/>
      <c r="B33" s="21"/>
      <c r="C33" s="21"/>
      <c r="D33" s="21"/>
      <c r="E33" s="5"/>
      <c r="F33" s="5"/>
      <c r="G33" s="5"/>
      <c r="H33" s="5"/>
      <c r="I33" s="5"/>
      <c r="J33" s="5"/>
      <c r="K33" s="5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89" t="s">
        <v>42</v>
      </c>
      <c r="W33" s="165">
        <v>52.558589967137685</v>
      </c>
      <c r="X33" s="185">
        <v>23.68348044928116</v>
      </c>
      <c r="Y33" s="185">
        <v>15.559571347485932</v>
      </c>
      <c r="Z33" s="185">
        <v>91.80164176390477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1" t="s">
        <v>37</v>
      </c>
      <c r="W34" s="192">
        <v>41.77548269627875</v>
      </c>
      <c r="X34" s="193">
        <v>32.33859423080573</v>
      </c>
      <c r="Y34" s="193">
        <v>11.180634628054678</v>
      </c>
      <c r="Z34" s="193">
        <v>85.29471155513916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4" t="s">
        <v>27</v>
      </c>
      <c r="W35" s="195">
        <v>29.35122867136195</v>
      </c>
      <c r="X35" s="196">
        <v>41.43587040333803</v>
      </c>
      <c r="Y35" s="196">
        <v>11.49211849581304</v>
      </c>
      <c r="Z35" s="196">
        <v>82.27921757051303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4" t="s">
        <v>41</v>
      </c>
      <c r="W36" s="195">
        <v>35.94220157211659</v>
      </c>
      <c r="X36" s="196">
        <v>19.197877704477538</v>
      </c>
      <c r="Y36" s="196">
        <v>25.519235199711808</v>
      </c>
      <c r="Z36" s="196">
        <v>80.65931447630592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94" t="s">
        <v>32</v>
      </c>
      <c r="W37" s="195">
        <v>48.0682409924856</v>
      </c>
      <c r="X37" s="195">
        <v>18.40599288983218</v>
      </c>
      <c r="Y37" s="195">
        <v>11.353541168764067</v>
      </c>
      <c r="Z37" s="195">
        <v>77.82777505108184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194" t="s">
        <v>34</v>
      </c>
      <c r="W38" s="195">
        <v>33.580000247239184</v>
      </c>
      <c r="X38" s="195">
        <v>23.504426823287687</v>
      </c>
      <c r="Y38" s="195">
        <v>16.052753979290937</v>
      </c>
      <c r="Z38" s="195">
        <v>73.13718104981781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97" t="s">
        <v>45</v>
      </c>
      <c r="W39" s="198">
        <v>22.369132710259755</v>
      </c>
      <c r="X39" s="198">
        <v>25.60167441893729</v>
      </c>
      <c r="Y39" s="198">
        <v>17.447241342666125</v>
      </c>
      <c r="Z39" s="198">
        <v>65.41804847186316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>
      <c r="A40" s="21"/>
      <c r="B40" s="156"/>
      <c r="C40" s="5"/>
      <c r="D40" s="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00"/>
      <c r="W40" s="201"/>
      <c r="X40" s="202"/>
      <c r="Y40" s="202"/>
      <c r="Z40" s="20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>
      <c r="A41" s="21"/>
      <c r="B41" s="156"/>
      <c r="C41" s="5"/>
      <c r="D41" s="5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94" t="s">
        <v>28</v>
      </c>
      <c r="W41" s="195">
        <v>96.68886438484104</v>
      </c>
      <c r="X41" s="196">
        <v>89.91620512884734</v>
      </c>
      <c r="Y41" s="196">
        <v>18.455680370259152</v>
      </c>
      <c r="Z41" s="196">
        <v>205.06074988394752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V42" s="197" t="s">
        <v>48</v>
      </c>
      <c r="W42" s="198">
        <v>35.12258833076381</v>
      </c>
      <c r="X42" s="199">
        <v>87.20806484153597</v>
      </c>
      <c r="Y42" s="199">
        <v>39.98159482822371</v>
      </c>
      <c r="Z42" s="199">
        <v>162.31224800052348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>
      <c r="A43" s="21"/>
      <c r="B43" s="21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21"/>
      <c r="P43" s="21"/>
      <c r="Q43" s="21"/>
      <c r="R43" s="21"/>
      <c r="S43" s="21"/>
      <c r="T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5" customHeight="1">
      <c r="A44" s="21"/>
      <c r="B44" s="21"/>
      <c r="C44" s="459" t="s">
        <v>173</v>
      </c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21"/>
      <c r="S44" s="21"/>
      <c r="T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>
      <c r="A45" s="21"/>
      <c r="B45" s="21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21"/>
      <c r="S45" s="21"/>
      <c r="T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AA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>
      <c r="A49" s="21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21"/>
      <c r="B50" s="333"/>
      <c r="C50" s="466" t="s">
        <v>146</v>
      </c>
      <c r="D50" s="467"/>
      <c r="E50" s="467"/>
      <c r="F50" s="467"/>
      <c r="G50" s="467"/>
      <c r="H50" s="467" t="s">
        <v>147</v>
      </c>
      <c r="I50" s="467"/>
      <c r="J50" s="467"/>
      <c r="K50" s="467"/>
      <c r="L50" s="467"/>
      <c r="M50" s="468" t="s">
        <v>148</v>
      </c>
      <c r="N50" s="468"/>
      <c r="O50" s="468"/>
      <c r="P50" s="468"/>
      <c r="Q50" s="469"/>
      <c r="R50" s="470" t="s">
        <v>155</v>
      </c>
      <c r="S50" s="468"/>
      <c r="T50" s="468"/>
      <c r="U50" s="468"/>
      <c r="V50" s="469"/>
      <c r="W50" s="471" t="s">
        <v>146</v>
      </c>
      <c r="X50" s="472"/>
      <c r="Y50" s="472"/>
      <c r="Z50" s="472"/>
      <c r="AA50" s="473"/>
      <c r="AB50" s="474" t="s">
        <v>147</v>
      </c>
      <c r="AC50" s="467"/>
      <c r="AD50" s="467"/>
      <c r="AE50" s="467"/>
      <c r="AF50" s="475"/>
      <c r="AG50" s="476" t="s">
        <v>148</v>
      </c>
      <c r="AH50" s="468"/>
      <c r="AI50" s="468"/>
      <c r="AJ50" s="468"/>
      <c r="AK50" s="468"/>
      <c r="AL50" s="116" t="s">
        <v>149</v>
      </c>
      <c r="AM50" s="117" t="s">
        <v>147</v>
      </c>
      <c r="AN50" s="117" t="s">
        <v>148</v>
      </c>
      <c r="AO50" s="117" t="s">
        <v>157</v>
      </c>
      <c r="AP50" s="21"/>
    </row>
    <row r="51" spans="1:42" ht="12.75" customHeight="1">
      <c r="A51" s="21"/>
      <c r="B51" s="118"/>
      <c r="C51" s="477" t="s">
        <v>154</v>
      </c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9"/>
      <c r="R51" s="480" t="s">
        <v>150</v>
      </c>
      <c r="S51" s="481"/>
      <c r="T51" s="481"/>
      <c r="U51" s="481"/>
      <c r="V51" s="482"/>
      <c r="W51" s="477" t="s">
        <v>160</v>
      </c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9"/>
      <c r="AL51" s="460" t="s">
        <v>158</v>
      </c>
      <c r="AM51" s="461"/>
      <c r="AN51" s="461"/>
      <c r="AO51" s="461"/>
      <c r="AP51" s="21"/>
    </row>
    <row r="52" spans="1:42" ht="12.75">
      <c r="A52" s="21"/>
      <c r="B52" s="119"/>
      <c r="C52" s="120">
        <v>2010</v>
      </c>
      <c r="D52" s="119">
        <v>2011</v>
      </c>
      <c r="E52" s="119">
        <v>2012</v>
      </c>
      <c r="F52" s="119">
        <v>2013</v>
      </c>
      <c r="G52" s="119">
        <v>2014</v>
      </c>
      <c r="H52" s="121">
        <v>2010</v>
      </c>
      <c r="I52" s="119">
        <v>2011</v>
      </c>
      <c r="J52" s="119">
        <v>2012</v>
      </c>
      <c r="K52" s="119">
        <v>2013</v>
      </c>
      <c r="L52" s="119">
        <v>2014</v>
      </c>
      <c r="M52" s="122">
        <v>2010</v>
      </c>
      <c r="N52" s="121">
        <v>2011</v>
      </c>
      <c r="O52" s="119">
        <v>2012</v>
      </c>
      <c r="P52" s="119">
        <v>2013</v>
      </c>
      <c r="Q52" s="119">
        <v>2014</v>
      </c>
      <c r="R52" s="120">
        <v>2010</v>
      </c>
      <c r="S52" s="124">
        <v>2011</v>
      </c>
      <c r="T52" s="122">
        <v>2012</v>
      </c>
      <c r="U52" s="122">
        <v>2013</v>
      </c>
      <c r="V52" s="123">
        <v>2014</v>
      </c>
      <c r="W52" s="124">
        <v>2010</v>
      </c>
      <c r="X52" s="121">
        <v>2011</v>
      </c>
      <c r="Y52" s="122">
        <v>2012</v>
      </c>
      <c r="Z52" s="119">
        <v>2013</v>
      </c>
      <c r="AA52" s="119">
        <v>2014</v>
      </c>
      <c r="AB52" s="122">
        <v>2010</v>
      </c>
      <c r="AC52" s="121">
        <v>2011</v>
      </c>
      <c r="AD52" s="122">
        <v>2012</v>
      </c>
      <c r="AE52" s="119">
        <v>2013</v>
      </c>
      <c r="AF52" s="119">
        <v>2014</v>
      </c>
      <c r="AG52" s="122">
        <v>2010</v>
      </c>
      <c r="AH52" s="122">
        <v>2011</v>
      </c>
      <c r="AI52" s="122">
        <v>2012</v>
      </c>
      <c r="AJ52" s="121">
        <v>2013</v>
      </c>
      <c r="AK52" s="121">
        <v>2014</v>
      </c>
      <c r="AL52" s="462"/>
      <c r="AM52" s="463"/>
      <c r="AN52" s="463"/>
      <c r="AO52" s="463"/>
      <c r="AP52" s="21"/>
    </row>
    <row r="53" spans="1:45" ht="12.75">
      <c r="A53" s="21"/>
      <c r="B53" s="125" t="s">
        <v>153</v>
      </c>
      <c r="C53" s="126">
        <v>10600972</v>
      </c>
      <c r="D53" s="127">
        <v>11162552</v>
      </c>
      <c r="E53" s="127">
        <v>10800689</v>
      </c>
      <c r="F53" s="128">
        <v>11184834</v>
      </c>
      <c r="G53" s="128">
        <v>11351900</v>
      </c>
      <c r="H53" s="128">
        <v>9425057</v>
      </c>
      <c r="I53" s="128">
        <v>9305348</v>
      </c>
      <c r="J53" s="128">
        <v>9202875</v>
      </c>
      <c r="K53" s="128">
        <v>9225668</v>
      </c>
      <c r="L53" s="128">
        <v>9260496</v>
      </c>
      <c r="M53" s="128">
        <v>3753440</v>
      </c>
      <c r="N53" s="128">
        <v>3628609</v>
      </c>
      <c r="O53" s="157">
        <v>3628842</v>
      </c>
      <c r="P53" s="157">
        <v>3640893</v>
      </c>
      <c r="Q53" s="157">
        <v>3750985</v>
      </c>
      <c r="R53" s="129">
        <v>178908</v>
      </c>
      <c r="S53" s="157">
        <v>179134</v>
      </c>
      <c r="T53" s="128">
        <v>178322</v>
      </c>
      <c r="U53" s="128">
        <v>177709</v>
      </c>
      <c r="V53" s="128">
        <v>177736</v>
      </c>
      <c r="W53" s="126">
        <f>C53/R53</f>
        <v>59.25376170992912</v>
      </c>
      <c r="X53" s="127">
        <f aca="true" t="shared" si="0" ref="X53:AA82">D53/S53</f>
        <v>62.31397724608394</v>
      </c>
      <c r="Y53" s="127">
        <f t="shared" si="0"/>
        <v>60.56846042552237</v>
      </c>
      <c r="Z53" s="127">
        <f t="shared" si="0"/>
        <v>62.93904079140618</v>
      </c>
      <c r="AA53" s="127">
        <f t="shared" si="0"/>
        <v>63.8694468200027</v>
      </c>
      <c r="AB53" s="128">
        <f>H53/R53</f>
        <v>52.68102600219107</v>
      </c>
      <c r="AC53" s="128">
        <f aca="true" t="shared" si="1" ref="AC53:AF68">I53/S53</f>
        <v>51.946297185347284</v>
      </c>
      <c r="AD53" s="128">
        <f t="shared" si="1"/>
        <v>51.60818631464429</v>
      </c>
      <c r="AE53" s="128">
        <f t="shared" si="1"/>
        <v>51.91446690938557</v>
      </c>
      <c r="AF53" s="128">
        <f>L53/V53</f>
        <v>52.102534095512446</v>
      </c>
      <c r="AG53" s="128">
        <f>M53/R53</f>
        <v>20.979721421065577</v>
      </c>
      <c r="AH53" s="128">
        <f aca="true" t="shared" si="2" ref="AH53:AK68">N53/S53</f>
        <v>20.256394654281152</v>
      </c>
      <c r="AI53" s="128">
        <f t="shared" si="2"/>
        <v>20.349939996186674</v>
      </c>
      <c r="AJ53" s="128">
        <f t="shared" si="2"/>
        <v>20.487949400424288</v>
      </c>
      <c r="AK53" s="128">
        <f t="shared" si="2"/>
        <v>21.10425012377909</v>
      </c>
      <c r="AL53" s="129">
        <f>AVERAGE(W53:AA53)</f>
        <v>61.78893739858886</v>
      </c>
      <c r="AM53" s="128">
        <f>AVERAGE(AB53:AF53)</f>
        <v>52.050502101416136</v>
      </c>
      <c r="AN53" s="128">
        <f>AVERAGE(AG53:AK53)</f>
        <v>20.635651119147354</v>
      </c>
      <c r="AO53" s="128">
        <f>SUM(AL53:AN53)</f>
        <v>134.47509061915235</v>
      </c>
      <c r="AP53" s="21"/>
      <c r="AQ53" s="15">
        <v>23889945</v>
      </c>
      <c r="AR53" s="158">
        <f>AVERAGE(R53:V53)</f>
        <v>178361.8</v>
      </c>
      <c r="AS53" s="15">
        <f>AQ53/AR53</f>
        <v>133.94092793412042</v>
      </c>
    </row>
    <row r="54" spans="1:45" ht="12.75">
      <c r="A54" s="21"/>
      <c r="B54" s="130" t="s">
        <v>96</v>
      </c>
      <c r="C54" s="131">
        <v>8037499</v>
      </c>
      <c r="D54" s="132">
        <v>8399478</v>
      </c>
      <c r="E54" s="132">
        <v>8001326</v>
      </c>
      <c r="F54" s="133">
        <v>8190739</v>
      </c>
      <c r="G54" s="133">
        <v>8438789</v>
      </c>
      <c r="H54" s="133">
        <v>7874911</v>
      </c>
      <c r="I54" s="133">
        <v>7780991</v>
      </c>
      <c r="J54" s="133">
        <v>7708134</v>
      </c>
      <c r="K54" s="133">
        <v>7751134</v>
      </c>
      <c r="L54" s="133">
        <v>7784631</v>
      </c>
      <c r="M54" s="133">
        <v>2769849</v>
      </c>
      <c r="N54" s="133">
        <v>2698938</v>
      </c>
      <c r="O54" s="159">
        <v>2700533</v>
      </c>
      <c r="P54" s="159">
        <v>2720650</v>
      </c>
      <c r="Q54" s="159">
        <v>2775119</v>
      </c>
      <c r="R54" s="134">
        <v>126877</v>
      </c>
      <c r="S54" s="159">
        <v>127088</v>
      </c>
      <c r="T54" s="133">
        <v>126622</v>
      </c>
      <c r="U54" s="133">
        <v>126205</v>
      </c>
      <c r="V54" s="133">
        <v>126110</v>
      </c>
      <c r="W54" s="131">
        <f aca="true" t="shared" si="3" ref="W54:Z83">C54/R54</f>
        <v>63.34874721186661</v>
      </c>
      <c r="X54" s="132">
        <f t="shared" si="0"/>
        <v>66.09182613622058</v>
      </c>
      <c r="Y54" s="132">
        <f t="shared" si="0"/>
        <v>63.19064617523021</v>
      </c>
      <c r="Z54" s="132">
        <f t="shared" si="0"/>
        <v>64.90027336476368</v>
      </c>
      <c r="AA54" s="132">
        <f t="shared" si="0"/>
        <v>66.91609705812387</v>
      </c>
      <c r="AB54" s="133">
        <f aca="true" t="shared" si="4" ref="AB54:AF82">H54/R54</f>
        <v>62.067285638847075</v>
      </c>
      <c r="AC54" s="133">
        <f t="shared" si="1"/>
        <v>61.225221893491124</v>
      </c>
      <c r="AD54" s="133">
        <f t="shared" si="1"/>
        <v>60.875155976054714</v>
      </c>
      <c r="AE54" s="133">
        <f t="shared" si="1"/>
        <v>61.41701200427875</v>
      </c>
      <c r="AF54" s="133">
        <f t="shared" si="1"/>
        <v>61.72889540877012</v>
      </c>
      <c r="AG54" s="133">
        <f aca="true" t="shared" si="5" ref="AG54:AK82">M54/R54</f>
        <v>21.830978033843802</v>
      </c>
      <c r="AH54" s="133">
        <f t="shared" si="2"/>
        <v>21.236765076167696</v>
      </c>
      <c r="AI54" s="133">
        <f t="shared" si="2"/>
        <v>21.327518124812435</v>
      </c>
      <c r="AJ54" s="133">
        <f t="shared" si="2"/>
        <v>21.557386791331563</v>
      </c>
      <c r="AK54" s="133">
        <f>Q54/V54</f>
        <v>22.0055427801126</v>
      </c>
      <c r="AL54" s="134">
        <f>AVERAGE(W54:AA54)</f>
        <v>64.88951798924099</v>
      </c>
      <c r="AM54" s="133">
        <f>AVERAGE(AB54:AF54)</f>
        <v>61.46271418428836</v>
      </c>
      <c r="AN54" s="132">
        <f>AVERAGE(AG54:AK54)</f>
        <v>21.59163816125362</v>
      </c>
      <c r="AO54" s="133">
        <f aca="true" t="shared" si="6" ref="AO54">SUM(AL54:AN54)</f>
        <v>147.94387033478296</v>
      </c>
      <c r="AP54" s="21"/>
      <c r="AQ54" s="15">
        <v>18658544.5</v>
      </c>
      <c r="AR54" s="158">
        <f aca="true" t="shared" si="7" ref="AR54:AR84">AVERAGE(R54:V54)</f>
        <v>126580.4</v>
      </c>
      <c r="AS54" s="15">
        <f aca="true" t="shared" si="8" ref="AS54:AS84">AQ54/AR54</f>
        <v>147.4046890355853</v>
      </c>
    </row>
    <row r="55" spans="1:45" ht="12.75">
      <c r="A55" s="21"/>
      <c r="B55" s="135" t="s">
        <v>31</v>
      </c>
      <c r="C55" s="136">
        <v>155927</v>
      </c>
      <c r="D55" s="137">
        <v>153190</v>
      </c>
      <c r="E55" s="137">
        <v>149337</v>
      </c>
      <c r="F55" s="138">
        <v>148292</v>
      </c>
      <c r="G55" s="138">
        <v>149593</v>
      </c>
      <c r="H55" s="138">
        <v>237137</v>
      </c>
      <c r="I55" s="138">
        <v>233621</v>
      </c>
      <c r="J55" s="138">
        <v>232281</v>
      </c>
      <c r="K55" s="138">
        <v>233855</v>
      </c>
      <c r="L55" s="138">
        <v>229547</v>
      </c>
      <c r="M55" s="138">
        <v>32971</v>
      </c>
      <c r="N55" s="138">
        <v>32648</v>
      </c>
      <c r="O55" s="160">
        <v>34073</v>
      </c>
      <c r="P55" s="160">
        <v>32762</v>
      </c>
      <c r="Q55" s="160">
        <v>32932</v>
      </c>
      <c r="R55" s="139">
        <v>1358</v>
      </c>
      <c r="S55" s="160">
        <v>1337</v>
      </c>
      <c r="T55" s="138">
        <v>1334</v>
      </c>
      <c r="U55" s="138">
        <v>1339</v>
      </c>
      <c r="V55" s="138">
        <v>1333</v>
      </c>
      <c r="W55" s="161">
        <f>C55/R55</f>
        <v>114.82106038291606</v>
      </c>
      <c r="X55" s="162">
        <f t="shared" si="0"/>
        <v>114.57741211667913</v>
      </c>
      <c r="Y55" s="162">
        <f t="shared" si="0"/>
        <v>111.94677661169415</v>
      </c>
      <c r="Z55" s="162">
        <f t="shared" si="0"/>
        <v>110.74831964152352</v>
      </c>
      <c r="AA55" s="162">
        <f t="shared" si="0"/>
        <v>112.22280570142536</v>
      </c>
      <c r="AB55" s="163">
        <f t="shared" si="4"/>
        <v>174.6222385861561</v>
      </c>
      <c r="AC55" s="163">
        <f t="shared" si="1"/>
        <v>174.73522812266268</v>
      </c>
      <c r="AD55" s="163">
        <f t="shared" si="1"/>
        <v>174.12368815592203</v>
      </c>
      <c r="AE55" s="163">
        <f t="shared" si="1"/>
        <v>174.6489917849141</v>
      </c>
      <c r="AF55" s="163">
        <f>L55/V55</f>
        <v>172.2033008252063</v>
      </c>
      <c r="AG55" s="163">
        <f t="shared" si="5"/>
        <v>24.279086892488955</v>
      </c>
      <c r="AH55" s="163">
        <f t="shared" si="2"/>
        <v>24.418848167539267</v>
      </c>
      <c r="AI55" s="163">
        <f t="shared" si="2"/>
        <v>25.541979010494753</v>
      </c>
      <c r="AJ55" s="163">
        <f t="shared" si="2"/>
        <v>24.467513069454817</v>
      </c>
      <c r="AK55" s="163">
        <f>Q55/V55</f>
        <v>24.705176294073517</v>
      </c>
      <c r="AL55" s="139">
        <f>AVERAGE(W55:AA55)</f>
        <v>112.86327489084765</v>
      </c>
      <c r="AM55" s="138">
        <f>AVERAGE(AB55:AF55)</f>
        <v>174.06668949497222</v>
      </c>
      <c r="AN55" s="138">
        <f>AVERAGE(AG55:AK55)</f>
        <v>24.68252068681026</v>
      </c>
      <c r="AO55" s="138">
        <f>SUM(AL55:AN55)</f>
        <v>311.61248507263014</v>
      </c>
      <c r="AP55" s="21"/>
      <c r="AQ55" s="15">
        <v>417633.6</v>
      </c>
      <c r="AR55" s="158">
        <f>AVERAGE(R55:V55)</f>
        <v>1340.2</v>
      </c>
      <c r="AS55" s="15">
        <f>AQ55/AR55</f>
        <v>311.62035517086997</v>
      </c>
    </row>
    <row r="56" spans="1:45" ht="12.75">
      <c r="A56" s="21"/>
      <c r="B56" s="140" t="s">
        <v>32</v>
      </c>
      <c r="C56" s="141">
        <v>199615</v>
      </c>
      <c r="D56" s="142">
        <v>193042</v>
      </c>
      <c r="E56" s="142">
        <v>236214</v>
      </c>
      <c r="F56" s="143">
        <v>259507</v>
      </c>
      <c r="G56" s="143">
        <v>322642</v>
      </c>
      <c r="H56" s="143">
        <v>96779</v>
      </c>
      <c r="I56" s="143">
        <v>93820</v>
      </c>
      <c r="J56" s="143">
        <v>90971</v>
      </c>
      <c r="K56" s="143">
        <v>89568</v>
      </c>
      <c r="L56" s="143">
        <v>93294</v>
      </c>
      <c r="M56" s="143">
        <v>58955</v>
      </c>
      <c r="N56" s="143">
        <v>56668</v>
      </c>
      <c r="O56" s="164">
        <v>55840</v>
      </c>
      <c r="P56" s="164">
        <v>53628</v>
      </c>
      <c r="Q56" s="164">
        <v>61338</v>
      </c>
      <c r="R56" s="144">
        <v>5052</v>
      </c>
      <c r="S56" s="164">
        <v>5088</v>
      </c>
      <c r="T56" s="143">
        <v>5123</v>
      </c>
      <c r="U56" s="143">
        <v>4995</v>
      </c>
      <c r="V56" s="143">
        <v>4977</v>
      </c>
      <c r="W56" s="161">
        <f t="shared" si="3"/>
        <v>39.512074425969914</v>
      </c>
      <c r="X56" s="162">
        <f t="shared" si="0"/>
        <v>37.940644654088054</v>
      </c>
      <c r="Y56" s="162">
        <f t="shared" si="0"/>
        <v>46.10853015811048</v>
      </c>
      <c r="Z56" s="162">
        <f t="shared" si="0"/>
        <v>51.95335335335335</v>
      </c>
      <c r="AA56" s="162">
        <f t="shared" si="0"/>
        <v>64.82660237090617</v>
      </c>
      <c r="AB56" s="163">
        <f t="shared" si="4"/>
        <v>19.15657165479018</v>
      </c>
      <c r="AC56" s="163">
        <f t="shared" si="1"/>
        <v>18.43946540880503</v>
      </c>
      <c r="AD56" s="163">
        <f t="shared" si="1"/>
        <v>17.7573687292602</v>
      </c>
      <c r="AE56" s="163">
        <f t="shared" si="1"/>
        <v>17.931531531531533</v>
      </c>
      <c r="AF56" s="163">
        <f>L56/V56</f>
        <v>18.74502712477396</v>
      </c>
      <c r="AG56" s="163">
        <f t="shared" si="5"/>
        <v>11.66963578780681</v>
      </c>
      <c r="AH56" s="163">
        <f t="shared" si="2"/>
        <v>11.1375786163522</v>
      </c>
      <c r="AI56" s="163">
        <f t="shared" si="2"/>
        <v>10.89986336131173</v>
      </c>
      <c r="AJ56" s="163">
        <f t="shared" si="2"/>
        <v>10.736336336336336</v>
      </c>
      <c r="AK56" s="163">
        <f>Q56/V56</f>
        <v>12.32429174201326</v>
      </c>
      <c r="AL56" s="139">
        <f aca="true" t="shared" si="9" ref="AL56:AL84">AVERAGE(W56:AA56)</f>
        <v>48.0682409924856</v>
      </c>
      <c r="AM56" s="138">
        <f aca="true" t="shared" si="10" ref="AM56:AM83">AVERAGE(AB56:AF56)</f>
        <v>18.40599288983218</v>
      </c>
      <c r="AN56" s="138">
        <f aca="true" t="shared" si="11" ref="AN56:AN83">AVERAGE(AG56:AK56)</f>
        <v>11.353541168764067</v>
      </c>
      <c r="AO56" s="138">
        <f aca="true" t="shared" si="12" ref="AO56:AO83">SUM(AL56:AN56)</f>
        <v>77.82777505108184</v>
      </c>
      <c r="AP56" s="21"/>
      <c r="AQ56" s="15">
        <v>392376.4</v>
      </c>
      <c r="AR56" s="158">
        <f t="shared" si="7"/>
        <v>5047</v>
      </c>
      <c r="AS56" s="15">
        <f t="shared" si="8"/>
        <v>77.74448187041807</v>
      </c>
    </row>
    <row r="57" spans="1:45" ht="12.75">
      <c r="A57" s="21"/>
      <c r="B57" s="140" t="s">
        <v>20</v>
      </c>
      <c r="C57" s="141">
        <v>282281</v>
      </c>
      <c r="D57" s="142">
        <v>369725</v>
      </c>
      <c r="E57" s="142">
        <v>371033</v>
      </c>
      <c r="F57" s="143">
        <v>358641</v>
      </c>
      <c r="G57" s="143">
        <v>367692</v>
      </c>
      <c r="H57" s="143">
        <v>108635</v>
      </c>
      <c r="I57" s="143">
        <v>103985</v>
      </c>
      <c r="J57" s="143">
        <v>100750</v>
      </c>
      <c r="K57" s="143">
        <v>99937</v>
      </c>
      <c r="L57" s="143">
        <v>92415</v>
      </c>
      <c r="M57" s="143">
        <v>121378</v>
      </c>
      <c r="N57" s="143">
        <v>121613</v>
      </c>
      <c r="O57" s="164">
        <v>119314</v>
      </c>
      <c r="P57" s="164">
        <v>118450</v>
      </c>
      <c r="Q57" s="164">
        <v>116942</v>
      </c>
      <c r="R57" s="144">
        <v>3529</v>
      </c>
      <c r="S57" s="164">
        <v>3504</v>
      </c>
      <c r="T57" s="143">
        <v>3526</v>
      </c>
      <c r="U57" s="143">
        <v>3521</v>
      </c>
      <c r="V57" s="143">
        <v>3516</v>
      </c>
      <c r="W57" s="161">
        <f t="shared" si="3"/>
        <v>79.98894871068292</v>
      </c>
      <c r="X57" s="162">
        <f t="shared" si="0"/>
        <v>105.51512557077625</v>
      </c>
      <c r="Y57" s="162">
        <f t="shared" si="0"/>
        <v>105.22773681225185</v>
      </c>
      <c r="Z57" s="162">
        <f t="shared" si="0"/>
        <v>101.8577108775916</v>
      </c>
      <c r="AA57" s="162">
        <f t="shared" si="0"/>
        <v>104.57679180887372</v>
      </c>
      <c r="AB57" s="163">
        <f t="shared" si="4"/>
        <v>30.783508075942194</v>
      </c>
      <c r="AC57" s="163">
        <f t="shared" si="1"/>
        <v>29.676084474885844</v>
      </c>
      <c r="AD57" s="163">
        <f t="shared" si="1"/>
        <v>28.573454339194555</v>
      </c>
      <c r="AE57" s="163">
        <f t="shared" si="1"/>
        <v>28.383129792672538</v>
      </c>
      <c r="AF57" s="163">
        <f>L57/V57</f>
        <v>26.284129692832764</v>
      </c>
      <c r="AG57" s="163">
        <f t="shared" si="5"/>
        <v>34.39444601870218</v>
      </c>
      <c r="AH57" s="163">
        <f t="shared" si="2"/>
        <v>34.706906392694066</v>
      </c>
      <c r="AI57" s="163">
        <f t="shared" si="2"/>
        <v>33.83834373227453</v>
      </c>
      <c r="AJ57" s="163">
        <f t="shared" si="2"/>
        <v>33.64101107639875</v>
      </c>
      <c r="AK57" s="163">
        <f>Q57/V57</f>
        <v>33.25995449374289</v>
      </c>
      <c r="AL57" s="139">
        <f>AVERAGE(W57:AA57)</f>
        <v>99.43326275603528</v>
      </c>
      <c r="AM57" s="138">
        <f t="shared" si="10"/>
        <v>28.740061275105575</v>
      </c>
      <c r="AN57" s="138">
        <f t="shared" si="11"/>
        <v>33.96813234276248</v>
      </c>
      <c r="AO57" s="138">
        <f t="shared" si="12"/>
        <v>162.14145637390334</v>
      </c>
      <c r="AP57" s="21"/>
      <c r="AQ57" s="15">
        <v>570558.4</v>
      </c>
      <c r="AR57" s="158">
        <f t="shared" si="7"/>
        <v>3519.2</v>
      </c>
      <c r="AS57" s="15">
        <f t="shared" si="8"/>
        <v>162.1273016594681</v>
      </c>
    </row>
    <row r="58" spans="1:45" ht="12.75">
      <c r="A58" s="21"/>
      <c r="B58" s="140" t="s">
        <v>33</v>
      </c>
      <c r="C58" s="141">
        <v>196165</v>
      </c>
      <c r="D58" s="142">
        <v>203228</v>
      </c>
      <c r="E58" s="142">
        <v>193990</v>
      </c>
      <c r="F58" s="143">
        <v>200741</v>
      </c>
      <c r="G58" s="143">
        <v>193867</v>
      </c>
      <c r="H58" s="143">
        <v>265447</v>
      </c>
      <c r="I58" s="143">
        <v>264233</v>
      </c>
      <c r="J58" s="143">
        <v>262573</v>
      </c>
      <c r="K58" s="143">
        <v>261436</v>
      </c>
      <c r="L58" s="143">
        <v>261903</v>
      </c>
      <c r="M58" s="143">
        <v>89830</v>
      </c>
      <c r="N58" s="143">
        <v>80378</v>
      </c>
      <c r="O58" s="164">
        <v>84979</v>
      </c>
      <c r="P58" s="164">
        <v>82956</v>
      </c>
      <c r="Q58" s="164">
        <v>81787</v>
      </c>
      <c r="R58" s="144">
        <v>2676</v>
      </c>
      <c r="S58" s="164">
        <v>2673</v>
      </c>
      <c r="T58" s="143">
        <v>2664</v>
      </c>
      <c r="U58" s="143">
        <v>2628</v>
      </c>
      <c r="V58" s="143">
        <v>2652</v>
      </c>
      <c r="W58" s="161">
        <f t="shared" si="3"/>
        <v>73.30530642750374</v>
      </c>
      <c r="X58" s="162">
        <f t="shared" si="0"/>
        <v>76.0299289188178</v>
      </c>
      <c r="Y58" s="162">
        <f t="shared" si="0"/>
        <v>72.81906906906907</v>
      </c>
      <c r="Z58" s="162">
        <f t="shared" si="0"/>
        <v>76.38546423135465</v>
      </c>
      <c r="AA58" s="162">
        <f t="shared" si="0"/>
        <v>73.10218702865761</v>
      </c>
      <c r="AB58" s="163">
        <f t="shared" si="4"/>
        <v>99.19544095665172</v>
      </c>
      <c r="AC58" s="163">
        <f t="shared" si="1"/>
        <v>98.85260007482229</v>
      </c>
      <c r="AD58" s="163">
        <f t="shared" si="1"/>
        <v>98.56343843843844</v>
      </c>
      <c r="AE58" s="163">
        <f t="shared" si="1"/>
        <v>99.48097412480975</v>
      </c>
      <c r="AF58" s="163">
        <f>L58/V58</f>
        <v>98.75678733031674</v>
      </c>
      <c r="AG58" s="163">
        <f t="shared" si="5"/>
        <v>33.568759342301945</v>
      </c>
      <c r="AH58" s="163">
        <f t="shared" si="2"/>
        <v>30.070332959221847</v>
      </c>
      <c r="AI58" s="163">
        <f t="shared" si="2"/>
        <v>31.899024024024023</v>
      </c>
      <c r="AJ58" s="163">
        <f t="shared" si="2"/>
        <v>31.5662100456621</v>
      </c>
      <c r="AK58" s="163">
        <f>Q58/V58</f>
        <v>30.83974358974359</v>
      </c>
      <c r="AL58" s="139">
        <f t="shared" si="9"/>
        <v>74.32839113508058</v>
      </c>
      <c r="AM58" s="138">
        <f t="shared" si="10"/>
        <v>98.96984818500779</v>
      </c>
      <c r="AN58" s="138">
        <f t="shared" si="11"/>
        <v>31.5888139921907</v>
      </c>
      <c r="AO58" s="138">
        <f t="shared" si="12"/>
        <v>204.88705331227908</v>
      </c>
      <c r="AP58" s="21"/>
      <c r="AQ58" s="15">
        <v>544702.4</v>
      </c>
      <c r="AR58" s="158">
        <f t="shared" si="7"/>
        <v>2658.6</v>
      </c>
      <c r="AS58" s="15">
        <f t="shared" si="8"/>
        <v>204.88317159407208</v>
      </c>
    </row>
    <row r="59" spans="1:45" ht="12.75">
      <c r="A59" s="21"/>
      <c r="B59" s="140" t="s">
        <v>73</v>
      </c>
      <c r="C59" s="141">
        <v>1625138</v>
      </c>
      <c r="D59" s="142">
        <v>1842756</v>
      </c>
      <c r="E59" s="142">
        <v>1695926</v>
      </c>
      <c r="F59" s="143">
        <v>1700903</v>
      </c>
      <c r="G59" s="143" t="s">
        <v>0</v>
      </c>
      <c r="H59" s="143">
        <v>1245772</v>
      </c>
      <c r="I59" s="143">
        <v>1242264</v>
      </c>
      <c r="J59" s="143">
        <v>1259568</v>
      </c>
      <c r="K59" s="143">
        <v>1277241</v>
      </c>
      <c r="L59" s="143" t="s">
        <v>0</v>
      </c>
      <c r="M59" s="143">
        <v>549854</v>
      </c>
      <c r="N59" s="143">
        <v>551839</v>
      </c>
      <c r="O59" s="164">
        <v>551577</v>
      </c>
      <c r="P59" s="164">
        <v>548811</v>
      </c>
      <c r="Q59" s="164" t="s">
        <v>0</v>
      </c>
      <c r="R59" s="144">
        <v>16677</v>
      </c>
      <c r="S59" s="164">
        <v>16701</v>
      </c>
      <c r="T59" s="143">
        <v>16646</v>
      </c>
      <c r="U59" s="143">
        <v>16678</v>
      </c>
      <c r="V59" s="143" t="s">
        <v>0</v>
      </c>
      <c r="W59" s="161">
        <f t="shared" si="3"/>
        <v>97.44786232535827</v>
      </c>
      <c r="X59" s="162">
        <f t="shared" si="0"/>
        <v>110.33806358900665</v>
      </c>
      <c r="Y59" s="162">
        <f t="shared" si="0"/>
        <v>101.88189354799952</v>
      </c>
      <c r="Z59" s="162">
        <f t="shared" si="0"/>
        <v>101.98483031538554</v>
      </c>
      <c r="AA59" s="162" t="s">
        <v>0</v>
      </c>
      <c r="AB59" s="163">
        <f t="shared" si="4"/>
        <v>74.7000059962823</v>
      </c>
      <c r="AC59" s="163">
        <f t="shared" si="1"/>
        <v>74.38261181965152</v>
      </c>
      <c r="AD59" s="163">
        <f t="shared" si="1"/>
        <v>75.66790820617565</v>
      </c>
      <c r="AE59" s="163">
        <f t="shared" si="1"/>
        <v>76.58238397889436</v>
      </c>
      <c r="AF59" s="163" t="s">
        <v>0</v>
      </c>
      <c r="AG59" s="163">
        <f t="shared" si="5"/>
        <v>32.970798105174794</v>
      </c>
      <c r="AH59" s="163">
        <f t="shared" si="2"/>
        <v>33.042272917789354</v>
      </c>
      <c r="AI59" s="163">
        <f t="shared" si="2"/>
        <v>33.13570827826505</v>
      </c>
      <c r="AJ59" s="163">
        <f t="shared" si="2"/>
        <v>32.90628372706559</v>
      </c>
      <c r="AK59" s="163" t="s">
        <v>0</v>
      </c>
      <c r="AL59" s="139">
        <f t="shared" si="9"/>
        <v>102.91316244443749</v>
      </c>
      <c r="AM59" s="138">
        <f t="shared" si="10"/>
        <v>75.33322750025096</v>
      </c>
      <c r="AN59" s="138">
        <f t="shared" si="11"/>
        <v>33.01376575707369</v>
      </c>
      <c r="AO59" s="138">
        <f t="shared" si="12"/>
        <v>211.26015570176213</v>
      </c>
      <c r="AP59" s="21"/>
      <c r="AQ59" s="15">
        <v>3522912.5</v>
      </c>
      <c r="AR59" s="158">
        <f t="shared" si="7"/>
        <v>16675.5</v>
      </c>
      <c r="AS59" s="15">
        <f t="shared" si="8"/>
        <v>211.2627807262151</v>
      </c>
    </row>
    <row r="60" spans="1:45" ht="12.75">
      <c r="A60" s="21"/>
      <c r="B60" s="140" t="s">
        <v>34</v>
      </c>
      <c r="C60" s="141">
        <v>28721</v>
      </c>
      <c r="D60" s="142">
        <v>29820</v>
      </c>
      <c r="E60" s="142">
        <v>32994</v>
      </c>
      <c r="F60" s="143">
        <v>33675</v>
      </c>
      <c r="G60" s="143">
        <v>35822</v>
      </c>
      <c r="H60" s="143">
        <v>21862</v>
      </c>
      <c r="I60" s="143">
        <v>22282</v>
      </c>
      <c r="J60" s="143">
        <v>22428</v>
      </c>
      <c r="K60" s="143">
        <v>23003</v>
      </c>
      <c r="L60" s="143">
        <v>23067</v>
      </c>
      <c r="M60" s="143">
        <v>15169</v>
      </c>
      <c r="N60" s="143">
        <v>17105</v>
      </c>
      <c r="O60" s="164">
        <v>19077</v>
      </c>
      <c r="P60" s="164">
        <v>12352</v>
      </c>
      <c r="Q60" s="164">
        <v>13120</v>
      </c>
      <c r="R60" s="144">
        <v>949</v>
      </c>
      <c r="S60" s="164">
        <v>946</v>
      </c>
      <c r="T60" s="143">
        <v>956</v>
      </c>
      <c r="U60" s="143">
        <v>966</v>
      </c>
      <c r="V60" s="143">
        <v>975</v>
      </c>
      <c r="W60" s="161">
        <f t="shared" si="3"/>
        <v>30.26448893572181</v>
      </c>
      <c r="X60" s="162">
        <f t="shared" si="0"/>
        <v>31.522198731501057</v>
      </c>
      <c r="Y60" s="162">
        <f t="shared" si="0"/>
        <v>34.51255230125523</v>
      </c>
      <c r="Z60" s="162">
        <f t="shared" si="0"/>
        <v>34.86024844720497</v>
      </c>
      <c r="AA60" s="162">
        <f>G60/V60</f>
        <v>36.74051282051282</v>
      </c>
      <c r="AB60" s="163">
        <f t="shared" si="4"/>
        <v>23.036880927291886</v>
      </c>
      <c r="AC60" s="163">
        <f t="shared" si="1"/>
        <v>23.553911205073994</v>
      </c>
      <c r="AD60" s="163">
        <f t="shared" si="1"/>
        <v>23.460251046025103</v>
      </c>
      <c r="AE60" s="163">
        <f t="shared" si="1"/>
        <v>23.812629399585923</v>
      </c>
      <c r="AF60" s="163">
        <f>L60/V60</f>
        <v>23.658461538461538</v>
      </c>
      <c r="AG60" s="163">
        <f t="shared" si="5"/>
        <v>15.984193888303478</v>
      </c>
      <c r="AH60" s="163">
        <f t="shared" si="2"/>
        <v>18.08139534883721</v>
      </c>
      <c r="AI60" s="163">
        <f t="shared" si="2"/>
        <v>19.955020920502093</v>
      </c>
      <c r="AJ60" s="163">
        <f t="shared" si="2"/>
        <v>12.786749482401657</v>
      </c>
      <c r="AK60" s="163">
        <f>Q60/V60</f>
        <v>13.456410256410257</v>
      </c>
      <c r="AL60" s="139">
        <f t="shared" si="9"/>
        <v>33.580000247239184</v>
      </c>
      <c r="AM60" s="138">
        <f t="shared" si="10"/>
        <v>23.504426823287687</v>
      </c>
      <c r="AN60" s="138">
        <f t="shared" si="11"/>
        <v>16.052753979290937</v>
      </c>
      <c r="AO60" s="138">
        <f t="shared" si="12"/>
        <v>73.13718104981781</v>
      </c>
      <c r="AP60" s="21"/>
      <c r="AQ60" s="15">
        <v>70099.8</v>
      </c>
      <c r="AR60" s="158">
        <f t="shared" si="7"/>
        <v>958.4</v>
      </c>
      <c r="AS60" s="15">
        <f t="shared" si="8"/>
        <v>73.14252921535893</v>
      </c>
    </row>
    <row r="61" spans="1:45" ht="12.75">
      <c r="A61" s="21"/>
      <c r="B61" s="140" t="s">
        <v>35</v>
      </c>
      <c r="C61" s="141">
        <v>339513</v>
      </c>
      <c r="D61" s="142">
        <v>297744</v>
      </c>
      <c r="E61" s="142">
        <v>298477</v>
      </c>
      <c r="F61" s="143">
        <v>354773</v>
      </c>
      <c r="G61" s="143" t="s">
        <v>0</v>
      </c>
      <c r="H61" s="143">
        <v>443858</v>
      </c>
      <c r="I61" s="143">
        <v>439061</v>
      </c>
      <c r="J61" s="143">
        <v>452976</v>
      </c>
      <c r="K61" s="143">
        <v>462299</v>
      </c>
      <c r="L61" s="143" t="s">
        <v>0</v>
      </c>
      <c r="M61" s="143">
        <v>84081</v>
      </c>
      <c r="N61" s="143">
        <v>83111</v>
      </c>
      <c r="O61" s="164">
        <v>82853</v>
      </c>
      <c r="P61" s="164">
        <v>82160</v>
      </c>
      <c r="Q61" s="164" t="s">
        <v>0</v>
      </c>
      <c r="R61" s="144">
        <v>4569</v>
      </c>
      <c r="S61" s="164">
        <v>4556</v>
      </c>
      <c r="T61" s="143">
        <v>4533</v>
      </c>
      <c r="U61" s="143">
        <v>4478</v>
      </c>
      <c r="V61" s="143" t="s">
        <v>0</v>
      </c>
      <c r="W61" s="161">
        <f t="shared" si="3"/>
        <v>74.30794484569928</v>
      </c>
      <c r="X61" s="162">
        <f t="shared" si="0"/>
        <v>65.35206321334503</v>
      </c>
      <c r="Y61" s="162">
        <f t="shared" si="0"/>
        <v>65.84535627619678</v>
      </c>
      <c r="Z61" s="162">
        <f t="shared" si="0"/>
        <v>79.22577043322912</v>
      </c>
      <c r="AA61" s="162" t="s">
        <v>0</v>
      </c>
      <c r="AB61" s="163">
        <f t="shared" si="4"/>
        <v>97.14554607135041</v>
      </c>
      <c r="AC61" s="163">
        <f t="shared" si="1"/>
        <v>96.3698419666374</v>
      </c>
      <c r="AD61" s="163">
        <f t="shared" si="1"/>
        <v>99.92852415618796</v>
      </c>
      <c r="AE61" s="163">
        <f t="shared" si="1"/>
        <v>103.23782938811969</v>
      </c>
      <c r="AF61" s="163" t="s">
        <v>0</v>
      </c>
      <c r="AG61" s="163">
        <f t="shared" si="5"/>
        <v>18.402495075508863</v>
      </c>
      <c r="AH61" s="163">
        <f t="shared" si="2"/>
        <v>18.24209833187006</v>
      </c>
      <c r="AI61" s="163">
        <f t="shared" si="2"/>
        <v>18.27774101036841</v>
      </c>
      <c r="AJ61" s="163">
        <f t="shared" si="2"/>
        <v>18.347476552032155</v>
      </c>
      <c r="AK61" s="163" t="s">
        <v>0</v>
      </c>
      <c r="AL61" s="139">
        <f>AVERAGE(W61:AA61)</f>
        <v>71.18278369211755</v>
      </c>
      <c r="AM61" s="138">
        <f t="shared" si="10"/>
        <v>99.17043539557386</v>
      </c>
      <c r="AN61" s="138">
        <f t="shared" si="11"/>
        <v>18.31745274244487</v>
      </c>
      <c r="AO61" s="138">
        <f>SUM(AL61:AN61)</f>
        <v>188.67067183013626</v>
      </c>
      <c r="AP61" s="21"/>
      <c r="AQ61" s="15">
        <v>855226</v>
      </c>
      <c r="AR61" s="158">
        <f t="shared" si="7"/>
        <v>4534</v>
      </c>
      <c r="AS61" s="15">
        <f t="shared" si="8"/>
        <v>188.62505513895016</v>
      </c>
    </row>
    <row r="62" spans="1:45" ht="12.75">
      <c r="A62" s="21"/>
      <c r="B62" s="140" t="s">
        <v>36</v>
      </c>
      <c r="C62" s="141">
        <v>213006</v>
      </c>
      <c r="D62" s="142">
        <v>181398</v>
      </c>
      <c r="E62" s="142">
        <v>175670</v>
      </c>
      <c r="F62" s="143">
        <v>182759</v>
      </c>
      <c r="G62" s="143">
        <v>181156</v>
      </c>
      <c r="H62" s="143">
        <v>294859</v>
      </c>
      <c r="I62" s="143">
        <v>294251</v>
      </c>
      <c r="J62" s="143">
        <v>293626</v>
      </c>
      <c r="K62" s="143">
        <v>294540</v>
      </c>
      <c r="L62" s="143">
        <v>293226</v>
      </c>
      <c r="M62" s="143">
        <v>41060</v>
      </c>
      <c r="N62" s="143">
        <v>46749</v>
      </c>
      <c r="O62" s="164">
        <v>46760</v>
      </c>
      <c r="P62" s="164">
        <v>45125</v>
      </c>
      <c r="Q62" s="164">
        <v>45990</v>
      </c>
      <c r="R62" s="144">
        <v>4798</v>
      </c>
      <c r="S62" s="164">
        <v>5510</v>
      </c>
      <c r="T62" s="143">
        <v>5632</v>
      </c>
      <c r="U62" s="143">
        <v>5417</v>
      </c>
      <c r="V62" s="143">
        <v>5127</v>
      </c>
      <c r="W62" s="161">
        <f t="shared" si="3"/>
        <v>44.39474781158816</v>
      </c>
      <c r="X62" s="162">
        <f t="shared" si="0"/>
        <v>32.92159709618875</v>
      </c>
      <c r="Y62" s="162">
        <f t="shared" si="0"/>
        <v>31.19140625</v>
      </c>
      <c r="Z62" s="162">
        <f t="shared" si="0"/>
        <v>33.738046889422186</v>
      </c>
      <c r="AA62" s="162">
        <f t="shared" si="0"/>
        <v>35.33372342500488</v>
      </c>
      <c r="AB62" s="163">
        <f t="shared" si="4"/>
        <v>61.4545644018341</v>
      </c>
      <c r="AC62" s="163">
        <f t="shared" si="1"/>
        <v>53.40308529945553</v>
      </c>
      <c r="AD62" s="163">
        <f t="shared" si="1"/>
        <v>52.13529829545455</v>
      </c>
      <c r="AE62" s="163">
        <f t="shared" si="1"/>
        <v>54.37326933727155</v>
      </c>
      <c r="AF62" s="163">
        <f t="shared" si="1"/>
        <v>57.192510239906376</v>
      </c>
      <c r="AG62" s="163">
        <f t="shared" si="5"/>
        <v>8.557732388495205</v>
      </c>
      <c r="AH62" s="163">
        <f t="shared" si="2"/>
        <v>8.484392014519056</v>
      </c>
      <c r="AI62" s="163">
        <f t="shared" si="2"/>
        <v>8.302556818181818</v>
      </c>
      <c r="AJ62" s="163">
        <f t="shared" si="2"/>
        <v>8.330256599593872</v>
      </c>
      <c r="AK62" s="163">
        <f t="shared" si="2"/>
        <v>8.970157987126974</v>
      </c>
      <c r="AL62" s="139">
        <f t="shared" si="9"/>
        <v>35.515904294440794</v>
      </c>
      <c r="AM62" s="138">
        <f t="shared" si="10"/>
        <v>55.711745514784425</v>
      </c>
      <c r="AN62" s="138">
        <f t="shared" si="11"/>
        <v>8.529019161583387</v>
      </c>
      <c r="AO62" s="138">
        <f t="shared" si="12"/>
        <v>99.75666897080862</v>
      </c>
      <c r="AP62" s="21"/>
      <c r="AQ62" s="15">
        <v>526035</v>
      </c>
      <c r="AR62" s="158">
        <f t="shared" si="7"/>
        <v>5296.8</v>
      </c>
      <c r="AS62" s="15">
        <f t="shared" si="8"/>
        <v>99.31184866334391</v>
      </c>
    </row>
    <row r="63" spans="1:45" ht="12.75">
      <c r="A63" s="21"/>
      <c r="B63" s="140" t="s">
        <v>37</v>
      </c>
      <c r="C63" s="141">
        <v>987175</v>
      </c>
      <c r="D63" s="142">
        <v>893961</v>
      </c>
      <c r="E63" s="142">
        <v>890774</v>
      </c>
      <c r="F63" s="143">
        <v>1011037</v>
      </c>
      <c r="G63" s="143">
        <v>1151425</v>
      </c>
      <c r="H63" s="143">
        <v>788069</v>
      </c>
      <c r="I63" s="143">
        <v>776614</v>
      </c>
      <c r="J63" s="143">
        <v>755122</v>
      </c>
      <c r="K63" s="143">
        <v>743789</v>
      </c>
      <c r="L63" s="143">
        <v>757237</v>
      </c>
      <c r="M63" s="143">
        <v>281066</v>
      </c>
      <c r="N63" s="143">
        <v>277986</v>
      </c>
      <c r="O63" s="164">
        <v>245698</v>
      </c>
      <c r="P63" s="164">
        <v>256094</v>
      </c>
      <c r="Q63" s="164">
        <v>260413</v>
      </c>
      <c r="R63" s="144">
        <v>23719</v>
      </c>
      <c r="S63" s="164">
        <v>23894</v>
      </c>
      <c r="T63" s="143">
        <v>23463</v>
      </c>
      <c r="U63" s="143">
        <v>23495</v>
      </c>
      <c r="V63" s="143">
        <v>23572</v>
      </c>
      <c r="W63" s="161">
        <f t="shared" si="3"/>
        <v>41.6195876723302</v>
      </c>
      <c r="X63" s="162">
        <f t="shared" si="0"/>
        <v>37.41361848162719</v>
      </c>
      <c r="Y63" s="162">
        <f t="shared" si="0"/>
        <v>37.96505135745642</v>
      </c>
      <c r="Z63" s="162">
        <f t="shared" si="0"/>
        <v>43.03200680995957</v>
      </c>
      <c r="AA63" s="162">
        <f t="shared" si="0"/>
        <v>48.847149160020365</v>
      </c>
      <c r="AB63" s="163">
        <f t="shared" si="4"/>
        <v>33.225220287533205</v>
      </c>
      <c r="AC63" s="163">
        <f t="shared" si="1"/>
        <v>32.502469239139536</v>
      </c>
      <c r="AD63" s="163">
        <f t="shared" si="1"/>
        <v>32.183522993649575</v>
      </c>
      <c r="AE63" s="163">
        <f t="shared" si="1"/>
        <v>31.657331347095127</v>
      </c>
      <c r="AF63" s="163">
        <f t="shared" si="1"/>
        <v>32.12442728661124</v>
      </c>
      <c r="AG63" s="163">
        <f t="shared" si="5"/>
        <v>11.849825034782242</v>
      </c>
      <c r="AH63" s="163">
        <f t="shared" si="2"/>
        <v>11.63413409224073</v>
      </c>
      <c r="AI63" s="163">
        <f t="shared" si="2"/>
        <v>10.471721433746751</v>
      </c>
      <c r="AJ63" s="163">
        <f t="shared" si="2"/>
        <v>10.899936156629071</v>
      </c>
      <c r="AK63" s="163">
        <f t="shared" si="2"/>
        <v>11.047556422874598</v>
      </c>
      <c r="AL63" s="139">
        <f t="shared" si="9"/>
        <v>41.77548269627875</v>
      </c>
      <c r="AM63" s="138">
        <f t="shared" si="10"/>
        <v>32.33859423080573</v>
      </c>
      <c r="AN63" s="138">
        <f t="shared" si="11"/>
        <v>11.180634628054678</v>
      </c>
      <c r="AO63" s="138">
        <f t="shared" si="12"/>
        <v>85.29471155513916</v>
      </c>
      <c r="AP63" s="21"/>
      <c r="AQ63" s="15">
        <v>2015292</v>
      </c>
      <c r="AR63" s="158">
        <f t="shared" si="7"/>
        <v>23628.6</v>
      </c>
      <c r="AS63" s="15">
        <f t="shared" si="8"/>
        <v>85.29036845179148</v>
      </c>
    </row>
    <row r="64" spans="1:45" ht="12.75">
      <c r="A64" s="21"/>
      <c r="B64" s="140" t="s">
        <v>22</v>
      </c>
      <c r="C64" s="141">
        <v>2110753</v>
      </c>
      <c r="D64" s="142">
        <v>2362810</v>
      </c>
      <c r="E64" s="142">
        <v>2055142</v>
      </c>
      <c r="F64" s="143">
        <v>2174286</v>
      </c>
      <c r="G64" s="143">
        <v>2230956</v>
      </c>
      <c r="H64" s="143">
        <v>1777207</v>
      </c>
      <c r="I64" s="143">
        <v>1741960</v>
      </c>
      <c r="J64" s="143">
        <v>1705149</v>
      </c>
      <c r="K64" s="143">
        <v>1711695</v>
      </c>
      <c r="L64" s="143">
        <v>1720119</v>
      </c>
      <c r="M64" s="143">
        <v>638266</v>
      </c>
      <c r="N64" s="143">
        <v>606298</v>
      </c>
      <c r="O64" s="164">
        <v>650904</v>
      </c>
      <c r="P64" s="164">
        <v>639939</v>
      </c>
      <c r="Q64" s="164">
        <v>681568</v>
      </c>
      <c r="R64" s="144">
        <v>28770</v>
      </c>
      <c r="S64" s="164">
        <v>28712</v>
      </c>
      <c r="T64" s="143">
        <v>28703</v>
      </c>
      <c r="U64" s="143">
        <v>28635</v>
      </c>
      <c r="V64" s="143">
        <v>28628</v>
      </c>
      <c r="W64" s="161">
        <f t="shared" si="3"/>
        <v>73.36645811609316</v>
      </c>
      <c r="X64" s="162">
        <f t="shared" si="0"/>
        <v>82.29346614655893</v>
      </c>
      <c r="Y64" s="162">
        <f t="shared" si="0"/>
        <v>71.60025084485942</v>
      </c>
      <c r="Z64" s="162">
        <f t="shared" si="0"/>
        <v>75.93106338397067</v>
      </c>
      <c r="AA64" s="162">
        <f t="shared" si="0"/>
        <v>77.9291602626799</v>
      </c>
      <c r="AB64" s="163">
        <f t="shared" si="4"/>
        <v>61.77292318387209</v>
      </c>
      <c r="AC64" s="163">
        <f t="shared" si="1"/>
        <v>60.670103092783506</v>
      </c>
      <c r="AD64" s="163">
        <f t="shared" si="1"/>
        <v>59.406647388774694</v>
      </c>
      <c r="AE64" s="163">
        <f t="shared" si="1"/>
        <v>59.77632268203248</v>
      </c>
      <c r="AF64" s="163">
        <f t="shared" si="1"/>
        <v>60.08519631130362</v>
      </c>
      <c r="AG64" s="163">
        <f t="shared" si="5"/>
        <v>22.185123392422664</v>
      </c>
      <c r="AH64" s="163">
        <f t="shared" si="2"/>
        <v>21.116536639732516</v>
      </c>
      <c r="AI64" s="163">
        <f t="shared" si="2"/>
        <v>22.677211441312753</v>
      </c>
      <c r="AJ64" s="163">
        <f t="shared" si="2"/>
        <v>22.348140387637507</v>
      </c>
      <c r="AK64" s="163">
        <f t="shared" si="2"/>
        <v>23.807740673466537</v>
      </c>
      <c r="AL64" s="139">
        <f t="shared" si="9"/>
        <v>76.22407975083242</v>
      </c>
      <c r="AM64" s="138">
        <f t="shared" si="10"/>
        <v>60.342238531753274</v>
      </c>
      <c r="AN64" s="138">
        <f t="shared" si="11"/>
        <v>22.426950506914395</v>
      </c>
      <c r="AO64" s="138">
        <f t="shared" si="12"/>
        <v>158.99326878950006</v>
      </c>
      <c r="AP64" s="21"/>
      <c r="AQ64" s="15">
        <v>4561410.6</v>
      </c>
      <c r="AR64" s="158">
        <f t="shared" si="7"/>
        <v>28689.6</v>
      </c>
      <c r="AS64" s="15">
        <f t="shared" si="8"/>
        <v>158.9917809938096</v>
      </c>
    </row>
    <row r="65" spans="1:45" ht="12.75">
      <c r="A65" s="21"/>
      <c r="B65" s="140" t="s">
        <v>38</v>
      </c>
      <c r="C65" s="141">
        <v>109363</v>
      </c>
      <c r="D65" s="142">
        <v>125032</v>
      </c>
      <c r="E65" s="142">
        <v>106911</v>
      </c>
      <c r="F65" s="143">
        <v>77957</v>
      </c>
      <c r="G65" s="143">
        <v>73717</v>
      </c>
      <c r="H65" s="143">
        <v>64554</v>
      </c>
      <c r="I65" s="143">
        <v>63615</v>
      </c>
      <c r="J65" s="143">
        <v>63818</v>
      </c>
      <c r="K65" s="143">
        <v>60397</v>
      </c>
      <c r="L65" s="143">
        <v>61432</v>
      </c>
      <c r="M65" s="143">
        <v>28268</v>
      </c>
      <c r="N65" s="143">
        <v>25887</v>
      </c>
      <c r="O65" s="164">
        <v>26917</v>
      </c>
      <c r="P65" s="164">
        <v>25012</v>
      </c>
      <c r="Q65" s="164">
        <v>26400</v>
      </c>
      <c r="R65" s="144">
        <v>1334</v>
      </c>
      <c r="S65" s="164">
        <v>1326</v>
      </c>
      <c r="T65" s="143">
        <v>1331</v>
      </c>
      <c r="U65" s="143">
        <v>1300</v>
      </c>
      <c r="V65" s="143">
        <v>1240</v>
      </c>
      <c r="W65" s="161">
        <f t="shared" si="3"/>
        <v>81.98125937031485</v>
      </c>
      <c r="X65" s="162">
        <f t="shared" si="0"/>
        <v>94.29260935143289</v>
      </c>
      <c r="Y65" s="162">
        <f t="shared" si="0"/>
        <v>80.32381667918858</v>
      </c>
      <c r="Z65" s="162">
        <f t="shared" si="0"/>
        <v>59.966923076923074</v>
      </c>
      <c r="AA65" s="162">
        <f t="shared" si="0"/>
        <v>59.44919354838709</v>
      </c>
      <c r="AB65" s="163">
        <f t="shared" si="4"/>
        <v>48.391304347826086</v>
      </c>
      <c r="AC65" s="163">
        <f t="shared" si="1"/>
        <v>47.97511312217195</v>
      </c>
      <c r="AD65" s="163">
        <f t="shared" si="1"/>
        <v>47.94740796393689</v>
      </c>
      <c r="AE65" s="163">
        <f t="shared" si="1"/>
        <v>46.45923076923077</v>
      </c>
      <c r="AF65" s="163">
        <f t="shared" si="1"/>
        <v>49.541935483870965</v>
      </c>
      <c r="AG65" s="163">
        <f t="shared" si="5"/>
        <v>21.1904047976012</v>
      </c>
      <c r="AH65" s="163">
        <f t="shared" si="2"/>
        <v>19.52262443438914</v>
      </c>
      <c r="AI65" s="163">
        <f t="shared" si="2"/>
        <v>20.223140495867767</v>
      </c>
      <c r="AJ65" s="163">
        <f t="shared" si="2"/>
        <v>19.24</v>
      </c>
      <c r="AK65" s="163">
        <f t="shared" si="2"/>
        <v>21.29032258064516</v>
      </c>
      <c r="AL65" s="139">
        <f t="shared" si="9"/>
        <v>75.2027604052493</v>
      </c>
      <c r="AM65" s="138">
        <f t="shared" si="10"/>
        <v>48.06299833740733</v>
      </c>
      <c r="AN65" s="138">
        <f t="shared" si="11"/>
        <v>20.29329846170065</v>
      </c>
      <c r="AO65" s="138">
        <f t="shared" si="12"/>
        <v>143.5590572043573</v>
      </c>
      <c r="AP65" s="21"/>
      <c r="AQ65" s="15">
        <v>187856.2</v>
      </c>
      <c r="AR65" s="158">
        <f t="shared" si="7"/>
        <v>1306.2</v>
      </c>
      <c r="AS65" s="15">
        <f t="shared" si="8"/>
        <v>143.81886387995712</v>
      </c>
    </row>
    <row r="66" spans="1:45" ht="12.75">
      <c r="A66" s="21"/>
      <c r="B66" s="140" t="s">
        <v>39</v>
      </c>
      <c r="C66" s="141">
        <v>550018</v>
      </c>
      <c r="D66" s="142">
        <v>630485</v>
      </c>
      <c r="E66" s="142">
        <v>747364</v>
      </c>
      <c r="F66" s="143">
        <v>615873</v>
      </c>
      <c r="G66" s="143">
        <v>591949</v>
      </c>
      <c r="H66" s="143">
        <v>838415</v>
      </c>
      <c r="I66" s="143">
        <v>839779</v>
      </c>
      <c r="J66" s="143">
        <v>827222</v>
      </c>
      <c r="K66" s="143">
        <v>836298</v>
      </c>
      <c r="L66" s="143">
        <v>826324</v>
      </c>
      <c r="M66" s="143">
        <v>471010</v>
      </c>
      <c r="N66" s="143">
        <v>468749</v>
      </c>
      <c r="O66" s="164">
        <v>466895</v>
      </c>
      <c r="P66" s="164">
        <v>493436</v>
      </c>
      <c r="Q66" s="164">
        <v>518377</v>
      </c>
      <c r="R66" s="144">
        <v>12885</v>
      </c>
      <c r="S66" s="164">
        <v>12670</v>
      </c>
      <c r="T66" s="143">
        <v>12548</v>
      </c>
      <c r="U66" s="143">
        <v>12426</v>
      </c>
      <c r="V66" s="143">
        <v>12720</v>
      </c>
      <c r="W66" s="161">
        <f t="shared" si="3"/>
        <v>42.686689949553745</v>
      </c>
      <c r="X66" s="162">
        <f t="shared" si="0"/>
        <v>49.7620363062352</v>
      </c>
      <c r="Y66" s="162">
        <f t="shared" si="0"/>
        <v>59.56040803315269</v>
      </c>
      <c r="Z66" s="162">
        <f t="shared" si="0"/>
        <v>49.563254466441336</v>
      </c>
      <c r="AA66" s="162">
        <f t="shared" si="0"/>
        <v>46.53687106918239</v>
      </c>
      <c r="AB66" s="163">
        <f t="shared" si="4"/>
        <v>65.06907256499807</v>
      </c>
      <c r="AC66" s="163">
        <f t="shared" si="1"/>
        <v>66.2808997632202</v>
      </c>
      <c r="AD66" s="163">
        <f t="shared" si="1"/>
        <v>65.92460949952184</v>
      </c>
      <c r="AE66" s="163">
        <f t="shared" si="1"/>
        <v>67.30226943505554</v>
      </c>
      <c r="AF66" s="163">
        <f t="shared" si="1"/>
        <v>64.9625786163522</v>
      </c>
      <c r="AG66" s="163">
        <f t="shared" si="5"/>
        <v>36.554908808692275</v>
      </c>
      <c r="AH66" s="163">
        <f t="shared" si="2"/>
        <v>36.99676400947119</v>
      </c>
      <c r="AI66" s="163">
        <f t="shared" si="2"/>
        <v>37.20871852087982</v>
      </c>
      <c r="AJ66" s="163">
        <f t="shared" si="2"/>
        <v>39.70996298084661</v>
      </c>
      <c r="AK66" s="163">
        <f t="shared" si="2"/>
        <v>40.752908805031446</v>
      </c>
      <c r="AL66" s="139">
        <f t="shared" si="9"/>
        <v>49.62185196491307</v>
      </c>
      <c r="AM66" s="138">
        <f t="shared" si="10"/>
        <v>65.90788597582957</v>
      </c>
      <c r="AN66" s="138">
        <f t="shared" si="11"/>
        <v>38.24465262498427</v>
      </c>
      <c r="AO66" s="138">
        <f t="shared" si="12"/>
        <v>153.77439056572692</v>
      </c>
      <c r="AP66" s="21"/>
      <c r="AQ66" s="15">
        <v>1944439.2</v>
      </c>
      <c r="AR66" s="158">
        <f t="shared" si="7"/>
        <v>12649.8</v>
      </c>
      <c r="AS66" s="15">
        <f t="shared" si="8"/>
        <v>153.71303894132714</v>
      </c>
    </row>
    <row r="67" spans="1:45" ht="12.75">
      <c r="A67" s="21"/>
      <c r="B67" s="140" t="s">
        <v>40</v>
      </c>
      <c r="C67" s="141">
        <v>4449</v>
      </c>
      <c r="D67" s="142">
        <v>5255</v>
      </c>
      <c r="E67" s="142">
        <v>5044</v>
      </c>
      <c r="F67" s="143">
        <v>3310</v>
      </c>
      <c r="G67" s="143">
        <v>3310</v>
      </c>
      <c r="H67" s="143">
        <v>22591</v>
      </c>
      <c r="I67" s="143">
        <v>22251</v>
      </c>
      <c r="J67" s="143">
        <v>21207</v>
      </c>
      <c r="K67" s="143">
        <v>19465</v>
      </c>
      <c r="L67" s="143">
        <v>19465</v>
      </c>
      <c r="M67" s="143">
        <v>613</v>
      </c>
      <c r="N67" s="143">
        <v>737</v>
      </c>
      <c r="O67" s="164">
        <v>634</v>
      </c>
      <c r="P67" s="164">
        <v>667</v>
      </c>
      <c r="Q67" s="164">
        <v>553</v>
      </c>
      <c r="R67" s="144">
        <v>115</v>
      </c>
      <c r="S67" s="164">
        <v>116</v>
      </c>
      <c r="T67" s="143">
        <v>116</v>
      </c>
      <c r="U67" s="143">
        <v>107</v>
      </c>
      <c r="V67" s="143">
        <v>107</v>
      </c>
      <c r="W67" s="161">
        <f t="shared" si="3"/>
        <v>38.68695652173913</v>
      </c>
      <c r="X67" s="162">
        <f t="shared" si="0"/>
        <v>45.30172413793103</v>
      </c>
      <c r="Y67" s="162">
        <f t="shared" si="0"/>
        <v>43.48275862068966</v>
      </c>
      <c r="Z67" s="162">
        <f t="shared" si="0"/>
        <v>30.934579439252335</v>
      </c>
      <c r="AA67" s="162">
        <f t="shared" si="0"/>
        <v>30.934579439252335</v>
      </c>
      <c r="AB67" s="163">
        <f t="shared" si="4"/>
        <v>196.44347826086957</v>
      </c>
      <c r="AC67" s="163">
        <f t="shared" si="1"/>
        <v>191.81896551724137</v>
      </c>
      <c r="AD67" s="163">
        <f t="shared" si="1"/>
        <v>182.81896551724137</v>
      </c>
      <c r="AE67" s="163">
        <f t="shared" si="1"/>
        <v>181.9158878504673</v>
      </c>
      <c r="AF67" s="163">
        <f t="shared" si="1"/>
        <v>181.9158878504673</v>
      </c>
      <c r="AG67" s="163">
        <f t="shared" si="5"/>
        <v>5.3304347826086955</v>
      </c>
      <c r="AH67" s="163">
        <f t="shared" si="2"/>
        <v>6.353448275862069</v>
      </c>
      <c r="AI67" s="163">
        <f t="shared" si="2"/>
        <v>5.4655172413793105</v>
      </c>
      <c r="AJ67" s="163">
        <f t="shared" si="2"/>
        <v>6.233644859813084</v>
      </c>
      <c r="AK67" s="163">
        <f t="shared" si="2"/>
        <v>5.168224299065421</v>
      </c>
      <c r="AL67" s="139">
        <f t="shared" si="9"/>
        <v>37.8681196317729</v>
      </c>
      <c r="AM67" s="138">
        <f t="shared" si="10"/>
        <v>186.98263699925738</v>
      </c>
      <c r="AN67" s="138">
        <f t="shared" si="11"/>
        <v>5.710253891745716</v>
      </c>
      <c r="AO67" s="138">
        <f t="shared" si="12"/>
        <v>230.56101052277597</v>
      </c>
      <c r="AP67" s="21"/>
      <c r="AQ67" s="15">
        <v>25910.4</v>
      </c>
      <c r="AR67" s="158">
        <f t="shared" si="7"/>
        <v>112.2</v>
      </c>
      <c r="AS67" s="15">
        <f t="shared" si="8"/>
        <v>230.93048128342247</v>
      </c>
    </row>
    <row r="68" spans="1:45" ht="12.75">
      <c r="A68" s="21"/>
      <c r="B68" s="140" t="s">
        <v>41</v>
      </c>
      <c r="C68" s="141">
        <v>60448</v>
      </c>
      <c r="D68" s="142">
        <v>60445</v>
      </c>
      <c r="E68" s="142">
        <v>65992</v>
      </c>
      <c r="F68" s="143">
        <v>70653</v>
      </c>
      <c r="G68" s="143">
        <v>73962</v>
      </c>
      <c r="H68" s="143">
        <v>34081</v>
      </c>
      <c r="I68" s="143">
        <v>34141</v>
      </c>
      <c r="J68" s="143">
        <v>35122</v>
      </c>
      <c r="K68" s="143">
        <v>36179</v>
      </c>
      <c r="L68" s="143">
        <v>37415</v>
      </c>
      <c r="M68" s="143">
        <v>46708</v>
      </c>
      <c r="N68" s="143">
        <v>46200</v>
      </c>
      <c r="O68" s="164">
        <v>47451</v>
      </c>
      <c r="P68" s="164">
        <v>46972</v>
      </c>
      <c r="Q68" s="164">
        <v>47774</v>
      </c>
      <c r="R68" s="144">
        <v>1806</v>
      </c>
      <c r="S68" s="164">
        <v>1816</v>
      </c>
      <c r="T68" s="143">
        <v>1841</v>
      </c>
      <c r="U68" s="143">
        <v>1878</v>
      </c>
      <c r="V68" s="143">
        <v>1873</v>
      </c>
      <c r="W68" s="161">
        <f t="shared" si="3"/>
        <v>33.47065337763012</v>
      </c>
      <c r="X68" s="162">
        <f t="shared" si="0"/>
        <v>33.284691629955944</v>
      </c>
      <c r="Y68" s="162">
        <f t="shared" si="0"/>
        <v>35.845736013036394</v>
      </c>
      <c r="Z68" s="162">
        <f t="shared" si="0"/>
        <v>37.62140575079872</v>
      </c>
      <c r="AA68" s="162">
        <f t="shared" si="0"/>
        <v>39.48852108916177</v>
      </c>
      <c r="AB68" s="163">
        <f t="shared" si="4"/>
        <v>18.870985603543744</v>
      </c>
      <c r="AC68" s="163">
        <f t="shared" si="1"/>
        <v>18.80011013215859</v>
      </c>
      <c r="AD68" s="163">
        <f t="shared" si="1"/>
        <v>19.07767517653449</v>
      </c>
      <c r="AE68" s="163">
        <f t="shared" si="1"/>
        <v>19.264643237486688</v>
      </c>
      <c r="AF68" s="163">
        <f t="shared" si="1"/>
        <v>19.975974372664176</v>
      </c>
      <c r="AG68" s="163">
        <f t="shared" si="5"/>
        <v>25.86267995570321</v>
      </c>
      <c r="AH68" s="163">
        <f t="shared" si="2"/>
        <v>25.440528634361232</v>
      </c>
      <c r="AI68" s="163">
        <f t="shared" si="2"/>
        <v>25.774579033134167</v>
      </c>
      <c r="AJ68" s="163">
        <f t="shared" si="2"/>
        <v>25.01171458998935</v>
      </c>
      <c r="AK68" s="163">
        <f t="shared" si="2"/>
        <v>25.506673785371063</v>
      </c>
      <c r="AL68" s="139">
        <f t="shared" si="9"/>
        <v>35.94220157211659</v>
      </c>
      <c r="AM68" s="138">
        <f t="shared" si="10"/>
        <v>19.197877704477538</v>
      </c>
      <c r="AN68" s="138">
        <f t="shared" si="11"/>
        <v>25.519235199711808</v>
      </c>
      <c r="AO68" s="138">
        <f t="shared" si="12"/>
        <v>80.65931447630592</v>
      </c>
      <c r="AP68" s="21"/>
      <c r="AQ68" s="15">
        <v>148709</v>
      </c>
      <c r="AR68" s="158">
        <f t="shared" si="7"/>
        <v>1842.8</v>
      </c>
      <c r="AS68" s="15">
        <f t="shared" si="8"/>
        <v>80.69730844367267</v>
      </c>
    </row>
    <row r="69" spans="1:45" ht="12.75">
      <c r="A69" s="21"/>
      <c r="B69" s="140" t="s">
        <v>42</v>
      </c>
      <c r="C69" s="141">
        <v>143536</v>
      </c>
      <c r="D69" s="142">
        <v>147421</v>
      </c>
      <c r="E69" s="142">
        <v>150324</v>
      </c>
      <c r="F69" s="143">
        <v>154334</v>
      </c>
      <c r="G69" s="143">
        <v>154084</v>
      </c>
      <c r="H69" s="143">
        <v>69976</v>
      </c>
      <c r="I69" s="143">
        <v>67232</v>
      </c>
      <c r="J69" s="143">
        <v>67161</v>
      </c>
      <c r="K69" s="143">
        <v>65954</v>
      </c>
      <c r="L69" s="143">
        <v>67212</v>
      </c>
      <c r="M69" s="143">
        <v>45111</v>
      </c>
      <c r="N69" s="143">
        <v>44280</v>
      </c>
      <c r="O69" s="164">
        <v>45019</v>
      </c>
      <c r="P69" s="164">
        <v>42776</v>
      </c>
      <c r="Q69" s="164">
        <v>44595</v>
      </c>
      <c r="R69" s="144">
        <v>2772</v>
      </c>
      <c r="S69" s="164">
        <v>2806</v>
      </c>
      <c r="T69" s="143">
        <v>2842</v>
      </c>
      <c r="U69" s="143">
        <v>2891</v>
      </c>
      <c r="V69" s="143">
        <v>2952</v>
      </c>
      <c r="W69" s="161">
        <f t="shared" si="3"/>
        <v>51.78066378066378</v>
      </c>
      <c r="X69" s="162">
        <f t="shared" si="0"/>
        <v>52.53777619387028</v>
      </c>
      <c r="Y69" s="162">
        <f t="shared" si="0"/>
        <v>52.89373680506685</v>
      </c>
      <c r="Z69" s="162">
        <f t="shared" si="0"/>
        <v>53.384296091317886</v>
      </c>
      <c r="AA69" s="162">
        <f t="shared" si="0"/>
        <v>52.196476964769644</v>
      </c>
      <c r="AB69" s="163">
        <f t="shared" si="4"/>
        <v>25.243867243867243</v>
      </c>
      <c r="AC69" s="163">
        <f t="shared" si="4"/>
        <v>23.96008553100499</v>
      </c>
      <c r="AD69" s="163">
        <f t="shared" si="4"/>
        <v>23.631597466572835</v>
      </c>
      <c r="AE69" s="163">
        <f t="shared" si="4"/>
        <v>22.8135593220339</v>
      </c>
      <c r="AF69" s="163">
        <f t="shared" si="4"/>
        <v>22.76829268292683</v>
      </c>
      <c r="AG69" s="163">
        <f t="shared" si="5"/>
        <v>16.273809523809526</v>
      </c>
      <c r="AH69" s="163">
        <f t="shared" si="5"/>
        <v>15.780470420527442</v>
      </c>
      <c r="AI69" s="163">
        <f t="shared" si="5"/>
        <v>15.840605207600282</v>
      </c>
      <c r="AJ69" s="163">
        <f t="shared" si="5"/>
        <v>14.796264268419232</v>
      </c>
      <c r="AK69" s="163">
        <f t="shared" si="5"/>
        <v>15.106707317073171</v>
      </c>
      <c r="AL69" s="139">
        <f t="shared" si="9"/>
        <v>52.558589967137685</v>
      </c>
      <c r="AM69" s="138">
        <f t="shared" si="10"/>
        <v>23.68348044928116</v>
      </c>
      <c r="AN69" s="138">
        <f t="shared" si="11"/>
        <v>15.559571347485932</v>
      </c>
      <c r="AO69" s="138">
        <f t="shared" si="12"/>
        <v>91.80164176390477</v>
      </c>
      <c r="AP69" s="21"/>
      <c r="AQ69" s="15">
        <v>261803</v>
      </c>
      <c r="AR69" s="158">
        <f t="shared" si="7"/>
        <v>2852.6</v>
      </c>
      <c r="AS69" s="15">
        <f t="shared" si="8"/>
        <v>91.77697539087148</v>
      </c>
    </row>
    <row r="70" spans="1:45" ht="12.75">
      <c r="A70" s="21"/>
      <c r="B70" s="140" t="s">
        <v>29</v>
      </c>
      <c r="C70" s="141">
        <v>13575</v>
      </c>
      <c r="D70" s="142">
        <v>15125</v>
      </c>
      <c r="E70" s="142">
        <v>14013</v>
      </c>
      <c r="F70" s="143">
        <v>14219</v>
      </c>
      <c r="G70" s="143">
        <v>14219</v>
      </c>
      <c r="H70" s="143">
        <v>15328</v>
      </c>
      <c r="I70" s="143">
        <v>14974</v>
      </c>
      <c r="J70" s="143">
        <v>14651</v>
      </c>
      <c r="K70" s="143">
        <v>14930</v>
      </c>
      <c r="L70" s="143">
        <v>15144</v>
      </c>
      <c r="M70" s="143">
        <v>3572</v>
      </c>
      <c r="N70" s="143">
        <v>3452</v>
      </c>
      <c r="O70" s="164">
        <v>3624</v>
      </c>
      <c r="P70" s="164">
        <v>3561</v>
      </c>
      <c r="Q70" s="164">
        <v>3595</v>
      </c>
      <c r="R70" s="144">
        <v>131</v>
      </c>
      <c r="S70" s="164">
        <v>131</v>
      </c>
      <c r="T70" s="143">
        <v>131</v>
      </c>
      <c r="U70" s="143">
        <v>131</v>
      </c>
      <c r="V70" s="143">
        <v>131</v>
      </c>
      <c r="W70" s="161">
        <f t="shared" si="3"/>
        <v>103.62595419847328</v>
      </c>
      <c r="X70" s="162">
        <f t="shared" si="0"/>
        <v>115.45801526717557</v>
      </c>
      <c r="Y70" s="162">
        <f t="shared" si="0"/>
        <v>106.96946564885496</v>
      </c>
      <c r="Z70" s="162">
        <f t="shared" si="0"/>
        <v>108.54198473282443</v>
      </c>
      <c r="AA70" s="162">
        <f t="shared" si="0"/>
        <v>108.54198473282443</v>
      </c>
      <c r="AB70" s="163">
        <f t="shared" si="4"/>
        <v>117.00763358778626</v>
      </c>
      <c r="AC70" s="163">
        <f t="shared" si="4"/>
        <v>114.30534351145039</v>
      </c>
      <c r="AD70" s="163">
        <f t="shared" si="4"/>
        <v>111.83969465648855</v>
      </c>
      <c r="AE70" s="163">
        <f t="shared" si="4"/>
        <v>113.96946564885496</v>
      </c>
      <c r="AF70" s="163">
        <f t="shared" si="4"/>
        <v>115.6030534351145</v>
      </c>
      <c r="AG70" s="163">
        <f t="shared" si="5"/>
        <v>27.267175572519083</v>
      </c>
      <c r="AH70" s="163">
        <f t="shared" si="5"/>
        <v>26.35114503816794</v>
      </c>
      <c r="AI70" s="163">
        <f t="shared" si="5"/>
        <v>27.66412213740458</v>
      </c>
      <c r="AJ70" s="163">
        <f t="shared" si="5"/>
        <v>27.18320610687023</v>
      </c>
      <c r="AK70" s="163">
        <f t="shared" si="5"/>
        <v>27.442748091603054</v>
      </c>
      <c r="AL70" s="139">
        <f t="shared" si="9"/>
        <v>108.62748091603052</v>
      </c>
      <c r="AM70" s="138">
        <f t="shared" si="10"/>
        <v>114.54503816793894</v>
      </c>
      <c r="AN70" s="138">
        <f t="shared" si="11"/>
        <v>27.18167938931298</v>
      </c>
      <c r="AO70" s="138">
        <f t="shared" si="12"/>
        <v>250.35419847328245</v>
      </c>
      <c r="AP70" s="21"/>
      <c r="AQ70" s="15">
        <v>32796.4</v>
      </c>
      <c r="AR70" s="158">
        <f t="shared" si="7"/>
        <v>131</v>
      </c>
      <c r="AS70" s="15">
        <f t="shared" si="8"/>
        <v>250.35419847328245</v>
      </c>
    </row>
    <row r="71" spans="1:45" ht="12.75">
      <c r="A71" s="21"/>
      <c r="B71" s="140" t="s">
        <v>26</v>
      </c>
      <c r="C71" s="141">
        <v>282438</v>
      </c>
      <c r="D71" s="142">
        <v>302570</v>
      </c>
      <c r="E71" s="142">
        <v>313496</v>
      </c>
      <c r="F71" s="143">
        <v>343699</v>
      </c>
      <c r="G71" s="143">
        <v>327171</v>
      </c>
      <c r="H71" s="143">
        <v>112172</v>
      </c>
      <c r="I71" s="143">
        <v>116767</v>
      </c>
      <c r="J71" s="143">
        <v>120754</v>
      </c>
      <c r="K71" s="143">
        <v>121220</v>
      </c>
      <c r="L71" s="143">
        <v>124750</v>
      </c>
      <c r="M71" s="143">
        <v>96028</v>
      </c>
      <c r="N71" s="143">
        <v>75260</v>
      </c>
      <c r="O71" s="164">
        <v>72737</v>
      </c>
      <c r="P71" s="164">
        <v>82476</v>
      </c>
      <c r="Q71" s="164">
        <v>93363</v>
      </c>
      <c r="R71" s="144">
        <v>5343</v>
      </c>
      <c r="S71" s="164">
        <v>5337</v>
      </c>
      <c r="T71" s="143">
        <v>5338</v>
      </c>
      <c r="U71" s="143">
        <v>5340</v>
      </c>
      <c r="V71" s="143">
        <v>5346</v>
      </c>
      <c r="W71" s="161">
        <f t="shared" si="3"/>
        <v>52.86131386861314</v>
      </c>
      <c r="X71" s="162">
        <f t="shared" si="0"/>
        <v>56.69289863219037</v>
      </c>
      <c r="Y71" s="162">
        <f t="shared" si="0"/>
        <v>58.729112026976395</v>
      </c>
      <c r="Z71" s="162">
        <f t="shared" si="0"/>
        <v>64.3631086142322</v>
      </c>
      <c r="AA71" s="162">
        <f t="shared" si="0"/>
        <v>61.19921436588103</v>
      </c>
      <c r="AB71" s="163">
        <f t="shared" si="4"/>
        <v>20.994198016095826</v>
      </c>
      <c r="AC71" s="163">
        <f t="shared" si="4"/>
        <v>21.87877084504403</v>
      </c>
      <c r="AD71" s="163">
        <f t="shared" si="4"/>
        <v>22.621581116523043</v>
      </c>
      <c r="AE71" s="163">
        <f t="shared" si="4"/>
        <v>22.700374531835205</v>
      </c>
      <c r="AF71" s="163">
        <f t="shared" si="4"/>
        <v>23.335203890759445</v>
      </c>
      <c r="AG71" s="163">
        <f t="shared" si="5"/>
        <v>17.972674527419052</v>
      </c>
      <c r="AH71" s="163">
        <f t="shared" si="5"/>
        <v>14.101555180813191</v>
      </c>
      <c r="AI71" s="163">
        <f t="shared" si="5"/>
        <v>13.626264518546272</v>
      </c>
      <c r="AJ71" s="163">
        <f t="shared" si="5"/>
        <v>15.444943820224719</v>
      </c>
      <c r="AK71" s="163">
        <f t="shared" si="5"/>
        <v>17.46408529741863</v>
      </c>
      <c r="AL71" s="139">
        <f t="shared" si="9"/>
        <v>58.76912950157863</v>
      </c>
      <c r="AM71" s="138">
        <f t="shared" si="10"/>
        <v>22.306025680051512</v>
      </c>
      <c r="AN71" s="138">
        <f t="shared" si="11"/>
        <v>15.721904668884374</v>
      </c>
      <c r="AO71" s="138">
        <f t="shared" si="12"/>
        <v>96.79705985051453</v>
      </c>
      <c r="AP71" s="21"/>
      <c r="AQ71" s="15">
        <v>516980.2</v>
      </c>
      <c r="AR71" s="158">
        <f t="shared" si="7"/>
        <v>5340.8</v>
      </c>
      <c r="AS71" s="15">
        <f t="shared" si="8"/>
        <v>96.79826992210904</v>
      </c>
    </row>
    <row r="72" spans="1:45" ht="12.75">
      <c r="A72" s="21"/>
      <c r="B72" s="140" t="s">
        <v>43</v>
      </c>
      <c r="C72" s="141">
        <v>636</v>
      </c>
      <c r="D72" s="142">
        <v>636</v>
      </c>
      <c r="E72" s="142">
        <v>636</v>
      </c>
      <c r="F72" s="143">
        <v>636</v>
      </c>
      <c r="G72" s="143">
        <v>636</v>
      </c>
      <c r="H72" s="143">
        <v>2636</v>
      </c>
      <c r="I72" s="143">
        <v>2349</v>
      </c>
      <c r="J72" s="143">
        <v>2325</v>
      </c>
      <c r="K72" s="143">
        <v>2409</v>
      </c>
      <c r="L72" s="143">
        <v>2380</v>
      </c>
      <c r="M72" s="143">
        <v>107</v>
      </c>
      <c r="N72" s="143">
        <v>125</v>
      </c>
      <c r="O72" s="164">
        <v>115</v>
      </c>
      <c r="P72" s="164">
        <v>115</v>
      </c>
      <c r="Q72" s="164">
        <v>108</v>
      </c>
      <c r="R72" s="144">
        <v>11</v>
      </c>
      <c r="S72" s="164">
        <v>11</v>
      </c>
      <c r="T72" s="143">
        <v>11</v>
      </c>
      <c r="U72" s="143">
        <v>12</v>
      </c>
      <c r="V72" s="143">
        <v>12</v>
      </c>
      <c r="W72" s="161">
        <f t="shared" si="3"/>
        <v>57.81818181818182</v>
      </c>
      <c r="X72" s="162">
        <f t="shared" si="0"/>
        <v>57.81818181818182</v>
      </c>
      <c r="Y72" s="162">
        <f t="shared" si="0"/>
        <v>57.81818181818182</v>
      </c>
      <c r="Z72" s="162">
        <f t="shared" si="0"/>
        <v>53</v>
      </c>
      <c r="AA72" s="162">
        <f t="shared" si="0"/>
        <v>53</v>
      </c>
      <c r="AB72" s="163">
        <f t="shared" si="4"/>
        <v>239.63636363636363</v>
      </c>
      <c r="AC72" s="163">
        <f t="shared" si="4"/>
        <v>213.54545454545453</v>
      </c>
      <c r="AD72" s="163">
        <f t="shared" si="4"/>
        <v>211.36363636363637</v>
      </c>
      <c r="AE72" s="163">
        <f t="shared" si="4"/>
        <v>200.75</v>
      </c>
      <c r="AF72" s="163">
        <f t="shared" si="4"/>
        <v>198.33333333333334</v>
      </c>
      <c r="AG72" s="163">
        <f t="shared" si="5"/>
        <v>9.727272727272727</v>
      </c>
      <c r="AH72" s="163">
        <f t="shared" si="5"/>
        <v>11.363636363636363</v>
      </c>
      <c r="AI72" s="163">
        <f t="shared" si="5"/>
        <v>10.454545454545455</v>
      </c>
      <c r="AJ72" s="163">
        <f t="shared" si="5"/>
        <v>9.583333333333334</v>
      </c>
      <c r="AK72" s="163">
        <f t="shared" si="5"/>
        <v>9</v>
      </c>
      <c r="AL72" s="139">
        <f t="shared" si="9"/>
        <v>55.8909090909091</v>
      </c>
      <c r="AM72" s="138">
        <f t="shared" si="10"/>
        <v>212.72575757575754</v>
      </c>
      <c r="AN72" s="138">
        <f t="shared" si="11"/>
        <v>10.025757575757577</v>
      </c>
      <c r="AO72" s="138">
        <f t="shared" si="12"/>
        <v>278.64242424242417</v>
      </c>
      <c r="AP72" s="21"/>
      <c r="AQ72" s="15">
        <v>3169.8</v>
      </c>
      <c r="AR72" s="158">
        <f t="shared" si="7"/>
        <v>11.4</v>
      </c>
      <c r="AS72" s="15">
        <f t="shared" si="8"/>
        <v>278.0526315789474</v>
      </c>
    </row>
    <row r="73" spans="1:45" ht="12.75">
      <c r="A73" s="21"/>
      <c r="B73" s="140" t="s">
        <v>18</v>
      </c>
      <c r="C73" s="141">
        <v>212411</v>
      </c>
      <c r="D73" s="142">
        <v>207420</v>
      </c>
      <c r="E73" s="142">
        <v>207120</v>
      </c>
      <c r="F73" s="143">
        <v>199654</v>
      </c>
      <c r="G73" s="143">
        <v>199654</v>
      </c>
      <c r="H73" s="143">
        <v>423833</v>
      </c>
      <c r="I73" s="143">
        <v>405541</v>
      </c>
      <c r="J73" s="143">
        <v>382499</v>
      </c>
      <c r="K73" s="143">
        <v>393739</v>
      </c>
      <c r="L73" s="143">
        <v>408670</v>
      </c>
      <c r="M73" s="143">
        <v>35964</v>
      </c>
      <c r="N73" s="143">
        <v>37474</v>
      </c>
      <c r="O73" s="164">
        <v>35585</v>
      </c>
      <c r="P73" s="164">
        <v>31432</v>
      </c>
      <c r="Q73" s="164">
        <v>31666</v>
      </c>
      <c r="R73" s="144">
        <v>1872</v>
      </c>
      <c r="S73" s="164">
        <v>1858</v>
      </c>
      <c r="T73" s="143">
        <v>1842</v>
      </c>
      <c r="U73" s="143">
        <v>1848</v>
      </c>
      <c r="V73" s="143">
        <v>1839</v>
      </c>
      <c r="W73" s="161">
        <f t="shared" si="3"/>
        <v>113.46741452991454</v>
      </c>
      <c r="X73" s="162">
        <f t="shared" si="0"/>
        <v>111.63616792249731</v>
      </c>
      <c r="Y73" s="162">
        <f t="shared" si="0"/>
        <v>112.44299674267101</v>
      </c>
      <c r="Z73" s="162">
        <f t="shared" si="0"/>
        <v>108.03787878787878</v>
      </c>
      <c r="AA73" s="162">
        <f t="shared" si="0"/>
        <v>108.56661228928766</v>
      </c>
      <c r="AB73" s="163">
        <f t="shared" si="4"/>
        <v>226.4065170940171</v>
      </c>
      <c r="AC73" s="163">
        <f t="shared" si="4"/>
        <v>218.26749192680302</v>
      </c>
      <c r="AD73" s="163">
        <f t="shared" si="4"/>
        <v>207.6541802388708</v>
      </c>
      <c r="AE73" s="163">
        <f t="shared" si="4"/>
        <v>213.06222943722943</v>
      </c>
      <c r="AF73" s="163">
        <f t="shared" si="4"/>
        <v>222.22403480152258</v>
      </c>
      <c r="AG73" s="163">
        <f t="shared" si="5"/>
        <v>19.21153846153846</v>
      </c>
      <c r="AH73" s="163">
        <f t="shared" si="5"/>
        <v>20.168998923573735</v>
      </c>
      <c r="AI73" s="163">
        <f t="shared" si="5"/>
        <v>19.318675352877307</v>
      </c>
      <c r="AJ73" s="163">
        <f t="shared" si="5"/>
        <v>17.00865800865801</v>
      </c>
      <c r="AK73" s="163">
        <f t="shared" si="5"/>
        <v>17.219140837411636</v>
      </c>
      <c r="AL73" s="139">
        <f t="shared" si="9"/>
        <v>110.83021405444988</v>
      </c>
      <c r="AM73" s="138">
        <f t="shared" si="10"/>
        <v>217.52289069968862</v>
      </c>
      <c r="AN73" s="138">
        <f t="shared" si="11"/>
        <v>18.585402316811827</v>
      </c>
      <c r="AO73" s="138">
        <f t="shared" si="12"/>
        <v>346.9385070709503</v>
      </c>
      <c r="AP73" s="21"/>
      <c r="AQ73" s="15">
        <v>642532</v>
      </c>
      <c r="AR73" s="158">
        <f t="shared" si="7"/>
        <v>1851.8</v>
      </c>
      <c r="AS73" s="15">
        <f t="shared" si="8"/>
        <v>346.97699535587</v>
      </c>
    </row>
    <row r="74" spans="1:45" ht="12.75">
      <c r="A74" s="21"/>
      <c r="B74" s="140" t="s">
        <v>44</v>
      </c>
      <c r="C74" s="141">
        <v>125831</v>
      </c>
      <c r="D74" s="142">
        <v>106393</v>
      </c>
      <c r="E74" s="142">
        <v>114380</v>
      </c>
      <c r="F74" s="143">
        <v>116862</v>
      </c>
      <c r="G74" s="143">
        <v>114772</v>
      </c>
      <c r="H74" s="143">
        <v>168686</v>
      </c>
      <c r="I74" s="143">
        <v>166268</v>
      </c>
      <c r="J74" s="143">
        <v>165020</v>
      </c>
      <c r="K74" s="143">
        <v>164513</v>
      </c>
      <c r="L74" s="143">
        <v>164513</v>
      </c>
      <c r="M74" s="143">
        <v>82401</v>
      </c>
      <c r="N74" s="143">
        <v>72437</v>
      </c>
      <c r="O74" s="164">
        <v>75035</v>
      </c>
      <c r="P74" s="164">
        <v>74813</v>
      </c>
      <c r="Q74" s="164">
        <v>72034</v>
      </c>
      <c r="R74" s="144">
        <v>3166</v>
      </c>
      <c r="S74" s="164">
        <v>2868</v>
      </c>
      <c r="T74" s="143">
        <v>2864</v>
      </c>
      <c r="U74" s="143">
        <v>2862</v>
      </c>
      <c r="V74" s="143">
        <v>2716</v>
      </c>
      <c r="W74" s="161">
        <f t="shared" si="3"/>
        <v>39.744472520530636</v>
      </c>
      <c r="X74" s="162">
        <f t="shared" si="0"/>
        <v>37.0965829846583</v>
      </c>
      <c r="Y74" s="162">
        <f t="shared" si="0"/>
        <v>39.937150837988824</v>
      </c>
      <c r="Z74" s="162">
        <f t="shared" si="0"/>
        <v>40.83228511530398</v>
      </c>
      <c r="AA74" s="162">
        <f t="shared" si="0"/>
        <v>42.25773195876289</v>
      </c>
      <c r="AB74" s="163">
        <f t="shared" si="4"/>
        <v>53.28048010107391</v>
      </c>
      <c r="AC74" s="163">
        <f t="shared" si="4"/>
        <v>57.97350069735007</v>
      </c>
      <c r="AD74" s="163">
        <f t="shared" si="4"/>
        <v>57.61871508379888</v>
      </c>
      <c r="AE74" s="163">
        <f t="shared" si="4"/>
        <v>57.48183088749126</v>
      </c>
      <c r="AF74" s="163">
        <f t="shared" si="4"/>
        <v>60.57179675994109</v>
      </c>
      <c r="AG74" s="163">
        <f t="shared" si="5"/>
        <v>26.026847757422615</v>
      </c>
      <c r="AH74" s="163">
        <f t="shared" si="5"/>
        <v>25.25697350069735</v>
      </c>
      <c r="AI74" s="163">
        <f t="shared" si="5"/>
        <v>26.199371508379887</v>
      </c>
      <c r="AJ74" s="163">
        <f t="shared" si="5"/>
        <v>26.14011180992313</v>
      </c>
      <c r="AK74" s="163">
        <f t="shared" si="5"/>
        <v>26.522091310751104</v>
      </c>
      <c r="AL74" s="139">
        <f t="shared" si="9"/>
        <v>39.973644683448924</v>
      </c>
      <c r="AM74" s="138">
        <f t="shared" si="10"/>
        <v>57.38526470593105</v>
      </c>
      <c r="AN74" s="138">
        <f>AVERAGE(AG74:AK74)</f>
        <v>26.029079177434816</v>
      </c>
      <c r="AO74" s="138">
        <f t="shared" si="12"/>
        <v>123.38798856681478</v>
      </c>
      <c r="AP74" s="21"/>
      <c r="AQ74" s="15">
        <v>356791.8</v>
      </c>
      <c r="AR74" s="158">
        <f t="shared" si="7"/>
        <v>2895.2</v>
      </c>
      <c r="AS74" s="15">
        <f t="shared" si="8"/>
        <v>123.2356313898867</v>
      </c>
    </row>
    <row r="75" spans="1:45" ht="12.75">
      <c r="A75" s="21"/>
      <c r="B75" s="140" t="s">
        <v>25</v>
      </c>
      <c r="C75" s="141">
        <v>1031820</v>
      </c>
      <c r="D75" s="142">
        <v>1095679</v>
      </c>
      <c r="E75" s="142">
        <v>1099408</v>
      </c>
      <c r="F75" s="143">
        <v>1206352</v>
      </c>
      <c r="G75" s="143">
        <v>1102840</v>
      </c>
      <c r="H75" s="143">
        <v>559549</v>
      </c>
      <c r="I75" s="143">
        <v>547752</v>
      </c>
      <c r="J75" s="143">
        <v>519909</v>
      </c>
      <c r="K75" s="143">
        <v>508324</v>
      </c>
      <c r="L75" s="143">
        <v>514462</v>
      </c>
      <c r="M75" s="143">
        <v>266045</v>
      </c>
      <c r="N75" s="143">
        <v>251022</v>
      </c>
      <c r="O75" s="164">
        <v>246647</v>
      </c>
      <c r="P75" s="164">
        <v>239880</v>
      </c>
      <c r="Q75" s="164">
        <v>243525</v>
      </c>
      <c r="R75" s="144">
        <v>14559</v>
      </c>
      <c r="S75" s="164">
        <v>14726</v>
      </c>
      <c r="T75" s="143">
        <v>14476</v>
      </c>
      <c r="U75" s="143">
        <v>14181</v>
      </c>
      <c r="V75" s="143">
        <v>14391</v>
      </c>
      <c r="W75" s="161">
        <f t="shared" si="3"/>
        <v>70.87162579847516</v>
      </c>
      <c r="X75" s="162">
        <f t="shared" si="0"/>
        <v>74.40438679885916</v>
      </c>
      <c r="Y75" s="162">
        <f t="shared" si="0"/>
        <v>75.94694667035093</v>
      </c>
      <c r="Z75" s="162">
        <f t="shared" si="0"/>
        <v>85.06818983146464</v>
      </c>
      <c r="AA75" s="162">
        <f t="shared" si="0"/>
        <v>76.63400736571468</v>
      </c>
      <c r="AB75" s="163">
        <f t="shared" si="4"/>
        <v>38.43320282986469</v>
      </c>
      <c r="AC75" s="163">
        <f t="shared" si="4"/>
        <v>37.19625152790982</v>
      </c>
      <c r="AD75" s="163">
        <f t="shared" si="4"/>
        <v>35.91523901630285</v>
      </c>
      <c r="AE75" s="163">
        <f t="shared" si="4"/>
        <v>35.845426979761655</v>
      </c>
      <c r="AF75" s="163">
        <f t="shared" si="4"/>
        <v>35.74887082204155</v>
      </c>
      <c r="AG75" s="163">
        <f t="shared" si="5"/>
        <v>18.27357648190123</v>
      </c>
      <c r="AH75" s="163">
        <f t="shared" si="5"/>
        <v>17.046176830096428</v>
      </c>
      <c r="AI75" s="163">
        <f t="shared" si="5"/>
        <v>17.038339320254213</v>
      </c>
      <c r="AJ75" s="163">
        <f t="shared" si="5"/>
        <v>16.915591284112544</v>
      </c>
      <c r="AK75" s="163">
        <f t="shared" si="5"/>
        <v>16.922034604961436</v>
      </c>
      <c r="AL75" s="139">
        <f t="shared" si="9"/>
        <v>76.58503129297291</v>
      </c>
      <c r="AM75" s="138">
        <f t="shared" si="10"/>
        <v>36.627798235176115</v>
      </c>
      <c r="AN75" s="138">
        <f t="shared" si="11"/>
        <v>17.239143704265167</v>
      </c>
      <c r="AO75" s="138">
        <f t="shared" si="12"/>
        <v>130.4519732324142</v>
      </c>
      <c r="AP75" s="21"/>
      <c r="AQ75" s="15">
        <v>1886643</v>
      </c>
      <c r="AR75" s="158">
        <f t="shared" si="7"/>
        <v>14466.6</v>
      </c>
      <c r="AS75" s="15">
        <f t="shared" si="8"/>
        <v>130.41371158392434</v>
      </c>
    </row>
    <row r="76" spans="1:45" ht="12.75">
      <c r="A76" s="21"/>
      <c r="B76" s="140" t="s">
        <v>27</v>
      </c>
      <c r="C76" s="141">
        <v>100528</v>
      </c>
      <c r="D76" s="142">
        <v>95751</v>
      </c>
      <c r="E76" s="142">
        <v>107946</v>
      </c>
      <c r="F76" s="143">
        <v>111760</v>
      </c>
      <c r="G76" s="143">
        <v>123863</v>
      </c>
      <c r="H76" s="143">
        <v>155698</v>
      </c>
      <c r="I76" s="143">
        <v>155173</v>
      </c>
      <c r="J76" s="143">
        <v>153447</v>
      </c>
      <c r="K76" s="143">
        <v>146841</v>
      </c>
      <c r="L76" s="143">
        <v>150441</v>
      </c>
      <c r="M76" s="143">
        <v>41646</v>
      </c>
      <c r="N76" s="143">
        <v>42057</v>
      </c>
      <c r="O76" s="164">
        <v>42672</v>
      </c>
      <c r="P76" s="164">
        <v>42429</v>
      </c>
      <c r="Q76" s="164">
        <v>42463</v>
      </c>
      <c r="R76" s="144">
        <v>3654</v>
      </c>
      <c r="S76" s="164">
        <v>3649</v>
      </c>
      <c r="T76" s="143">
        <v>3664</v>
      </c>
      <c r="U76" s="143">
        <v>3716</v>
      </c>
      <c r="V76" s="143">
        <v>3701</v>
      </c>
      <c r="W76" s="161">
        <f t="shared" si="3"/>
        <v>27.511767925561028</v>
      </c>
      <c r="X76" s="162">
        <f t="shared" si="0"/>
        <v>26.24033981912853</v>
      </c>
      <c r="Y76" s="162">
        <f t="shared" si="0"/>
        <v>29.461244541484717</v>
      </c>
      <c r="Z76" s="162">
        <f t="shared" si="0"/>
        <v>30.07534983853606</v>
      </c>
      <c r="AA76" s="162">
        <f t="shared" si="0"/>
        <v>33.46744123209943</v>
      </c>
      <c r="AB76" s="163">
        <f t="shared" si="4"/>
        <v>42.61029009304871</v>
      </c>
      <c r="AC76" s="163">
        <f t="shared" si="4"/>
        <v>42.52480131542888</v>
      </c>
      <c r="AD76" s="163">
        <f t="shared" si="4"/>
        <v>41.87963973799127</v>
      </c>
      <c r="AE76" s="163">
        <f t="shared" si="4"/>
        <v>39.515877287405814</v>
      </c>
      <c r="AF76" s="163">
        <f t="shared" si="4"/>
        <v>40.648743582815456</v>
      </c>
      <c r="AG76" s="163">
        <f t="shared" si="5"/>
        <v>11.397372742200329</v>
      </c>
      <c r="AH76" s="163">
        <f t="shared" si="5"/>
        <v>11.525623458481776</v>
      </c>
      <c r="AI76" s="163">
        <f t="shared" si="5"/>
        <v>11.646288209606986</v>
      </c>
      <c r="AJ76" s="163">
        <f t="shared" si="5"/>
        <v>11.417922497308934</v>
      </c>
      <c r="AK76" s="163">
        <f t="shared" si="5"/>
        <v>11.47338557146717</v>
      </c>
      <c r="AL76" s="139">
        <f t="shared" si="9"/>
        <v>29.35122867136195</v>
      </c>
      <c r="AM76" s="138">
        <f t="shared" si="10"/>
        <v>41.43587040333803</v>
      </c>
      <c r="AN76" s="138">
        <f t="shared" si="11"/>
        <v>11.49211849581304</v>
      </c>
      <c r="AO76" s="138">
        <f t="shared" si="12"/>
        <v>82.27921757051303</v>
      </c>
      <c r="AP76" s="21"/>
      <c r="AQ76" s="15">
        <v>302542.4</v>
      </c>
      <c r="AR76" s="158">
        <f t="shared" si="7"/>
        <v>3676.8</v>
      </c>
      <c r="AS76" s="15">
        <f t="shared" si="8"/>
        <v>82.28416013925153</v>
      </c>
    </row>
    <row r="77" spans="1:45" ht="12.75">
      <c r="A77" s="21"/>
      <c r="B77" s="140" t="s">
        <v>45</v>
      </c>
      <c r="C77" s="141">
        <v>305757</v>
      </c>
      <c r="D77" s="142">
        <v>313333</v>
      </c>
      <c r="E77" s="142">
        <v>289963</v>
      </c>
      <c r="F77" s="143">
        <v>344468</v>
      </c>
      <c r="G77" s="143">
        <v>303562</v>
      </c>
      <c r="H77" s="143">
        <v>361122</v>
      </c>
      <c r="I77" s="143">
        <v>357893</v>
      </c>
      <c r="J77" s="143">
        <v>356924</v>
      </c>
      <c r="K77" s="143">
        <v>356015</v>
      </c>
      <c r="L77" s="143">
        <v>350008</v>
      </c>
      <c r="M77" s="143">
        <v>249403</v>
      </c>
      <c r="N77" s="143">
        <v>235344</v>
      </c>
      <c r="O77" s="164">
        <v>237823</v>
      </c>
      <c r="P77" s="164">
        <v>241593</v>
      </c>
      <c r="Q77" s="164">
        <v>250239</v>
      </c>
      <c r="R77" s="144">
        <v>14156</v>
      </c>
      <c r="S77" s="164">
        <v>13982</v>
      </c>
      <c r="T77" s="143">
        <v>13733</v>
      </c>
      <c r="U77" s="143">
        <v>13905</v>
      </c>
      <c r="V77" s="143">
        <v>13830</v>
      </c>
      <c r="W77" s="161">
        <f t="shared" si="3"/>
        <v>21.599109918055948</v>
      </c>
      <c r="X77" s="162">
        <f t="shared" si="0"/>
        <v>22.409741095694464</v>
      </c>
      <c r="Y77" s="162">
        <f t="shared" si="0"/>
        <v>21.114323163183574</v>
      </c>
      <c r="Z77" s="162">
        <f t="shared" si="0"/>
        <v>24.772959367134124</v>
      </c>
      <c r="AA77" s="162">
        <f t="shared" si="0"/>
        <v>21.949530007230656</v>
      </c>
      <c r="AB77" s="163">
        <f t="shared" si="4"/>
        <v>25.51017236507488</v>
      </c>
      <c r="AC77" s="163">
        <f t="shared" si="4"/>
        <v>25.596695751680734</v>
      </c>
      <c r="AD77" s="163">
        <f t="shared" si="4"/>
        <v>25.99024248161363</v>
      </c>
      <c r="AE77" s="163">
        <f t="shared" si="4"/>
        <v>25.603380079108234</v>
      </c>
      <c r="AF77" s="163">
        <f t="shared" si="4"/>
        <v>25.307881417208964</v>
      </c>
      <c r="AG77" s="163">
        <f t="shared" si="5"/>
        <v>17.618183102571347</v>
      </c>
      <c r="AH77" s="163">
        <f t="shared" si="5"/>
        <v>16.831926762980977</v>
      </c>
      <c r="AI77" s="163">
        <f t="shared" si="5"/>
        <v>17.317629068666715</v>
      </c>
      <c r="AJ77" s="163">
        <f t="shared" si="5"/>
        <v>17.374541531823084</v>
      </c>
      <c r="AK77" s="163">
        <f t="shared" si="5"/>
        <v>18.093926247288504</v>
      </c>
      <c r="AL77" s="139">
        <f t="shared" si="9"/>
        <v>22.369132710259755</v>
      </c>
      <c r="AM77" s="138">
        <f t="shared" si="10"/>
        <v>25.60167441893729</v>
      </c>
      <c r="AN77" s="138">
        <f t="shared" si="11"/>
        <v>17.447241342666125</v>
      </c>
      <c r="AO77" s="138">
        <f t="shared" si="12"/>
        <v>65.41804847186316</v>
      </c>
      <c r="AP77" s="21"/>
      <c r="AQ77" s="15">
        <v>910689.4</v>
      </c>
      <c r="AR77" s="158">
        <f t="shared" si="7"/>
        <v>13921.2</v>
      </c>
      <c r="AS77" s="15">
        <f t="shared" si="8"/>
        <v>65.41744964514554</v>
      </c>
    </row>
    <row r="78" spans="1:45" ht="12.75">
      <c r="A78" s="21"/>
      <c r="B78" s="140" t="s">
        <v>23</v>
      </c>
      <c r="C78" s="141">
        <v>27504</v>
      </c>
      <c r="D78" s="142">
        <v>27134</v>
      </c>
      <c r="E78" s="142">
        <v>26300</v>
      </c>
      <c r="F78" s="143">
        <v>27263</v>
      </c>
      <c r="G78" s="143">
        <v>28619</v>
      </c>
      <c r="H78" s="143">
        <v>37919</v>
      </c>
      <c r="I78" s="143">
        <v>36559</v>
      </c>
      <c r="J78" s="143">
        <v>36036</v>
      </c>
      <c r="K78" s="143">
        <v>35587</v>
      </c>
      <c r="L78" s="143">
        <v>36421</v>
      </c>
      <c r="M78" s="143">
        <v>9611</v>
      </c>
      <c r="N78" s="143">
        <v>9199</v>
      </c>
      <c r="O78" s="164">
        <v>9535</v>
      </c>
      <c r="P78" s="164">
        <v>9602</v>
      </c>
      <c r="Q78" s="164">
        <v>9650</v>
      </c>
      <c r="R78" s="144">
        <v>483</v>
      </c>
      <c r="S78" s="164">
        <v>458</v>
      </c>
      <c r="T78" s="143">
        <v>480</v>
      </c>
      <c r="U78" s="143">
        <v>479</v>
      </c>
      <c r="V78" s="143">
        <v>482</v>
      </c>
      <c r="W78" s="161">
        <f t="shared" si="3"/>
        <v>56.94409937888199</v>
      </c>
      <c r="X78" s="162">
        <f t="shared" si="0"/>
        <v>59.24454148471616</v>
      </c>
      <c r="Y78" s="162">
        <f t="shared" si="0"/>
        <v>54.791666666666664</v>
      </c>
      <c r="Z78" s="162">
        <f t="shared" si="0"/>
        <v>56.91649269311065</v>
      </c>
      <c r="AA78" s="162">
        <f t="shared" si="0"/>
        <v>59.37551867219917</v>
      </c>
      <c r="AB78" s="163">
        <f t="shared" si="4"/>
        <v>78.5072463768116</v>
      </c>
      <c r="AC78" s="163">
        <f t="shared" si="4"/>
        <v>79.82314410480349</v>
      </c>
      <c r="AD78" s="163">
        <f t="shared" si="4"/>
        <v>75.075</v>
      </c>
      <c r="AE78" s="163">
        <f t="shared" si="4"/>
        <v>74.29436325678496</v>
      </c>
      <c r="AF78" s="163">
        <f t="shared" si="4"/>
        <v>75.56224066390041</v>
      </c>
      <c r="AG78" s="163">
        <f t="shared" si="5"/>
        <v>19.89855072463768</v>
      </c>
      <c r="AH78" s="163">
        <f t="shared" si="5"/>
        <v>20.08515283842795</v>
      </c>
      <c r="AI78" s="163">
        <f t="shared" si="5"/>
        <v>19.864583333333332</v>
      </c>
      <c r="AJ78" s="163">
        <f t="shared" si="5"/>
        <v>20.045929018789145</v>
      </c>
      <c r="AK78" s="163">
        <f t="shared" si="5"/>
        <v>20.020746887966805</v>
      </c>
      <c r="AL78" s="139">
        <f t="shared" si="9"/>
        <v>57.45446377911493</v>
      </c>
      <c r="AM78" s="138">
        <f t="shared" si="10"/>
        <v>76.65239888046008</v>
      </c>
      <c r="AN78" s="138">
        <f t="shared" si="11"/>
        <v>19.982992560630983</v>
      </c>
      <c r="AO78" s="138">
        <f t="shared" si="12"/>
        <v>154.089855220206</v>
      </c>
      <c r="AP78" s="21"/>
      <c r="AQ78" s="15">
        <v>73387.8</v>
      </c>
      <c r="AR78" s="158">
        <f t="shared" si="7"/>
        <v>476.4</v>
      </c>
      <c r="AS78" s="15">
        <f t="shared" si="8"/>
        <v>154.0465994962217</v>
      </c>
    </row>
    <row r="79" spans="1:45" ht="12.75">
      <c r="A79" s="21"/>
      <c r="B79" s="140" t="s">
        <v>46</v>
      </c>
      <c r="C79" s="141">
        <v>86905</v>
      </c>
      <c r="D79" s="142">
        <v>92982</v>
      </c>
      <c r="E79" s="142">
        <v>101048</v>
      </c>
      <c r="F79" s="143">
        <v>113600</v>
      </c>
      <c r="G79" s="143">
        <v>119054</v>
      </c>
      <c r="H79" s="143">
        <v>58270</v>
      </c>
      <c r="I79" s="143">
        <v>55711</v>
      </c>
      <c r="J79" s="143">
        <v>57336</v>
      </c>
      <c r="K79" s="143">
        <v>56476</v>
      </c>
      <c r="L79" s="143">
        <v>53544</v>
      </c>
      <c r="M79" s="143">
        <v>46195</v>
      </c>
      <c r="N79" s="143">
        <v>46231</v>
      </c>
      <c r="O79" s="164">
        <v>47200</v>
      </c>
      <c r="P79" s="164">
        <v>46720</v>
      </c>
      <c r="Q79" s="164">
        <v>68259</v>
      </c>
      <c r="R79" s="144">
        <v>1922</v>
      </c>
      <c r="S79" s="164">
        <v>1930</v>
      </c>
      <c r="T79" s="143">
        <v>1927</v>
      </c>
      <c r="U79" s="143">
        <v>1929</v>
      </c>
      <c r="V79" s="143">
        <v>1925</v>
      </c>
      <c r="W79" s="161">
        <f t="shared" si="3"/>
        <v>45.2159209157128</v>
      </c>
      <c r="X79" s="162">
        <f t="shared" si="0"/>
        <v>48.17720207253886</v>
      </c>
      <c r="Y79" s="162">
        <f t="shared" si="0"/>
        <v>52.43798650752465</v>
      </c>
      <c r="Z79" s="162">
        <f t="shared" si="0"/>
        <v>58.89061689994816</v>
      </c>
      <c r="AA79" s="162">
        <f t="shared" si="0"/>
        <v>61.846233766233766</v>
      </c>
      <c r="AB79" s="163">
        <f t="shared" si="4"/>
        <v>30.317377731529657</v>
      </c>
      <c r="AC79" s="163">
        <f t="shared" si="4"/>
        <v>28.86580310880829</v>
      </c>
      <c r="AD79" s="163">
        <f t="shared" si="4"/>
        <v>29.754021795537103</v>
      </c>
      <c r="AE79" s="163">
        <f t="shared" si="4"/>
        <v>29.27734577501296</v>
      </c>
      <c r="AF79" s="163">
        <f t="shared" si="4"/>
        <v>27.815064935064935</v>
      </c>
      <c r="AG79" s="163">
        <f t="shared" si="5"/>
        <v>24.034859521331946</v>
      </c>
      <c r="AH79" s="163">
        <f t="shared" si="5"/>
        <v>23.953886010362694</v>
      </c>
      <c r="AI79" s="163">
        <f t="shared" si="5"/>
        <v>24.494032174364296</v>
      </c>
      <c r="AJ79" s="163">
        <f t="shared" si="5"/>
        <v>24.219803006739244</v>
      </c>
      <c r="AK79" s="163">
        <f t="shared" si="5"/>
        <v>35.45922077922078</v>
      </c>
      <c r="AL79" s="139">
        <f t="shared" si="9"/>
        <v>53.31359203239165</v>
      </c>
      <c r="AM79" s="138">
        <f t="shared" si="10"/>
        <v>29.205922669190592</v>
      </c>
      <c r="AN79" s="138">
        <f>AVERAGE(AG79:AK79)</f>
        <v>26.43236029840379</v>
      </c>
      <c r="AO79" s="138">
        <f t="shared" si="12"/>
        <v>108.95187499998603</v>
      </c>
      <c r="AP79" s="21"/>
      <c r="AQ79" s="15">
        <v>209906</v>
      </c>
      <c r="AR79" s="158">
        <f t="shared" si="7"/>
        <v>1926.6</v>
      </c>
      <c r="AS79" s="15">
        <f t="shared" si="8"/>
        <v>108.951520813869</v>
      </c>
    </row>
    <row r="80" spans="1:45" ht="12.75">
      <c r="A80" s="21"/>
      <c r="B80" s="140" t="s">
        <v>24</v>
      </c>
      <c r="C80" s="141">
        <v>157275</v>
      </c>
      <c r="D80" s="142">
        <v>146751</v>
      </c>
      <c r="E80" s="142">
        <v>139559</v>
      </c>
      <c r="F80" s="143">
        <v>138795</v>
      </c>
      <c r="G80" s="143">
        <v>148032</v>
      </c>
      <c r="H80" s="143">
        <v>100818</v>
      </c>
      <c r="I80" s="143">
        <v>99694</v>
      </c>
      <c r="J80" s="143">
        <v>98260</v>
      </c>
      <c r="K80" s="143">
        <v>98986</v>
      </c>
      <c r="L80" s="143">
        <v>97510</v>
      </c>
      <c r="M80" s="143">
        <v>16506</v>
      </c>
      <c r="N80" s="143">
        <v>16805</v>
      </c>
      <c r="O80" s="164">
        <v>16076</v>
      </c>
      <c r="P80" s="164">
        <v>15006</v>
      </c>
      <c r="Q80" s="164">
        <v>15174</v>
      </c>
      <c r="R80" s="144">
        <v>2294</v>
      </c>
      <c r="S80" s="164">
        <v>2294</v>
      </c>
      <c r="T80" s="143">
        <v>2284</v>
      </c>
      <c r="U80" s="143">
        <v>2257</v>
      </c>
      <c r="V80" s="143">
        <v>2259</v>
      </c>
      <c r="W80" s="161">
        <f t="shared" si="3"/>
        <v>68.55928509154316</v>
      </c>
      <c r="X80" s="162">
        <f t="shared" si="0"/>
        <v>63.971665213600694</v>
      </c>
      <c r="Y80" s="162">
        <f t="shared" si="0"/>
        <v>61.10288966725044</v>
      </c>
      <c r="Z80" s="162">
        <f t="shared" si="0"/>
        <v>61.49534780682322</v>
      </c>
      <c r="AA80" s="162">
        <f t="shared" si="0"/>
        <v>65.52988047808765</v>
      </c>
      <c r="AB80" s="163">
        <f t="shared" si="4"/>
        <v>43.9485614646905</v>
      </c>
      <c r="AC80" s="163">
        <f t="shared" si="4"/>
        <v>43.458587619877946</v>
      </c>
      <c r="AD80" s="163">
        <f t="shared" si="4"/>
        <v>43.02101576182137</v>
      </c>
      <c r="AE80" s="163">
        <f t="shared" si="4"/>
        <v>43.85733274257864</v>
      </c>
      <c r="AF80" s="163">
        <f t="shared" si="4"/>
        <v>43.1651173085436</v>
      </c>
      <c r="AG80" s="163">
        <f t="shared" si="5"/>
        <v>7.1952920662598085</v>
      </c>
      <c r="AH80" s="163">
        <f t="shared" si="5"/>
        <v>7.3256320836966</v>
      </c>
      <c r="AI80" s="163">
        <f t="shared" si="5"/>
        <v>7.038528896672505</v>
      </c>
      <c r="AJ80" s="163">
        <f t="shared" si="5"/>
        <v>6.648648648648648</v>
      </c>
      <c r="AK80" s="163">
        <f t="shared" si="5"/>
        <v>6.717131474103586</v>
      </c>
      <c r="AL80" s="139">
        <f t="shared" si="9"/>
        <v>64.13181365146104</v>
      </c>
      <c r="AM80" s="138">
        <f t="shared" si="10"/>
        <v>43.49012297950242</v>
      </c>
      <c r="AN80" s="138">
        <f t="shared" si="11"/>
        <v>6.9850466338762285</v>
      </c>
      <c r="AO80" s="138">
        <f t="shared" si="12"/>
        <v>114.60698326483968</v>
      </c>
      <c r="AP80" s="21"/>
      <c r="AQ80" s="15">
        <v>261048.6</v>
      </c>
      <c r="AR80" s="158">
        <f t="shared" si="7"/>
        <v>2277.6</v>
      </c>
      <c r="AS80" s="15">
        <f t="shared" si="8"/>
        <v>114.61564805057957</v>
      </c>
    </row>
    <row r="81" spans="1:45" ht="12.75">
      <c r="A81" s="21"/>
      <c r="B81" s="145" t="s">
        <v>47</v>
      </c>
      <c r="C81" s="146">
        <v>170913</v>
      </c>
      <c r="D81" s="147">
        <v>172713</v>
      </c>
      <c r="E81" s="147">
        <v>151629</v>
      </c>
      <c r="F81" s="148">
        <v>164529</v>
      </c>
      <c r="G81" s="148" t="s">
        <v>0</v>
      </c>
      <c r="H81" s="148">
        <v>120492</v>
      </c>
      <c r="I81" s="148">
        <v>118860</v>
      </c>
      <c r="J81" s="148">
        <v>118138</v>
      </c>
      <c r="K81" s="148">
        <v>120505</v>
      </c>
      <c r="L81" s="148" t="s">
        <v>0</v>
      </c>
      <c r="M81" s="148">
        <v>58610</v>
      </c>
      <c r="N81" s="148">
        <v>54157</v>
      </c>
      <c r="O81" s="166">
        <v>52900</v>
      </c>
      <c r="P81" s="166">
        <v>56206</v>
      </c>
      <c r="Q81" s="166" t="s">
        <v>0</v>
      </c>
      <c r="R81" s="149">
        <v>3074</v>
      </c>
      <c r="S81" s="166">
        <v>3063</v>
      </c>
      <c r="T81" s="148">
        <v>3032</v>
      </c>
      <c r="U81" s="148">
        <v>3036</v>
      </c>
      <c r="V81" s="148" t="s">
        <v>0</v>
      </c>
      <c r="W81" s="167">
        <f t="shared" si="3"/>
        <v>55.599544567338974</v>
      </c>
      <c r="X81" s="168">
        <f t="shared" si="0"/>
        <v>56.386875612144955</v>
      </c>
      <c r="Y81" s="168">
        <f t="shared" si="0"/>
        <v>50.00956464379947</v>
      </c>
      <c r="Z81" s="168">
        <f t="shared" si="0"/>
        <v>54.19268774703557</v>
      </c>
      <c r="AA81" s="168" t="s">
        <v>0</v>
      </c>
      <c r="AB81" s="169">
        <f t="shared" si="4"/>
        <v>39.1971372804164</v>
      </c>
      <c r="AC81" s="169">
        <f t="shared" si="4"/>
        <v>38.8050930460333</v>
      </c>
      <c r="AD81" s="169">
        <f t="shared" si="4"/>
        <v>38.96372031662269</v>
      </c>
      <c r="AE81" s="169">
        <f t="shared" si="4"/>
        <v>39.69202898550725</v>
      </c>
      <c r="AF81" s="169" t="s">
        <v>0</v>
      </c>
      <c r="AG81" s="169">
        <f t="shared" si="5"/>
        <v>19.066363044892647</v>
      </c>
      <c r="AH81" s="169">
        <f t="shared" si="5"/>
        <v>17.681031668299052</v>
      </c>
      <c r="AI81" s="169">
        <f t="shared" si="5"/>
        <v>17.447229551451187</v>
      </c>
      <c r="AJ81" s="169">
        <f t="shared" si="5"/>
        <v>18.513175230566535</v>
      </c>
      <c r="AK81" s="170" t="s">
        <v>0</v>
      </c>
      <c r="AL81" s="139">
        <f t="shared" si="9"/>
        <v>54.04716814257974</v>
      </c>
      <c r="AM81" s="138">
        <f t="shared" si="10"/>
        <v>39.16449490714491</v>
      </c>
      <c r="AN81" s="138">
        <f t="shared" si="11"/>
        <v>18.176949873802354</v>
      </c>
      <c r="AO81" s="138">
        <f t="shared" si="12"/>
        <v>111.388612923527</v>
      </c>
      <c r="AP81" s="21"/>
      <c r="AQ81" s="15">
        <v>339912.75</v>
      </c>
      <c r="AR81" s="158">
        <f t="shared" si="7"/>
        <v>3051.25</v>
      </c>
      <c r="AS81" s="15">
        <f t="shared" si="8"/>
        <v>111.4011470708726</v>
      </c>
    </row>
    <row r="82" spans="1:45" ht="12.75">
      <c r="A82" s="21"/>
      <c r="B82" s="150" t="s">
        <v>21</v>
      </c>
      <c r="C82" s="151">
        <v>1079271</v>
      </c>
      <c r="D82" s="152">
        <v>1089753</v>
      </c>
      <c r="E82" s="152">
        <v>1059999</v>
      </c>
      <c r="F82" s="153">
        <v>1056256</v>
      </c>
      <c r="G82" s="153">
        <v>1119098</v>
      </c>
      <c r="H82" s="153">
        <v>999292</v>
      </c>
      <c r="I82" s="153">
        <v>988698</v>
      </c>
      <c r="J82" s="153">
        <v>987602</v>
      </c>
      <c r="K82" s="153">
        <v>990467</v>
      </c>
      <c r="L82" s="153">
        <v>999952</v>
      </c>
      <c r="M82" s="153">
        <v>343012</v>
      </c>
      <c r="N82" s="153">
        <v>324798</v>
      </c>
      <c r="O82" s="171">
        <v>310902</v>
      </c>
      <c r="P82" s="171">
        <v>315920</v>
      </c>
      <c r="Q82" s="171">
        <v>301943</v>
      </c>
      <c r="R82" s="154">
        <v>17234</v>
      </c>
      <c r="S82" s="171">
        <v>17172</v>
      </c>
      <c r="T82" s="153">
        <v>17282</v>
      </c>
      <c r="U82" s="153">
        <v>17259</v>
      </c>
      <c r="V82" s="153">
        <v>17240</v>
      </c>
      <c r="W82" s="172">
        <f t="shared" si="3"/>
        <v>62.624521295114306</v>
      </c>
      <c r="X82" s="173">
        <f t="shared" si="0"/>
        <v>63.461041229909156</v>
      </c>
      <c r="Y82" s="173">
        <f t="shared" si="0"/>
        <v>61.33543571345909</v>
      </c>
      <c r="Z82" s="173">
        <f t="shared" si="0"/>
        <v>61.200301292079494</v>
      </c>
      <c r="AA82" s="173">
        <f>G82/V82</f>
        <v>64.91287703016242</v>
      </c>
      <c r="AB82" s="174">
        <f t="shared" si="4"/>
        <v>57.98375304630382</v>
      </c>
      <c r="AC82" s="174">
        <f t="shared" si="4"/>
        <v>57.576170510132776</v>
      </c>
      <c r="AD82" s="174">
        <f t="shared" si="4"/>
        <v>57.146279365814145</v>
      </c>
      <c r="AE82" s="174">
        <f t="shared" si="4"/>
        <v>57.38843501941016</v>
      </c>
      <c r="AF82" s="174">
        <f>L82/V82</f>
        <v>58.00185614849188</v>
      </c>
      <c r="AG82" s="174">
        <f t="shared" si="5"/>
        <v>19.903214575838458</v>
      </c>
      <c r="AH82" s="174">
        <f t="shared" si="5"/>
        <v>18.914395527603073</v>
      </c>
      <c r="AI82" s="174">
        <f t="shared" si="5"/>
        <v>17.98993172086564</v>
      </c>
      <c r="AJ82" s="174">
        <f t="shared" si="5"/>
        <v>18.304652644996814</v>
      </c>
      <c r="AK82" s="175">
        <f>Q82/V82</f>
        <v>17.514095127610208</v>
      </c>
      <c r="AL82" s="176">
        <f t="shared" si="9"/>
        <v>62.70683531214489</v>
      </c>
      <c r="AM82" s="177">
        <f t="shared" si="10"/>
        <v>57.61929881803055</v>
      </c>
      <c r="AN82" s="177">
        <f t="shared" si="11"/>
        <v>18.525257919382838</v>
      </c>
      <c r="AO82" s="177">
        <f t="shared" si="12"/>
        <v>138.85139204955829</v>
      </c>
      <c r="AP82" s="21"/>
      <c r="AQ82" s="15">
        <v>2393392.6</v>
      </c>
      <c r="AR82" s="158">
        <f t="shared" si="7"/>
        <v>17237.4</v>
      </c>
      <c r="AS82" s="15">
        <f t="shared" si="8"/>
        <v>138.8488171069883</v>
      </c>
    </row>
    <row r="83" spans="1:45" ht="12.75">
      <c r="A83" s="21"/>
      <c r="B83" s="135" t="s">
        <v>28</v>
      </c>
      <c r="C83" s="136">
        <v>85745</v>
      </c>
      <c r="D83" s="137">
        <v>97349</v>
      </c>
      <c r="E83" s="137">
        <v>96219</v>
      </c>
      <c r="F83" s="138">
        <v>97853</v>
      </c>
      <c r="G83" s="138">
        <v>103259</v>
      </c>
      <c r="H83" s="138">
        <v>90557</v>
      </c>
      <c r="I83" s="138">
        <v>89642</v>
      </c>
      <c r="J83" s="138">
        <v>89042</v>
      </c>
      <c r="K83" s="138">
        <v>89393</v>
      </c>
      <c r="L83" s="138">
        <v>88338</v>
      </c>
      <c r="M83" s="138">
        <v>18557</v>
      </c>
      <c r="N83" s="138">
        <v>18467</v>
      </c>
      <c r="O83" s="160">
        <v>18402</v>
      </c>
      <c r="P83" s="160">
        <v>18295</v>
      </c>
      <c r="Q83" s="160">
        <v>18023</v>
      </c>
      <c r="R83" s="139">
        <v>1006</v>
      </c>
      <c r="S83" s="160">
        <v>999</v>
      </c>
      <c r="T83" s="138">
        <v>993</v>
      </c>
      <c r="U83" s="138">
        <v>987</v>
      </c>
      <c r="V83" s="138">
        <v>986</v>
      </c>
      <c r="W83" s="161">
        <f t="shared" si="3"/>
        <v>85.23359840954275</v>
      </c>
      <c r="X83" s="162">
        <f t="shared" si="3"/>
        <v>97.44644644644644</v>
      </c>
      <c r="Y83" s="162">
        <f t="shared" si="3"/>
        <v>96.89728096676737</v>
      </c>
      <c r="Z83" s="162">
        <f t="shared" si="3"/>
        <v>99.1418439716312</v>
      </c>
      <c r="AA83" s="162">
        <f>G83/V83</f>
        <v>104.72515212981745</v>
      </c>
      <c r="AB83" s="163">
        <f aca="true" t="shared" si="13" ref="AB83:AE84">H83/R83</f>
        <v>90.0168986083499</v>
      </c>
      <c r="AC83" s="163">
        <f t="shared" si="13"/>
        <v>89.73173173173173</v>
      </c>
      <c r="AD83" s="163">
        <f t="shared" si="13"/>
        <v>89.66968781470293</v>
      </c>
      <c r="AE83" s="163">
        <f t="shared" si="13"/>
        <v>90.57041540020263</v>
      </c>
      <c r="AF83" s="163">
        <f>L83/V83</f>
        <v>89.5922920892495</v>
      </c>
      <c r="AG83" s="163">
        <f aca="true" t="shared" si="14" ref="AG83:AJ84">M83/R83</f>
        <v>18.446322067594433</v>
      </c>
      <c r="AH83" s="163">
        <f t="shared" si="14"/>
        <v>18.485485485485487</v>
      </c>
      <c r="AI83" s="163">
        <f t="shared" si="14"/>
        <v>18.531722054380666</v>
      </c>
      <c r="AJ83" s="163">
        <f t="shared" si="14"/>
        <v>18.53596757852077</v>
      </c>
      <c r="AK83" s="163">
        <f>Q83/V83</f>
        <v>18.278904665314403</v>
      </c>
      <c r="AL83" s="139">
        <f t="shared" si="9"/>
        <v>96.68886438484104</v>
      </c>
      <c r="AM83" s="138">
        <f t="shared" si="10"/>
        <v>89.91620512884734</v>
      </c>
      <c r="AN83" s="138">
        <f t="shared" si="11"/>
        <v>18.455680370259152</v>
      </c>
      <c r="AO83" s="138">
        <f t="shared" si="12"/>
        <v>205.06074988394752</v>
      </c>
      <c r="AP83" s="21"/>
      <c r="AQ83" s="15">
        <v>203828</v>
      </c>
      <c r="AR83" s="158">
        <f t="shared" si="7"/>
        <v>994.2</v>
      </c>
      <c r="AS83" s="15">
        <f t="shared" si="8"/>
        <v>205.01709917521623</v>
      </c>
    </row>
    <row r="84" spans="1:45" ht="12.75">
      <c r="A84" s="21"/>
      <c r="B84" s="150" t="s">
        <v>48</v>
      </c>
      <c r="C84" s="151">
        <v>59752</v>
      </c>
      <c r="D84" s="152">
        <v>53350</v>
      </c>
      <c r="E84" s="152">
        <v>51701</v>
      </c>
      <c r="F84" s="153">
        <v>50246</v>
      </c>
      <c r="G84" s="153" t="s">
        <v>0</v>
      </c>
      <c r="H84" s="153">
        <v>134090</v>
      </c>
      <c r="I84" s="153">
        <v>133737</v>
      </c>
      <c r="J84" s="153">
        <v>133534</v>
      </c>
      <c r="K84" s="153">
        <v>132529</v>
      </c>
      <c r="L84" s="153" t="s">
        <v>0</v>
      </c>
      <c r="M84" s="153">
        <v>61366</v>
      </c>
      <c r="N84" s="153">
        <v>61402</v>
      </c>
      <c r="O84" s="171">
        <v>61194</v>
      </c>
      <c r="P84" s="171">
        <v>60806</v>
      </c>
      <c r="Q84" s="171" t="s">
        <v>0</v>
      </c>
      <c r="R84" s="154">
        <v>1535</v>
      </c>
      <c r="S84" s="171">
        <v>1532</v>
      </c>
      <c r="T84" s="153">
        <v>1529</v>
      </c>
      <c r="U84" s="153">
        <v>1526</v>
      </c>
      <c r="V84" s="153" t="s">
        <v>0</v>
      </c>
      <c r="W84" s="178">
        <f aca="true" t="shared" si="15" ref="W84:Z84">C84/R84</f>
        <v>38.92638436482085</v>
      </c>
      <c r="X84" s="179">
        <f t="shared" si="15"/>
        <v>34.82375979112272</v>
      </c>
      <c r="Y84" s="179">
        <f t="shared" si="15"/>
        <v>33.81360366252453</v>
      </c>
      <c r="Z84" s="179">
        <f t="shared" si="15"/>
        <v>32.92660550458716</v>
      </c>
      <c r="AA84" s="179" t="s">
        <v>0</v>
      </c>
      <c r="AB84" s="180">
        <f t="shared" si="13"/>
        <v>87.35504885993485</v>
      </c>
      <c r="AC84" s="180">
        <f t="shared" si="13"/>
        <v>87.29569190600522</v>
      </c>
      <c r="AD84" s="180">
        <f t="shared" si="13"/>
        <v>87.33420536298235</v>
      </c>
      <c r="AE84" s="180">
        <f t="shared" si="13"/>
        <v>86.8473132372215</v>
      </c>
      <c r="AF84" s="180" t="s">
        <v>0</v>
      </c>
      <c r="AG84" s="180">
        <f t="shared" si="14"/>
        <v>39.97785016286645</v>
      </c>
      <c r="AH84" s="180">
        <f t="shared" si="14"/>
        <v>40.079634464751955</v>
      </c>
      <c r="AI84" s="180">
        <f t="shared" si="14"/>
        <v>40.02223675604971</v>
      </c>
      <c r="AJ84" s="180">
        <f>P84/U84</f>
        <v>39.84665792922674</v>
      </c>
      <c r="AK84" s="181" t="s">
        <v>0</v>
      </c>
      <c r="AL84" s="176">
        <f t="shared" si="9"/>
        <v>35.12258833076381</v>
      </c>
      <c r="AM84" s="177">
        <f>AVERAGE(AB84:AF84)</f>
        <v>87.20806484153597</v>
      </c>
      <c r="AN84" s="177">
        <f>AVERAGE(AG84:AK84)</f>
        <v>39.98159482822371</v>
      </c>
      <c r="AO84" s="177">
        <f>SUM(AL84:AN84)</f>
        <v>162.31224800052348</v>
      </c>
      <c r="AP84" s="21"/>
      <c r="AQ84" s="15">
        <v>248427</v>
      </c>
      <c r="AR84" s="158">
        <f t="shared" si="7"/>
        <v>1530.5</v>
      </c>
      <c r="AS84" s="15">
        <f t="shared" si="8"/>
        <v>162.31754328650769</v>
      </c>
    </row>
    <row r="85" spans="1:44" ht="12.75">
      <c r="A85" s="21"/>
      <c r="B85" s="5"/>
      <c r="C85" s="5"/>
      <c r="D85" s="5"/>
      <c r="E85" s="5"/>
      <c r="F85" s="5"/>
      <c r="G85" s="5"/>
      <c r="H85" s="5"/>
      <c r="I85" s="5"/>
      <c r="J85" s="5"/>
      <c r="K85" s="5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</row>
    <row r="86" spans="1:42" ht="12.75">
      <c r="A86" s="21"/>
      <c r="B86" s="155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21"/>
      <c r="B89" s="108" t="s">
        <v>65</v>
      </c>
      <c r="I89" s="21"/>
      <c r="J89" s="21"/>
      <c r="K89" s="21"/>
      <c r="L89" s="13" t="s">
        <v>65</v>
      </c>
      <c r="M89" s="14"/>
      <c r="N89" s="14"/>
      <c r="O89" s="14"/>
      <c r="P89" s="14"/>
      <c r="Q89" s="14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21"/>
      <c r="B91" s="108" t="s">
        <v>84</v>
      </c>
      <c r="C91" s="109">
        <v>42746.56958333333</v>
      </c>
      <c r="I91" s="21"/>
      <c r="J91" s="21"/>
      <c r="K91" s="21"/>
      <c r="L91" s="13" t="s">
        <v>84</v>
      </c>
      <c r="M91" s="182">
        <v>42746.56958333333</v>
      </c>
      <c r="N91" s="14"/>
      <c r="O91" s="14"/>
      <c r="P91" s="14"/>
      <c r="Q91" s="14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21"/>
      <c r="B92" s="108" t="s">
        <v>85</v>
      </c>
      <c r="C92" s="109">
        <v>42748.649865011575</v>
      </c>
      <c r="I92" s="21"/>
      <c r="J92" s="21"/>
      <c r="K92" s="21"/>
      <c r="L92" s="13" t="s">
        <v>85</v>
      </c>
      <c r="M92" s="182">
        <v>42748.66801871528</v>
      </c>
      <c r="N92" s="14"/>
      <c r="O92" s="14"/>
      <c r="P92" s="14"/>
      <c r="Q92" s="14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21"/>
      <c r="B93" s="108" t="s">
        <v>86</v>
      </c>
      <c r="C93" s="108" t="s">
        <v>87</v>
      </c>
      <c r="I93" s="21"/>
      <c r="J93" s="21"/>
      <c r="K93" s="21"/>
      <c r="L93" s="13" t="s">
        <v>86</v>
      </c>
      <c r="M93" s="13" t="s">
        <v>87</v>
      </c>
      <c r="N93" s="14"/>
      <c r="O93" s="14"/>
      <c r="P93" s="14"/>
      <c r="Q93" s="14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21"/>
      <c r="B95" s="108" t="s">
        <v>88</v>
      </c>
      <c r="C95" s="108" t="s">
        <v>89</v>
      </c>
      <c r="I95" s="21"/>
      <c r="J95" s="21"/>
      <c r="K95" s="21"/>
      <c r="L95" s="13" t="s">
        <v>88</v>
      </c>
      <c r="M95" s="13" t="s">
        <v>89</v>
      </c>
      <c r="N95" s="14"/>
      <c r="O95" s="14"/>
      <c r="P95" s="14"/>
      <c r="Q95" s="14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21"/>
      <c r="B96" s="108" t="s">
        <v>66</v>
      </c>
      <c r="C96" s="108" t="s">
        <v>151</v>
      </c>
      <c r="I96" s="21"/>
      <c r="J96" s="21"/>
      <c r="K96" s="21"/>
      <c r="L96" s="13" t="s">
        <v>66</v>
      </c>
      <c r="M96" s="13" t="s">
        <v>110</v>
      </c>
      <c r="N96" s="14"/>
      <c r="O96" s="14"/>
      <c r="P96" s="14"/>
      <c r="Q96" s="14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21"/>
      <c r="B98" s="110" t="s">
        <v>67</v>
      </c>
      <c r="C98" s="110" t="s">
        <v>60</v>
      </c>
      <c r="D98" s="110" t="s">
        <v>61</v>
      </c>
      <c r="E98" s="110" t="s">
        <v>69</v>
      </c>
      <c r="F98" s="110" t="s">
        <v>70</v>
      </c>
      <c r="G98" s="110" t="s">
        <v>71</v>
      </c>
      <c r="I98" s="21"/>
      <c r="J98" s="21"/>
      <c r="K98" s="21"/>
      <c r="L98" s="60" t="s">
        <v>67</v>
      </c>
      <c r="M98" s="60" t="s">
        <v>60</v>
      </c>
      <c r="N98" s="60" t="s">
        <v>61</v>
      </c>
      <c r="O98" s="60" t="s">
        <v>69</v>
      </c>
      <c r="P98" s="60" t="s">
        <v>70</v>
      </c>
      <c r="Q98" s="60" t="s">
        <v>71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21"/>
      <c r="B99" s="110" t="s">
        <v>72</v>
      </c>
      <c r="C99" s="106">
        <v>10600972</v>
      </c>
      <c r="D99" s="106">
        <v>11162552</v>
      </c>
      <c r="E99" s="106">
        <v>10800689</v>
      </c>
      <c r="F99" s="106">
        <v>11184834</v>
      </c>
      <c r="G99" s="111">
        <f>SUM(G101:G128)</f>
        <v>11351900</v>
      </c>
      <c r="I99" s="21"/>
      <c r="J99" s="21"/>
      <c r="K99" s="21"/>
      <c r="L99" s="60" t="s">
        <v>72</v>
      </c>
      <c r="M99" s="46">
        <v>178908</v>
      </c>
      <c r="N99" s="46">
        <v>179134</v>
      </c>
      <c r="O99" s="46">
        <v>178322</v>
      </c>
      <c r="P99" s="46">
        <v>177709</v>
      </c>
      <c r="Q99" s="300">
        <f>SUM(Q101:Q128)</f>
        <v>177736</v>
      </c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21"/>
      <c r="B100" s="110" t="s">
        <v>95</v>
      </c>
      <c r="C100" s="106">
        <v>8037499</v>
      </c>
      <c r="D100" s="106">
        <v>8399478</v>
      </c>
      <c r="E100" s="106">
        <v>8001326</v>
      </c>
      <c r="F100" s="106">
        <v>8190739</v>
      </c>
      <c r="G100" s="111">
        <f>SUM(G101+G104+G105+G107+G108+G109+G110+G112+G116+G119+G120+G122+G126+G127+G128)</f>
        <v>8438789</v>
      </c>
      <c r="I100" s="21"/>
      <c r="J100" s="21"/>
      <c r="K100" s="21"/>
      <c r="L100" s="60" t="s">
        <v>95</v>
      </c>
      <c r="M100" s="46">
        <v>126877</v>
      </c>
      <c r="N100" s="46">
        <v>127088</v>
      </c>
      <c r="O100" s="46">
        <v>126622</v>
      </c>
      <c r="P100" s="46">
        <v>126205</v>
      </c>
      <c r="Q100" s="300">
        <f>Q101+Q104+Q105+Q107+Q108+Q109+Q110+Q112+Q116+Q119+Q120+Q122+Q126+Q127+Q128</f>
        <v>126110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21"/>
      <c r="B101" s="110" t="s">
        <v>31</v>
      </c>
      <c r="C101" s="106">
        <v>155927</v>
      </c>
      <c r="D101" s="106">
        <v>153190</v>
      </c>
      <c r="E101" s="106">
        <v>149337</v>
      </c>
      <c r="F101" s="106">
        <v>148292</v>
      </c>
      <c r="G101" s="106">
        <v>149593</v>
      </c>
      <c r="I101" s="21"/>
      <c r="J101" s="21"/>
      <c r="K101" s="21"/>
      <c r="L101" s="60" t="s">
        <v>31</v>
      </c>
      <c r="M101" s="46">
        <v>1358</v>
      </c>
      <c r="N101" s="46">
        <v>1337</v>
      </c>
      <c r="O101" s="46">
        <v>1334</v>
      </c>
      <c r="P101" s="46">
        <v>1339</v>
      </c>
      <c r="Q101" s="46">
        <v>1333</v>
      </c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21"/>
      <c r="B102" s="110" t="s">
        <v>32</v>
      </c>
      <c r="C102" s="106">
        <v>199615</v>
      </c>
      <c r="D102" s="106">
        <v>193042</v>
      </c>
      <c r="E102" s="106">
        <v>236214</v>
      </c>
      <c r="F102" s="106">
        <v>259507</v>
      </c>
      <c r="G102" s="106">
        <v>322642</v>
      </c>
      <c r="I102" s="21"/>
      <c r="J102" s="21"/>
      <c r="K102" s="21"/>
      <c r="L102" s="60" t="s">
        <v>32</v>
      </c>
      <c r="M102" s="46">
        <v>5052</v>
      </c>
      <c r="N102" s="46">
        <v>5088</v>
      </c>
      <c r="O102" s="46">
        <v>5123</v>
      </c>
      <c r="P102" s="46">
        <v>4995</v>
      </c>
      <c r="Q102" s="46">
        <v>4977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1:42" ht="12.75">
      <c r="A103" s="21"/>
      <c r="B103" s="110" t="s">
        <v>20</v>
      </c>
      <c r="C103" s="106">
        <v>282281</v>
      </c>
      <c r="D103" s="106">
        <v>369725</v>
      </c>
      <c r="E103" s="106">
        <v>371033</v>
      </c>
      <c r="F103" s="106">
        <v>358641</v>
      </c>
      <c r="G103" s="106">
        <v>367692</v>
      </c>
      <c r="I103" s="21"/>
      <c r="J103" s="21"/>
      <c r="K103" s="21"/>
      <c r="L103" s="60" t="s">
        <v>20</v>
      </c>
      <c r="M103" s="46">
        <v>3529</v>
      </c>
      <c r="N103" s="46">
        <v>3504</v>
      </c>
      <c r="O103" s="46">
        <v>3526</v>
      </c>
      <c r="P103" s="46">
        <v>3521</v>
      </c>
      <c r="Q103" s="46">
        <v>3516</v>
      </c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  <row r="104" spans="1:42" ht="12.75">
      <c r="A104" s="21"/>
      <c r="B104" s="110" t="s">
        <v>33</v>
      </c>
      <c r="C104" s="106">
        <v>196165</v>
      </c>
      <c r="D104" s="106">
        <v>203228</v>
      </c>
      <c r="E104" s="106">
        <v>193990</v>
      </c>
      <c r="F104" s="106">
        <v>200741</v>
      </c>
      <c r="G104" s="106">
        <v>193867</v>
      </c>
      <c r="I104" s="21"/>
      <c r="J104" s="21"/>
      <c r="K104" s="21"/>
      <c r="L104" s="60" t="s">
        <v>33</v>
      </c>
      <c r="M104" s="46">
        <v>2676</v>
      </c>
      <c r="N104" s="46">
        <v>2673</v>
      </c>
      <c r="O104" s="46">
        <v>2664</v>
      </c>
      <c r="P104" s="46">
        <v>2628</v>
      </c>
      <c r="Q104" s="46">
        <v>2652</v>
      </c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1:42" ht="12.75">
      <c r="A105" s="21"/>
      <c r="B105" s="110" t="s">
        <v>73</v>
      </c>
      <c r="C105" s="106">
        <v>1625138</v>
      </c>
      <c r="D105" s="106">
        <v>1842756</v>
      </c>
      <c r="E105" s="106">
        <v>1695926</v>
      </c>
      <c r="F105" s="106">
        <v>1700903</v>
      </c>
      <c r="G105" s="186">
        <v>1700903</v>
      </c>
      <c r="I105" s="21"/>
      <c r="J105" s="21"/>
      <c r="K105" s="21"/>
      <c r="L105" s="60" t="s">
        <v>73</v>
      </c>
      <c r="M105" s="46">
        <v>16677</v>
      </c>
      <c r="N105" s="46">
        <v>16701</v>
      </c>
      <c r="O105" s="46">
        <v>16646</v>
      </c>
      <c r="P105" s="46">
        <v>16678</v>
      </c>
      <c r="Q105" s="299">
        <v>16678</v>
      </c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1:42" ht="12.75">
      <c r="A106" s="21"/>
      <c r="B106" s="110" t="s">
        <v>34</v>
      </c>
      <c r="C106" s="106">
        <v>28721</v>
      </c>
      <c r="D106" s="106">
        <v>29820</v>
      </c>
      <c r="E106" s="106">
        <v>32994</v>
      </c>
      <c r="F106" s="106">
        <v>33675</v>
      </c>
      <c r="G106" s="106">
        <v>35822</v>
      </c>
      <c r="I106" s="21"/>
      <c r="J106" s="21"/>
      <c r="K106" s="21"/>
      <c r="L106" s="60" t="s">
        <v>34</v>
      </c>
      <c r="M106" s="46">
        <v>949</v>
      </c>
      <c r="N106" s="46">
        <v>946</v>
      </c>
      <c r="O106" s="46">
        <v>956</v>
      </c>
      <c r="P106" s="46">
        <v>966</v>
      </c>
      <c r="Q106" s="46">
        <v>975</v>
      </c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1:42" ht="12.75">
      <c r="A107" s="21"/>
      <c r="B107" s="110" t="s">
        <v>35</v>
      </c>
      <c r="C107" s="106">
        <v>339513</v>
      </c>
      <c r="D107" s="106">
        <v>297744</v>
      </c>
      <c r="E107" s="106">
        <v>298477</v>
      </c>
      <c r="F107" s="106">
        <v>354773</v>
      </c>
      <c r="G107" s="186">
        <v>354773</v>
      </c>
      <c r="I107" s="21"/>
      <c r="J107" s="21"/>
      <c r="K107" s="21"/>
      <c r="L107" s="60" t="s">
        <v>35</v>
      </c>
      <c r="M107" s="46">
        <v>4569</v>
      </c>
      <c r="N107" s="46">
        <v>4556</v>
      </c>
      <c r="O107" s="46">
        <v>4533</v>
      </c>
      <c r="P107" s="46">
        <v>4478</v>
      </c>
      <c r="Q107" s="299">
        <v>4478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1:42" ht="12.75">
      <c r="A108" s="21"/>
      <c r="B108" s="110" t="s">
        <v>36</v>
      </c>
      <c r="C108" s="106">
        <v>213006</v>
      </c>
      <c r="D108" s="106">
        <v>181398</v>
      </c>
      <c r="E108" s="106">
        <v>175670</v>
      </c>
      <c r="F108" s="106">
        <v>182759</v>
      </c>
      <c r="G108" s="106">
        <v>181156</v>
      </c>
      <c r="I108" s="21"/>
      <c r="J108" s="21"/>
      <c r="K108" s="21"/>
      <c r="L108" s="60" t="s">
        <v>36</v>
      </c>
      <c r="M108" s="46">
        <v>4798</v>
      </c>
      <c r="N108" s="46">
        <v>5510</v>
      </c>
      <c r="O108" s="46">
        <v>5632</v>
      </c>
      <c r="P108" s="46">
        <v>5417</v>
      </c>
      <c r="Q108" s="46">
        <v>5127</v>
      </c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1:42" ht="12.75">
      <c r="A109" s="21"/>
      <c r="B109" s="110" t="s">
        <v>37</v>
      </c>
      <c r="C109" s="106">
        <v>987175</v>
      </c>
      <c r="D109" s="106">
        <v>893961</v>
      </c>
      <c r="E109" s="106">
        <v>890774</v>
      </c>
      <c r="F109" s="106">
        <v>1011037</v>
      </c>
      <c r="G109" s="106">
        <v>1151425</v>
      </c>
      <c r="I109" s="21"/>
      <c r="J109" s="21"/>
      <c r="K109" s="21"/>
      <c r="L109" s="60" t="s">
        <v>37</v>
      </c>
      <c r="M109" s="46">
        <v>23719</v>
      </c>
      <c r="N109" s="46">
        <v>23894</v>
      </c>
      <c r="O109" s="46">
        <v>23463</v>
      </c>
      <c r="P109" s="46">
        <v>23495</v>
      </c>
      <c r="Q109" s="46">
        <v>23572</v>
      </c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1:42" ht="12.75">
      <c r="A110" s="21"/>
      <c r="B110" s="110" t="s">
        <v>22</v>
      </c>
      <c r="C110" s="106">
        <v>2110753</v>
      </c>
      <c r="D110" s="106">
        <v>2362810</v>
      </c>
      <c r="E110" s="106">
        <v>2055142</v>
      </c>
      <c r="F110" s="106">
        <v>2174286</v>
      </c>
      <c r="G110" s="106">
        <v>2230956</v>
      </c>
      <c r="I110" s="21"/>
      <c r="J110" s="21"/>
      <c r="K110" s="21"/>
      <c r="L110" s="60" t="s">
        <v>22</v>
      </c>
      <c r="M110" s="46">
        <v>28770</v>
      </c>
      <c r="N110" s="46">
        <v>28712</v>
      </c>
      <c r="O110" s="46">
        <v>28703</v>
      </c>
      <c r="P110" s="46">
        <v>28635</v>
      </c>
      <c r="Q110" s="46">
        <v>28628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1:42" ht="12.75">
      <c r="A111" s="21"/>
      <c r="B111" s="110" t="s">
        <v>38</v>
      </c>
      <c r="C111" s="106">
        <v>109363</v>
      </c>
      <c r="D111" s="106">
        <v>125032</v>
      </c>
      <c r="E111" s="106">
        <v>106911</v>
      </c>
      <c r="F111" s="106">
        <v>77957</v>
      </c>
      <c r="G111" s="106">
        <v>73717</v>
      </c>
      <c r="I111" s="21"/>
      <c r="J111" s="21"/>
      <c r="K111" s="21"/>
      <c r="L111" s="60" t="s">
        <v>38</v>
      </c>
      <c r="M111" s="46">
        <v>1334</v>
      </c>
      <c r="N111" s="46">
        <v>1326</v>
      </c>
      <c r="O111" s="46">
        <v>1331</v>
      </c>
      <c r="P111" s="46">
        <v>1300</v>
      </c>
      <c r="Q111" s="46">
        <v>1240</v>
      </c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1:42" ht="12.75">
      <c r="A112" s="21"/>
      <c r="B112" s="110" t="s">
        <v>39</v>
      </c>
      <c r="C112" s="106">
        <v>550018</v>
      </c>
      <c r="D112" s="106">
        <v>630485</v>
      </c>
      <c r="E112" s="106">
        <v>747364</v>
      </c>
      <c r="F112" s="106">
        <v>615873</v>
      </c>
      <c r="G112" s="106">
        <v>591949</v>
      </c>
      <c r="I112" s="21"/>
      <c r="J112" s="21"/>
      <c r="K112" s="21"/>
      <c r="L112" s="60" t="s">
        <v>39</v>
      </c>
      <c r="M112" s="46">
        <v>12885</v>
      </c>
      <c r="N112" s="46">
        <v>12670</v>
      </c>
      <c r="O112" s="46">
        <v>12548</v>
      </c>
      <c r="P112" s="46">
        <v>12426</v>
      </c>
      <c r="Q112" s="46">
        <v>12720</v>
      </c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1:42" ht="12.75">
      <c r="A113" s="21"/>
      <c r="B113" s="110" t="s">
        <v>40</v>
      </c>
      <c r="C113" s="106">
        <v>4449</v>
      </c>
      <c r="D113" s="106">
        <v>5255</v>
      </c>
      <c r="E113" s="106">
        <v>5044</v>
      </c>
      <c r="F113" s="106">
        <v>3310</v>
      </c>
      <c r="G113" s="106">
        <v>3310</v>
      </c>
      <c r="I113" s="21"/>
      <c r="J113" s="21"/>
      <c r="K113" s="21"/>
      <c r="L113" s="60" t="s">
        <v>40</v>
      </c>
      <c r="M113" s="46">
        <v>115</v>
      </c>
      <c r="N113" s="46">
        <v>116</v>
      </c>
      <c r="O113" s="46">
        <v>116</v>
      </c>
      <c r="P113" s="46">
        <v>107</v>
      </c>
      <c r="Q113" s="46">
        <v>107</v>
      </c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1:42" ht="12.75">
      <c r="A114" s="21"/>
      <c r="B114" s="110" t="s">
        <v>41</v>
      </c>
      <c r="C114" s="106">
        <v>60448</v>
      </c>
      <c r="D114" s="106">
        <v>60445</v>
      </c>
      <c r="E114" s="106">
        <v>65992</v>
      </c>
      <c r="F114" s="106">
        <v>70653</v>
      </c>
      <c r="G114" s="106">
        <v>73962</v>
      </c>
      <c r="I114" s="21"/>
      <c r="J114" s="21"/>
      <c r="K114" s="21"/>
      <c r="L114" s="60" t="s">
        <v>41</v>
      </c>
      <c r="M114" s="46">
        <v>1806</v>
      </c>
      <c r="N114" s="46">
        <v>1816</v>
      </c>
      <c r="O114" s="46">
        <v>1841</v>
      </c>
      <c r="P114" s="46">
        <v>1878</v>
      </c>
      <c r="Q114" s="46">
        <v>1873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:42" ht="12.75">
      <c r="A115" s="21"/>
      <c r="B115" s="110" t="s">
        <v>42</v>
      </c>
      <c r="C115" s="106">
        <v>143536</v>
      </c>
      <c r="D115" s="106">
        <v>147421</v>
      </c>
      <c r="E115" s="106">
        <v>150324</v>
      </c>
      <c r="F115" s="106">
        <v>154334</v>
      </c>
      <c r="G115" s="106">
        <v>154084</v>
      </c>
      <c r="I115" s="21"/>
      <c r="J115" s="21"/>
      <c r="K115" s="21"/>
      <c r="L115" s="60" t="s">
        <v>42</v>
      </c>
      <c r="M115" s="46">
        <v>2772</v>
      </c>
      <c r="N115" s="46">
        <v>2806</v>
      </c>
      <c r="O115" s="46">
        <v>2842</v>
      </c>
      <c r="P115" s="46">
        <v>2891</v>
      </c>
      <c r="Q115" s="46">
        <v>2952</v>
      </c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1:42" ht="12.75">
      <c r="A116" s="21"/>
      <c r="B116" s="110" t="s">
        <v>29</v>
      </c>
      <c r="C116" s="106">
        <v>13575</v>
      </c>
      <c r="D116" s="106">
        <v>15125</v>
      </c>
      <c r="E116" s="106">
        <v>14013</v>
      </c>
      <c r="F116" s="106">
        <v>14219</v>
      </c>
      <c r="G116" s="106">
        <v>14219</v>
      </c>
      <c r="I116" s="21"/>
      <c r="J116" s="21"/>
      <c r="K116" s="21"/>
      <c r="L116" s="60" t="s">
        <v>29</v>
      </c>
      <c r="M116" s="46">
        <v>131</v>
      </c>
      <c r="N116" s="46">
        <v>131</v>
      </c>
      <c r="O116" s="46">
        <v>131</v>
      </c>
      <c r="P116" s="46">
        <v>131</v>
      </c>
      <c r="Q116" s="46">
        <v>131</v>
      </c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1:42" ht="12.75">
      <c r="A117" s="21"/>
      <c r="B117" s="110" t="s">
        <v>26</v>
      </c>
      <c r="C117" s="106">
        <v>282438</v>
      </c>
      <c r="D117" s="106">
        <v>302570</v>
      </c>
      <c r="E117" s="106">
        <v>313496</v>
      </c>
      <c r="F117" s="106">
        <v>343699</v>
      </c>
      <c r="G117" s="106">
        <v>327171</v>
      </c>
      <c r="I117" s="21"/>
      <c r="J117" s="21"/>
      <c r="K117" s="21"/>
      <c r="L117" s="60" t="s">
        <v>26</v>
      </c>
      <c r="M117" s="46">
        <v>5343</v>
      </c>
      <c r="N117" s="46">
        <v>5337</v>
      </c>
      <c r="O117" s="46">
        <v>5338</v>
      </c>
      <c r="P117" s="46">
        <v>5340</v>
      </c>
      <c r="Q117" s="46">
        <v>5346</v>
      </c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1:42" ht="12.75">
      <c r="A118" s="21"/>
      <c r="B118" s="110" t="s">
        <v>43</v>
      </c>
      <c r="C118" s="106">
        <v>636</v>
      </c>
      <c r="D118" s="106">
        <v>636</v>
      </c>
      <c r="E118" s="106">
        <v>636</v>
      </c>
      <c r="F118" s="106">
        <v>636</v>
      </c>
      <c r="G118" s="106">
        <v>636</v>
      </c>
      <c r="I118" s="21"/>
      <c r="J118" s="21"/>
      <c r="K118" s="21"/>
      <c r="L118" s="60" t="s">
        <v>43</v>
      </c>
      <c r="M118" s="46">
        <v>11</v>
      </c>
      <c r="N118" s="46">
        <v>11</v>
      </c>
      <c r="O118" s="46">
        <v>11</v>
      </c>
      <c r="P118" s="46">
        <v>12</v>
      </c>
      <c r="Q118" s="46">
        <v>12</v>
      </c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1:42" ht="12.75">
      <c r="A119" s="21"/>
      <c r="B119" s="110" t="s">
        <v>18</v>
      </c>
      <c r="C119" s="106">
        <v>212411</v>
      </c>
      <c r="D119" s="106">
        <v>207420</v>
      </c>
      <c r="E119" s="106">
        <v>207120</v>
      </c>
      <c r="F119" s="106">
        <v>199654</v>
      </c>
      <c r="G119" s="106">
        <v>199654</v>
      </c>
      <c r="I119" s="21"/>
      <c r="J119" s="21"/>
      <c r="K119" s="21"/>
      <c r="L119" s="60" t="s">
        <v>18</v>
      </c>
      <c r="M119" s="46">
        <v>1872</v>
      </c>
      <c r="N119" s="46">
        <v>1858</v>
      </c>
      <c r="O119" s="46">
        <v>1842</v>
      </c>
      <c r="P119" s="46">
        <v>1848</v>
      </c>
      <c r="Q119" s="46">
        <v>1839</v>
      </c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</row>
    <row r="120" spans="1:42" ht="12.75">
      <c r="A120" s="21"/>
      <c r="B120" s="110" t="s">
        <v>44</v>
      </c>
      <c r="C120" s="106">
        <v>125831</v>
      </c>
      <c r="D120" s="106">
        <v>106393</v>
      </c>
      <c r="E120" s="106">
        <v>114380</v>
      </c>
      <c r="F120" s="106">
        <v>116862</v>
      </c>
      <c r="G120" s="106">
        <v>114772</v>
      </c>
      <c r="I120" s="21"/>
      <c r="J120" s="21"/>
      <c r="K120" s="21"/>
      <c r="L120" s="60" t="s">
        <v>44</v>
      </c>
      <c r="M120" s="46">
        <v>3166</v>
      </c>
      <c r="N120" s="46">
        <v>2868</v>
      </c>
      <c r="O120" s="46">
        <v>2864</v>
      </c>
      <c r="P120" s="46">
        <v>2862</v>
      </c>
      <c r="Q120" s="46">
        <v>2716</v>
      </c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</row>
    <row r="121" spans="1:42" ht="12.75">
      <c r="A121" s="21"/>
      <c r="B121" s="110" t="s">
        <v>25</v>
      </c>
      <c r="C121" s="106">
        <v>1031820</v>
      </c>
      <c r="D121" s="106">
        <v>1095679</v>
      </c>
      <c r="E121" s="106">
        <v>1099408</v>
      </c>
      <c r="F121" s="106">
        <v>1206352</v>
      </c>
      <c r="G121" s="106">
        <v>1102840</v>
      </c>
      <c r="I121" s="21"/>
      <c r="J121" s="21"/>
      <c r="K121" s="21"/>
      <c r="L121" s="60" t="s">
        <v>25</v>
      </c>
      <c r="M121" s="46">
        <v>14559</v>
      </c>
      <c r="N121" s="46">
        <v>14726</v>
      </c>
      <c r="O121" s="46">
        <v>14476</v>
      </c>
      <c r="P121" s="46">
        <v>14181</v>
      </c>
      <c r="Q121" s="46">
        <v>14391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</row>
    <row r="122" spans="1:42" ht="12.75">
      <c r="A122" s="21"/>
      <c r="B122" s="110" t="s">
        <v>27</v>
      </c>
      <c r="C122" s="106">
        <v>100528</v>
      </c>
      <c r="D122" s="106">
        <v>95751</v>
      </c>
      <c r="E122" s="106">
        <v>107946</v>
      </c>
      <c r="F122" s="106">
        <v>111760</v>
      </c>
      <c r="G122" s="106">
        <v>123863</v>
      </c>
      <c r="I122" s="21"/>
      <c r="J122" s="21"/>
      <c r="K122" s="21"/>
      <c r="L122" s="60" t="s">
        <v>27</v>
      </c>
      <c r="M122" s="46">
        <v>3654</v>
      </c>
      <c r="N122" s="46">
        <v>3649</v>
      </c>
      <c r="O122" s="46">
        <v>3664</v>
      </c>
      <c r="P122" s="46">
        <v>3716</v>
      </c>
      <c r="Q122" s="46">
        <v>3701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</row>
    <row r="123" spans="1:42" ht="12.75">
      <c r="A123" s="21"/>
      <c r="B123" s="110" t="s">
        <v>45</v>
      </c>
      <c r="C123" s="106">
        <v>305757</v>
      </c>
      <c r="D123" s="106">
        <v>313333</v>
      </c>
      <c r="E123" s="106">
        <v>289963</v>
      </c>
      <c r="F123" s="106">
        <v>344468</v>
      </c>
      <c r="G123" s="106">
        <v>303562</v>
      </c>
      <c r="I123" s="21"/>
      <c r="J123" s="21"/>
      <c r="K123" s="21"/>
      <c r="L123" s="60" t="s">
        <v>45</v>
      </c>
      <c r="M123" s="46">
        <v>14156</v>
      </c>
      <c r="N123" s="46">
        <v>13982</v>
      </c>
      <c r="O123" s="46">
        <v>13733</v>
      </c>
      <c r="P123" s="46">
        <v>13905</v>
      </c>
      <c r="Q123" s="46">
        <v>13830</v>
      </c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1:42" ht="12.75">
      <c r="A124" s="21"/>
      <c r="B124" s="110" t="s">
        <v>23</v>
      </c>
      <c r="C124" s="106">
        <v>27504</v>
      </c>
      <c r="D124" s="106">
        <v>27134</v>
      </c>
      <c r="E124" s="106">
        <v>26300</v>
      </c>
      <c r="F124" s="106">
        <v>27263</v>
      </c>
      <c r="G124" s="106">
        <v>28619</v>
      </c>
      <c r="I124" s="21"/>
      <c r="J124" s="21"/>
      <c r="K124" s="21"/>
      <c r="L124" s="60" t="s">
        <v>23</v>
      </c>
      <c r="M124" s="46">
        <v>483</v>
      </c>
      <c r="N124" s="46">
        <v>458</v>
      </c>
      <c r="O124" s="46">
        <v>480</v>
      </c>
      <c r="P124" s="46">
        <v>479</v>
      </c>
      <c r="Q124" s="46">
        <v>482</v>
      </c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</row>
    <row r="125" spans="1:42" ht="12.75">
      <c r="A125" s="21"/>
      <c r="B125" s="110" t="s">
        <v>46</v>
      </c>
      <c r="C125" s="106">
        <v>86905</v>
      </c>
      <c r="D125" s="106">
        <v>92982</v>
      </c>
      <c r="E125" s="106">
        <v>101048</v>
      </c>
      <c r="F125" s="106">
        <v>113600</v>
      </c>
      <c r="G125" s="106">
        <v>119054</v>
      </c>
      <c r="I125" s="21"/>
      <c r="J125" s="21"/>
      <c r="K125" s="21"/>
      <c r="L125" s="60" t="s">
        <v>46</v>
      </c>
      <c r="M125" s="46">
        <v>1922</v>
      </c>
      <c r="N125" s="46">
        <v>1930</v>
      </c>
      <c r="O125" s="46">
        <v>1927</v>
      </c>
      <c r="P125" s="46">
        <v>1929</v>
      </c>
      <c r="Q125" s="46">
        <v>1925</v>
      </c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1:42" ht="12.75">
      <c r="A126" s="21"/>
      <c r="B126" s="110" t="s">
        <v>24</v>
      </c>
      <c r="C126" s="106">
        <v>157275</v>
      </c>
      <c r="D126" s="106">
        <v>146751</v>
      </c>
      <c r="E126" s="106">
        <v>139559</v>
      </c>
      <c r="F126" s="106">
        <v>138795</v>
      </c>
      <c r="G126" s="106">
        <v>148032</v>
      </c>
      <c r="I126" s="21"/>
      <c r="J126" s="21"/>
      <c r="K126" s="21"/>
      <c r="L126" s="60" t="s">
        <v>24</v>
      </c>
      <c r="M126" s="46">
        <v>2294</v>
      </c>
      <c r="N126" s="46">
        <v>2294</v>
      </c>
      <c r="O126" s="46">
        <v>2284</v>
      </c>
      <c r="P126" s="46">
        <v>2257</v>
      </c>
      <c r="Q126" s="46">
        <v>2259</v>
      </c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1:42" ht="12.75">
      <c r="A127" s="21"/>
      <c r="B127" s="110" t="s">
        <v>47</v>
      </c>
      <c r="C127" s="106">
        <v>170913</v>
      </c>
      <c r="D127" s="106">
        <v>172713</v>
      </c>
      <c r="E127" s="106">
        <v>151629</v>
      </c>
      <c r="F127" s="106">
        <v>164529</v>
      </c>
      <c r="G127" s="186">
        <v>164529</v>
      </c>
      <c r="I127" s="21"/>
      <c r="J127" s="21"/>
      <c r="K127" s="21"/>
      <c r="L127" s="60" t="s">
        <v>47</v>
      </c>
      <c r="M127" s="46">
        <v>3074</v>
      </c>
      <c r="N127" s="46">
        <v>3063</v>
      </c>
      <c r="O127" s="46">
        <v>3032</v>
      </c>
      <c r="P127" s="46">
        <v>3036</v>
      </c>
      <c r="Q127" s="299">
        <v>3036</v>
      </c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</row>
    <row r="128" spans="1:42" ht="12.75">
      <c r="A128" s="21"/>
      <c r="B128" s="110" t="s">
        <v>21</v>
      </c>
      <c r="C128" s="106">
        <v>1079271</v>
      </c>
      <c r="D128" s="106">
        <v>1089753</v>
      </c>
      <c r="E128" s="106">
        <v>1059999</v>
      </c>
      <c r="F128" s="106">
        <v>1056256</v>
      </c>
      <c r="G128" s="106">
        <v>1119098</v>
      </c>
      <c r="I128" s="21"/>
      <c r="J128" s="21"/>
      <c r="K128" s="21"/>
      <c r="L128" s="60" t="s">
        <v>21</v>
      </c>
      <c r="M128" s="46">
        <v>17234</v>
      </c>
      <c r="N128" s="46">
        <v>17172</v>
      </c>
      <c r="O128" s="46">
        <v>17282</v>
      </c>
      <c r="P128" s="46">
        <v>17259</v>
      </c>
      <c r="Q128" s="46">
        <v>17240</v>
      </c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</row>
    <row r="129" spans="1:42" ht="12.75">
      <c r="A129" s="21"/>
      <c r="B129" s="110" t="s">
        <v>28</v>
      </c>
      <c r="C129" s="106">
        <v>85745</v>
      </c>
      <c r="D129" s="106">
        <v>97349</v>
      </c>
      <c r="E129" s="106">
        <v>96219</v>
      </c>
      <c r="F129" s="106">
        <v>97853</v>
      </c>
      <c r="G129" s="106">
        <v>103259</v>
      </c>
      <c r="I129" s="21"/>
      <c r="J129" s="21"/>
      <c r="K129" s="21"/>
      <c r="L129" s="60" t="s">
        <v>28</v>
      </c>
      <c r="M129" s="46">
        <v>1006</v>
      </c>
      <c r="N129" s="46">
        <v>999</v>
      </c>
      <c r="O129" s="46">
        <v>993</v>
      </c>
      <c r="P129" s="46">
        <v>987</v>
      </c>
      <c r="Q129" s="46">
        <v>986</v>
      </c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</row>
    <row r="130" spans="1:42" ht="12.75">
      <c r="A130" s="21"/>
      <c r="B130" s="110" t="s">
        <v>48</v>
      </c>
      <c r="C130" s="106">
        <v>59752</v>
      </c>
      <c r="D130" s="106">
        <v>53350</v>
      </c>
      <c r="E130" s="106">
        <v>51701</v>
      </c>
      <c r="F130" s="106">
        <v>50246</v>
      </c>
      <c r="G130" s="107" t="s">
        <v>0</v>
      </c>
      <c r="I130" s="21"/>
      <c r="J130" s="21"/>
      <c r="K130" s="21"/>
      <c r="L130" s="60" t="s">
        <v>48</v>
      </c>
      <c r="M130" s="46">
        <v>1535</v>
      </c>
      <c r="N130" s="46">
        <v>1532</v>
      </c>
      <c r="O130" s="46">
        <v>1529</v>
      </c>
      <c r="P130" s="46">
        <v>1526</v>
      </c>
      <c r="Q130" s="61" t="s">
        <v>0</v>
      </c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1:42" ht="12.75">
      <c r="A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</row>
    <row r="132" spans="1:42" ht="12.75">
      <c r="A132" s="21"/>
      <c r="B132" s="108" t="s">
        <v>107</v>
      </c>
      <c r="I132" s="21"/>
      <c r="J132" s="21"/>
      <c r="K132" s="21"/>
      <c r="L132" s="13" t="s">
        <v>107</v>
      </c>
      <c r="M132" s="14"/>
      <c r="N132" s="14"/>
      <c r="O132" s="14"/>
      <c r="P132" s="14"/>
      <c r="Q132" s="14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</row>
    <row r="133" spans="1:42" ht="12.75">
      <c r="A133" s="21"/>
      <c r="B133" s="108" t="s">
        <v>0</v>
      </c>
      <c r="C133" s="108" t="s">
        <v>108</v>
      </c>
      <c r="I133" s="21"/>
      <c r="J133" s="21"/>
      <c r="K133" s="21"/>
      <c r="L133" s="13" t="s">
        <v>0</v>
      </c>
      <c r="M133" s="13" t="s">
        <v>108</v>
      </c>
      <c r="N133" s="14"/>
      <c r="O133" s="14"/>
      <c r="P133" s="14"/>
      <c r="Q133" s="14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</row>
    <row r="134" spans="1:42" ht="12.75">
      <c r="A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</row>
    <row r="135" spans="1:42" ht="12.75">
      <c r="A135" s="21"/>
      <c r="B135" s="108" t="s">
        <v>88</v>
      </c>
      <c r="C135" s="108" t="s">
        <v>89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</row>
    <row r="136" spans="1:42" ht="12.75">
      <c r="A136" s="21"/>
      <c r="B136" s="108" t="s">
        <v>66</v>
      </c>
      <c r="C136" s="108" t="s">
        <v>115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</row>
    <row r="137" spans="1:42" ht="12.75">
      <c r="A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</row>
    <row r="138" spans="1:42" ht="12.75">
      <c r="A138" s="21"/>
      <c r="B138" s="110" t="s">
        <v>67</v>
      </c>
      <c r="C138" s="110" t="s">
        <v>60</v>
      </c>
      <c r="D138" s="110" t="s">
        <v>61</v>
      </c>
      <c r="E138" s="110" t="s">
        <v>69</v>
      </c>
      <c r="F138" s="110" t="s">
        <v>70</v>
      </c>
      <c r="G138" s="110" t="s">
        <v>71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</row>
    <row r="139" spans="1:42" ht="12.75">
      <c r="A139" s="21"/>
      <c r="B139" s="110" t="s">
        <v>72</v>
      </c>
      <c r="C139" s="106">
        <v>9425057</v>
      </c>
      <c r="D139" s="106">
        <v>9305348</v>
      </c>
      <c r="E139" s="106">
        <v>9202875</v>
      </c>
      <c r="F139" s="106">
        <v>9225668</v>
      </c>
      <c r="G139" s="111">
        <f>SUM(G141:G168)</f>
        <v>9260496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</row>
    <row r="140" spans="1:42" ht="12.75">
      <c r="A140" s="21"/>
      <c r="B140" s="110" t="s">
        <v>95</v>
      </c>
      <c r="C140" s="106">
        <v>7874911</v>
      </c>
      <c r="D140" s="106">
        <v>7780991</v>
      </c>
      <c r="E140" s="106">
        <v>7708134</v>
      </c>
      <c r="F140" s="106">
        <v>7751134</v>
      </c>
      <c r="G140" s="111">
        <f>SUM(G141+G144+G145+G147+G148+G149+G150+G152+G156+G159+G160+G162+G166+G167+G168)</f>
        <v>7784631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</row>
    <row r="141" spans="1:42" ht="12.75">
      <c r="A141" s="21"/>
      <c r="B141" s="110" t="s">
        <v>31</v>
      </c>
      <c r="C141" s="106">
        <v>237137</v>
      </c>
      <c r="D141" s="106">
        <v>233621</v>
      </c>
      <c r="E141" s="106">
        <v>232281</v>
      </c>
      <c r="F141" s="106">
        <v>233855</v>
      </c>
      <c r="G141" s="106">
        <v>229547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</row>
    <row r="142" spans="1:42" ht="12.75">
      <c r="A142" s="21"/>
      <c r="B142" s="110" t="s">
        <v>32</v>
      </c>
      <c r="C142" s="106">
        <v>96779</v>
      </c>
      <c r="D142" s="106">
        <v>93820</v>
      </c>
      <c r="E142" s="106">
        <v>90971</v>
      </c>
      <c r="F142" s="106">
        <v>89568</v>
      </c>
      <c r="G142" s="106">
        <v>93294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</row>
    <row r="143" spans="1:42" ht="12.75">
      <c r="A143" s="21"/>
      <c r="B143" s="110" t="s">
        <v>20</v>
      </c>
      <c r="C143" s="106">
        <v>108635</v>
      </c>
      <c r="D143" s="106">
        <v>103985</v>
      </c>
      <c r="E143" s="106">
        <v>100750</v>
      </c>
      <c r="F143" s="106">
        <v>99937</v>
      </c>
      <c r="G143" s="106">
        <v>92415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</row>
    <row r="144" spans="1:42" ht="12.75">
      <c r="A144" s="21"/>
      <c r="B144" s="110" t="s">
        <v>33</v>
      </c>
      <c r="C144" s="106">
        <v>265447</v>
      </c>
      <c r="D144" s="106">
        <v>264233</v>
      </c>
      <c r="E144" s="106">
        <v>262573</v>
      </c>
      <c r="F144" s="106">
        <v>261436</v>
      </c>
      <c r="G144" s="106">
        <v>261903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</row>
    <row r="145" spans="1:42" ht="12.75">
      <c r="A145" s="21"/>
      <c r="B145" s="110" t="s">
        <v>73</v>
      </c>
      <c r="C145" s="106">
        <v>1245772</v>
      </c>
      <c r="D145" s="106">
        <v>1242264</v>
      </c>
      <c r="E145" s="106">
        <v>1259568</v>
      </c>
      <c r="F145" s="106">
        <v>1277241</v>
      </c>
      <c r="G145" s="186">
        <v>1277241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</row>
    <row r="146" spans="1:42" ht="12.75">
      <c r="A146" s="21"/>
      <c r="B146" s="110" t="s">
        <v>34</v>
      </c>
      <c r="C146" s="106">
        <v>21862</v>
      </c>
      <c r="D146" s="106">
        <v>22282</v>
      </c>
      <c r="E146" s="106">
        <v>22428</v>
      </c>
      <c r="F146" s="106">
        <v>23003</v>
      </c>
      <c r="G146" s="106">
        <v>23067</v>
      </c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</row>
    <row r="147" spans="1:42" ht="12.75">
      <c r="A147" s="21"/>
      <c r="B147" s="110" t="s">
        <v>35</v>
      </c>
      <c r="C147" s="106">
        <v>443858</v>
      </c>
      <c r="D147" s="106">
        <v>439061</v>
      </c>
      <c r="E147" s="106">
        <v>452976</v>
      </c>
      <c r="F147" s="106">
        <v>462299</v>
      </c>
      <c r="G147" s="186">
        <v>462299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</row>
    <row r="148" spans="1:42" ht="12.75">
      <c r="A148" s="21"/>
      <c r="B148" s="110" t="s">
        <v>36</v>
      </c>
      <c r="C148" s="106">
        <v>294859</v>
      </c>
      <c r="D148" s="106">
        <v>294251</v>
      </c>
      <c r="E148" s="106">
        <v>293626</v>
      </c>
      <c r="F148" s="106">
        <v>294540</v>
      </c>
      <c r="G148" s="106">
        <v>293226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</row>
    <row r="149" spans="1:42" ht="12.75">
      <c r="A149" s="21"/>
      <c r="B149" s="110" t="s">
        <v>37</v>
      </c>
      <c r="C149" s="106">
        <v>788069</v>
      </c>
      <c r="D149" s="106">
        <v>776614</v>
      </c>
      <c r="E149" s="106">
        <v>755122</v>
      </c>
      <c r="F149" s="106">
        <v>743789</v>
      </c>
      <c r="G149" s="106">
        <v>757237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</row>
    <row r="150" spans="1:42" ht="12.75">
      <c r="A150" s="21"/>
      <c r="B150" s="110" t="s">
        <v>22</v>
      </c>
      <c r="C150" s="106">
        <v>1777207</v>
      </c>
      <c r="D150" s="106">
        <v>1741960</v>
      </c>
      <c r="E150" s="106">
        <v>1705149</v>
      </c>
      <c r="F150" s="106">
        <v>1711695</v>
      </c>
      <c r="G150" s="106">
        <v>1720119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</row>
    <row r="151" spans="1:42" ht="12.75">
      <c r="A151" s="21"/>
      <c r="B151" s="110" t="s">
        <v>38</v>
      </c>
      <c r="C151" s="106">
        <v>64554</v>
      </c>
      <c r="D151" s="106">
        <v>63615</v>
      </c>
      <c r="E151" s="106">
        <v>63818</v>
      </c>
      <c r="F151" s="106">
        <v>60397</v>
      </c>
      <c r="G151" s="106">
        <v>61432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</row>
    <row r="152" spans="1:42" ht="12.75">
      <c r="A152" s="21"/>
      <c r="B152" s="110" t="s">
        <v>39</v>
      </c>
      <c r="C152" s="106">
        <v>838415</v>
      </c>
      <c r="D152" s="106">
        <v>839779</v>
      </c>
      <c r="E152" s="106">
        <v>827222</v>
      </c>
      <c r="F152" s="106">
        <v>836298</v>
      </c>
      <c r="G152" s="106">
        <v>826324</v>
      </c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</row>
    <row r="153" spans="1:42" ht="12.75">
      <c r="A153" s="21"/>
      <c r="B153" s="110" t="s">
        <v>40</v>
      </c>
      <c r="C153" s="106">
        <v>22591</v>
      </c>
      <c r="D153" s="106">
        <v>22251</v>
      </c>
      <c r="E153" s="106">
        <v>21207</v>
      </c>
      <c r="F153" s="106">
        <v>19465</v>
      </c>
      <c r="G153" s="106">
        <v>19465</v>
      </c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</row>
    <row r="154" spans="1:42" ht="12.75">
      <c r="A154" s="21"/>
      <c r="B154" s="110" t="s">
        <v>41</v>
      </c>
      <c r="C154" s="106">
        <v>34081</v>
      </c>
      <c r="D154" s="106">
        <v>34141</v>
      </c>
      <c r="E154" s="106">
        <v>35122</v>
      </c>
      <c r="F154" s="106">
        <v>36179</v>
      </c>
      <c r="G154" s="106">
        <v>37415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</row>
    <row r="155" spans="1:42" ht="12.75">
      <c r="A155" s="21"/>
      <c r="B155" s="110" t="s">
        <v>42</v>
      </c>
      <c r="C155" s="106">
        <v>69976</v>
      </c>
      <c r="D155" s="106">
        <v>67232</v>
      </c>
      <c r="E155" s="106">
        <v>67161</v>
      </c>
      <c r="F155" s="106">
        <v>65954</v>
      </c>
      <c r="G155" s="106">
        <v>67212</v>
      </c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</row>
    <row r="156" spans="1:42" ht="12.75">
      <c r="A156" s="21"/>
      <c r="B156" s="110" t="s">
        <v>29</v>
      </c>
      <c r="C156" s="106">
        <v>15328</v>
      </c>
      <c r="D156" s="106">
        <v>14974</v>
      </c>
      <c r="E156" s="106">
        <v>14651</v>
      </c>
      <c r="F156" s="106">
        <v>14930</v>
      </c>
      <c r="G156" s="106">
        <v>15144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</row>
    <row r="157" spans="1:42" ht="12.75">
      <c r="A157" s="21"/>
      <c r="B157" s="110" t="s">
        <v>26</v>
      </c>
      <c r="C157" s="106">
        <v>112172</v>
      </c>
      <c r="D157" s="106">
        <v>116767</v>
      </c>
      <c r="E157" s="106">
        <v>120754</v>
      </c>
      <c r="F157" s="106">
        <v>121220</v>
      </c>
      <c r="G157" s="106">
        <v>124750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</row>
    <row r="158" spans="1:42" ht="12.75">
      <c r="A158" s="21"/>
      <c r="B158" s="110" t="s">
        <v>43</v>
      </c>
      <c r="C158" s="106">
        <v>2636</v>
      </c>
      <c r="D158" s="106">
        <v>2349</v>
      </c>
      <c r="E158" s="106">
        <v>2325</v>
      </c>
      <c r="F158" s="106">
        <v>2409</v>
      </c>
      <c r="G158" s="106">
        <v>2380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</row>
    <row r="159" spans="1:42" ht="12.75">
      <c r="A159" s="21"/>
      <c r="B159" s="110" t="s">
        <v>18</v>
      </c>
      <c r="C159" s="106">
        <v>423833</v>
      </c>
      <c r="D159" s="106">
        <v>405541</v>
      </c>
      <c r="E159" s="106">
        <v>382499</v>
      </c>
      <c r="F159" s="106">
        <v>393739</v>
      </c>
      <c r="G159" s="106">
        <v>408670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</row>
    <row r="160" spans="1:42" ht="12.75">
      <c r="A160" s="21"/>
      <c r="B160" s="110" t="s">
        <v>44</v>
      </c>
      <c r="C160" s="106">
        <v>168686</v>
      </c>
      <c r="D160" s="106">
        <v>166268</v>
      </c>
      <c r="E160" s="106">
        <v>165020</v>
      </c>
      <c r="F160" s="106">
        <v>164513</v>
      </c>
      <c r="G160" s="106">
        <v>164513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</row>
    <row r="161" spans="1:42" ht="12.75">
      <c r="A161" s="21"/>
      <c r="B161" s="110" t="s">
        <v>25</v>
      </c>
      <c r="C161" s="106">
        <v>559549</v>
      </c>
      <c r="D161" s="106">
        <v>547752</v>
      </c>
      <c r="E161" s="106">
        <v>519909</v>
      </c>
      <c r="F161" s="106">
        <v>508324</v>
      </c>
      <c r="G161" s="106">
        <v>514462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</row>
    <row r="162" spans="1:42" ht="12.75">
      <c r="A162" s="21"/>
      <c r="B162" s="110" t="s">
        <v>27</v>
      </c>
      <c r="C162" s="106">
        <v>155698</v>
      </c>
      <c r="D162" s="106">
        <v>155173</v>
      </c>
      <c r="E162" s="106">
        <v>153447</v>
      </c>
      <c r="F162" s="106">
        <v>146841</v>
      </c>
      <c r="G162" s="106">
        <v>150441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</row>
    <row r="163" spans="1:42" ht="12.75">
      <c r="A163" s="21"/>
      <c r="B163" s="110" t="s">
        <v>45</v>
      </c>
      <c r="C163" s="106">
        <v>361122</v>
      </c>
      <c r="D163" s="106">
        <v>357893</v>
      </c>
      <c r="E163" s="106">
        <v>356924</v>
      </c>
      <c r="F163" s="106">
        <v>356015</v>
      </c>
      <c r="G163" s="106">
        <v>350008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</row>
    <row r="164" spans="1:42" ht="12.75">
      <c r="A164" s="21"/>
      <c r="B164" s="110" t="s">
        <v>23</v>
      </c>
      <c r="C164" s="106">
        <v>37919</v>
      </c>
      <c r="D164" s="106">
        <v>36559</v>
      </c>
      <c r="E164" s="106">
        <v>36036</v>
      </c>
      <c r="F164" s="106">
        <v>35587</v>
      </c>
      <c r="G164" s="106">
        <v>36421</v>
      </c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</row>
    <row r="165" spans="1:42" ht="12.75">
      <c r="A165" s="21"/>
      <c r="B165" s="110" t="s">
        <v>46</v>
      </c>
      <c r="C165" s="106">
        <v>58270</v>
      </c>
      <c r="D165" s="106">
        <v>55711</v>
      </c>
      <c r="E165" s="106">
        <v>57336</v>
      </c>
      <c r="F165" s="106">
        <v>56476</v>
      </c>
      <c r="G165" s="106">
        <v>53544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</row>
    <row r="166" spans="1:42" ht="12.75">
      <c r="A166" s="21"/>
      <c r="B166" s="110" t="s">
        <v>24</v>
      </c>
      <c r="C166" s="106">
        <v>100818</v>
      </c>
      <c r="D166" s="106">
        <v>99694</v>
      </c>
      <c r="E166" s="106">
        <v>98260</v>
      </c>
      <c r="F166" s="106">
        <v>98986</v>
      </c>
      <c r="G166" s="106">
        <v>97510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</row>
    <row r="167" spans="1:42" ht="12.75">
      <c r="A167" s="21"/>
      <c r="B167" s="110" t="s">
        <v>47</v>
      </c>
      <c r="C167" s="106">
        <v>120492</v>
      </c>
      <c r="D167" s="106">
        <v>118860</v>
      </c>
      <c r="E167" s="106">
        <v>118138</v>
      </c>
      <c r="F167" s="106">
        <v>120505</v>
      </c>
      <c r="G167" s="186">
        <v>120505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</row>
    <row r="168" spans="1:42" ht="12.75">
      <c r="A168" s="21"/>
      <c r="B168" s="110" t="s">
        <v>21</v>
      </c>
      <c r="C168" s="106">
        <v>999292</v>
      </c>
      <c r="D168" s="106">
        <v>988698</v>
      </c>
      <c r="E168" s="106">
        <v>987602</v>
      </c>
      <c r="F168" s="106">
        <v>990467</v>
      </c>
      <c r="G168" s="106">
        <v>999952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</row>
    <row r="169" spans="1:42" ht="12.75">
      <c r="A169" s="21"/>
      <c r="B169" s="110" t="s">
        <v>28</v>
      </c>
      <c r="C169" s="106">
        <v>90557</v>
      </c>
      <c r="D169" s="106">
        <v>89642</v>
      </c>
      <c r="E169" s="106">
        <v>89042</v>
      </c>
      <c r="F169" s="106">
        <v>89393</v>
      </c>
      <c r="G169" s="106">
        <v>88338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</row>
    <row r="170" spans="1:42" ht="12.75">
      <c r="A170" s="21"/>
      <c r="B170" s="110" t="s">
        <v>48</v>
      </c>
      <c r="C170" s="106">
        <v>134090</v>
      </c>
      <c r="D170" s="106">
        <v>133737</v>
      </c>
      <c r="E170" s="106">
        <v>133534</v>
      </c>
      <c r="F170" s="106">
        <v>132529</v>
      </c>
      <c r="G170" s="107" t="s">
        <v>0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</row>
    <row r="171" spans="1:42" ht="12.75">
      <c r="A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</row>
    <row r="172" spans="1:42" ht="12.75">
      <c r="A172" s="21"/>
      <c r="B172" s="108" t="s">
        <v>107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</row>
    <row r="173" spans="1:42" ht="12.75">
      <c r="A173" s="21"/>
      <c r="B173" s="108" t="s">
        <v>0</v>
      </c>
      <c r="C173" s="108" t="s">
        <v>108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</row>
    <row r="174" spans="1:42" ht="12.75">
      <c r="A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</row>
    <row r="175" spans="1:42" ht="12.75">
      <c r="A175" s="21"/>
      <c r="B175" s="108" t="s">
        <v>88</v>
      </c>
      <c r="C175" s="108" t="s">
        <v>89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</row>
    <row r="176" spans="1:42" ht="12.75">
      <c r="A176" s="21"/>
      <c r="B176" s="108" t="s">
        <v>66</v>
      </c>
      <c r="C176" s="108" t="s">
        <v>152</v>
      </c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</row>
    <row r="177" spans="1:42" ht="12.75">
      <c r="A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</row>
    <row r="178" spans="1:42" ht="12.75">
      <c r="A178" s="21"/>
      <c r="B178" s="110" t="s">
        <v>67</v>
      </c>
      <c r="C178" s="110" t="s">
        <v>60</v>
      </c>
      <c r="D178" s="110" t="s">
        <v>61</v>
      </c>
      <c r="E178" s="110" t="s">
        <v>69</v>
      </c>
      <c r="F178" s="110" t="s">
        <v>70</v>
      </c>
      <c r="G178" s="110" t="s">
        <v>71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</row>
    <row r="179" spans="1:42" ht="12.75">
      <c r="A179" s="21"/>
      <c r="B179" s="110" t="s">
        <v>72</v>
      </c>
      <c r="C179" s="106">
        <v>3753440</v>
      </c>
      <c r="D179" s="106">
        <v>3628609</v>
      </c>
      <c r="E179" s="106">
        <v>3628842</v>
      </c>
      <c r="F179" s="106">
        <v>3640893</v>
      </c>
      <c r="G179" s="111">
        <f>SUM(G181:G208)</f>
        <v>3750985</v>
      </c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</row>
    <row r="180" spans="1:42" ht="12.75">
      <c r="A180" s="21"/>
      <c r="B180" s="110" t="s">
        <v>95</v>
      </c>
      <c r="C180" s="106">
        <v>2769849</v>
      </c>
      <c r="D180" s="106">
        <v>2698938</v>
      </c>
      <c r="E180" s="106">
        <v>2700533</v>
      </c>
      <c r="F180" s="106">
        <v>2720650</v>
      </c>
      <c r="G180" s="111">
        <f>G181+G184+G185+G187+G188+G189+G190+G192+G196+G199+G200+G202+G206+G207+G208</f>
        <v>2775119</v>
      </c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</row>
    <row r="181" spans="1:42" ht="12.75">
      <c r="A181" s="21"/>
      <c r="B181" s="110" t="s">
        <v>31</v>
      </c>
      <c r="C181" s="106">
        <v>32971</v>
      </c>
      <c r="D181" s="106">
        <v>32648</v>
      </c>
      <c r="E181" s="106">
        <v>34073</v>
      </c>
      <c r="F181" s="106">
        <v>32762</v>
      </c>
      <c r="G181" s="106">
        <v>32932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</row>
    <row r="182" spans="1:42" ht="12.75">
      <c r="A182" s="21"/>
      <c r="B182" s="110" t="s">
        <v>32</v>
      </c>
      <c r="C182" s="106">
        <v>58955</v>
      </c>
      <c r="D182" s="106">
        <v>56668</v>
      </c>
      <c r="E182" s="106">
        <v>55840</v>
      </c>
      <c r="F182" s="106">
        <v>53628</v>
      </c>
      <c r="G182" s="106">
        <v>61338</v>
      </c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</row>
    <row r="183" spans="1:42" ht="12.75">
      <c r="A183" s="21"/>
      <c r="B183" s="110" t="s">
        <v>20</v>
      </c>
      <c r="C183" s="106">
        <v>121378</v>
      </c>
      <c r="D183" s="106">
        <v>121613</v>
      </c>
      <c r="E183" s="106">
        <v>119314</v>
      </c>
      <c r="F183" s="106">
        <v>118450</v>
      </c>
      <c r="G183" s="106">
        <v>116942</v>
      </c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</row>
    <row r="184" spans="1:42" ht="12.75">
      <c r="A184" s="21"/>
      <c r="B184" s="110" t="s">
        <v>33</v>
      </c>
      <c r="C184" s="106">
        <v>89830</v>
      </c>
      <c r="D184" s="106">
        <v>80378</v>
      </c>
      <c r="E184" s="106">
        <v>84979</v>
      </c>
      <c r="F184" s="106">
        <v>82956</v>
      </c>
      <c r="G184" s="106">
        <v>81787</v>
      </c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</row>
    <row r="185" spans="1:42" ht="12.75">
      <c r="A185" s="21"/>
      <c r="B185" s="110" t="s">
        <v>73</v>
      </c>
      <c r="C185" s="106">
        <v>549854</v>
      </c>
      <c r="D185" s="106">
        <v>551839</v>
      </c>
      <c r="E185" s="106">
        <v>551577</v>
      </c>
      <c r="F185" s="106">
        <v>548811</v>
      </c>
      <c r="G185" s="186">
        <v>548811</v>
      </c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</row>
    <row r="186" spans="1:42" ht="12.75">
      <c r="A186" s="21"/>
      <c r="B186" s="110" t="s">
        <v>34</v>
      </c>
      <c r="C186" s="106">
        <v>15169</v>
      </c>
      <c r="D186" s="106">
        <v>17105</v>
      </c>
      <c r="E186" s="106">
        <v>19077</v>
      </c>
      <c r="F186" s="106">
        <v>12352</v>
      </c>
      <c r="G186" s="106">
        <v>13120</v>
      </c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</row>
    <row r="187" spans="1:42" ht="12.75">
      <c r="A187" s="21"/>
      <c r="B187" s="110" t="s">
        <v>35</v>
      </c>
      <c r="C187" s="106">
        <v>84081</v>
      </c>
      <c r="D187" s="106">
        <v>83111</v>
      </c>
      <c r="E187" s="106">
        <v>82853</v>
      </c>
      <c r="F187" s="106">
        <v>82160</v>
      </c>
      <c r="G187" s="186">
        <v>82160</v>
      </c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</row>
    <row r="188" spans="1:42" ht="12.75">
      <c r="A188" s="21"/>
      <c r="B188" s="110" t="s">
        <v>36</v>
      </c>
      <c r="C188" s="106">
        <v>41060</v>
      </c>
      <c r="D188" s="106">
        <v>46749</v>
      </c>
      <c r="E188" s="106">
        <v>46760</v>
      </c>
      <c r="F188" s="106">
        <v>45125</v>
      </c>
      <c r="G188" s="106">
        <v>45990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</row>
    <row r="189" spans="1:42" ht="12.75">
      <c r="A189" s="21"/>
      <c r="B189" s="110" t="s">
        <v>37</v>
      </c>
      <c r="C189" s="106">
        <v>281066</v>
      </c>
      <c r="D189" s="106">
        <v>277986</v>
      </c>
      <c r="E189" s="106">
        <v>245698</v>
      </c>
      <c r="F189" s="106">
        <v>256094</v>
      </c>
      <c r="G189" s="106">
        <v>260413</v>
      </c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</row>
    <row r="190" spans="1:42" ht="12.75">
      <c r="A190" s="21"/>
      <c r="B190" s="110" t="s">
        <v>22</v>
      </c>
      <c r="C190" s="106">
        <v>638266</v>
      </c>
      <c r="D190" s="106">
        <v>606298</v>
      </c>
      <c r="E190" s="106">
        <v>650904</v>
      </c>
      <c r="F190" s="106">
        <v>639939</v>
      </c>
      <c r="G190" s="106">
        <v>681568</v>
      </c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</row>
    <row r="191" spans="1:42" ht="12.75">
      <c r="A191" s="21"/>
      <c r="B191" s="110" t="s">
        <v>38</v>
      </c>
      <c r="C191" s="106">
        <v>28268</v>
      </c>
      <c r="D191" s="106">
        <v>25887</v>
      </c>
      <c r="E191" s="106">
        <v>26917</v>
      </c>
      <c r="F191" s="106">
        <v>25012</v>
      </c>
      <c r="G191" s="106">
        <v>26400</v>
      </c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</row>
    <row r="192" spans="1:42" ht="12.75">
      <c r="A192" s="21"/>
      <c r="B192" s="110" t="s">
        <v>39</v>
      </c>
      <c r="C192" s="106">
        <v>471010</v>
      </c>
      <c r="D192" s="106">
        <v>468749</v>
      </c>
      <c r="E192" s="106">
        <v>466895</v>
      </c>
      <c r="F192" s="106">
        <v>493436</v>
      </c>
      <c r="G192" s="106">
        <v>518377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</row>
    <row r="193" spans="1:42" ht="12.75">
      <c r="A193" s="21"/>
      <c r="B193" s="110" t="s">
        <v>40</v>
      </c>
      <c r="C193" s="106">
        <v>613</v>
      </c>
      <c r="D193" s="106">
        <v>737</v>
      </c>
      <c r="E193" s="106">
        <v>634</v>
      </c>
      <c r="F193" s="106">
        <v>667</v>
      </c>
      <c r="G193" s="106">
        <v>553</v>
      </c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</row>
    <row r="194" spans="1:42" ht="12.75">
      <c r="A194" s="21"/>
      <c r="B194" s="110" t="s">
        <v>41</v>
      </c>
      <c r="C194" s="106">
        <v>46708</v>
      </c>
      <c r="D194" s="106">
        <v>46200</v>
      </c>
      <c r="E194" s="106">
        <v>47451</v>
      </c>
      <c r="F194" s="106">
        <v>46972</v>
      </c>
      <c r="G194" s="106">
        <v>47774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</row>
    <row r="195" spans="1:42" ht="12.75">
      <c r="A195" s="21"/>
      <c r="B195" s="110" t="s">
        <v>42</v>
      </c>
      <c r="C195" s="106">
        <v>45111</v>
      </c>
      <c r="D195" s="106">
        <v>44280</v>
      </c>
      <c r="E195" s="106">
        <v>45019</v>
      </c>
      <c r="F195" s="106">
        <v>42776</v>
      </c>
      <c r="G195" s="106">
        <v>44595</v>
      </c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</row>
    <row r="196" spans="1:42" ht="12.75">
      <c r="A196" s="21"/>
      <c r="B196" s="110" t="s">
        <v>29</v>
      </c>
      <c r="C196" s="106">
        <v>3572</v>
      </c>
      <c r="D196" s="106">
        <v>3452</v>
      </c>
      <c r="E196" s="106">
        <v>3624</v>
      </c>
      <c r="F196" s="106">
        <v>3561</v>
      </c>
      <c r="G196" s="106">
        <v>3595</v>
      </c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</row>
    <row r="197" spans="1:42" ht="12.75">
      <c r="A197" s="21"/>
      <c r="B197" s="110" t="s">
        <v>26</v>
      </c>
      <c r="C197" s="106">
        <v>96028</v>
      </c>
      <c r="D197" s="106">
        <v>75260</v>
      </c>
      <c r="E197" s="106">
        <v>72737</v>
      </c>
      <c r="F197" s="106">
        <v>82476</v>
      </c>
      <c r="G197" s="106">
        <v>93363</v>
      </c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</row>
    <row r="198" spans="1:42" ht="12.75">
      <c r="A198" s="21"/>
      <c r="B198" s="110" t="s">
        <v>43</v>
      </c>
      <c r="C198" s="106">
        <v>107</v>
      </c>
      <c r="D198" s="106">
        <v>125</v>
      </c>
      <c r="E198" s="106">
        <v>115</v>
      </c>
      <c r="F198" s="106">
        <v>115</v>
      </c>
      <c r="G198" s="106">
        <v>108</v>
      </c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</row>
    <row r="199" spans="2:7" ht="12.75">
      <c r="B199" s="110" t="s">
        <v>18</v>
      </c>
      <c r="C199" s="106">
        <v>35964</v>
      </c>
      <c r="D199" s="106">
        <v>37474</v>
      </c>
      <c r="E199" s="106">
        <v>35585</v>
      </c>
      <c r="F199" s="106">
        <v>31432</v>
      </c>
      <c r="G199" s="106">
        <v>31666</v>
      </c>
    </row>
    <row r="200" spans="2:7" ht="12.75">
      <c r="B200" s="110" t="s">
        <v>44</v>
      </c>
      <c r="C200" s="106">
        <v>82401</v>
      </c>
      <c r="D200" s="106">
        <v>72437</v>
      </c>
      <c r="E200" s="106">
        <v>75035</v>
      </c>
      <c r="F200" s="106">
        <v>74813</v>
      </c>
      <c r="G200" s="106">
        <v>72034</v>
      </c>
    </row>
    <row r="201" spans="2:7" ht="12.75">
      <c r="B201" s="110" t="s">
        <v>25</v>
      </c>
      <c r="C201" s="106">
        <v>266045</v>
      </c>
      <c r="D201" s="106">
        <v>251022</v>
      </c>
      <c r="E201" s="106">
        <v>246647</v>
      </c>
      <c r="F201" s="106">
        <v>239880</v>
      </c>
      <c r="G201" s="106">
        <v>243525</v>
      </c>
    </row>
    <row r="202" spans="2:7" ht="12.75">
      <c r="B202" s="110" t="s">
        <v>27</v>
      </c>
      <c r="C202" s="106">
        <v>41646</v>
      </c>
      <c r="D202" s="106">
        <v>42057</v>
      </c>
      <c r="E202" s="106">
        <v>42672</v>
      </c>
      <c r="F202" s="106">
        <v>42429</v>
      </c>
      <c r="G202" s="106">
        <v>42463</v>
      </c>
    </row>
    <row r="203" spans="2:7" ht="12.75">
      <c r="B203" s="110" t="s">
        <v>45</v>
      </c>
      <c r="C203" s="106">
        <v>249403</v>
      </c>
      <c r="D203" s="106">
        <v>235344</v>
      </c>
      <c r="E203" s="106">
        <v>237823</v>
      </c>
      <c r="F203" s="106">
        <v>241593</v>
      </c>
      <c r="G203" s="106">
        <v>250239</v>
      </c>
    </row>
    <row r="204" spans="2:7" ht="12.75">
      <c r="B204" s="110" t="s">
        <v>23</v>
      </c>
      <c r="C204" s="106">
        <v>9611</v>
      </c>
      <c r="D204" s="106">
        <v>9199</v>
      </c>
      <c r="E204" s="106">
        <v>9535</v>
      </c>
      <c r="F204" s="106">
        <v>9602</v>
      </c>
      <c r="G204" s="106">
        <v>9650</v>
      </c>
    </row>
    <row r="205" spans="2:7" ht="12.75">
      <c r="B205" s="110" t="s">
        <v>46</v>
      </c>
      <c r="C205" s="106">
        <v>46195</v>
      </c>
      <c r="D205" s="106">
        <v>46231</v>
      </c>
      <c r="E205" s="106">
        <v>47200</v>
      </c>
      <c r="F205" s="106">
        <v>46720</v>
      </c>
      <c r="G205" s="106">
        <v>68259</v>
      </c>
    </row>
    <row r="206" spans="2:7" ht="12.75">
      <c r="B206" s="110" t="s">
        <v>24</v>
      </c>
      <c r="C206" s="106">
        <v>16506</v>
      </c>
      <c r="D206" s="106">
        <v>16805</v>
      </c>
      <c r="E206" s="106">
        <v>16076</v>
      </c>
      <c r="F206" s="106">
        <v>15006</v>
      </c>
      <c r="G206" s="106">
        <v>15174</v>
      </c>
    </row>
    <row r="207" spans="2:7" ht="12.75">
      <c r="B207" s="110" t="s">
        <v>47</v>
      </c>
      <c r="C207" s="106">
        <v>58610</v>
      </c>
      <c r="D207" s="106">
        <v>54157</v>
      </c>
      <c r="E207" s="106">
        <v>52900</v>
      </c>
      <c r="F207" s="106">
        <v>56206</v>
      </c>
      <c r="G207" s="186">
        <v>56206</v>
      </c>
    </row>
    <row r="208" spans="2:7" ht="12.75">
      <c r="B208" s="110" t="s">
        <v>21</v>
      </c>
      <c r="C208" s="106">
        <v>343012</v>
      </c>
      <c r="D208" s="106">
        <v>324798</v>
      </c>
      <c r="E208" s="106">
        <v>310902</v>
      </c>
      <c r="F208" s="106">
        <v>315920</v>
      </c>
      <c r="G208" s="106">
        <v>301943</v>
      </c>
    </row>
    <row r="209" spans="2:7" ht="12.75">
      <c r="B209" s="110" t="s">
        <v>28</v>
      </c>
      <c r="C209" s="106">
        <v>18557</v>
      </c>
      <c r="D209" s="106">
        <v>18467</v>
      </c>
      <c r="E209" s="106">
        <v>18402</v>
      </c>
      <c r="F209" s="106">
        <v>18295</v>
      </c>
      <c r="G209" s="106">
        <v>18023</v>
      </c>
    </row>
    <row r="210" spans="2:7" ht="12.75">
      <c r="B210" s="110" t="s">
        <v>48</v>
      </c>
      <c r="C210" s="106">
        <v>61366</v>
      </c>
      <c r="D210" s="106">
        <v>61402</v>
      </c>
      <c r="E210" s="106">
        <v>61194</v>
      </c>
      <c r="F210" s="106">
        <v>60806</v>
      </c>
      <c r="G210" s="107" t="s">
        <v>0</v>
      </c>
    </row>
    <row r="212" ht="12.75">
      <c r="B212" s="108" t="s">
        <v>107</v>
      </c>
    </row>
    <row r="213" spans="2:3" ht="12.75">
      <c r="B213" s="108" t="s">
        <v>0</v>
      </c>
      <c r="C213" s="108" t="s">
        <v>108</v>
      </c>
    </row>
    <row r="215" spans="2:7" ht="12.75">
      <c r="B215" s="52" t="s">
        <v>88</v>
      </c>
      <c r="C215" s="52" t="s">
        <v>89</v>
      </c>
      <c r="D215" s="53"/>
      <c r="E215" s="53"/>
      <c r="F215" s="53"/>
      <c r="G215" s="53"/>
    </row>
    <row r="216" spans="2:7" ht="12.75">
      <c r="B216" s="52" t="s">
        <v>66</v>
      </c>
      <c r="C216" s="52" t="s">
        <v>156</v>
      </c>
      <c r="D216" s="53"/>
      <c r="E216" s="53"/>
      <c r="F216" s="53"/>
      <c r="G216" s="53"/>
    </row>
    <row r="218" spans="2:7" ht="12.75">
      <c r="B218" s="56" t="s">
        <v>67</v>
      </c>
      <c r="C218" s="56" t="s">
        <v>60</v>
      </c>
      <c r="D218" s="56" t="s">
        <v>61</v>
      </c>
      <c r="E218" s="56" t="s">
        <v>69</v>
      </c>
      <c r="F218" s="56" t="s">
        <v>70</v>
      </c>
      <c r="G218" s="56" t="s">
        <v>71</v>
      </c>
    </row>
    <row r="219" spans="2:9" ht="12.75">
      <c r="B219" s="56" t="s">
        <v>72</v>
      </c>
      <c r="C219" s="59">
        <v>23779466</v>
      </c>
      <c r="D219" s="59">
        <v>24096508</v>
      </c>
      <c r="E219" s="59">
        <v>23632410</v>
      </c>
      <c r="F219" s="59">
        <v>24051396</v>
      </c>
      <c r="G219" s="58">
        <f>SUM(G221:G248)</f>
        <v>24363382</v>
      </c>
      <c r="H219" s="113">
        <f>AVERAGE(C219:G219)</f>
        <v>23984632.4</v>
      </c>
      <c r="I219" s="30">
        <v>23984632.4</v>
      </c>
    </row>
    <row r="220" spans="2:9" ht="12.75">
      <c r="B220" s="56" t="s">
        <v>95</v>
      </c>
      <c r="C220" s="59">
        <v>18682255</v>
      </c>
      <c r="D220" s="59">
        <v>18879404</v>
      </c>
      <c r="E220" s="59">
        <v>18409995</v>
      </c>
      <c r="F220" s="59">
        <v>18662524</v>
      </c>
      <c r="G220" s="58">
        <f>G221+G224+G225+G227+G228+G229+G230+G232+G236+G239+G240+G242+G246+G247+G248</f>
        <v>18998537</v>
      </c>
      <c r="H220" s="113">
        <f>AVERAGE(C220:G220)</f>
        <v>18726543</v>
      </c>
      <c r="I220" s="30">
        <v>18726543</v>
      </c>
    </row>
    <row r="221" spans="2:9" ht="12.75">
      <c r="B221" s="56" t="s">
        <v>31</v>
      </c>
      <c r="C221" s="59">
        <v>426035</v>
      </c>
      <c r="D221" s="59">
        <v>419459</v>
      </c>
      <c r="E221" s="59">
        <v>415692</v>
      </c>
      <c r="F221" s="59">
        <v>414910</v>
      </c>
      <c r="G221" s="59">
        <v>412072</v>
      </c>
      <c r="H221" s="113">
        <f aca="true" t="shared" si="16" ref="H221:H250">AVERAGE(C221:G221)</f>
        <v>417633.6</v>
      </c>
      <c r="I221" s="30">
        <v>417633.6</v>
      </c>
    </row>
    <row r="222" spans="2:9" ht="12.75">
      <c r="B222" s="56" t="s">
        <v>32</v>
      </c>
      <c r="C222" s="59">
        <v>355349</v>
      </c>
      <c r="D222" s="59">
        <v>343530</v>
      </c>
      <c r="E222" s="59">
        <v>383026</v>
      </c>
      <c r="F222" s="59">
        <v>402702</v>
      </c>
      <c r="G222" s="59">
        <v>477275</v>
      </c>
      <c r="H222" s="113">
        <f t="shared" si="16"/>
        <v>392376.4</v>
      </c>
      <c r="I222" s="30">
        <v>392376.4</v>
      </c>
    </row>
    <row r="223" spans="2:9" ht="12.75">
      <c r="B223" s="56" t="s">
        <v>20</v>
      </c>
      <c r="C223" s="59">
        <v>512294</v>
      </c>
      <c r="D223" s="59">
        <v>595324</v>
      </c>
      <c r="E223" s="59">
        <v>591097</v>
      </c>
      <c r="F223" s="59">
        <v>577028</v>
      </c>
      <c r="G223" s="59">
        <v>577049</v>
      </c>
      <c r="H223" s="113">
        <f t="shared" si="16"/>
        <v>570558.4</v>
      </c>
      <c r="I223" s="30">
        <v>570558.4</v>
      </c>
    </row>
    <row r="224" spans="2:9" ht="12.75">
      <c r="B224" s="56" t="s">
        <v>33</v>
      </c>
      <c r="C224" s="59">
        <v>551442</v>
      </c>
      <c r="D224" s="59">
        <v>547839</v>
      </c>
      <c r="E224" s="59">
        <v>541541</v>
      </c>
      <c r="F224" s="59">
        <v>545133</v>
      </c>
      <c r="G224" s="59">
        <v>537557</v>
      </c>
      <c r="H224" s="113">
        <f t="shared" si="16"/>
        <v>544702.4</v>
      </c>
      <c r="I224" s="30">
        <v>544702.4</v>
      </c>
    </row>
    <row r="225" spans="2:9" ht="12.75">
      <c r="B225" s="56" t="s">
        <v>73</v>
      </c>
      <c r="C225" s="59">
        <v>3420764</v>
      </c>
      <c r="D225" s="59">
        <v>3636859</v>
      </c>
      <c r="E225" s="59">
        <v>3507072</v>
      </c>
      <c r="F225" s="59">
        <v>3526955</v>
      </c>
      <c r="G225" s="112">
        <v>3526955</v>
      </c>
      <c r="H225" s="113">
        <f t="shared" si="16"/>
        <v>3523721</v>
      </c>
      <c r="I225" s="30">
        <v>3523721</v>
      </c>
    </row>
    <row r="226" spans="2:9" ht="12.75">
      <c r="B226" s="56" t="s">
        <v>34</v>
      </c>
      <c r="C226" s="59">
        <v>65752</v>
      </c>
      <c r="D226" s="59">
        <v>69207</v>
      </c>
      <c r="E226" s="59">
        <v>74500</v>
      </c>
      <c r="F226" s="59">
        <v>69031</v>
      </c>
      <c r="G226" s="59">
        <v>72009</v>
      </c>
      <c r="H226" s="113">
        <f t="shared" si="16"/>
        <v>70099.8</v>
      </c>
      <c r="I226" s="30">
        <v>70099.8</v>
      </c>
    </row>
    <row r="227" spans="2:9" ht="12.75">
      <c r="B227" s="56" t="s">
        <v>35</v>
      </c>
      <c r="C227" s="59">
        <v>867451</v>
      </c>
      <c r="D227" s="59">
        <v>819916</v>
      </c>
      <c r="E227" s="59">
        <v>834305</v>
      </c>
      <c r="F227" s="59">
        <v>899232</v>
      </c>
      <c r="G227" s="112">
        <v>899232</v>
      </c>
      <c r="H227" s="113">
        <f t="shared" si="16"/>
        <v>864027.2</v>
      </c>
      <c r="I227" s="30">
        <v>864027.2</v>
      </c>
    </row>
    <row r="228" spans="2:9" ht="12.75">
      <c r="B228" s="56" t="s">
        <v>36</v>
      </c>
      <c r="C228" s="59">
        <v>548925</v>
      </c>
      <c r="D228" s="59">
        <v>522399</v>
      </c>
      <c r="E228" s="59">
        <v>516056</v>
      </c>
      <c r="F228" s="59">
        <v>522424</v>
      </c>
      <c r="G228" s="59">
        <v>520371</v>
      </c>
      <c r="H228" s="113">
        <f t="shared" si="16"/>
        <v>526035</v>
      </c>
      <c r="I228" s="30">
        <v>526035</v>
      </c>
    </row>
    <row r="229" spans="2:9" ht="12.75">
      <c r="B229" s="56" t="s">
        <v>37</v>
      </c>
      <c r="C229" s="59">
        <v>2056310</v>
      </c>
      <c r="D229" s="59">
        <v>1948560</v>
      </c>
      <c r="E229" s="59">
        <v>1891595</v>
      </c>
      <c r="F229" s="59">
        <v>2010920</v>
      </c>
      <c r="G229" s="59">
        <v>2169075</v>
      </c>
      <c r="H229" s="113">
        <f t="shared" si="16"/>
        <v>2015292</v>
      </c>
      <c r="I229" s="30">
        <v>2015292</v>
      </c>
    </row>
    <row r="230" spans="2:9" ht="12.75">
      <c r="B230" s="56" t="s">
        <v>22</v>
      </c>
      <c r="C230" s="59">
        <v>4526226</v>
      </c>
      <c r="D230" s="59">
        <v>4711068</v>
      </c>
      <c r="E230" s="59">
        <v>4411196</v>
      </c>
      <c r="F230" s="59">
        <v>4525920</v>
      </c>
      <c r="G230" s="59">
        <v>4632643</v>
      </c>
      <c r="H230" s="113">
        <f t="shared" si="16"/>
        <v>4561410.6</v>
      </c>
      <c r="I230" s="30">
        <v>4561410.6</v>
      </c>
    </row>
    <row r="231" spans="2:9" ht="12.75">
      <c r="B231" s="56" t="s">
        <v>38</v>
      </c>
      <c r="C231" s="59">
        <v>202185</v>
      </c>
      <c r="D231" s="59">
        <v>214534</v>
      </c>
      <c r="E231" s="59">
        <v>197646</v>
      </c>
      <c r="F231" s="59">
        <v>163367</v>
      </c>
      <c r="G231" s="59">
        <v>161549</v>
      </c>
      <c r="H231" s="113">
        <f t="shared" si="16"/>
        <v>187856.2</v>
      </c>
      <c r="I231" s="30">
        <v>187856.2</v>
      </c>
    </row>
    <row r="232" spans="2:9" ht="12.75">
      <c r="B232" s="56" t="s">
        <v>39</v>
      </c>
      <c r="C232" s="59">
        <v>1859444</v>
      </c>
      <c r="D232" s="59">
        <v>1939013</v>
      </c>
      <c r="E232" s="59">
        <v>2041481</v>
      </c>
      <c r="F232" s="59">
        <v>1945608</v>
      </c>
      <c r="G232" s="59">
        <v>1936650</v>
      </c>
      <c r="H232" s="113">
        <f t="shared" si="16"/>
        <v>1944439.2</v>
      </c>
      <c r="I232" s="30">
        <v>1944439.2</v>
      </c>
    </row>
    <row r="233" spans="2:9" ht="12.75">
      <c r="B233" s="56" t="s">
        <v>40</v>
      </c>
      <c r="C233" s="59">
        <v>27653</v>
      </c>
      <c r="D233" s="59">
        <v>28243</v>
      </c>
      <c r="E233" s="59">
        <v>26886</v>
      </c>
      <c r="F233" s="59">
        <v>23442</v>
      </c>
      <c r="G233" s="59">
        <v>23328</v>
      </c>
      <c r="H233" s="113">
        <f t="shared" si="16"/>
        <v>25910.4</v>
      </c>
      <c r="I233" s="30">
        <v>25910.4</v>
      </c>
    </row>
    <row r="234" spans="2:9" ht="12.75">
      <c r="B234" s="56" t="s">
        <v>41</v>
      </c>
      <c r="C234" s="59">
        <v>141237</v>
      </c>
      <c r="D234" s="59">
        <v>140787</v>
      </c>
      <c r="E234" s="59">
        <v>148565</v>
      </c>
      <c r="F234" s="59">
        <v>153804</v>
      </c>
      <c r="G234" s="59">
        <v>159152</v>
      </c>
      <c r="H234" s="113">
        <f t="shared" si="16"/>
        <v>148709</v>
      </c>
      <c r="I234" s="30">
        <v>148709</v>
      </c>
    </row>
    <row r="235" spans="2:9" ht="12.75">
      <c r="B235" s="56" t="s">
        <v>42</v>
      </c>
      <c r="C235" s="59">
        <v>258623</v>
      </c>
      <c r="D235" s="59">
        <v>258934</v>
      </c>
      <c r="E235" s="59">
        <v>262504</v>
      </c>
      <c r="F235" s="59">
        <v>263063</v>
      </c>
      <c r="G235" s="59">
        <v>265891</v>
      </c>
      <c r="H235" s="113">
        <f t="shared" si="16"/>
        <v>261803</v>
      </c>
      <c r="I235" s="30">
        <v>261803</v>
      </c>
    </row>
    <row r="236" spans="2:9" ht="12.75">
      <c r="B236" s="56" t="s">
        <v>29</v>
      </c>
      <c r="C236" s="59">
        <v>32474</v>
      </c>
      <c r="D236" s="59">
        <v>33552</v>
      </c>
      <c r="E236" s="59">
        <v>32288</v>
      </c>
      <c r="F236" s="59">
        <v>32710</v>
      </c>
      <c r="G236" s="59">
        <v>32958</v>
      </c>
      <c r="H236" s="113">
        <f t="shared" si="16"/>
        <v>32796.4</v>
      </c>
      <c r="I236" s="30">
        <v>32796.4</v>
      </c>
    </row>
    <row r="237" spans="2:9" ht="12.75">
      <c r="B237" s="56" t="s">
        <v>26</v>
      </c>
      <c r="C237" s="59">
        <v>490638</v>
      </c>
      <c r="D237" s="59">
        <v>494597</v>
      </c>
      <c r="E237" s="59">
        <v>506987</v>
      </c>
      <c r="F237" s="59">
        <v>547395</v>
      </c>
      <c r="G237" s="59">
        <v>545284</v>
      </c>
      <c r="H237" s="113">
        <f t="shared" si="16"/>
        <v>516980.2</v>
      </c>
      <c r="I237" s="30">
        <v>516980.2</v>
      </c>
    </row>
    <row r="238" spans="2:9" ht="12.75">
      <c r="B238" s="56" t="s">
        <v>43</v>
      </c>
      <c r="C238" s="59">
        <v>3379</v>
      </c>
      <c r="D238" s="59">
        <v>3109</v>
      </c>
      <c r="E238" s="59">
        <v>3077</v>
      </c>
      <c r="F238" s="59">
        <v>3160</v>
      </c>
      <c r="G238" s="59">
        <v>3124</v>
      </c>
      <c r="H238" s="113">
        <f t="shared" si="16"/>
        <v>3169.8</v>
      </c>
      <c r="I238" s="30">
        <v>3169.8</v>
      </c>
    </row>
    <row r="239" spans="2:9" ht="12.75">
      <c r="B239" s="56" t="s">
        <v>18</v>
      </c>
      <c r="C239" s="59">
        <v>672207</v>
      </c>
      <c r="D239" s="59">
        <v>650435</v>
      </c>
      <c r="E239" s="59">
        <v>625204</v>
      </c>
      <c r="F239" s="59">
        <v>624825</v>
      </c>
      <c r="G239" s="59">
        <v>639989</v>
      </c>
      <c r="H239" s="113">
        <f>AVERAGE(C239:G239)</f>
        <v>642532</v>
      </c>
      <c r="I239" s="30">
        <v>642532</v>
      </c>
    </row>
    <row r="240" spans="2:9" ht="12.75">
      <c r="B240" s="56" t="s">
        <v>44</v>
      </c>
      <c r="C240" s="59">
        <v>376918</v>
      </c>
      <c r="D240" s="59">
        <v>345098</v>
      </c>
      <c r="E240" s="59">
        <v>354435</v>
      </c>
      <c r="F240" s="59">
        <v>356189</v>
      </c>
      <c r="G240" s="59">
        <v>351319</v>
      </c>
      <c r="H240" s="113">
        <f t="shared" si="16"/>
        <v>356791.8</v>
      </c>
      <c r="I240" s="30">
        <v>356791.8</v>
      </c>
    </row>
    <row r="241" spans="2:9" ht="12.75">
      <c r="B241" s="56" t="s">
        <v>25</v>
      </c>
      <c r="C241" s="59">
        <v>1857414</v>
      </c>
      <c r="D241" s="59">
        <v>1894454</v>
      </c>
      <c r="E241" s="59">
        <v>1865963</v>
      </c>
      <c r="F241" s="59">
        <v>1954557</v>
      </c>
      <c r="G241" s="59">
        <v>1860827</v>
      </c>
      <c r="H241" s="113">
        <f t="shared" si="16"/>
        <v>1886643</v>
      </c>
      <c r="I241" s="30">
        <v>1886643</v>
      </c>
    </row>
    <row r="242" spans="2:9" ht="12.75">
      <c r="B242" s="56" t="s">
        <v>27</v>
      </c>
      <c r="C242" s="59">
        <v>297871</v>
      </c>
      <c r="D242" s="59">
        <v>292980</v>
      </c>
      <c r="E242" s="59">
        <v>304065</v>
      </c>
      <c r="F242" s="59">
        <v>301030</v>
      </c>
      <c r="G242" s="59">
        <v>316766</v>
      </c>
      <c r="H242" s="113">
        <f t="shared" si="16"/>
        <v>302542.4</v>
      </c>
      <c r="I242" s="30">
        <v>302542.4</v>
      </c>
    </row>
    <row r="243" spans="2:9" ht="12.75">
      <c r="B243" s="56" t="s">
        <v>45</v>
      </c>
      <c r="C243" s="59">
        <v>916282</v>
      </c>
      <c r="D243" s="59">
        <v>906570</v>
      </c>
      <c r="E243" s="59">
        <v>884710</v>
      </c>
      <c r="F243" s="59">
        <v>942076</v>
      </c>
      <c r="G243" s="59">
        <v>903809</v>
      </c>
      <c r="H243" s="113">
        <f t="shared" si="16"/>
        <v>910689.4</v>
      </c>
      <c r="I243" s="30">
        <v>910689.4</v>
      </c>
    </row>
    <row r="244" spans="2:9" ht="12.75">
      <c r="B244" s="56" t="s">
        <v>23</v>
      </c>
      <c r="C244" s="59">
        <v>75034</v>
      </c>
      <c r="D244" s="59">
        <v>72892</v>
      </c>
      <c r="E244" s="59">
        <v>71870</v>
      </c>
      <c r="F244" s="59">
        <v>72452</v>
      </c>
      <c r="G244" s="59">
        <v>74691</v>
      </c>
      <c r="H244" s="113">
        <f t="shared" si="16"/>
        <v>73387.8</v>
      </c>
      <c r="I244" s="30">
        <v>73387.8</v>
      </c>
    </row>
    <row r="245" spans="2:9" ht="12.75">
      <c r="B245" s="56" t="s">
        <v>46</v>
      </c>
      <c r="C245" s="59">
        <v>191371</v>
      </c>
      <c r="D245" s="59">
        <v>194923</v>
      </c>
      <c r="E245" s="59">
        <v>205584</v>
      </c>
      <c r="F245" s="59">
        <v>216795</v>
      </c>
      <c r="G245" s="59">
        <v>240857</v>
      </c>
      <c r="H245" s="113">
        <f t="shared" si="16"/>
        <v>209906</v>
      </c>
      <c r="I245" s="30">
        <v>209906</v>
      </c>
    </row>
    <row r="246" spans="2:9" ht="12.75">
      <c r="B246" s="56" t="s">
        <v>24</v>
      </c>
      <c r="C246" s="59">
        <v>274598</v>
      </c>
      <c r="D246" s="59">
        <v>263249</v>
      </c>
      <c r="E246" s="59">
        <v>253894</v>
      </c>
      <c r="F246" s="59">
        <v>252786</v>
      </c>
      <c r="G246" s="59">
        <v>260716</v>
      </c>
      <c r="H246" s="113">
        <f t="shared" si="16"/>
        <v>261048.6</v>
      </c>
      <c r="I246" s="30">
        <v>261048.6</v>
      </c>
    </row>
    <row r="247" spans="2:9" ht="12.75">
      <c r="B247" s="56" t="s">
        <v>47</v>
      </c>
      <c r="C247" s="59">
        <v>350014</v>
      </c>
      <c r="D247" s="59">
        <v>345729</v>
      </c>
      <c r="E247" s="59">
        <v>322668</v>
      </c>
      <c r="F247" s="59">
        <v>341240</v>
      </c>
      <c r="G247" s="112">
        <v>341240</v>
      </c>
      <c r="H247" s="113">
        <f t="shared" si="16"/>
        <v>340178.2</v>
      </c>
      <c r="I247" s="30">
        <v>340178.2</v>
      </c>
    </row>
    <row r="248" spans="2:9" ht="12.75">
      <c r="B248" s="56" t="s">
        <v>21</v>
      </c>
      <c r="C248" s="59">
        <v>2421576</v>
      </c>
      <c r="D248" s="59">
        <v>2403248</v>
      </c>
      <c r="E248" s="59">
        <v>2358503</v>
      </c>
      <c r="F248" s="59">
        <v>2362642</v>
      </c>
      <c r="G248" s="59">
        <v>2420994</v>
      </c>
      <c r="H248" s="113">
        <f t="shared" si="16"/>
        <v>2393392.6</v>
      </c>
      <c r="I248" s="30">
        <v>2393392.6</v>
      </c>
    </row>
    <row r="249" spans="2:9" ht="12.75">
      <c r="B249" s="56" t="s">
        <v>28</v>
      </c>
      <c r="C249" s="59">
        <v>194859</v>
      </c>
      <c r="D249" s="59">
        <v>205458</v>
      </c>
      <c r="E249" s="59">
        <v>203662</v>
      </c>
      <c r="F249" s="59">
        <v>205541</v>
      </c>
      <c r="G249" s="59">
        <v>209620</v>
      </c>
      <c r="H249" s="113">
        <f t="shared" si="16"/>
        <v>203828</v>
      </c>
      <c r="I249" s="30">
        <v>203828</v>
      </c>
    </row>
    <row r="250" spans="2:9" ht="12.75">
      <c r="B250" s="56" t="s">
        <v>48</v>
      </c>
      <c r="C250" s="59">
        <v>255208</v>
      </c>
      <c r="D250" s="59">
        <v>248490</v>
      </c>
      <c r="E250" s="59">
        <v>246429</v>
      </c>
      <c r="F250" s="59">
        <v>243581</v>
      </c>
      <c r="G250" s="57" t="s">
        <v>0</v>
      </c>
      <c r="H250" s="113">
        <f t="shared" si="16"/>
        <v>248427</v>
      </c>
      <c r="I250" s="30">
        <v>248427</v>
      </c>
    </row>
    <row r="251" spans="3:6" ht="12.75">
      <c r="C251" s="113"/>
      <c r="D251" s="113"/>
      <c r="E251" s="113"/>
      <c r="F251" s="113"/>
    </row>
    <row r="252" spans="3:6" ht="12.75">
      <c r="C252" s="113"/>
      <c r="D252" s="113"/>
      <c r="E252" s="113"/>
      <c r="F252" s="113"/>
    </row>
  </sheetData>
  <mergeCells count="14">
    <mergeCell ref="AL51:AO52"/>
    <mergeCell ref="W8:Z8"/>
    <mergeCell ref="C43:N43"/>
    <mergeCell ref="C50:G50"/>
    <mergeCell ref="H50:L50"/>
    <mergeCell ref="M50:Q50"/>
    <mergeCell ref="R50:V50"/>
    <mergeCell ref="W50:AA50"/>
    <mergeCell ref="AB50:AF50"/>
    <mergeCell ref="AG50:AK50"/>
    <mergeCell ref="C51:Q51"/>
    <mergeCell ref="R51:V51"/>
    <mergeCell ref="W51:AK51"/>
    <mergeCell ref="C44:Q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B3:AK661"/>
  <sheetViews>
    <sheetView showGridLines="0" workbookViewId="0" topLeftCell="A1">
      <selection activeCell="O56" sqref="O56"/>
    </sheetView>
  </sheetViews>
  <sheetFormatPr defaultColWidth="9.140625" defaultRowHeight="12.75"/>
  <cols>
    <col min="1" max="1" width="5.7109375" style="21" customWidth="1"/>
    <col min="2" max="2" width="11.7109375" style="21" customWidth="1"/>
    <col min="3" max="3" width="29.00390625" style="21" customWidth="1"/>
    <col min="4" max="4" width="14.57421875" style="21" customWidth="1"/>
    <col min="5" max="10" width="12.421875" style="21" customWidth="1"/>
    <col min="11" max="11" width="15.140625" style="21" customWidth="1"/>
    <col min="12" max="12" width="12.421875" style="21" customWidth="1"/>
    <col min="13" max="13" width="18.140625" style="21" customWidth="1"/>
    <col min="14" max="15" width="12.421875" style="21" customWidth="1"/>
    <col min="16" max="16" width="14.57421875" style="21" customWidth="1"/>
    <col min="17" max="17" width="12.57421875" style="21" bestFit="1" customWidth="1"/>
    <col min="18" max="18" width="12.8515625" style="21" bestFit="1" customWidth="1"/>
    <col min="19" max="19" width="14.28125" style="21" bestFit="1" customWidth="1"/>
    <col min="20" max="20" width="14.00390625" style="21" bestFit="1" customWidth="1"/>
    <col min="21" max="26" width="12.8515625" style="21" bestFit="1" customWidth="1"/>
    <col min="27" max="27" width="14.421875" style="21" bestFit="1" customWidth="1"/>
    <col min="28" max="29" width="12.8515625" style="21" bestFit="1" customWidth="1"/>
    <col min="30" max="30" width="14.140625" style="21" bestFit="1" customWidth="1"/>
    <col min="31" max="31" width="14.00390625" style="21" bestFit="1" customWidth="1"/>
    <col min="32" max="32" width="12.8515625" style="21" bestFit="1" customWidth="1"/>
    <col min="33" max="33" width="12.421875" style="21" customWidth="1"/>
    <col min="34" max="35" width="12.8515625" style="21" bestFit="1" customWidth="1"/>
    <col min="36" max="37" width="12.421875" style="21" bestFit="1" customWidth="1"/>
    <col min="38" max="16384" width="9.140625" style="21" customWidth="1"/>
  </cols>
  <sheetData>
    <row r="3" spans="3:4" ht="12.75">
      <c r="C3" s="44" t="s">
        <v>176</v>
      </c>
      <c r="D3" s="44"/>
    </row>
    <row r="4" spans="3:4" ht="12.75">
      <c r="C4" s="9" t="s">
        <v>16</v>
      </c>
      <c r="D4" s="9"/>
    </row>
    <row r="5" spans="3:4" ht="12.75">
      <c r="C5" s="9"/>
      <c r="D5" s="9"/>
    </row>
    <row r="6" spans="3:4" ht="12.75">
      <c r="C6" s="9"/>
      <c r="D6" s="9"/>
    </row>
    <row r="7" spans="3:4" ht="12.75">
      <c r="C7" s="9"/>
      <c r="D7" s="9"/>
    </row>
    <row r="8" spans="3:4" ht="12.75">
      <c r="C8" s="9"/>
      <c r="D8" s="9"/>
    </row>
    <row r="9" spans="3:4" ht="12.75">
      <c r="C9" s="9"/>
      <c r="D9" s="9"/>
    </row>
    <row r="10" spans="3:4" ht="12.75">
      <c r="C10" s="9"/>
      <c r="D10" s="9"/>
    </row>
    <row r="47" spans="3:12" ht="33" customHeight="1">
      <c r="C47" s="459" t="s">
        <v>173</v>
      </c>
      <c r="D47" s="459"/>
      <c r="E47" s="459"/>
      <c r="F47" s="459"/>
      <c r="G47" s="459"/>
      <c r="H47" s="459"/>
      <c r="I47" s="459"/>
      <c r="J47" s="459"/>
      <c r="K47" s="459"/>
      <c r="L47" s="459"/>
    </row>
    <row r="48" spans="3:12" ht="33" customHeight="1">
      <c r="C48" s="332"/>
      <c r="D48" s="332"/>
      <c r="E48" s="332"/>
      <c r="F48" s="332"/>
      <c r="G48" s="332"/>
      <c r="H48" s="332"/>
      <c r="I48" s="332"/>
      <c r="J48" s="332"/>
      <c r="K48" s="332"/>
      <c r="L48" s="332"/>
    </row>
    <row r="49" spans="3:12" ht="12" customHeight="1">
      <c r="C49" s="332"/>
      <c r="D49" s="332"/>
      <c r="E49" s="332"/>
      <c r="F49" s="332"/>
      <c r="G49" s="332"/>
      <c r="H49" s="332"/>
      <c r="I49" s="332"/>
      <c r="J49" s="332"/>
      <c r="K49" s="332"/>
      <c r="L49" s="332"/>
    </row>
    <row r="50" spans="3:27" ht="12.75">
      <c r="C50" s="21" t="s">
        <v>79</v>
      </c>
      <c r="D50" s="24"/>
      <c r="AA50" s="22"/>
    </row>
    <row r="51" spans="4:27" ht="12.75">
      <c r="D51" s="25"/>
      <c r="AA51" s="22"/>
    </row>
    <row r="52" spans="3:27" ht="12.75">
      <c r="C52" s="41"/>
      <c r="AA52" s="22"/>
    </row>
    <row r="53" ht="12.75">
      <c r="AA53" s="22"/>
    </row>
    <row r="54" ht="12.75">
      <c r="AA54" s="22"/>
    </row>
    <row r="55" spans="3:27" ht="12.75">
      <c r="C55" s="25"/>
      <c r="AA55" s="22"/>
    </row>
    <row r="57" ht="12.75">
      <c r="C57" s="1"/>
    </row>
    <row r="58" spans="3:37" ht="12.75">
      <c r="C58" s="85"/>
      <c r="D58" s="27" t="s">
        <v>80</v>
      </c>
      <c r="E58" s="27" t="s">
        <v>105</v>
      </c>
      <c r="F58" s="93"/>
      <c r="G58" s="94" t="s">
        <v>32</v>
      </c>
      <c r="H58" s="94" t="s">
        <v>26</v>
      </c>
      <c r="I58" s="3" t="s">
        <v>25</v>
      </c>
      <c r="J58" s="3" t="s">
        <v>42</v>
      </c>
      <c r="K58" s="3" t="s">
        <v>20</v>
      </c>
      <c r="L58" s="3" t="s">
        <v>24</v>
      </c>
      <c r="M58" s="3" t="s">
        <v>38</v>
      </c>
      <c r="N58" s="3" t="s">
        <v>46</v>
      </c>
      <c r="O58" s="3" t="s">
        <v>47</v>
      </c>
      <c r="P58" s="3" t="s">
        <v>22</v>
      </c>
      <c r="Q58" s="3" t="s">
        <v>19</v>
      </c>
      <c r="R58" s="3" t="s">
        <v>49</v>
      </c>
      <c r="S58" s="3" t="s">
        <v>41</v>
      </c>
      <c r="T58" s="3" t="s">
        <v>29</v>
      </c>
      <c r="U58" s="3" t="s">
        <v>21</v>
      </c>
      <c r="V58" s="3" t="s">
        <v>35</v>
      </c>
      <c r="W58" s="3" t="s">
        <v>23</v>
      </c>
      <c r="X58" s="3" t="s">
        <v>36</v>
      </c>
      <c r="Y58" s="3" t="s">
        <v>37</v>
      </c>
      <c r="Z58" s="3" t="s">
        <v>33</v>
      </c>
      <c r="AA58" s="3" t="s">
        <v>31</v>
      </c>
      <c r="AB58" s="3" t="s">
        <v>27</v>
      </c>
      <c r="AC58" s="3" t="s">
        <v>45</v>
      </c>
      <c r="AD58" s="3" t="s">
        <v>18</v>
      </c>
      <c r="AE58" s="3" t="s">
        <v>44</v>
      </c>
      <c r="AF58" s="3" t="s">
        <v>39</v>
      </c>
      <c r="AG58" s="3" t="s">
        <v>43</v>
      </c>
      <c r="AH58" s="3" t="s">
        <v>40</v>
      </c>
      <c r="AI58" s="3"/>
      <c r="AJ58" s="3" t="s">
        <v>30</v>
      </c>
      <c r="AK58" s="3" t="s">
        <v>48</v>
      </c>
    </row>
    <row r="59" spans="2:37" ht="12.75">
      <c r="B59" s="22"/>
      <c r="C59" s="83" t="s">
        <v>1</v>
      </c>
      <c r="D59" s="95">
        <v>10682896.4</v>
      </c>
      <c r="E59" s="95">
        <v>7907597.6</v>
      </c>
      <c r="F59" s="95"/>
      <c r="G59" s="95">
        <v>241537.2</v>
      </c>
      <c r="H59" s="95">
        <v>313179</v>
      </c>
      <c r="I59" s="95">
        <v>1102718</v>
      </c>
      <c r="J59" s="95">
        <v>149640</v>
      </c>
      <c r="K59" s="95">
        <v>325849.4</v>
      </c>
      <c r="L59" s="95">
        <v>145424.2</v>
      </c>
      <c r="M59" s="95">
        <v>98568.8</v>
      </c>
      <c r="N59" s="95">
        <v>102692.6</v>
      </c>
      <c r="O59" s="95">
        <v>161750</v>
      </c>
      <c r="P59" s="95">
        <v>2156369.4</v>
      </c>
      <c r="Q59" s="95">
        <v>1661193</v>
      </c>
      <c r="R59" s="95">
        <v>32174.8</v>
      </c>
      <c r="S59" s="95">
        <v>65420</v>
      </c>
      <c r="T59" s="95">
        <v>13956.8</v>
      </c>
      <c r="U59" s="95">
        <v>1019539.4</v>
      </c>
      <c r="V59" s="95">
        <v>320737.25</v>
      </c>
      <c r="W59" s="95">
        <v>27359</v>
      </c>
      <c r="X59" s="95">
        <v>186660.8</v>
      </c>
      <c r="Y59" s="95">
        <v>938898.6</v>
      </c>
      <c r="Z59" s="95">
        <v>191011.4</v>
      </c>
      <c r="AA59" s="95">
        <v>146596.8</v>
      </c>
      <c r="AB59" s="95">
        <v>107137.2</v>
      </c>
      <c r="AC59" s="95">
        <v>311416.6</v>
      </c>
      <c r="AD59" s="95">
        <v>197691.8</v>
      </c>
      <c r="AE59" s="95">
        <v>107205.2</v>
      </c>
      <c r="AF59" s="95">
        <v>549567.4</v>
      </c>
      <c r="AG59" s="95">
        <v>636</v>
      </c>
      <c r="AH59" s="95">
        <v>4107.4</v>
      </c>
      <c r="AI59" s="95"/>
      <c r="AJ59" s="95">
        <v>94109.2</v>
      </c>
      <c r="AK59" s="95">
        <v>47845.25</v>
      </c>
    </row>
    <row r="60" spans="2:37" ht="12.75">
      <c r="B60" s="22"/>
      <c r="C60" s="83" t="s">
        <v>3</v>
      </c>
      <c r="D60" s="95">
        <v>9283888.8</v>
      </c>
      <c r="E60" s="95">
        <v>7779960.2</v>
      </c>
      <c r="F60" s="95"/>
      <c r="G60" s="95">
        <v>92886.4</v>
      </c>
      <c r="H60" s="95">
        <v>119132.6</v>
      </c>
      <c r="I60" s="95">
        <v>529999.2</v>
      </c>
      <c r="J60" s="95">
        <v>67507</v>
      </c>
      <c r="K60" s="95">
        <v>101144.4</v>
      </c>
      <c r="L60" s="95">
        <v>99053.6</v>
      </c>
      <c r="M60" s="95">
        <v>62763.2</v>
      </c>
      <c r="N60" s="95">
        <v>56267.4</v>
      </c>
      <c r="O60" s="95">
        <v>119498.75</v>
      </c>
      <c r="P60" s="95">
        <v>1731226</v>
      </c>
      <c r="Q60" s="95">
        <v>1256211.25</v>
      </c>
      <c r="R60" s="95">
        <v>22528.4</v>
      </c>
      <c r="S60" s="95">
        <v>35387.6</v>
      </c>
      <c r="T60" s="95">
        <v>15005.4</v>
      </c>
      <c r="U60" s="95">
        <v>993202.2</v>
      </c>
      <c r="V60" s="95">
        <v>449548.5</v>
      </c>
      <c r="W60" s="95">
        <v>36504.4</v>
      </c>
      <c r="X60" s="95">
        <v>294100.4</v>
      </c>
      <c r="Y60" s="95">
        <v>764166.2</v>
      </c>
      <c r="Z60" s="95">
        <v>263118.4</v>
      </c>
      <c r="AA60" s="95">
        <v>233288.2</v>
      </c>
      <c r="AB60" s="95">
        <v>152320</v>
      </c>
      <c r="AC60" s="95">
        <v>356392.4</v>
      </c>
      <c r="AD60" s="95">
        <v>402856.4</v>
      </c>
      <c r="AE60" s="95">
        <v>165800</v>
      </c>
      <c r="AF60" s="95">
        <v>833607.6</v>
      </c>
      <c r="AG60" s="95">
        <v>2419.8</v>
      </c>
      <c r="AH60" s="95">
        <v>20995.8</v>
      </c>
      <c r="AI60" s="95"/>
      <c r="AJ60" s="95">
        <v>89394.4</v>
      </c>
      <c r="AK60" s="95">
        <v>133472.5</v>
      </c>
    </row>
    <row r="61" spans="2:37" ht="12.75">
      <c r="B61" s="22"/>
      <c r="C61" s="83" t="s">
        <v>2</v>
      </c>
      <c r="D61" s="95">
        <v>337293.4</v>
      </c>
      <c r="E61" s="95">
        <v>305968.4</v>
      </c>
      <c r="F61" s="95"/>
      <c r="G61" s="95">
        <v>666.8</v>
      </c>
      <c r="H61" s="95">
        <v>696</v>
      </c>
      <c r="I61" s="95">
        <v>4501.8</v>
      </c>
      <c r="J61" s="95">
        <v>299.8</v>
      </c>
      <c r="K61" s="95">
        <v>24025</v>
      </c>
      <c r="L61" s="95">
        <v>658.2</v>
      </c>
      <c r="M61" s="95">
        <v>27.2</v>
      </c>
      <c r="N61" s="95">
        <v>25</v>
      </c>
      <c r="O61" s="95">
        <v>3196</v>
      </c>
      <c r="P61" s="95">
        <v>30420</v>
      </c>
      <c r="Q61" s="95">
        <v>54987.75</v>
      </c>
      <c r="R61" s="95">
        <v>31.6</v>
      </c>
      <c r="S61" s="95">
        <v>880</v>
      </c>
      <c r="T61" s="95">
        <v>273.4</v>
      </c>
      <c r="U61" s="95">
        <v>61335.8</v>
      </c>
      <c r="V61" s="95">
        <v>1889.5</v>
      </c>
      <c r="W61" s="95">
        <v>12.5</v>
      </c>
      <c r="X61" s="95">
        <v>137</v>
      </c>
      <c r="Y61" s="95">
        <v>47975.8</v>
      </c>
      <c r="Z61" s="95">
        <v>6586.8</v>
      </c>
      <c r="AA61" s="95">
        <v>4671.2</v>
      </c>
      <c r="AB61" s="95">
        <v>832.2</v>
      </c>
      <c r="AC61" s="95" t="s">
        <v>0</v>
      </c>
      <c r="AD61" s="95">
        <v>7560</v>
      </c>
      <c r="AE61" s="95">
        <v>8442.4</v>
      </c>
      <c r="AF61" s="95">
        <v>77570.4</v>
      </c>
      <c r="AG61" s="95" t="s">
        <v>0</v>
      </c>
      <c r="AH61" s="95">
        <v>166.8</v>
      </c>
      <c r="AI61" s="95"/>
      <c r="AJ61" s="95">
        <v>1975.8</v>
      </c>
      <c r="AK61" s="95">
        <v>5917</v>
      </c>
    </row>
    <row r="62" spans="2:37" ht="12.75">
      <c r="B62" s="22"/>
      <c r="C62" s="83" t="s">
        <v>15</v>
      </c>
      <c r="D62" s="95">
        <v>1506355.8</v>
      </c>
      <c r="E62" s="95">
        <v>1184763</v>
      </c>
      <c r="F62" s="95"/>
      <c r="G62" s="95">
        <v>13836.6</v>
      </c>
      <c r="H62" s="95">
        <v>16170</v>
      </c>
      <c r="I62" s="95">
        <v>55049.6</v>
      </c>
      <c r="J62" s="95">
        <v>14620.8</v>
      </c>
      <c r="K62" s="95">
        <v>34802.8</v>
      </c>
      <c r="L62" s="95">
        <v>6759.2</v>
      </c>
      <c r="M62" s="95">
        <v>12005.4</v>
      </c>
      <c r="N62" s="95">
        <v>25098.4</v>
      </c>
      <c r="O62" s="95">
        <v>30930.75</v>
      </c>
      <c r="P62" s="95">
        <v>313726</v>
      </c>
      <c r="Q62" s="95">
        <v>193715.75</v>
      </c>
      <c r="R62" s="95">
        <v>9346.2</v>
      </c>
      <c r="S62" s="95">
        <v>32174</v>
      </c>
      <c r="T62" s="95">
        <v>1129.2</v>
      </c>
      <c r="U62" s="95">
        <v>82309.6</v>
      </c>
      <c r="V62" s="95">
        <v>35003.25</v>
      </c>
      <c r="W62" s="95">
        <v>2092.8</v>
      </c>
      <c r="X62" s="95">
        <v>10109</v>
      </c>
      <c r="Y62" s="95">
        <v>109210</v>
      </c>
      <c r="Z62" s="95">
        <v>14072.4</v>
      </c>
      <c r="AA62" s="95">
        <v>9389.4</v>
      </c>
      <c r="AB62" s="95">
        <v>32313.2</v>
      </c>
      <c r="AC62" s="95">
        <v>106253.8</v>
      </c>
      <c r="AD62" s="95">
        <v>6932.2</v>
      </c>
      <c r="AE62" s="95">
        <v>36340.6</v>
      </c>
      <c r="AF62" s="95">
        <v>302511.2</v>
      </c>
      <c r="AG62" s="95" t="s">
        <v>0</v>
      </c>
      <c r="AH62" s="95">
        <v>142.4</v>
      </c>
      <c r="AI62" s="95"/>
      <c r="AJ62" s="95">
        <v>12653.6</v>
      </c>
      <c r="AK62" s="95">
        <v>33683</v>
      </c>
    </row>
    <row r="63" spans="2:37" ht="12.75">
      <c r="B63" s="22"/>
      <c r="C63" s="83" t="s">
        <v>4</v>
      </c>
      <c r="D63" s="95">
        <v>1958888.8</v>
      </c>
      <c r="E63" s="95">
        <v>1419006.8</v>
      </c>
      <c r="F63" s="95"/>
      <c r="G63" s="95">
        <v>36532.6</v>
      </c>
      <c r="H63" s="95">
        <v>60474.2</v>
      </c>
      <c r="I63" s="95">
        <v>161167.6</v>
      </c>
      <c r="J63" s="95">
        <v>25467.2</v>
      </c>
      <c r="K63" s="95">
        <v>77420</v>
      </c>
      <c r="L63" s="95">
        <v>4238.2</v>
      </c>
      <c r="M63" s="95">
        <v>12587</v>
      </c>
      <c r="N63" s="95">
        <v>23129.8</v>
      </c>
      <c r="O63" s="95">
        <v>20599.5</v>
      </c>
      <c r="P63" s="95">
        <v>294923.8</v>
      </c>
      <c r="Q63" s="95">
        <v>334199.25</v>
      </c>
      <c r="R63" s="95">
        <v>5868.4</v>
      </c>
      <c r="S63" s="95">
        <v>12705.4</v>
      </c>
      <c r="T63" s="95">
        <v>2326.8</v>
      </c>
      <c r="U63" s="95">
        <v>226200</v>
      </c>
      <c r="V63" s="95">
        <v>47150.75</v>
      </c>
      <c r="W63" s="95">
        <v>7144.8</v>
      </c>
      <c r="X63" s="95">
        <v>31252.2</v>
      </c>
      <c r="Y63" s="95">
        <v>133659.2</v>
      </c>
      <c r="Z63" s="95">
        <v>64685.6</v>
      </c>
      <c r="AA63" s="95">
        <v>21870.4</v>
      </c>
      <c r="AB63" s="95">
        <v>9054.2</v>
      </c>
      <c r="AC63" s="95">
        <v>116921</v>
      </c>
      <c r="AD63" s="95">
        <v>24712.8</v>
      </c>
      <c r="AE63" s="95">
        <v>36299.6</v>
      </c>
      <c r="AF63" s="95">
        <v>168418</v>
      </c>
      <c r="AG63" s="95">
        <v>108.8</v>
      </c>
      <c r="AH63" s="95">
        <v>355.2</v>
      </c>
      <c r="AI63" s="95"/>
      <c r="AJ63" s="95">
        <v>4473.8</v>
      </c>
      <c r="AK63" s="95">
        <v>26559</v>
      </c>
    </row>
    <row r="64" spans="2:37" ht="12.75">
      <c r="B64" s="22"/>
      <c r="C64" s="83" t="s">
        <v>5</v>
      </c>
      <c r="D64" s="95">
        <v>215311.6</v>
      </c>
      <c r="E64" s="95">
        <v>129248.8</v>
      </c>
      <c r="F64" s="95"/>
      <c r="G64" s="95">
        <v>6916.4</v>
      </c>
      <c r="H64" s="95">
        <v>7328.8</v>
      </c>
      <c r="I64" s="95">
        <v>33207.4</v>
      </c>
      <c r="J64" s="95">
        <v>4268.2</v>
      </c>
      <c r="K64" s="95">
        <v>7316.6</v>
      </c>
      <c r="L64" s="95">
        <v>4916.2</v>
      </c>
      <c r="M64" s="95">
        <v>1904.4</v>
      </c>
      <c r="N64" s="95">
        <v>2693</v>
      </c>
      <c r="O64" s="95">
        <v>3938.5</v>
      </c>
      <c r="P64" s="95">
        <v>34745.4</v>
      </c>
      <c r="Q64" s="95">
        <v>22605</v>
      </c>
      <c r="R64" s="95">
        <v>149.8</v>
      </c>
      <c r="S64" s="95">
        <v>2141.8</v>
      </c>
      <c r="T64" s="95">
        <v>104.8</v>
      </c>
      <c r="U64" s="95">
        <v>10805.4</v>
      </c>
      <c r="V64" s="95">
        <v>897.25</v>
      </c>
      <c r="W64" s="95">
        <v>281.6</v>
      </c>
      <c r="X64" s="95">
        <v>3775.6</v>
      </c>
      <c r="Y64" s="95">
        <v>21381.8</v>
      </c>
      <c r="Z64" s="95">
        <v>5228.4</v>
      </c>
      <c r="AA64" s="95">
        <v>1817.4</v>
      </c>
      <c r="AB64" s="95">
        <v>885.8</v>
      </c>
      <c r="AC64" s="95">
        <v>19705.8</v>
      </c>
      <c r="AD64" s="95">
        <v>2779.2</v>
      </c>
      <c r="AE64" s="95">
        <v>2704</v>
      </c>
      <c r="AF64" s="95">
        <v>12764.2</v>
      </c>
      <c r="AG64" s="95">
        <v>6</v>
      </c>
      <c r="AH64" s="95">
        <v>143</v>
      </c>
      <c r="AI64" s="95"/>
      <c r="AJ64" s="95">
        <v>1221.2</v>
      </c>
      <c r="AK64" s="95">
        <v>950</v>
      </c>
    </row>
    <row r="65" spans="3:37" ht="12.75">
      <c r="C65" s="92"/>
      <c r="D65" s="96">
        <f>SUM(D59:D64)</f>
        <v>23984634.800000004</v>
      </c>
      <c r="E65" s="96">
        <f>SUM(E59:E64)</f>
        <v>18726544.800000004</v>
      </c>
      <c r="F65" s="96"/>
      <c r="G65" s="96">
        <f aca="true" t="shared" si="0" ref="G65:AH65">SUM(G59:G64)</f>
        <v>392375.99999999994</v>
      </c>
      <c r="H65" s="96">
        <f t="shared" si="0"/>
        <v>516980.6</v>
      </c>
      <c r="I65" s="96">
        <f t="shared" si="0"/>
        <v>1886643.6</v>
      </c>
      <c r="J65" s="96">
        <f t="shared" si="0"/>
        <v>261803</v>
      </c>
      <c r="K65" s="96">
        <f t="shared" si="0"/>
        <v>570558.2000000001</v>
      </c>
      <c r="L65" s="96">
        <f t="shared" si="0"/>
        <v>261049.60000000006</v>
      </c>
      <c r="M65" s="96">
        <f t="shared" si="0"/>
        <v>187856</v>
      </c>
      <c r="N65" s="96">
        <f t="shared" si="0"/>
        <v>209906.19999999998</v>
      </c>
      <c r="O65" s="96">
        <f t="shared" si="0"/>
        <v>339913.5</v>
      </c>
      <c r="P65" s="96">
        <f t="shared" si="0"/>
        <v>4561410.600000001</v>
      </c>
      <c r="Q65" s="96">
        <f t="shared" si="0"/>
        <v>3522912</v>
      </c>
      <c r="R65" s="96">
        <f t="shared" si="0"/>
        <v>70099.2</v>
      </c>
      <c r="S65" s="96">
        <f t="shared" si="0"/>
        <v>148708.8</v>
      </c>
      <c r="T65" s="96">
        <f t="shared" si="0"/>
        <v>32796.4</v>
      </c>
      <c r="U65" s="96">
        <f t="shared" si="0"/>
        <v>2393392.4</v>
      </c>
      <c r="V65" s="96">
        <f t="shared" si="0"/>
        <v>855226.5</v>
      </c>
      <c r="W65" s="96">
        <f t="shared" si="0"/>
        <v>73395.1</v>
      </c>
      <c r="X65" s="96">
        <f t="shared" si="0"/>
        <v>526035</v>
      </c>
      <c r="Y65" s="96">
        <f t="shared" si="0"/>
        <v>2015291.5999999999</v>
      </c>
      <c r="Z65" s="96">
        <f t="shared" si="0"/>
        <v>544703.0000000001</v>
      </c>
      <c r="AA65" s="96">
        <f t="shared" si="0"/>
        <v>417633.4000000001</v>
      </c>
      <c r="AB65" s="96">
        <f t="shared" si="0"/>
        <v>302542.60000000003</v>
      </c>
      <c r="AC65" s="96">
        <f t="shared" si="0"/>
        <v>910689.6000000001</v>
      </c>
      <c r="AD65" s="96">
        <f t="shared" si="0"/>
        <v>642532.3999999999</v>
      </c>
      <c r="AE65" s="96">
        <f t="shared" si="0"/>
        <v>356791.8</v>
      </c>
      <c r="AF65" s="96">
        <f t="shared" si="0"/>
        <v>1944438.7999999998</v>
      </c>
      <c r="AG65" s="96">
        <f t="shared" si="0"/>
        <v>3170.6000000000004</v>
      </c>
      <c r="AH65" s="96">
        <f t="shared" si="0"/>
        <v>25910.6</v>
      </c>
      <c r="AI65" s="96"/>
      <c r="AJ65" s="96">
        <f>SUM(AJ59:AJ64)</f>
        <v>203827.99999999997</v>
      </c>
      <c r="AK65" s="96">
        <f>SUM(AK59:AK64)</f>
        <v>248426.75</v>
      </c>
    </row>
    <row r="66" spans="4:37" ht="12.75">
      <c r="D66" s="49">
        <f>+D59/D$65*100</f>
        <v>44.540583957526</v>
      </c>
      <c r="F66" s="49"/>
      <c r="G66" s="49"/>
      <c r="H66" s="49">
        <f aca="true" t="shared" si="1" ref="H66:AH66">+H59/H$65*100</f>
        <v>60.578482055226054</v>
      </c>
      <c r="I66" s="49">
        <f t="shared" si="1"/>
        <v>58.448665132089594</v>
      </c>
      <c r="J66" s="49">
        <f t="shared" si="1"/>
        <v>57.15748100671115</v>
      </c>
      <c r="K66" s="49">
        <f t="shared" si="1"/>
        <v>57.11063306074647</v>
      </c>
      <c r="L66" s="49">
        <f t="shared" si="1"/>
        <v>55.707497732231715</v>
      </c>
      <c r="M66" s="49">
        <f t="shared" si="1"/>
        <v>52.470402861766466</v>
      </c>
      <c r="N66" s="49">
        <f t="shared" si="1"/>
        <v>48.9230904089541</v>
      </c>
      <c r="O66" s="49">
        <f t="shared" si="1"/>
        <v>47.585635757332376</v>
      </c>
      <c r="P66" s="49">
        <f t="shared" si="1"/>
        <v>47.27417873760366</v>
      </c>
      <c r="Q66" s="49">
        <f t="shared" si="1"/>
        <v>47.153973758072866</v>
      </c>
      <c r="R66" s="49">
        <f t="shared" si="1"/>
        <v>45.89895462430385</v>
      </c>
      <c r="S66" s="49">
        <f t="shared" si="1"/>
        <v>43.99201661233229</v>
      </c>
      <c r="T66" s="49">
        <f t="shared" si="1"/>
        <v>42.555890280640554</v>
      </c>
      <c r="U66" s="49">
        <f t="shared" si="1"/>
        <v>42.598087969193855</v>
      </c>
      <c r="V66" s="49">
        <f t="shared" si="1"/>
        <v>37.50319359842101</v>
      </c>
      <c r="W66" s="49">
        <f t="shared" si="1"/>
        <v>37.27633043622803</v>
      </c>
      <c r="X66" s="49">
        <f t="shared" si="1"/>
        <v>35.48448297166538</v>
      </c>
      <c r="Y66" s="49">
        <f t="shared" si="1"/>
        <v>46.588721949716856</v>
      </c>
      <c r="Z66" s="49">
        <f t="shared" si="1"/>
        <v>35.0670732490917</v>
      </c>
      <c r="AA66" s="49">
        <f t="shared" si="1"/>
        <v>35.10179023037907</v>
      </c>
      <c r="AB66" s="49">
        <f t="shared" si="1"/>
        <v>35.412269214318904</v>
      </c>
      <c r="AC66" s="49">
        <f t="shared" si="1"/>
        <v>34.19569082594113</v>
      </c>
      <c r="AD66" s="49">
        <f t="shared" si="1"/>
        <v>30.767600201950906</v>
      </c>
      <c r="AE66" s="49">
        <f t="shared" si="1"/>
        <v>30.04699099026379</v>
      </c>
      <c r="AF66" s="49">
        <f t="shared" si="1"/>
        <v>28.263548330757445</v>
      </c>
      <c r="AG66" s="49">
        <f t="shared" si="1"/>
        <v>20.059294770705858</v>
      </c>
      <c r="AH66" s="49">
        <f t="shared" si="1"/>
        <v>15.852199485924679</v>
      </c>
      <c r="AI66" s="49"/>
      <c r="AJ66" s="49"/>
      <c r="AK66" s="49"/>
    </row>
    <row r="67" spans="4:37" ht="12.75">
      <c r="D67" s="49">
        <f>+D60/$D$65*100</f>
        <v>38.7076512834792</v>
      </c>
      <c r="F67" s="50"/>
      <c r="G67" s="50"/>
      <c r="H67" s="49">
        <f aca="true" t="shared" si="2" ref="H67:AH67">+H60/H$65*100</f>
        <v>23.043920797027976</v>
      </c>
      <c r="I67" s="49">
        <f t="shared" si="2"/>
        <v>28.092173847779193</v>
      </c>
      <c r="J67" s="49">
        <f t="shared" si="2"/>
        <v>25.785418807271114</v>
      </c>
      <c r="K67" s="49">
        <f t="shared" si="2"/>
        <v>17.72727129327034</v>
      </c>
      <c r="L67" s="49">
        <f t="shared" si="2"/>
        <v>37.94435999901933</v>
      </c>
      <c r="M67" s="49">
        <f t="shared" si="2"/>
        <v>33.4102716974704</v>
      </c>
      <c r="N67" s="49">
        <f t="shared" si="2"/>
        <v>26.805973334756196</v>
      </c>
      <c r="O67" s="49">
        <f t="shared" si="2"/>
        <v>35.15563518365702</v>
      </c>
      <c r="P67" s="49">
        <f t="shared" si="2"/>
        <v>37.953741765759915</v>
      </c>
      <c r="Q67" s="49">
        <f t="shared" si="2"/>
        <v>35.658320446267176</v>
      </c>
      <c r="R67" s="49">
        <f t="shared" si="2"/>
        <v>32.13788459782708</v>
      </c>
      <c r="S67" s="49">
        <f t="shared" si="2"/>
        <v>23.796574244429383</v>
      </c>
      <c r="T67" s="49">
        <f t="shared" si="2"/>
        <v>45.75319242355868</v>
      </c>
      <c r="U67" s="49">
        <f t="shared" si="2"/>
        <v>41.49767501559711</v>
      </c>
      <c r="V67" s="49">
        <f t="shared" si="2"/>
        <v>52.564846856359104</v>
      </c>
      <c r="W67" s="49">
        <f t="shared" si="2"/>
        <v>49.73683529281928</v>
      </c>
      <c r="X67" s="49">
        <f t="shared" si="2"/>
        <v>55.90890339996388</v>
      </c>
      <c r="Y67" s="49">
        <f t="shared" si="2"/>
        <v>37.918393546621246</v>
      </c>
      <c r="Z67" s="49">
        <f t="shared" si="2"/>
        <v>48.30492947532875</v>
      </c>
      <c r="AA67" s="49">
        <f t="shared" si="2"/>
        <v>55.85956487196665</v>
      </c>
      <c r="AB67" s="49">
        <f t="shared" si="2"/>
        <v>50.346628871438256</v>
      </c>
      <c r="AC67" s="49">
        <f t="shared" si="2"/>
        <v>39.13434390817683</v>
      </c>
      <c r="AD67" s="49">
        <f t="shared" si="2"/>
        <v>62.698223467018956</v>
      </c>
      <c r="AE67" s="49">
        <f t="shared" si="2"/>
        <v>46.46967783452423</v>
      </c>
      <c r="AF67" s="49">
        <f t="shared" si="2"/>
        <v>42.87137244946974</v>
      </c>
      <c r="AG67" s="49">
        <f t="shared" si="2"/>
        <v>76.31993944363843</v>
      </c>
      <c r="AH67" s="49">
        <f t="shared" si="2"/>
        <v>81.03170131143239</v>
      </c>
      <c r="AI67" s="49"/>
      <c r="AJ67" s="49"/>
      <c r="AK67" s="49"/>
    </row>
    <row r="68" spans="4:37" ht="12.75">
      <c r="D68" s="49">
        <f>+D64/$D$65*100</f>
        <v>0.8977063932614058</v>
      </c>
      <c r="F68" s="51"/>
      <c r="G68" s="51"/>
      <c r="H68" s="49">
        <f aca="true" t="shared" si="3" ref="H68:AH68">+H64/H$65*100</f>
        <v>1.4176160575464536</v>
      </c>
      <c r="I68" s="49">
        <f t="shared" si="3"/>
        <v>1.7601310602596059</v>
      </c>
      <c r="J68" s="49">
        <f t="shared" si="3"/>
        <v>1.6303098131037457</v>
      </c>
      <c r="K68" s="49">
        <f t="shared" si="3"/>
        <v>1.282358223928777</v>
      </c>
      <c r="L68" s="49">
        <f t="shared" si="3"/>
        <v>1.8832436441197375</v>
      </c>
      <c r="M68" s="49">
        <f t="shared" si="3"/>
        <v>1.0137552167617752</v>
      </c>
      <c r="N68" s="49">
        <f t="shared" si="3"/>
        <v>1.2829540051699284</v>
      </c>
      <c r="O68" s="49">
        <f t="shared" si="3"/>
        <v>1.1586771340355708</v>
      </c>
      <c r="P68" s="49">
        <f t="shared" si="3"/>
        <v>0.7617248927338398</v>
      </c>
      <c r="Q68" s="49">
        <f t="shared" si="3"/>
        <v>0.6416566749325557</v>
      </c>
      <c r="R68" s="49">
        <f t="shared" si="3"/>
        <v>0.21369716059527075</v>
      </c>
      <c r="S68" s="49">
        <f t="shared" si="3"/>
        <v>1.4402644631655963</v>
      </c>
      <c r="T68" s="49">
        <f t="shared" si="3"/>
        <v>0.31954726738300543</v>
      </c>
      <c r="U68" s="49">
        <f t="shared" si="3"/>
        <v>0.4514679665565914</v>
      </c>
      <c r="V68" s="49">
        <f t="shared" si="3"/>
        <v>0.10491372753299857</v>
      </c>
      <c r="W68" s="49">
        <f t="shared" si="3"/>
        <v>0.38367683946203496</v>
      </c>
      <c r="X68" s="49">
        <f t="shared" si="3"/>
        <v>0.7177469179807427</v>
      </c>
      <c r="Y68" s="49">
        <f t="shared" si="3"/>
        <v>1.0609779746017896</v>
      </c>
      <c r="Z68" s="49">
        <f t="shared" si="3"/>
        <v>0.9598625305900644</v>
      </c>
      <c r="AA68" s="49">
        <f t="shared" si="3"/>
        <v>0.435166344454251</v>
      </c>
      <c r="AB68" s="49">
        <f t="shared" si="3"/>
        <v>0.29278521437972693</v>
      </c>
      <c r="AC68" s="49">
        <f t="shared" si="3"/>
        <v>2.1638327702435602</v>
      </c>
      <c r="AD68" s="49">
        <f t="shared" si="3"/>
        <v>0.43253849922587567</v>
      </c>
      <c r="AE68" s="49">
        <f t="shared" si="3"/>
        <v>0.7578649509321683</v>
      </c>
      <c r="AF68" s="49">
        <f t="shared" si="3"/>
        <v>0.6564464769989162</v>
      </c>
      <c r="AG68" s="49">
        <f t="shared" si="3"/>
        <v>0.1892386299123194</v>
      </c>
      <c r="AH68" s="49">
        <f t="shared" si="3"/>
        <v>0.551897678942209</v>
      </c>
      <c r="AI68" s="49"/>
      <c r="AJ68" s="49"/>
      <c r="AK68" s="49"/>
    </row>
    <row r="69" spans="4:37" ht="12.75">
      <c r="D69" s="49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3:37" ht="12.75">
      <c r="C70" s="85"/>
      <c r="D70" s="27" t="s">
        <v>80</v>
      </c>
      <c r="E70" s="27" t="s">
        <v>105</v>
      </c>
      <c r="F70" s="93"/>
      <c r="G70" s="94" t="s">
        <v>32</v>
      </c>
      <c r="H70" s="94" t="s">
        <v>26</v>
      </c>
      <c r="I70" s="3" t="s">
        <v>25</v>
      </c>
      <c r="J70" s="3" t="s">
        <v>42</v>
      </c>
      <c r="K70" s="3" t="s">
        <v>20</v>
      </c>
      <c r="L70" s="3" t="s">
        <v>24</v>
      </c>
      <c r="M70" s="3" t="s">
        <v>38</v>
      </c>
      <c r="N70" s="3" t="s">
        <v>46</v>
      </c>
      <c r="O70" s="3" t="s">
        <v>47</v>
      </c>
      <c r="P70" s="3" t="s">
        <v>22</v>
      </c>
      <c r="Q70" s="3" t="s">
        <v>19</v>
      </c>
      <c r="R70" s="3" t="s">
        <v>37</v>
      </c>
      <c r="S70" s="3" t="s">
        <v>49</v>
      </c>
      <c r="T70" s="3" t="s">
        <v>41</v>
      </c>
      <c r="U70" s="3" t="s">
        <v>21</v>
      </c>
      <c r="V70" s="3" t="s">
        <v>29</v>
      </c>
      <c r="W70" s="3" t="s">
        <v>35</v>
      </c>
      <c r="X70" s="3" t="s">
        <v>23</v>
      </c>
      <c r="Y70" s="3" t="s">
        <v>36</v>
      </c>
      <c r="Z70" s="3" t="s">
        <v>27</v>
      </c>
      <c r="AA70" s="3" t="s">
        <v>31</v>
      </c>
      <c r="AB70" s="3" t="s">
        <v>33</v>
      </c>
      <c r="AC70" s="3" t="s">
        <v>45</v>
      </c>
      <c r="AD70" s="3" t="s">
        <v>18</v>
      </c>
      <c r="AE70" s="3" t="s">
        <v>44</v>
      </c>
      <c r="AF70" s="3" t="s">
        <v>39</v>
      </c>
      <c r="AG70" s="3" t="s">
        <v>43</v>
      </c>
      <c r="AH70" s="3" t="s">
        <v>40</v>
      </c>
      <c r="AI70" s="3"/>
      <c r="AJ70" s="3" t="s">
        <v>30</v>
      </c>
      <c r="AK70" s="3" t="s">
        <v>48</v>
      </c>
    </row>
    <row r="71" spans="3:37" ht="12.75">
      <c r="C71" s="83" t="s">
        <v>1</v>
      </c>
      <c r="D71" s="95">
        <f>D59/D65*100</f>
        <v>44.540583957526</v>
      </c>
      <c r="E71" s="95">
        <f>E59/E65*100</f>
        <v>42.22667707499356</v>
      </c>
      <c r="F71" s="95"/>
      <c r="G71" s="95">
        <v>61.557587620037935</v>
      </c>
      <c r="H71" s="95">
        <v>60.578482055226054</v>
      </c>
      <c r="I71" s="95">
        <v>58.448665132089594</v>
      </c>
      <c r="J71" s="95">
        <v>57.15748100671115</v>
      </c>
      <c r="K71" s="95">
        <v>57.11063306074647</v>
      </c>
      <c r="L71" s="95">
        <v>55.707497732231715</v>
      </c>
      <c r="M71" s="95">
        <v>52.470402861766466</v>
      </c>
      <c r="N71" s="95">
        <v>48.9230904089541</v>
      </c>
      <c r="O71" s="95">
        <v>47.585635757332376</v>
      </c>
      <c r="P71" s="95">
        <v>47.27417873760366</v>
      </c>
      <c r="Q71" s="95">
        <v>47.153973758072866</v>
      </c>
      <c r="R71" s="95">
        <v>46.588721949716856</v>
      </c>
      <c r="S71" s="95">
        <v>45.89895462430385</v>
      </c>
      <c r="T71" s="95">
        <v>43.99201661233229</v>
      </c>
      <c r="U71" s="95">
        <v>42.598087969193855</v>
      </c>
      <c r="V71" s="95">
        <v>42.555890280640554</v>
      </c>
      <c r="W71" s="95">
        <v>37.50319359842101</v>
      </c>
      <c r="X71" s="95">
        <v>37.27633043622803</v>
      </c>
      <c r="Y71" s="95">
        <v>35.48448297166538</v>
      </c>
      <c r="Z71" s="95">
        <v>35.32770108014196</v>
      </c>
      <c r="AA71" s="95">
        <v>35.10179023037907</v>
      </c>
      <c r="AB71" s="95">
        <v>35.0670732490917</v>
      </c>
      <c r="AC71" s="95">
        <v>34.19569082594113</v>
      </c>
      <c r="AD71" s="95">
        <v>30.767600201950906</v>
      </c>
      <c r="AE71" s="95">
        <v>30.04699099026379</v>
      </c>
      <c r="AF71" s="95">
        <v>28.263548330757445</v>
      </c>
      <c r="AG71" s="95">
        <v>20.059294770705858</v>
      </c>
      <c r="AH71" s="95">
        <v>15.852199485924679</v>
      </c>
      <c r="AI71" s="95"/>
      <c r="AJ71" s="95">
        <f aca="true" t="shared" si="4" ref="AJ71:AK71">AJ59/AJ65*100</f>
        <v>46.170889181074244</v>
      </c>
      <c r="AK71" s="95">
        <f t="shared" si="4"/>
        <v>19.259298767141622</v>
      </c>
    </row>
    <row r="72" spans="3:37" ht="12.75">
      <c r="C72" s="83" t="s">
        <v>3</v>
      </c>
      <c r="D72" s="95">
        <f>D60/D65*100</f>
        <v>38.7076512834792</v>
      </c>
      <c r="E72" s="95">
        <f>E60/E65*100</f>
        <v>41.54509164979542</v>
      </c>
      <c r="F72" s="95"/>
      <c r="G72" s="95">
        <v>23.672803637327462</v>
      </c>
      <c r="H72" s="95">
        <v>23.043920797027976</v>
      </c>
      <c r="I72" s="95">
        <v>28.092173847779193</v>
      </c>
      <c r="J72" s="95">
        <v>25.785418807271114</v>
      </c>
      <c r="K72" s="95">
        <v>17.72727129327034</v>
      </c>
      <c r="L72" s="95">
        <v>37.94435999901933</v>
      </c>
      <c r="M72" s="95">
        <v>33.4102716974704</v>
      </c>
      <c r="N72" s="95">
        <v>26.805973334756196</v>
      </c>
      <c r="O72" s="95">
        <v>35.15563518365702</v>
      </c>
      <c r="P72" s="95">
        <v>37.953741765759915</v>
      </c>
      <c r="Q72" s="95">
        <v>35.658320446267176</v>
      </c>
      <c r="R72" s="95">
        <v>37.918393546621246</v>
      </c>
      <c r="S72" s="95">
        <v>32.13788459782708</v>
      </c>
      <c r="T72" s="95">
        <v>23.796574244429383</v>
      </c>
      <c r="U72" s="95">
        <v>41.49767501559711</v>
      </c>
      <c r="V72" s="95">
        <v>45.75319242355868</v>
      </c>
      <c r="W72" s="95">
        <v>52.564846856359104</v>
      </c>
      <c r="X72" s="95">
        <v>49.73683529281928</v>
      </c>
      <c r="Y72" s="95">
        <v>55.90890339996388</v>
      </c>
      <c r="Z72" s="95">
        <v>49.08550559733365</v>
      </c>
      <c r="AA72" s="95">
        <v>55.85956487196665</v>
      </c>
      <c r="AB72" s="95">
        <v>48.30492947532875</v>
      </c>
      <c r="AC72" s="95">
        <v>39.13434390817683</v>
      </c>
      <c r="AD72" s="95">
        <v>62.698223467018956</v>
      </c>
      <c r="AE72" s="95">
        <v>46.46967783452423</v>
      </c>
      <c r="AF72" s="95">
        <v>42.87137244946974</v>
      </c>
      <c r="AG72" s="95">
        <v>76.31993944363843</v>
      </c>
      <c r="AH72" s="95">
        <v>81.03170131143239</v>
      </c>
      <c r="AI72" s="95"/>
      <c r="AJ72" s="95">
        <f aca="true" t="shared" si="5" ref="AJ72:AK72">AJ60/AJ65*100</f>
        <v>43.85776242714446</v>
      </c>
      <c r="AK72" s="95">
        <f t="shared" si="5"/>
        <v>53.727104669686334</v>
      </c>
    </row>
    <row r="73" spans="3:37" ht="12.75">
      <c r="C73" s="83" t="s">
        <v>2</v>
      </c>
      <c r="D73" s="95">
        <f>D61/D65*100</f>
        <v>1.4062894966405741</v>
      </c>
      <c r="E73" s="95">
        <f>E61/E65*100</f>
        <v>1.6338753532365455</v>
      </c>
      <c r="F73" s="95"/>
      <c r="G73" s="95">
        <v>0.16993903806552899</v>
      </c>
      <c r="H73" s="95">
        <v>0.13462787578489405</v>
      </c>
      <c r="I73" s="95">
        <v>0.23861422475341923</v>
      </c>
      <c r="J73" s="95">
        <v>0.11451358464188723</v>
      </c>
      <c r="K73" s="95">
        <v>4.2107886627516695</v>
      </c>
      <c r="L73" s="95">
        <v>0.2521359925470102</v>
      </c>
      <c r="M73" s="95">
        <v>0.014479175538710502</v>
      </c>
      <c r="N73" s="95">
        <v>0.011910081741273008</v>
      </c>
      <c r="O73" s="95">
        <v>0.9402392079161316</v>
      </c>
      <c r="P73" s="95">
        <v>0.6668989632286116</v>
      </c>
      <c r="Q73" s="95">
        <v>1.560860731122435</v>
      </c>
      <c r="R73" s="95">
        <v>2.380588496473662</v>
      </c>
      <c r="S73" s="95">
        <v>0.04507897379713321</v>
      </c>
      <c r="T73" s="95">
        <v>0.591760541407099</v>
      </c>
      <c r="U73" s="95">
        <v>2.562713911851646</v>
      </c>
      <c r="V73" s="95">
        <v>0.8336280811308556</v>
      </c>
      <c r="W73" s="95">
        <v>0.22093562348687745</v>
      </c>
      <c r="X73" s="95">
        <v>0.017031109706233793</v>
      </c>
      <c r="Y73" s="95">
        <v>0.02604389441767183</v>
      </c>
      <c r="Z73" s="95">
        <v>0.31137485212917865</v>
      </c>
      <c r="AA73" s="95">
        <v>1.1184929174725966</v>
      </c>
      <c r="AB73" s="95">
        <v>1.2092461396393996</v>
      </c>
      <c r="AC73" s="95" t="s">
        <v>0</v>
      </c>
      <c r="AD73" s="95">
        <v>1.1765943631791955</v>
      </c>
      <c r="AE73" s="95">
        <v>2.366197877866027</v>
      </c>
      <c r="AF73" s="95">
        <v>3.989346437645659</v>
      </c>
      <c r="AG73" s="95" t="s">
        <v>0</v>
      </c>
      <c r="AH73" s="95">
        <v>0.6437519779549683</v>
      </c>
      <c r="AI73" s="95"/>
      <c r="AJ73" s="95">
        <f aca="true" t="shared" si="6" ref="AJ73:AK73">AJ61/AJ65*100</f>
        <v>0.9693467040838354</v>
      </c>
      <c r="AK73" s="95">
        <f t="shared" si="6"/>
        <v>2.3817885956323144</v>
      </c>
    </row>
    <row r="74" spans="3:37" ht="12.75">
      <c r="C74" s="83" t="s">
        <v>15</v>
      </c>
      <c r="D74" s="95">
        <f>D62/D65*100</f>
        <v>6.280503382940814</v>
      </c>
      <c r="E74" s="95">
        <f>E62/E65*100</f>
        <v>6.326650285214386</v>
      </c>
      <c r="F74" s="95"/>
      <c r="G74" s="95">
        <v>3.526362468652518</v>
      </c>
      <c r="H74" s="95">
        <v>3.1277769417266335</v>
      </c>
      <c r="I74" s="95">
        <v>2.917858995731891</v>
      </c>
      <c r="J74" s="95">
        <v>5.584657165884272</v>
      </c>
      <c r="K74" s="95">
        <v>6.099780881249274</v>
      </c>
      <c r="L74" s="95">
        <v>2.589239746009953</v>
      </c>
      <c r="M74" s="95">
        <v>6.390746103398348</v>
      </c>
      <c r="N74" s="95">
        <v>11.95695982300666</v>
      </c>
      <c r="O74" s="95">
        <v>9.099594455648276</v>
      </c>
      <c r="P74" s="95">
        <v>6.877828538391172</v>
      </c>
      <c r="Q74" s="95">
        <v>5.4987393951367505</v>
      </c>
      <c r="R74" s="95">
        <v>5.41906689830891</v>
      </c>
      <c r="S74" s="95">
        <v>13.332819775404001</v>
      </c>
      <c r="T74" s="95">
        <v>21.63557234003637</v>
      </c>
      <c r="U74" s="95">
        <v>3.4390349029269087</v>
      </c>
      <c r="V74" s="95">
        <v>3.443060823748948</v>
      </c>
      <c r="W74" s="95">
        <v>4.092863118717673</v>
      </c>
      <c r="X74" s="95">
        <v>2.851416511456487</v>
      </c>
      <c r="Y74" s="95">
        <v>1.9217352457536097</v>
      </c>
      <c r="Z74" s="95">
        <v>10.355502406224918</v>
      </c>
      <c r="AA74" s="95">
        <v>2.248239724121681</v>
      </c>
      <c r="AB74" s="95">
        <v>2.5834996319094987</v>
      </c>
      <c r="AC74" s="95">
        <v>11.667400176745183</v>
      </c>
      <c r="AD74" s="95">
        <v>1.0788872280993147</v>
      </c>
      <c r="AE74" s="95">
        <v>10.1853798209488</v>
      </c>
      <c r="AF74" s="95">
        <v>15.55776401910927</v>
      </c>
      <c r="AG74" s="95" t="s">
        <v>0</v>
      </c>
      <c r="AH74" s="95">
        <v>0.5495820243452487</v>
      </c>
      <c r="AI74" s="95"/>
      <c r="AJ74" s="95">
        <f aca="true" t="shared" si="7" ref="AJ74:AK74">AJ62/AJ65*100</f>
        <v>6.207979276645015</v>
      </c>
      <c r="AK74" s="95">
        <f t="shared" si="7"/>
        <v>13.558523790211801</v>
      </c>
    </row>
    <row r="75" spans="3:37" ht="12.75">
      <c r="C75" s="83" t="s">
        <v>4</v>
      </c>
      <c r="D75" s="95">
        <f>D63/D65*100</f>
        <v>8.16726548615199</v>
      </c>
      <c r="E75" s="95">
        <f>E63/E65*100</f>
        <v>7.577515313983602</v>
      </c>
      <c r="F75" s="95"/>
      <c r="G75" s="95">
        <v>9.310610231002917</v>
      </c>
      <c r="H75" s="95">
        <v>11.69757627268799</v>
      </c>
      <c r="I75" s="95">
        <v>8.542556739386283</v>
      </c>
      <c r="J75" s="95">
        <v>9.727619622387826</v>
      </c>
      <c r="K75" s="95">
        <v>13.569167878053456</v>
      </c>
      <c r="L75" s="95">
        <v>1.6235228860722248</v>
      </c>
      <c r="M75" s="95">
        <v>6.7003449450643044</v>
      </c>
      <c r="N75" s="95">
        <v>11.019112346371857</v>
      </c>
      <c r="O75" s="95">
        <v>6.060218261410624</v>
      </c>
      <c r="P75" s="95">
        <v>6.465627102282788</v>
      </c>
      <c r="Q75" s="95">
        <v>9.486448994468212</v>
      </c>
      <c r="R75" s="95">
        <v>6.632251134277542</v>
      </c>
      <c r="S75" s="95">
        <v>8.371564868072674</v>
      </c>
      <c r="T75" s="95">
        <v>8.543811798629267</v>
      </c>
      <c r="U75" s="95">
        <v>9.451020233873894</v>
      </c>
      <c r="V75" s="95">
        <v>7.094681123537949</v>
      </c>
      <c r="W75" s="95">
        <v>5.513247075482343</v>
      </c>
      <c r="X75" s="95">
        <v>9.734709810327937</v>
      </c>
      <c r="Y75" s="95">
        <v>5.941087570218712</v>
      </c>
      <c r="Z75" s="95">
        <v>4.66230655917895</v>
      </c>
      <c r="AA75" s="95">
        <v>5.236745911605728</v>
      </c>
      <c r="AB75" s="95">
        <v>11.875388973440568</v>
      </c>
      <c r="AC75" s="95">
        <v>12.838732318893287</v>
      </c>
      <c r="AD75" s="95">
        <v>3.84615624052577</v>
      </c>
      <c r="AE75" s="95">
        <v>10.173888525464992</v>
      </c>
      <c r="AF75" s="95">
        <v>8.66152228601898</v>
      </c>
      <c r="AG75" s="95">
        <v>3.431527155743392</v>
      </c>
      <c r="AH75" s="95">
        <v>1.370867521400508</v>
      </c>
      <c r="AI75" s="95"/>
      <c r="AJ75" s="95">
        <f aca="true" t="shared" si="8" ref="AJ75:AK75">AJ63/AJ65*100</f>
        <v>2.1948898090546938</v>
      </c>
      <c r="AK75" s="95">
        <f t="shared" si="8"/>
        <v>10.690877693324088</v>
      </c>
    </row>
    <row r="76" spans="3:37" ht="12.75">
      <c r="C76" s="83" t="s">
        <v>5</v>
      </c>
      <c r="D76" s="95">
        <f>D64/D65*100</f>
        <v>0.8977063932614058</v>
      </c>
      <c r="E76" s="95">
        <f>E64/E65*100</f>
        <v>0.6901903227764685</v>
      </c>
      <c r="F76" s="95"/>
      <c r="G76" s="95">
        <v>1.7626970049136543</v>
      </c>
      <c r="H76" s="95">
        <v>1.4176160575464536</v>
      </c>
      <c r="I76" s="95">
        <v>1.7601310602596059</v>
      </c>
      <c r="J76" s="95">
        <v>1.6303098131037457</v>
      </c>
      <c r="K76" s="95">
        <v>1.282358223928777</v>
      </c>
      <c r="L76" s="95">
        <v>1.8832436441197375</v>
      </c>
      <c r="M76" s="95">
        <v>1.0137552167617752</v>
      </c>
      <c r="N76" s="95">
        <v>1.2829540051699284</v>
      </c>
      <c r="O76" s="95">
        <v>1.1586771340355708</v>
      </c>
      <c r="P76" s="95">
        <v>0.7617248927338398</v>
      </c>
      <c r="Q76" s="95">
        <v>0.6416566749325557</v>
      </c>
      <c r="R76" s="95">
        <v>1.0609779746017896</v>
      </c>
      <c r="S76" s="95">
        <v>0.21369716059527075</v>
      </c>
      <c r="T76" s="95">
        <v>1.4402644631655963</v>
      </c>
      <c r="U76" s="95">
        <v>0.4514679665565914</v>
      </c>
      <c r="V76" s="95">
        <v>0.31954726738300543</v>
      </c>
      <c r="W76" s="95">
        <v>0.10491372753299857</v>
      </c>
      <c r="X76" s="95">
        <v>0.38367683946203496</v>
      </c>
      <c r="Y76" s="95">
        <v>0.7177469179807427</v>
      </c>
      <c r="Z76" s="95">
        <v>0.2576095049913454</v>
      </c>
      <c r="AA76" s="95">
        <v>0.435166344454251</v>
      </c>
      <c r="AB76" s="95">
        <v>0.9598625305900644</v>
      </c>
      <c r="AC76" s="95">
        <v>2.1638327702435602</v>
      </c>
      <c r="AD76" s="95">
        <v>0.43253849922587567</v>
      </c>
      <c r="AE76" s="95">
        <v>0.7578649509321683</v>
      </c>
      <c r="AF76" s="95">
        <v>0.6564464769989162</v>
      </c>
      <c r="AG76" s="95">
        <v>0.1892386299123194</v>
      </c>
      <c r="AH76" s="95">
        <v>0.551897678942209</v>
      </c>
      <c r="AI76" s="95"/>
      <c r="AJ76" s="95">
        <f aca="true" t="shared" si="9" ref="AJ76:AK76">AJ64/AJ65*100</f>
        <v>0.5991326019977629</v>
      </c>
      <c r="AK76" s="95">
        <f t="shared" si="9"/>
        <v>0.38240648400383614</v>
      </c>
    </row>
    <row r="77" spans="3:37" ht="12.75">
      <c r="C77" s="92"/>
      <c r="D77" s="96">
        <f>SUM(D71:D76)</f>
        <v>99.99999999999997</v>
      </c>
      <c r="E77" s="96">
        <f>SUM(E71:E76)</f>
        <v>99.99999999999999</v>
      </c>
      <c r="F77" s="96"/>
      <c r="G77" s="96">
        <v>100.00000000000001</v>
      </c>
      <c r="H77" s="96">
        <v>100.00000000000001</v>
      </c>
      <c r="I77" s="96">
        <v>100</v>
      </c>
      <c r="J77" s="96">
        <v>99.99999999999999</v>
      </c>
      <c r="K77" s="96">
        <v>100</v>
      </c>
      <c r="L77" s="96">
        <v>99.99999999999999</v>
      </c>
      <c r="M77" s="96">
        <v>100</v>
      </c>
      <c r="N77" s="96">
        <v>100.00000000000001</v>
      </c>
      <c r="O77" s="96">
        <v>100</v>
      </c>
      <c r="P77" s="96">
        <v>100</v>
      </c>
      <c r="Q77" s="96">
        <v>100</v>
      </c>
      <c r="R77" s="96">
        <v>100</v>
      </c>
      <c r="S77" s="96">
        <v>100.00000000000003</v>
      </c>
      <c r="T77" s="96">
        <v>100</v>
      </c>
      <c r="U77" s="96">
        <v>100</v>
      </c>
      <c r="V77" s="96">
        <v>99.99999999999999</v>
      </c>
      <c r="W77" s="96">
        <v>100.00000000000001</v>
      </c>
      <c r="X77" s="96">
        <v>100.00000000000001</v>
      </c>
      <c r="Y77" s="96">
        <v>100</v>
      </c>
      <c r="Z77" s="96">
        <v>100</v>
      </c>
      <c r="AA77" s="96">
        <v>99.99999999999996</v>
      </c>
      <c r="AB77" s="96">
        <v>99.99999999999997</v>
      </c>
      <c r="AC77" s="96">
        <v>100</v>
      </c>
      <c r="AD77" s="96">
        <v>100.00000000000001</v>
      </c>
      <c r="AE77" s="96">
        <v>100</v>
      </c>
      <c r="AF77" s="96">
        <v>100.00000000000003</v>
      </c>
      <c r="AG77" s="96">
        <v>100.00000000000001</v>
      </c>
      <c r="AH77" s="96">
        <v>100</v>
      </c>
      <c r="AI77" s="96"/>
      <c r="AJ77" s="96">
        <f aca="true" t="shared" si="10" ref="AJ77">SUM(AJ71:AJ76)</f>
        <v>100.00000000000001</v>
      </c>
      <c r="AK77" s="96">
        <f aca="true" t="shared" si="11" ref="AK77">SUM(AK71:AK76)</f>
        <v>99.99999999999999</v>
      </c>
    </row>
    <row r="78" spans="4:37" ht="12.75"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</row>
    <row r="79" spans="4:37" ht="12.75"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</row>
    <row r="86" spans="3:16" ht="12.75">
      <c r="C86" s="52" t="s">
        <v>65</v>
      </c>
      <c r="D86" s="53"/>
      <c r="E86" s="53"/>
      <c r="F86" s="53"/>
      <c r="G86" s="53"/>
      <c r="H86" s="53"/>
      <c r="K86" s="52" t="s">
        <v>65</v>
      </c>
      <c r="L86" s="53"/>
      <c r="M86" s="53"/>
      <c r="N86" s="53"/>
      <c r="O86" s="53"/>
      <c r="P86" s="53"/>
    </row>
    <row r="88" spans="3:16" ht="12.75">
      <c r="C88" s="52" t="s">
        <v>84</v>
      </c>
      <c r="D88" s="54">
        <v>42745.74341435185</v>
      </c>
      <c r="E88" s="53"/>
      <c r="F88" s="53"/>
      <c r="G88" s="53"/>
      <c r="H88" s="53"/>
      <c r="K88" s="52" t="s">
        <v>84</v>
      </c>
      <c r="L88" s="54">
        <v>42745.74341435185</v>
      </c>
      <c r="M88" s="53"/>
      <c r="N88" s="53"/>
      <c r="O88" s="53"/>
      <c r="P88" s="53"/>
    </row>
    <row r="89" spans="3:16" ht="12.75">
      <c r="C89" s="52" t="s">
        <v>85</v>
      </c>
      <c r="D89" s="54">
        <v>42746.6562159375</v>
      </c>
      <c r="E89" s="53"/>
      <c r="F89" s="53"/>
      <c r="G89" s="53"/>
      <c r="H89" s="53"/>
      <c r="K89" s="52" t="s">
        <v>85</v>
      </c>
      <c r="L89" s="54">
        <v>42746.696180370374</v>
      </c>
      <c r="M89" s="53"/>
      <c r="N89" s="53"/>
      <c r="O89" s="53"/>
      <c r="P89" s="53"/>
    </row>
    <row r="90" spans="3:16" ht="12.75">
      <c r="C90" s="52" t="s">
        <v>86</v>
      </c>
      <c r="D90" s="52" t="s">
        <v>87</v>
      </c>
      <c r="E90" s="53"/>
      <c r="F90" s="53"/>
      <c r="G90" s="53"/>
      <c r="H90" s="53"/>
      <c r="K90" s="52" t="s">
        <v>86</v>
      </c>
      <c r="L90" s="52" t="s">
        <v>87</v>
      </c>
      <c r="M90" s="53"/>
      <c r="N90" s="53"/>
      <c r="O90" s="53"/>
      <c r="P90" s="53"/>
    </row>
    <row r="92" spans="3:16" ht="12.75">
      <c r="C92" s="52" t="s">
        <v>88</v>
      </c>
      <c r="D92" s="52" t="s">
        <v>89</v>
      </c>
      <c r="E92" s="53"/>
      <c r="F92" s="53"/>
      <c r="G92" s="53"/>
      <c r="H92" s="53"/>
      <c r="K92" s="52" t="s">
        <v>88</v>
      </c>
      <c r="L92" s="52" t="s">
        <v>89</v>
      </c>
      <c r="M92" s="53"/>
      <c r="N92" s="53"/>
      <c r="O92" s="53"/>
      <c r="P92" s="53"/>
    </row>
    <row r="93" spans="3:16" ht="12.75">
      <c r="C93" s="52" t="s">
        <v>111</v>
      </c>
      <c r="D93" s="52" t="s">
        <v>72</v>
      </c>
      <c r="E93" s="53"/>
      <c r="F93" s="53"/>
      <c r="G93" s="53"/>
      <c r="H93" s="53"/>
      <c r="K93" s="52" t="s">
        <v>66</v>
      </c>
      <c r="L93" s="52" t="s">
        <v>114</v>
      </c>
      <c r="M93" s="53"/>
      <c r="N93" s="53"/>
      <c r="O93" s="53"/>
      <c r="P93" s="53"/>
    </row>
    <row r="95" spans="3:16" ht="12.75">
      <c r="C95" s="56" t="s">
        <v>112</v>
      </c>
      <c r="D95" s="56" t="s">
        <v>60</v>
      </c>
      <c r="E95" s="56" t="s">
        <v>61</v>
      </c>
      <c r="F95" s="56" t="s">
        <v>69</v>
      </c>
      <c r="G95" s="56" t="s">
        <v>70</v>
      </c>
      <c r="H95" s="56" t="s">
        <v>71</v>
      </c>
      <c r="K95" s="56" t="s">
        <v>67</v>
      </c>
      <c r="L95" s="56" t="s">
        <v>60</v>
      </c>
      <c r="M95" s="56" t="s">
        <v>61</v>
      </c>
      <c r="N95" s="56" t="s">
        <v>69</v>
      </c>
      <c r="O95" s="56" t="s">
        <v>70</v>
      </c>
      <c r="P95" s="56" t="s">
        <v>71</v>
      </c>
    </row>
    <row r="96" spans="3:16" ht="12.75">
      <c r="C96" s="56" t="s">
        <v>113</v>
      </c>
      <c r="D96" s="59">
        <v>10299638</v>
      </c>
      <c r="E96" s="59">
        <v>10789618</v>
      </c>
      <c r="F96" s="59">
        <v>10479048</v>
      </c>
      <c r="G96" s="59">
        <v>10856423</v>
      </c>
      <c r="H96" s="58">
        <f>SUM(P181:P208)</f>
        <v>10989755</v>
      </c>
      <c r="I96" s="18">
        <f>AVERAGE(D96:H96)</f>
        <v>10682896.4</v>
      </c>
      <c r="K96" s="56" t="s">
        <v>72</v>
      </c>
      <c r="L96" s="57" t="s">
        <v>0</v>
      </c>
      <c r="M96" s="57" t="s">
        <v>0</v>
      </c>
      <c r="N96" s="57" t="s">
        <v>0</v>
      </c>
      <c r="O96" s="57" t="s">
        <v>0</v>
      </c>
      <c r="P96" s="57" t="s">
        <v>0</v>
      </c>
    </row>
    <row r="97" spans="3:16" ht="12.75">
      <c r="C97" s="56" t="s">
        <v>114</v>
      </c>
      <c r="D97" s="58">
        <f>SUM(L98:L125)</f>
        <v>301335</v>
      </c>
      <c r="E97" s="58">
        <f aca="true" t="shared" si="12" ref="E97:G97">SUM(M98:M125)</f>
        <v>372934</v>
      </c>
      <c r="F97" s="58">
        <f t="shared" si="12"/>
        <v>321641</v>
      </c>
      <c r="G97" s="58">
        <f t="shared" si="12"/>
        <v>328411</v>
      </c>
      <c r="H97" s="58">
        <f>SUM(P98:P125)</f>
        <v>362146</v>
      </c>
      <c r="I97" s="18">
        <f>AVERAGE(D97:H97)</f>
        <v>337293.4</v>
      </c>
      <c r="K97" s="56" t="s">
        <v>95</v>
      </c>
      <c r="L97" s="59">
        <v>281760</v>
      </c>
      <c r="M97" s="59">
        <v>348583</v>
      </c>
      <c r="N97" s="59">
        <v>292130</v>
      </c>
      <c r="O97" s="59">
        <v>294077</v>
      </c>
      <c r="P97" s="57" t="s">
        <v>0</v>
      </c>
    </row>
    <row r="98" spans="3:16" ht="12.75">
      <c r="C98" s="56" t="s">
        <v>115</v>
      </c>
      <c r="D98" s="59">
        <v>9425057</v>
      </c>
      <c r="E98" s="59">
        <v>9305348</v>
      </c>
      <c r="F98" s="59">
        <v>9202875</v>
      </c>
      <c r="G98" s="59">
        <v>9225668</v>
      </c>
      <c r="H98" s="58">
        <f>SUM(P221:P248)</f>
        <v>9260496</v>
      </c>
      <c r="I98" s="18">
        <f aca="true" t="shared" si="13" ref="I98:I115">AVERAGE(D98:H98)</f>
        <v>9283888.8</v>
      </c>
      <c r="K98" s="56" t="s">
        <v>31</v>
      </c>
      <c r="L98" s="59">
        <v>4586</v>
      </c>
      <c r="M98" s="59">
        <v>4631</v>
      </c>
      <c r="N98" s="59">
        <v>4654</v>
      </c>
      <c r="O98" s="59">
        <v>4677</v>
      </c>
      <c r="P98" s="59">
        <v>4808</v>
      </c>
    </row>
    <row r="99" spans="3:16" ht="12.75">
      <c r="C99" s="56" t="s">
        <v>116</v>
      </c>
      <c r="D99" s="58">
        <f>SUM(L138:L165)</f>
        <v>1495524</v>
      </c>
      <c r="E99" s="58">
        <f>SUM(M138:M165)</f>
        <v>1458170</v>
      </c>
      <c r="F99" s="58">
        <f aca="true" t="shared" si="14" ref="F99:H99">SUM(N138:N165)</f>
        <v>1495896</v>
      </c>
      <c r="G99" s="58">
        <f t="shared" si="14"/>
        <v>1510228</v>
      </c>
      <c r="H99" s="58">
        <f t="shared" si="14"/>
        <v>1571961</v>
      </c>
      <c r="I99" s="18">
        <f t="shared" si="13"/>
        <v>1506355.8</v>
      </c>
      <c r="K99" s="56" t="s">
        <v>32</v>
      </c>
      <c r="L99" s="59">
        <v>532</v>
      </c>
      <c r="M99" s="59">
        <v>685</v>
      </c>
      <c r="N99" s="59">
        <v>828</v>
      </c>
      <c r="O99" s="59">
        <v>651</v>
      </c>
      <c r="P99" s="59">
        <v>638</v>
      </c>
    </row>
    <row r="100" spans="3:16" ht="12.75">
      <c r="C100" s="56" t="s">
        <v>117</v>
      </c>
      <c r="D100" s="59">
        <v>2044877</v>
      </c>
      <c r="E100" s="59">
        <v>1955150</v>
      </c>
      <c r="F100" s="59">
        <v>1914614</v>
      </c>
      <c r="G100" s="59">
        <v>1915689</v>
      </c>
      <c r="H100" s="58">
        <f>SUM(P261:P288)</f>
        <v>1964114</v>
      </c>
      <c r="I100" s="18">
        <f t="shared" si="13"/>
        <v>1958888.8</v>
      </c>
      <c r="K100" s="56" t="s">
        <v>20</v>
      </c>
      <c r="L100" s="59">
        <v>12025</v>
      </c>
      <c r="M100" s="59">
        <v>17025</v>
      </c>
      <c r="N100" s="59">
        <v>22025</v>
      </c>
      <c r="O100" s="59">
        <v>27025</v>
      </c>
      <c r="P100" s="59">
        <v>42025</v>
      </c>
    </row>
    <row r="101" spans="3:16" ht="12.75">
      <c r="C101" s="56" t="s">
        <v>118</v>
      </c>
      <c r="D101" s="59">
        <v>213042</v>
      </c>
      <c r="E101" s="59">
        <v>215289</v>
      </c>
      <c r="F101" s="59">
        <v>218337</v>
      </c>
      <c r="G101" s="59">
        <v>214978</v>
      </c>
      <c r="H101" s="58">
        <f>SUM(P301:P328)</f>
        <v>214912</v>
      </c>
      <c r="I101" s="18">
        <f t="shared" si="13"/>
        <v>215311.6</v>
      </c>
      <c r="K101" s="56" t="s">
        <v>33</v>
      </c>
      <c r="L101" s="59">
        <v>6093</v>
      </c>
      <c r="M101" s="59">
        <v>6066</v>
      </c>
      <c r="N101" s="59">
        <v>6826</v>
      </c>
      <c r="O101" s="59">
        <v>7053</v>
      </c>
      <c r="P101" s="59">
        <v>6896</v>
      </c>
    </row>
    <row r="102" spans="8:16" ht="12.75">
      <c r="H102" s="18"/>
      <c r="I102" s="18"/>
      <c r="K102" s="56" t="s">
        <v>73</v>
      </c>
      <c r="L102" s="59">
        <v>56093</v>
      </c>
      <c r="M102" s="59">
        <v>56271</v>
      </c>
      <c r="N102" s="59">
        <v>55512</v>
      </c>
      <c r="O102" s="59">
        <v>52075</v>
      </c>
      <c r="P102" s="112">
        <v>52075</v>
      </c>
    </row>
    <row r="103" spans="3:16" ht="12.75">
      <c r="C103" s="52" t="s">
        <v>107</v>
      </c>
      <c r="D103" s="53"/>
      <c r="E103" s="53"/>
      <c r="F103" s="53"/>
      <c r="G103" s="53"/>
      <c r="H103" s="53"/>
      <c r="I103" s="18"/>
      <c r="K103" s="56" t="s">
        <v>34</v>
      </c>
      <c r="L103" s="59">
        <v>93</v>
      </c>
      <c r="M103" s="59">
        <v>17</v>
      </c>
      <c r="N103" s="59">
        <v>16</v>
      </c>
      <c r="O103" s="59">
        <v>16</v>
      </c>
      <c r="P103" s="59">
        <v>16</v>
      </c>
    </row>
    <row r="104" spans="3:16" ht="12.75">
      <c r="C104" s="52" t="s">
        <v>0</v>
      </c>
      <c r="D104" s="52" t="s">
        <v>108</v>
      </c>
      <c r="E104" s="53"/>
      <c r="F104" s="53"/>
      <c r="G104" s="53"/>
      <c r="H104" s="53"/>
      <c r="I104" s="18"/>
      <c r="K104" s="56" t="s">
        <v>35</v>
      </c>
      <c r="L104" s="59">
        <v>1939</v>
      </c>
      <c r="M104" s="59">
        <v>1949</v>
      </c>
      <c r="N104" s="59">
        <v>1941</v>
      </c>
      <c r="O104" s="59">
        <v>1729</v>
      </c>
      <c r="P104" s="112">
        <v>1729</v>
      </c>
    </row>
    <row r="105" spans="9:16" ht="12.75">
      <c r="I105" s="18"/>
      <c r="K105" s="56" t="s">
        <v>36</v>
      </c>
      <c r="L105" s="59">
        <v>6</v>
      </c>
      <c r="M105" s="59">
        <v>4</v>
      </c>
      <c r="N105" s="59">
        <v>225</v>
      </c>
      <c r="O105" s="59">
        <v>225</v>
      </c>
      <c r="P105" s="59">
        <v>225</v>
      </c>
    </row>
    <row r="106" spans="3:16" ht="12.75">
      <c r="C106" s="52" t="s">
        <v>88</v>
      </c>
      <c r="D106" s="52" t="s">
        <v>89</v>
      </c>
      <c r="E106" s="53"/>
      <c r="F106" s="53"/>
      <c r="G106" s="53"/>
      <c r="H106" s="53"/>
      <c r="I106" s="18"/>
      <c r="K106" s="56" t="s">
        <v>37</v>
      </c>
      <c r="L106" s="59">
        <v>46191</v>
      </c>
      <c r="M106" s="59">
        <v>47264</v>
      </c>
      <c r="N106" s="59">
        <v>47364</v>
      </c>
      <c r="O106" s="59">
        <v>49530</v>
      </c>
      <c r="P106" s="59">
        <v>49530</v>
      </c>
    </row>
    <row r="107" spans="3:16" ht="12.75">
      <c r="C107" s="52" t="s">
        <v>111</v>
      </c>
      <c r="D107" s="52" t="s">
        <v>95</v>
      </c>
      <c r="E107" s="53"/>
      <c r="F107" s="53"/>
      <c r="G107" s="53"/>
      <c r="H107" s="53"/>
      <c r="I107" s="18"/>
      <c r="K107" s="56" t="s">
        <v>22</v>
      </c>
      <c r="L107" s="59">
        <v>30420</v>
      </c>
      <c r="M107" s="59">
        <v>30420</v>
      </c>
      <c r="N107" s="59">
        <v>30420</v>
      </c>
      <c r="O107" s="59">
        <v>30420</v>
      </c>
      <c r="P107" s="59">
        <v>30420</v>
      </c>
    </row>
    <row r="108" spans="9:16" ht="12.75">
      <c r="I108" s="18"/>
      <c r="K108" s="56" t="s">
        <v>38</v>
      </c>
      <c r="L108" s="59">
        <v>18</v>
      </c>
      <c r="M108" s="59">
        <v>17</v>
      </c>
      <c r="N108" s="59">
        <v>27</v>
      </c>
      <c r="O108" s="59">
        <v>37</v>
      </c>
      <c r="P108" s="59">
        <v>37</v>
      </c>
    </row>
    <row r="109" spans="3:16" ht="12.75">
      <c r="C109" s="56" t="s">
        <v>112</v>
      </c>
      <c r="D109" s="56" t="s">
        <v>60</v>
      </c>
      <c r="E109" s="56" t="s">
        <v>61</v>
      </c>
      <c r="F109" s="56" t="s">
        <v>69</v>
      </c>
      <c r="G109" s="56" t="s">
        <v>70</v>
      </c>
      <c r="H109" s="56" t="s">
        <v>71</v>
      </c>
      <c r="I109" s="18"/>
      <c r="K109" s="56" t="s">
        <v>39</v>
      </c>
      <c r="L109" s="59">
        <v>53382</v>
      </c>
      <c r="M109" s="59">
        <v>114519</v>
      </c>
      <c r="N109" s="59">
        <v>63797</v>
      </c>
      <c r="O109" s="59">
        <v>69331</v>
      </c>
      <c r="P109" s="59">
        <v>86823</v>
      </c>
    </row>
    <row r="110" spans="3:16" ht="12.75">
      <c r="C110" s="56" t="s">
        <v>113</v>
      </c>
      <c r="D110" s="59">
        <v>7755740</v>
      </c>
      <c r="E110" s="59">
        <v>8050895</v>
      </c>
      <c r="F110" s="59">
        <v>7709195</v>
      </c>
      <c r="G110" s="59">
        <v>7896661</v>
      </c>
      <c r="H110" s="58">
        <f>P181+P184+P185+P187+P188+P189+P190+P192+P196+P199+P200+P202+P206+P207+P208</f>
        <v>8125497</v>
      </c>
      <c r="I110" s="18">
        <f>AVERAGE(D110:H110)</f>
        <v>7907597.6</v>
      </c>
      <c r="J110" s="22"/>
      <c r="K110" s="56" t="s">
        <v>40</v>
      </c>
      <c r="L110" s="59">
        <v>173</v>
      </c>
      <c r="M110" s="59">
        <v>169</v>
      </c>
      <c r="N110" s="59">
        <v>164</v>
      </c>
      <c r="O110" s="59">
        <v>164</v>
      </c>
      <c r="P110" s="59">
        <v>164</v>
      </c>
    </row>
    <row r="111" spans="3:16" ht="12.75">
      <c r="C111" s="56" t="s">
        <v>114</v>
      </c>
      <c r="D111" s="59">
        <v>281760</v>
      </c>
      <c r="E111" s="59">
        <v>348583</v>
      </c>
      <c r="F111" s="59">
        <v>292130</v>
      </c>
      <c r="G111" s="59">
        <v>294077</v>
      </c>
      <c r="H111" s="58">
        <f>P98+P101+P102+P104+P105+P106+P107+P109+P113+P116+P117+P119+P123+P124+P125</f>
        <v>313292</v>
      </c>
      <c r="I111" s="18">
        <f t="shared" si="13"/>
        <v>305968.4</v>
      </c>
      <c r="J111" s="22"/>
      <c r="K111" s="56" t="s">
        <v>41</v>
      </c>
      <c r="L111" s="59">
        <v>948</v>
      </c>
      <c r="M111" s="59">
        <v>645</v>
      </c>
      <c r="N111" s="59">
        <v>792</v>
      </c>
      <c r="O111" s="59">
        <v>953</v>
      </c>
      <c r="P111" s="59">
        <v>1062</v>
      </c>
    </row>
    <row r="112" spans="3:16" ht="12.75">
      <c r="C112" s="56" t="s">
        <v>115</v>
      </c>
      <c r="D112" s="59">
        <v>7874911</v>
      </c>
      <c r="E112" s="59">
        <v>7780991</v>
      </c>
      <c r="F112" s="59">
        <v>7708134</v>
      </c>
      <c r="G112" s="59">
        <v>7751134</v>
      </c>
      <c r="H112" s="58">
        <f>P221+P224+P225+P227+P228+P229+P230+P232+P236+P239+P240+P242+P246+P247+P248</f>
        <v>7784631</v>
      </c>
      <c r="I112" s="18">
        <f t="shared" si="13"/>
        <v>7779960.2</v>
      </c>
      <c r="J112" s="22"/>
      <c r="K112" s="56" t="s">
        <v>42</v>
      </c>
      <c r="L112" s="59">
        <v>336</v>
      </c>
      <c r="M112" s="59">
        <v>421</v>
      </c>
      <c r="N112" s="59">
        <v>324</v>
      </c>
      <c r="O112" s="59">
        <v>334</v>
      </c>
      <c r="P112" s="59">
        <v>84</v>
      </c>
    </row>
    <row r="113" spans="3:16" ht="12.75">
      <c r="C113" s="56" t="s">
        <v>116</v>
      </c>
      <c r="D113" s="59">
        <v>1172480</v>
      </c>
      <c r="E113" s="59">
        <v>1135556</v>
      </c>
      <c r="F113" s="59">
        <v>1171976</v>
      </c>
      <c r="G113" s="59">
        <v>1191874</v>
      </c>
      <c r="H113" s="58">
        <f>P138+P141+P142+P144+P145+P146+P147+P149+P153+P156+P157+P159+P163+P164+P165</f>
        <v>1251929</v>
      </c>
      <c r="I113" s="18">
        <f t="shared" si="13"/>
        <v>1184763</v>
      </c>
      <c r="J113" s="22"/>
      <c r="K113" s="56" t="s">
        <v>29</v>
      </c>
      <c r="L113" s="59">
        <v>221</v>
      </c>
      <c r="M113" s="59">
        <v>258</v>
      </c>
      <c r="N113" s="59">
        <v>338</v>
      </c>
      <c r="O113" s="59">
        <v>275</v>
      </c>
      <c r="P113" s="59">
        <v>275</v>
      </c>
    </row>
    <row r="114" spans="3:16" ht="12.75">
      <c r="C114" s="56" t="s">
        <v>117</v>
      </c>
      <c r="D114" s="59">
        <v>1469220</v>
      </c>
      <c r="E114" s="59">
        <v>1435129</v>
      </c>
      <c r="F114" s="59">
        <v>1396646</v>
      </c>
      <c r="G114" s="59">
        <v>1399880</v>
      </c>
      <c r="H114" s="58">
        <f>P261+P264+P265+P267+P268+P269+P270+P272+P276+P279+P280+P282+P286+P287+P288</f>
        <v>1394159</v>
      </c>
      <c r="I114" s="18">
        <f t="shared" si="13"/>
        <v>1419006.8</v>
      </c>
      <c r="J114" s="22"/>
      <c r="K114" s="56" t="s">
        <v>26</v>
      </c>
      <c r="L114" s="59">
        <v>1010</v>
      </c>
      <c r="M114" s="59">
        <v>745</v>
      </c>
      <c r="N114" s="59">
        <v>556</v>
      </c>
      <c r="O114" s="59">
        <v>751</v>
      </c>
      <c r="P114" s="59">
        <v>418</v>
      </c>
    </row>
    <row r="115" spans="3:16" ht="12.75">
      <c r="C115" s="56" t="s">
        <v>118</v>
      </c>
      <c r="D115" s="59">
        <v>128149</v>
      </c>
      <c r="E115" s="59">
        <v>128253</v>
      </c>
      <c r="F115" s="59">
        <v>131914</v>
      </c>
      <c r="G115" s="59">
        <v>128899</v>
      </c>
      <c r="H115" s="58">
        <f>P301+P304+P305+P307+P308+P309+P310+P312+P316+P319+P320+P322+P326+P327+P328</f>
        <v>129029</v>
      </c>
      <c r="I115" s="18">
        <f t="shared" si="13"/>
        <v>129248.8</v>
      </c>
      <c r="J115" s="22"/>
      <c r="K115" s="56" t="s">
        <v>43</v>
      </c>
      <c r="L115" s="57" t="s">
        <v>0</v>
      </c>
      <c r="M115" s="57" t="s">
        <v>0</v>
      </c>
      <c r="N115" s="57" t="s">
        <v>0</v>
      </c>
      <c r="O115" s="57" t="s">
        <v>0</v>
      </c>
      <c r="P115" s="57" t="s">
        <v>0</v>
      </c>
    </row>
    <row r="116" spans="9:16" ht="12.75">
      <c r="I116" s="18"/>
      <c r="K116" s="56" t="s">
        <v>18</v>
      </c>
      <c r="L116" s="59">
        <v>7200</v>
      </c>
      <c r="M116" s="59">
        <v>7000</v>
      </c>
      <c r="N116" s="59">
        <v>7600</v>
      </c>
      <c r="O116" s="59">
        <v>8000</v>
      </c>
      <c r="P116" s="59">
        <v>8000</v>
      </c>
    </row>
    <row r="117" spans="3:16" ht="12.75">
      <c r="C117" s="52" t="s">
        <v>107</v>
      </c>
      <c r="D117" s="53"/>
      <c r="E117" s="53"/>
      <c r="F117" s="53"/>
      <c r="G117" s="53"/>
      <c r="H117" s="53"/>
      <c r="I117" s="18"/>
      <c r="K117" s="56" t="s">
        <v>44</v>
      </c>
      <c r="L117" s="59">
        <v>8831</v>
      </c>
      <c r="M117" s="59">
        <v>8393</v>
      </c>
      <c r="N117" s="59">
        <v>8380</v>
      </c>
      <c r="O117" s="59">
        <v>8304</v>
      </c>
      <c r="P117" s="59">
        <v>8304</v>
      </c>
    </row>
    <row r="118" spans="3:16" ht="12.75">
      <c r="C118" s="52" t="s">
        <v>0</v>
      </c>
      <c r="D118" s="52" t="s">
        <v>108</v>
      </c>
      <c r="E118" s="53"/>
      <c r="F118" s="53"/>
      <c r="G118" s="53"/>
      <c r="H118" s="53"/>
      <c r="I118" s="18"/>
      <c r="K118" s="56" t="s">
        <v>25</v>
      </c>
      <c r="L118" s="59">
        <v>4390</v>
      </c>
      <c r="M118" s="59">
        <v>4614</v>
      </c>
      <c r="N118" s="59">
        <v>4735</v>
      </c>
      <c r="O118" s="59">
        <v>4385</v>
      </c>
      <c r="P118" s="59">
        <v>4385</v>
      </c>
    </row>
    <row r="119" spans="9:16" ht="12.75">
      <c r="I119" s="18"/>
      <c r="K119" s="56" t="s">
        <v>27</v>
      </c>
      <c r="L119" s="59">
        <v>278</v>
      </c>
      <c r="M119" s="59">
        <v>663</v>
      </c>
      <c r="N119" s="59">
        <v>1082</v>
      </c>
      <c r="O119" s="59">
        <v>1117</v>
      </c>
      <c r="P119" s="59">
        <v>1021</v>
      </c>
    </row>
    <row r="120" spans="3:16" ht="12.75">
      <c r="C120" s="52" t="s">
        <v>88</v>
      </c>
      <c r="D120" s="52" t="s">
        <v>89</v>
      </c>
      <c r="E120" s="53"/>
      <c r="F120" s="53"/>
      <c r="G120" s="53"/>
      <c r="H120" s="53"/>
      <c r="I120" s="18"/>
      <c r="K120" s="56" t="s">
        <v>45</v>
      </c>
      <c r="L120" s="57" t="s">
        <v>0</v>
      </c>
      <c r="M120" s="57" t="s">
        <v>0</v>
      </c>
      <c r="N120" s="57" t="s">
        <v>0</v>
      </c>
      <c r="O120" s="57" t="s">
        <v>0</v>
      </c>
      <c r="P120" s="57" t="s">
        <v>0</v>
      </c>
    </row>
    <row r="121" spans="3:16" ht="12.75">
      <c r="C121" s="52" t="s">
        <v>111</v>
      </c>
      <c r="D121" s="52" t="s">
        <v>31</v>
      </c>
      <c r="E121" s="53"/>
      <c r="F121" s="53"/>
      <c r="G121" s="53"/>
      <c r="H121" s="53"/>
      <c r="I121" s="18"/>
      <c r="K121" s="56" t="s">
        <v>23</v>
      </c>
      <c r="L121" s="59">
        <v>18</v>
      </c>
      <c r="M121" s="57">
        <v>0</v>
      </c>
      <c r="N121" s="57">
        <v>0</v>
      </c>
      <c r="O121" s="57">
        <v>0</v>
      </c>
      <c r="P121" s="59">
        <v>7</v>
      </c>
    </row>
    <row r="122" spans="9:16" ht="12.75">
      <c r="I122" s="18"/>
      <c r="K122" s="56" t="s">
        <v>46</v>
      </c>
      <c r="L122" s="59">
        <v>32</v>
      </c>
      <c r="M122" s="59">
        <v>13</v>
      </c>
      <c r="N122" s="59">
        <v>44</v>
      </c>
      <c r="O122" s="59">
        <v>18</v>
      </c>
      <c r="P122" s="59">
        <v>18</v>
      </c>
    </row>
    <row r="123" spans="3:16" ht="12.75">
      <c r="C123" s="56" t="s">
        <v>112</v>
      </c>
      <c r="D123" s="56" t="s">
        <v>60</v>
      </c>
      <c r="E123" s="56" t="s">
        <v>61</v>
      </c>
      <c r="F123" s="56" t="s">
        <v>69</v>
      </c>
      <c r="G123" s="56" t="s">
        <v>70</v>
      </c>
      <c r="H123" s="56" t="s">
        <v>71</v>
      </c>
      <c r="I123" s="18"/>
      <c r="K123" s="56" t="s">
        <v>24</v>
      </c>
      <c r="L123" s="59">
        <v>752</v>
      </c>
      <c r="M123" s="59">
        <v>562</v>
      </c>
      <c r="N123" s="59">
        <v>659</v>
      </c>
      <c r="O123" s="59">
        <v>659</v>
      </c>
      <c r="P123" s="59">
        <v>659</v>
      </c>
    </row>
    <row r="124" spans="3:16" ht="12.75">
      <c r="C124" s="56" t="s">
        <v>113</v>
      </c>
      <c r="D124" s="59">
        <v>151341</v>
      </c>
      <c r="E124" s="59">
        <v>148560</v>
      </c>
      <c r="F124" s="59">
        <v>144683</v>
      </c>
      <c r="G124" s="59">
        <v>143615</v>
      </c>
      <c r="H124" s="59">
        <v>144785</v>
      </c>
      <c r="I124" s="18">
        <f aca="true" t="shared" si="15" ref="I124:I157">AVERAGE(D124:H124)</f>
        <v>146596.8</v>
      </c>
      <c r="K124" s="56" t="s">
        <v>47</v>
      </c>
      <c r="L124" s="59">
        <v>2913</v>
      </c>
      <c r="M124" s="59">
        <v>2913</v>
      </c>
      <c r="N124" s="59">
        <v>3529</v>
      </c>
      <c r="O124" s="59">
        <v>3429</v>
      </c>
      <c r="P124" s="112">
        <v>3429</v>
      </c>
    </row>
    <row r="125" spans="3:16" ht="12.75">
      <c r="C125" s="56" t="s">
        <v>114</v>
      </c>
      <c r="D125" s="59">
        <v>4586</v>
      </c>
      <c r="E125" s="59">
        <v>4631</v>
      </c>
      <c r="F125" s="59">
        <v>4654</v>
      </c>
      <c r="G125" s="59">
        <v>4677</v>
      </c>
      <c r="H125" s="59">
        <v>4808</v>
      </c>
      <c r="I125" s="18">
        <f t="shared" si="15"/>
        <v>4671.2</v>
      </c>
      <c r="K125" s="56" t="s">
        <v>21</v>
      </c>
      <c r="L125" s="59">
        <v>62855</v>
      </c>
      <c r="M125" s="59">
        <v>67670</v>
      </c>
      <c r="N125" s="59">
        <v>59803</v>
      </c>
      <c r="O125" s="59">
        <v>57253</v>
      </c>
      <c r="P125" s="59">
        <v>59098</v>
      </c>
    </row>
    <row r="126" spans="3:16" ht="12.75">
      <c r="C126" s="56" t="s">
        <v>115</v>
      </c>
      <c r="D126" s="59">
        <v>237137</v>
      </c>
      <c r="E126" s="59">
        <v>233621</v>
      </c>
      <c r="F126" s="59">
        <v>232281</v>
      </c>
      <c r="G126" s="59">
        <v>233855</v>
      </c>
      <c r="H126" s="59">
        <v>229547</v>
      </c>
      <c r="I126" s="18">
        <f t="shared" si="15"/>
        <v>233288.2</v>
      </c>
      <c r="L126" s="77"/>
      <c r="M126" s="77"/>
      <c r="N126" s="77"/>
      <c r="O126" s="77"/>
      <c r="P126" s="105"/>
    </row>
    <row r="127" spans="3:9" ht="12.75">
      <c r="C127" s="56" t="s">
        <v>116</v>
      </c>
      <c r="D127" s="59">
        <v>9513</v>
      </c>
      <c r="E127" s="59">
        <v>9359</v>
      </c>
      <c r="F127" s="59">
        <v>9422</v>
      </c>
      <c r="G127" s="59">
        <v>9343</v>
      </c>
      <c r="H127" s="59">
        <v>9310</v>
      </c>
      <c r="I127" s="18">
        <f t="shared" si="15"/>
        <v>9389.4</v>
      </c>
    </row>
    <row r="128" spans="3:17" ht="12.75">
      <c r="C128" s="56" t="s">
        <v>117</v>
      </c>
      <c r="D128" s="59">
        <v>21624</v>
      </c>
      <c r="E128" s="59">
        <v>21453</v>
      </c>
      <c r="F128" s="59">
        <v>22882</v>
      </c>
      <c r="G128" s="59">
        <v>21615</v>
      </c>
      <c r="H128" s="59">
        <v>21778</v>
      </c>
      <c r="I128" s="18">
        <f t="shared" si="15"/>
        <v>21870.4</v>
      </c>
      <c r="L128" s="18"/>
      <c r="M128" s="18"/>
      <c r="N128" s="18"/>
      <c r="O128" s="18"/>
      <c r="P128" s="18"/>
      <c r="Q128" s="77"/>
    </row>
    <row r="129" spans="3:16" ht="12.75">
      <c r="C129" s="56" t="s">
        <v>118</v>
      </c>
      <c r="D129" s="59">
        <v>1834</v>
      </c>
      <c r="E129" s="59">
        <v>1836</v>
      </c>
      <c r="F129" s="59">
        <v>1770</v>
      </c>
      <c r="G129" s="59">
        <v>1804</v>
      </c>
      <c r="H129" s="59">
        <v>1843</v>
      </c>
      <c r="I129" s="18">
        <f t="shared" si="15"/>
        <v>1817.4</v>
      </c>
      <c r="K129" s="52" t="s">
        <v>107</v>
      </c>
      <c r="L129" s="53"/>
      <c r="M129" s="53"/>
      <c r="N129" s="53"/>
      <c r="O129" s="53"/>
      <c r="P129" s="53"/>
    </row>
    <row r="130" spans="9:16" ht="12.75">
      <c r="I130" s="18"/>
      <c r="K130" s="52" t="s">
        <v>0</v>
      </c>
      <c r="L130" s="52" t="s">
        <v>108</v>
      </c>
      <c r="M130" s="53"/>
      <c r="N130" s="53"/>
      <c r="O130" s="53"/>
      <c r="P130" s="53"/>
    </row>
    <row r="131" spans="3:9" ht="12.75">
      <c r="C131" s="52" t="s">
        <v>107</v>
      </c>
      <c r="D131" s="53"/>
      <c r="E131" s="53"/>
      <c r="F131" s="53"/>
      <c r="G131" s="53"/>
      <c r="H131" s="53"/>
      <c r="I131" s="18"/>
    </row>
    <row r="132" spans="3:16" ht="12.75">
      <c r="C132" s="52" t="s">
        <v>0</v>
      </c>
      <c r="D132" s="52" t="s">
        <v>108</v>
      </c>
      <c r="E132" s="53"/>
      <c r="F132" s="53"/>
      <c r="G132" s="53"/>
      <c r="H132" s="53"/>
      <c r="I132" s="18"/>
      <c r="K132" s="52" t="s">
        <v>88</v>
      </c>
      <c r="L132" s="52" t="s">
        <v>89</v>
      </c>
      <c r="M132" s="53"/>
      <c r="N132" s="53"/>
      <c r="O132" s="53"/>
      <c r="P132" s="53"/>
    </row>
    <row r="133" spans="9:16" ht="12.75">
      <c r="I133" s="18"/>
      <c r="K133" s="52" t="s">
        <v>66</v>
      </c>
      <c r="L133" s="52" t="s">
        <v>116</v>
      </c>
      <c r="M133" s="53"/>
      <c r="N133" s="53"/>
      <c r="O133" s="53"/>
      <c r="P133" s="53"/>
    </row>
    <row r="134" spans="3:9" ht="12.75">
      <c r="C134" s="52" t="s">
        <v>88</v>
      </c>
      <c r="D134" s="52" t="s">
        <v>89</v>
      </c>
      <c r="E134" s="53"/>
      <c r="F134" s="53"/>
      <c r="G134" s="53"/>
      <c r="H134" s="53"/>
      <c r="I134" s="18"/>
    </row>
    <row r="135" spans="3:16" ht="12.75">
      <c r="C135" s="52" t="s">
        <v>111</v>
      </c>
      <c r="D135" s="52" t="s">
        <v>32</v>
      </c>
      <c r="E135" s="53"/>
      <c r="F135" s="53"/>
      <c r="G135" s="53"/>
      <c r="H135" s="53"/>
      <c r="I135" s="18"/>
      <c r="K135" s="56" t="s">
        <v>67</v>
      </c>
      <c r="L135" s="56" t="s">
        <v>60</v>
      </c>
      <c r="M135" s="56" t="s">
        <v>61</v>
      </c>
      <c r="N135" s="56" t="s">
        <v>69</v>
      </c>
      <c r="O135" s="56" t="s">
        <v>70</v>
      </c>
      <c r="P135" s="56" t="s">
        <v>71</v>
      </c>
    </row>
    <row r="136" spans="9:16" ht="12.75">
      <c r="I136" s="18"/>
      <c r="K136" s="56" t="s">
        <v>72</v>
      </c>
      <c r="L136" s="57" t="s">
        <v>0</v>
      </c>
      <c r="M136" s="57" t="s">
        <v>0</v>
      </c>
      <c r="N136" s="57" t="s">
        <v>0</v>
      </c>
      <c r="O136" s="57" t="s">
        <v>0</v>
      </c>
      <c r="P136" s="57" t="s">
        <v>0</v>
      </c>
    </row>
    <row r="137" spans="3:16" ht="12.75">
      <c r="C137" s="56" t="s">
        <v>112</v>
      </c>
      <c r="D137" s="56" t="s">
        <v>60</v>
      </c>
      <c r="E137" s="56" t="s">
        <v>61</v>
      </c>
      <c r="F137" s="56" t="s">
        <v>69</v>
      </c>
      <c r="G137" s="56" t="s">
        <v>70</v>
      </c>
      <c r="H137" s="56" t="s">
        <v>71</v>
      </c>
      <c r="I137" s="18"/>
      <c r="K137" s="56" t="s">
        <v>95</v>
      </c>
      <c r="L137" s="59">
        <v>1172480</v>
      </c>
      <c r="M137" s="59">
        <v>1135556</v>
      </c>
      <c r="N137" s="59">
        <v>1171976</v>
      </c>
      <c r="O137" s="59">
        <v>1191874</v>
      </c>
      <c r="P137" s="57" t="s">
        <v>0</v>
      </c>
    </row>
    <row r="138" spans="3:16" ht="12.75">
      <c r="C138" s="56" t="s">
        <v>113</v>
      </c>
      <c r="D138" s="59">
        <v>199083</v>
      </c>
      <c r="E138" s="59">
        <v>192357</v>
      </c>
      <c r="F138" s="59">
        <v>235386</v>
      </c>
      <c r="G138" s="59">
        <v>258856</v>
      </c>
      <c r="H138" s="59">
        <v>322004</v>
      </c>
      <c r="I138" s="18">
        <f t="shared" si="15"/>
        <v>241537.2</v>
      </c>
      <c r="K138" s="56" t="s">
        <v>31</v>
      </c>
      <c r="L138" s="59">
        <v>9513</v>
      </c>
      <c r="M138" s="59">
        <v>9359</v>
      </c>
      <c r="N138" s="59">
        <v>9422</v>
      </c>
      <c r="O138" s="59">
        <v>9343</v>
      </c>
      <c r="P138" s="59">
        <v>9310</v>
      </c>
    </row>
    <row r="139" spans="3:16" ht="12.75">
      <c r="C139" s="56" t="s">
        <v>114</v>
      </c>
      <c r="D139" s="59">
        <v>532</v>
      </c>
      <c r="E139" s="59">
        <v>685</v>
      </c>
      <c r="F139" s="59">
        <v>828</v>
      </c>
      <c r="G139" s="59">
        <v>651</v>
      </c>
      <c r="H139" s="59">
        <v>638</v>
      </c>
      <c r="I139" s="18">
        <f t="shared" si="15"/>
        <v>666.8</v>
      </c>
      <c r="K139" s="56" t="s">
        <v>32</v>
      </c>
      <c r="L139" s="59">
        <v>14303</v>
      </c>
      <c r="M139" s="59">
        <v>14187</v>
      </c>
      <c r="N139" s="59">
        <v>14023</v>
      </c>
      <c r="O139" s="59">
        <v>13468</v>
      </c>
      <c r="P139" s="59">
        <v>13202</v>
      </c>
    </row>
    <row r="140" spans="3:16" ht="12.75">
      <c r="C140" s="56" t="s">
        <v>115</v>
      </c>
      <c r="D140" s="59">
        <v>96779</v>
      </c>
      <c r="E140" s="59">
        <v>93820</v>
      </c>
      <c r="F140" s="59">
        <v>90971</v>
      </c>
      <c r="G140" s="59">
        <v>89568</v>
      </c>
      <c r="H140" s="59">
        <v>93294</v>
      </c>
      <c r="I140" s="18">
        <f t="shared" si="15"/>
        <v>92886.4</v>
      </c>
      <c r="K140" s="56" t="s">
        <v>20</v>
      </c>
      <c r="L140" s="59">
        <v>36615</v>
      </c>
      <c r="M140" s="59">
        <v>35699</v>
      </c>
      <c r="N140" s="59">
        <v>34194</v>
      </c>
      <c r="O140" s="59">
        <v>33438</v>
      </c>
      <c r="P140" s="59">
        <v>34068</v>
      </c>
    </row>
    <row r="141" spans="3:16" ht="12.75">
      <c r="C141" s="56" t="s">
        <v>116</v>
      </c>
      <c r="D141" s="59">
        <v>14303</v>
      </c>
      <c r="E141" s="59">
        <v>14187</v>
      </c>
      <c r="F141" s="59">
        <v>14023</v>
      </c>
      <c r="G141" s="59">
        <v>13468</v>
      </c>
      <c r="H141" s="59">
        <v>13202</v>
      </c>
      <c r="I141" s="18">
        <f t="shared" si="15"/>
        <v>13836.6</v>
      </c>
      <c r="K141" s="56" t="s">
        <v>33</v>
      </c>
      <c r="L141" s="59">
        <v>14881</v>
      </c>
      <c r="M141" s="59">
        <v>14408</v>
      </c>
      <c r="N141" s="59">
        <v>14009</v>
      </c>
      <c r="O141" s="59">
        <v>13605</v>
      </c>
      <c r="P141" s="59">
        <v>13459</v>
      </c>
    </row>
    <row r="142" spans="3:16" ht="12.75">
      <c r="C142" s="56" t="s">
        <v>117</v>
      </c>
      <c r="D142" s="59">
        <v>38147</v>
      </c>
      <c r="E142" s="59">
        <v>35955</v>
      </c>
      <c r="F142" s="59">
        <v>34844</v>
      </c>
      <c r="G142" s="59">
        <v>32769</v>
      </c>
      <c r="H142" s="59">
        <v>40948</v>
      </c>
      <c r="I142" s="18">
        <f t="shared" si="15"/>
        <v>36532.6</v>
      </c>
      <c r="K142" s="56" t="s">
        <v>73</v>
      </c>
      <c r="L142" s="59">
        <v>193218</v>
      </c>
      <c r="M142" s="59">
        <v>195372</v>
      </c>
      <c r="N142" s="59">
        <v>193873</v>
      </c>
      <c r="O142" s="59">
        <v>192400</v>
      </c>
      <c r="P142" s="112">
        <v>192400</v>
      </c>
    </row>
    <row r="143" spans="3:16" ht="12.75">
      <c r="C143" s="56" t="s">
        <v>118</v>
      </c>
      <c r="D143" s="59">
        <v>6505</v>
      </c>
      <c r="E143" s="59">
        <v>6525</v>
      </c>
      <c r="F143" s="59">
        <v>6973</v>
      </c>
      <c r="G143" s="59">
        <v>7391</v>
      </c>
      <c r="H143" s="59">
        <v>7188</v>
      </c>
      <c r="I143" s="18">
        <f t="shared" si="15"/>
        <v>6916.4</v>
      </c>
      <c r="K143" s="56" t="s">
        <v>34</v>
      </c>
      <c r="L143" s="59">
        <v>9145</v>
      </c>
      <c r="M143" s="59">
        <v>11696</v>
      </c>
      <c r="N143" s="59">
        <v>12717</v>
      </c>
      <c r="O143" s="59">
        <v>6659</v>
      </c>
      <c r="P143" s="59">
        <v>6514</v>
      </c>
    </row>
    <row r="144" spans="9:16" ht="12.75">
      <c r="I144" s="18"/>
      <c r="K144" s="56" t="s">
        <v>35</v>
      </c>
      <c r="L144" s="59">
        <v>35721</v>
      </c>
      <c r="M144" s="59">
        <v>34841</v>
      </c>
      <c r="N144" s="59">
        <v>34782</v>
      </c>
      <c r="O144" s="59">
        <v>34669</v>
      </c>
      <c r="P144" s="112">
        <v>34669</v>
      </c>
    </row>
    <row r="145" spans="3:16" ht="12.75">
      <c r="C145" s="52" t="s">
        <v>107</v>
      </c>
      <c r="D145" s="53"/>
      <c r="E145" s="53"/>
      <c r="F145" s="53"/>
      <c r="G145" s="53"/>
      <c r="H145" s="53"/>
      <c r="I145" s="18"/>
      <c r="K145" s="56" t="s">
        <v>36</v>
      </c>
      <c r="L145" s="59">
        <v>8418</v>
      </c>
      <c r="M145" s="59">
        <v>9700</v>
      </c>
      <c r="N145" s="59">
        <v>10077</v>
      </c>
      <c r="O145" s="59">
        <v>11088</v>
      </c>
      <c r="P145" s="59">
        <v>11262</v>
      </c>
    </row>
    <row r="146" spans="3:16" ht="12.75">
      <c r="C146" s="52" t="s">
        <v>0</v>
      </c>
      <c r="D146" s="52" t="s">
        <v>108</v>
      </c>
      <c r="E146" s="53"/>
      <c r="F146" s="53"/>
      <c r="G146" s="53"/>
      <c r="H146" s="53"/>
      <c r="I146" s="18"/>
      <c r="K146" s="56" t="s">
        <v>37</v>
      </c>
      <c r="L146" s="59">
        <v>108800</v>
      </c>
      <c r="M146" s="59">
        <v>112469</v>
      </c>
      <c r="N146" s="59">
        <v>108720</v>
      </c>
      <c r="O146" s="59">
        <v>107827</v>
      </c>
      <c r="P146" s="59">
        <v>108234</v>
      </c>
    </row>
    <row r="147" spans="9:16" ht="12.75">
      <c r="I147" s="18"/>
      <c r="K147" s="56" t="s">
        <v>22</v>
      </c>
      <c r="L147" s="59">
        <v>307450</v>
      </c>
      <c r="M147" s="59">
        <v>266262</v>
      </c>
      <c r="N147" s="59">
        <v>324967</v>
      </c>
      <c r="O147" s="59">
        <v>314317</v>
      </c>
      <c r="P147" s="59">
        <v>355634</v>
      </c>
    </row>
    <row r="148" spans="3:16" ht="12.75">
      <c r="C148" s="52" t="s">
        <v>88</v>
      </c>
      <c r="D148" s="52" t="s">
        <v>89</v>
      </c>
      <c r="E148" s="53"/>
      <c r="F148" s="53"/>
      <c r="G148" s="53"/>
      <c r="H148" s="53"/>
      <c r="I148" s="18"/>
      <c r="K148" s="56" t="s">
        <v>38</v>
      </c>
      <c r="L148" s="59">
        <v>12246</v>
      </c>
      <c r="M148" s="59">
        <v>12413</v>
      </c>
      <c r="N148" s="59">
        <v>12074</v>
      </c>
      <c r="O148" s="59">
        <v>11095</v>
      </c>
      <c r="P148" s="59">
        <v>12199</v>
      </c>
    </row>
    <row r="149" spans="3:16" ht="12.75">
      <c r="C149" s="52" t="s">
        <v>111</v>
      </c>
      <c r="D149" s="52" t="s">
        <v>20</v>
      </c>
      <c r="E149" s="53"/>
      <c r="F149" s="53"/>
      <c r="G149" s="53"/>
      <c r="H149" s="53"/>
      <c r="I149" s="18"/>
      <c r="K149" s="56" t="s">
        <v>39</v>
      </c>
      <c r="L149" s="59">
        <v>279467</v>
      </c>
      <c r="M149" s="59">
        <v>297853</v>
      </c>
      <c r="N149" s="59">
        <v>292012</v>
      </c>
      <c r="O149" s="59">
        <v>311188</v>
      </c>
      <c r="P149" s="59">
        <v>332036</v>
      </c>
    </row>
    <row r="150" spans="9:16" ht="12.75">
      <c r="I150" s="18"/>
      <c r="K150" s="56" t="s">
        <v>40</v>
      </c>
      <c r="L150" s="59">
        <v>156</v>
      </c>
      <c r="M150" s="59">
        <v>155</v>
      </c>
      <c r="N150" s="59">
        <v>123</v>
      </c>
      <c r="O150" s="59">
        <v>204</v>
      </c>
      <c r="P150" s="59">
        <v>74</v>
      </c>
    </row>
    <row r="151" spans="3:16" ht="12.75">
      <c r="C151" s="56" t="s">
        <v>112</v>
      </c>
      <c r="D151" s="56" t="s">
        <v>60</v>
      </c>
      <c r="E151" s="56" t="s">
        <v>61</v>
      </c>
      <c r="F151" s="56" t="s">
        <v>69</v>
      </c>
      <c r="G151" s="56" t="s">
        <v>70</v>
      </c>
      <c r="H151" s="56" t="s">
        <v>71</v>
      </c>
      <c r="I151" s="18"/>
      <c r="K151" s="56" t="s">
        <v>41</v>
      </c>
      <c r="L151" s="59">
        <v>31778</v>
      </c>
      <c r="M151" s="59">
        <v>31909</v>
      </c>
      <c r="N151" s="59">
        <v>31908</v>
      </c>
      <c r="O151" s="59">
        <v>32532</v>
      </c>
      <c r="P151" s="59">
        <v>32743</v>
      </c>
    </row>
    <row r="152" spans="3:16" ht="12.75">
      <c r="C152" s="56" t="s">
        <v>113</v>
      </c>
      <c r="D152" s="59">
        <v>270256</v>
      </c>
      <c r="E152" s="59">
        <v>352700</v>
      </c>
      <c r="F152" s="59">
        <v>349008</v>
      </c>
      <c r="G152" s="59">
        <v>331616</v>
      </c>
      <c r="H152" s="59">
        <v>325667</v>
      </c>
      <c r="I152" s="18">
        <f t="shared" si="15"/>
        <v>325849.4</v>
      </c>
      <c r="K152" s="56" t="s">
        <v>42</v>
      </c>
      <c r="L152" s="59">
        <v>14949</v>
      </c>
      <c r="M152" s="59">
        <v>14772</v>
      </c>
      <c r="N152" s="59">
        <v>14215</v>
      </c>
      <c r="O152" s="59">
        <v>13947</v>
      </c>
      <c r="P152" s="59">
        <v>15221</v>
      </c>
    </row>
    <row r="153" spans="3:16" ht="12.75">
      <c r="C153" s="56" t="s">
        <v>114</v>
      </c>
      <c r="D153" s="59">
        <v>12025</v>
      </c>
      <c r="E153" s="59">
        <v>17025</v>
      </c>
      <c r="F153" s="59">
        <v>22025</v>
      </c>
      <c r="G153" s="59">
        <v>27025</v>
      </c>
      <c r="H153" s="59">
        <v>42025</v>
      </c>
      <c r="I153" s="18">
        <f t="shared" si="15"/>
        <v>24025</v>
      </c>
      <c r="K153" s="56" t="s">
        <v>29</v>
      </c>
      <c r="L153" s="59">
        <v>1126</v>
      </c>
      <c r="M153" s="59">
        <v>1130</v>
      </c>
      <c r="N153" s="59">
        <v>1130</v>
      </c>
      <c r="O153" s="59">
        <v>1124</v>
      </c>
      <c r="P153" s="59">
        <v>1136</v>
      </c>
    </row>
    <row r="154" spans="3:16" ht="12.75">
      <c r="C154" s="56" t="s">
        <v>115</v>
      </c>
      <c r="D154" s="59">
        <v>108635</v>
      </c>
      <c r="E154" s="59">
        <v>103985</v>
      </c>
      <c r="F154" s="59">
        <v>100750</v>
      </c>
      <c r="G154" s="59">
        <v>99937</v>
      </c>
      <c r="H154" s="59">
        <v>92415</v>
      </c>
      <c r="I154" s="18">
        <f t="shared" si="15"/>
        <v>101144.4</v>
      </c>
      <c r="K154" s="56" t="s">
        <v>26</v>
      </c>
      <c r="L154" s="59">
        <v>16506</v>
      </c>
      <c r="M154" s="59">
        <v>15958</v>
      </c>
      <c r="N154" s="59">
        <v>16236</v>
      </c>
      <c r="O154" s="59">
        <v>16223</v>
      </c>
      <c r="P154" s="59">
        <v>15927</v>
      </c>
    </row>
    <row r="155" spans="3:16" ht="12.75">
      <c r="C155" s="56" t="s">
        <v>116</v>
      </c>
      <c r="D155" s="59">
        <v>36615</v>
      </c>
      <c r="E155" s="59">
        <v>35699</v>
      </c>
      <c r="F155" s="59">
        <v>34194</v>
      </c>
      <c r="G155" s="59">
        <v>33438</v>
      </c>
      <c r="H155" s="59">
        <v>34068</v>
      </c>
      <c r="I155" s="18">
        <f t="shared" si="15"/>
        <v>34802.8</v>
      </c>
      <c r="K155" s="56" t="s">
        <v>43</v>
      </c>
      <c r="L155" s="57" t="s">
        <v>0</v>
      </c>
      <c r="M155" s="57" t="s">
        <v>0</v>
      </c>
      <c r="N155" s="57" t="s">
        <v>0</v>
      </c>
      <c r="O155" s="57" t="s">
        <v>0</v>
      </c>
      <c r="P155" s="57" t="s">
        <v>0</v>
      </c>
    </row>
    <row r="156" spans="3:16" ht="12.75">
      <c r="C156" s="56" t="s">
        <v>117</v>
      </c>
      <c r="D156" s="59">
        <v>77641</v>
      </c>
      <c r="E156" s="59">
        <v>77085</v>
      </c>
      <c r="F156" s="59">
        <v>77570</v>
      </c>
      <c r="G156" s="59">
        <v>77462</v>
      </c>
      <c r="H156" s="59">
        <v>77342</v>
      </c>
      <c r="I156" s="18">
        <f t="shared" si="15"/>
        <v>77420</v>
      </c>
      <c r="K156" s="56" t="s">
        <v>18</v>
      </c>
      <c r="L156" s="59">
        <v>6908</v>
      </c>
      <c r="M156" s="59">
        <v>6917</v>
      </c>
      <c r="N156" s="59">
        <v>6869</v>
      </c>
      <c r="O156" s="59">
        <v>6867</v>
      </c>
      <c r="P156" s="59">
        <v>7100</v>
      </c>
    </row>
    <row r="157" spans="3:16" ht="12.75">
      <c r="C157" s="56" t="s">
        <v>118</v>
      </c>
      <c r="D157" s="59">
        <v>7122</v>
      </c>
      <c r="E157" s="59">
        <v>8829</v>
      </c>
      <c r="F157" s="59">
        <v>7550</v>
      </c>
      <c r="G157" s="59">
        <v>7550</v>
      </c>
      <c r="H157" s="59">
        <v>5532</v>
      </c>
      <c r="I157" s="18">
        <f t="shared" si="15"/>
        <v>7316.6</v>
      </c>
      <c r="K157" s="56" t="s">
        <v>44</v>
      </c>
      <c r="L157" s="59">
        <v>37352</v>
      </c>
      <c r="M157" s="59">
        <v>36291</v>
      </c>
      <c r="N157" s="59">
        <v>35976</v>
      </c>
      <c r="O157" s="59">
        <v>36148</v>
      </c>
      <c r="P157" s="59">
        <v>35936</v>
      </c>
    </row>
    <row r="158" spans="9:16" ht="12.75">
      <c r="I158" s="18"/>
      <c r="K158" s="56" t="s">
        <v>25</v>
      </c>
      <c r="L158" s="59">
        <v>57030</v>
      </c>
      <c r="M158" s="59">
        <v>52876</v>
      </c>
      <c r="N158" s="59">
        <v>55515</v>
      </c>
      <c r="O158" s="59">
        <v>56850</v>
      </c>
      <c r="P158" s="59">
        <v>52977</v>
      </c>
    </row>
    <row r="159" spans="3:16" ht="12.75">
      <c r="C159" s="52" t="s">
        <v>107</v>
      </c>
      <c r="D159" s="53"/>
      <c r="E159" s="53"/>
      <c r="F159" s="53"/>
      <c r="G159" s="53"/>
      <c r="H159" s="53"/>
      <c r="I159" s="18"/>
      <c r="K159" s="56" t="s">
        <v>27</v>
      </c>
      <c r="L159" s="59">
        <v>32403</v>
      </c>
      <c r="M159" s="59">
        <v>32539</v>
      </c>
      <c r="N159" s="59">
        <v>32681</v>
      </c>
      <c r="O159" s="59">
        <v>32283</v>
      </c>
      <c r="P159" s="59">
        <v>31660</v>
      </c>
    </row>
    <row r="160" spans="3:16" ht="12.75">
      <c r="C160" s="52" t="s">
        <v>0</v>
      </c>
      <c r="D160" s="52" t="s">
        <v>108</v>
      </c>
      <c r="E160" s="53"/>
      <c r="F160" s="53"/>
      <c r="G160" s="53"/>
      <c r="H160" s="53"/>
      <c r="I160" s="18"/>
      <c r="K160" s="56" t="s">
        <v>45</v>
      </c>
      <c r="L160" s="59">
        <v>103614</v>
      </c>
      <c r="M160" s="59">
        <v>105963</v>
      </c>
      <c r="N160" s="59">
        <v>105885</v>
      </c>
      <c r="O160" s="59">
        <v>106522</v>
      </c>
      <c r="P160" s="59">
        <v>109285</v>
      </c>
    </row>
    <row r="161" spans="9:16" ht="12.75">
      <c r="I161" s="18"/>
      <c r="K161" s="56" t="s">
        <v>23</v>
      </c>
      <c r="L161" s="59">
        <v>2085</v>
      </c>
      <c r="M161" s="59">
        <v>2056</v>
      </c>
      <c r="N161" s="59">
        <v>2053</v>
      </c>
      <c r="O161" s="59">
        <v>2142</v>
      </c>
      <c r="P161" s="59">
        <v>2128</v>
      </c>
    </row>
    <row r="162" spans="3:16" ht="12.75">
      <c r="C162" s="52" t="s">
        <v>88</v>
      </c>
      <c r="D162" s="52" t="s">
        <v>89</v>
      </c>
      <c r="E162" s="53"/>
      <c r="F162" s="53"/>
      <c r="G162" s="53"/>
      <c r="H162" s="53"/>
      <c r="I162" s="18"/>
      <c r="K162" s="56" t="s">
        <v>46</v>
      </c>
      <c r="L162" s="59">
        <v>24617</v>
      </c>
      <c r="M162" s="59">
        <v>24930</v>
      </c>
      <c r="N162" s="59">
        <v>24977</v>
      </c>
      <c r="O162" s="59">
        <v>25274</v>
      </c>
      <c r="P162" s="59">
        <v>25694</v>
      </c>
    </row>
    <row r="163" spans="3:16" ht="12.75">
      <c r="C163" s="52" t="s">
        <v>111</v>
      </c>
      <c r="D163" s="52" t="s">
        <v>33</v>
      </c>
      <c r="E163" s="53"/>
      <c r="F163" s="53"/>
      <c r="G163" s="53"/>
      <c r="H163" s="53"/>
      <c r="I163" s="18"/>
      <c r="K163" s="56" t="s">
        <v>24</v>
      </c>
      <c r="L163" s="59">
        <v>7072</v>
      </c>
      <c r="M163" s="59">
        <v>7025</v>
      </c>
      <c r="N163" s="59">
        <v>6756</v>
      </c>
      <c r="O163" s="59">
        <v>6334</v>
      </c>
      <c r="P163" s="59">
        <v>6609</v>
      </c>
    </row>
    <row r="164" spans="9:16" ht="12.75">
      <c r="I164" s="18"/>
      <c r="K164" s="56" t="s">
        <v>47</v>
      </c>
      <c r="L164" s="59">
        <v>33103</v>
      </c>
      <c r="M164" s="59">
        <v>28636</v>
      </c>
      <c r="N164" s="59">
        <v>27847</v>
      </c>
      <c r="O164" s="59">
        <v>34137</v>
      </c>
      <c r="P164" s="112">
        <v>34137</v>
      </c>
    </row>
    <row r="165" spans="3:16" ht="12.75">
      <c r="C165" s="56" t="s">
        <v>112</v>
      </c>
      <c r="D165" s="56" t="s">
        <v>60</v>
      </c>
      <c r="E165" s="56" t="s">
        <v>61</v>
      </c>
      <c r="F165" s="56" t="s">
        <v>69</v>
      </c>
      <c r="G165" s="56" t="s">
        <v>70</v>
      </c>
      <c r="H165" s="56" t="s">
        <v>71</v>
      </c>
      <c r="I165" s="18"/>
      <c r="K165" s="56" t="s">
        <v>21</v>
      </c>
      <c r="L165" s="59">
        <v>97048</v>
      </c>
      <c r="M165" s="59">
        <v>82754</v>
      </c>
      <c r="N165" s="59">
        <v>72855</v>
      </c>
      <c r="O165" s="59">
        <v>80544</v>
      </c>
      <c r="P165" s="59">
        <v>78347</v>
      </c>
    </row>
    <row r="166" spans="3:16" ht="12.75">
      <c r="C166" s="56" t="s">
        <v>113</v>
      </c>
      <c r="D166" s="59">
        <v>190072</v>
      </c>
      <c r="E166" s="59">
        <v>197162</v>
      </c>
      <c r="F166" s="59">
        <v>187164</v>
      </c>
      <c r="G166" s="59">
        <v>193688</v>
      </c>
      <c r="H166" s="59">
        <v>186971</v>
      </c>
      <c r="I166" s="18">
        <f aca="true" t="shared" si="16" ref="I166:I225">AVERAGE(D166:H166)</f>
        <v>191011.4</v>
      </c>
      <c r="L166" s="77"/>
      <c r="M166" s="77"/>
      <c r="N166" s="77"/>
      <c r="O166" s="77"/>
      <c r="P166" s="18"/>
    </row>
    <row r="167" spans="3:9" ht="12.75">
      <c r="C167" s="56" t="s">
        <v>114</v>
      </c>
      <c r="D167" s="59">
        <v>6093</v>
      </c>
      <c r="E167" s="59">
        <v>6066</v>
      </c>
      <c r="F167" s="59">
        <v>6826</v>
      </c>
      <c r="G167" s="59">
        <v>7053</v>
      </c>
      <c r="H167" s="59">
        <v>6896</v>
      </c>
      <c r="I167" s="18">
        <f t="shared" si="16"/>
        <v>6586.8</v>
      </c>
    </row>
    <row r="168" spans="3:9" ht="12.75">
      <c r="C168" s="56" t="s">
        <v>115</v>
      </c>
      <c r="D168" s="59">
        <v>265447</v>
      </c>
      <c r="E168" s="59">
        <v>264233</v>
      </c>
      <c r="F168" s="59">
        <v>262573</v>
      </c>
      <c r="G168" s="59">
        <v>261436</v>
      </c>
      <c r="H168" s="59">
        <v>261903</v>
      </c>
      <c r="I168" s="18">
        <f t="shared" si="16"/>
        <v>263118.4</v>
      </c>
    </row>
    <row r="169" spans="3:16" ht="12.75">
      <c r="C169" s="56" t="s">
        <v>116</v>
      </c>
      <c r="D169" s="59">
        <v>14881</v>
      </c>
      <c r="E169" s="59">
        <v>14408</v>
      </c>
      <c r="F169" s="59">
        <v>14009</v>
      </c>
      <c r="G169" s="59">
        <v>13605</v>
      </c>
      <c r="H169" s="59">
        <v>13459</v>
      </c>
      <c r="I169" s="18">
        <f t="shared" si="16"/>
        <v>14072.4</v>
      </c>
      <c r="K169" s="13" t="s">
        <v>65</v>
      </c>
      <c r="L169" s="14"/>
      <c r="M169" s="14"/>
      <c r="N169" s="14"/>
      <c r="O169" s="14"/>
      <c r="P169" s="14"/>
    </row>
    <row r="170" spans="3:9" ht="12.75">
      <c r="C170" s="56" t="s">
        <v>117</v>
      </c>
      <c r="D170" s="59">
        <v>69535</v>
      </c>
      <c r="E170" s="59">
        <v>60513</v>
      </c>
      <c r="F170" s="59">
        <v>65657</v>
      </c>
      <c r="G170" s="59">
        <v>64333</v>
      </c>
      <c r="H170" s="59">
        <v>63390</v>
      </c>
      <c r="I170" s="18">
        <f t="shared" si="16"/>
        <v>64685.6</v>
      </c>
    </row>
    <row r="171" spans="3:16" ht="12.75">
      <c r="C171" s="56" t="s">
        <v>118</v>
      </c>
      <c r="D171" s="59">
        <v>5415</v>
      </c>
      <c r="E171" s="59">
        <v>5458</v>
      </c>
      <c r="F171" s="59">
        <v>5313</v>
      </c>
      <c r="G171" s="59">
        <v>5018</v>
      </c>
      <c r="H171" s="59">
        <v>4938</v>
      </c>
      <c r="I171" s="18">
        <f t="shared" si="16"/>
        <v>5228.4</v>
      </c>
      <c r="K171" s="13" t="s">
        <v>84</v>
      </c>
      <c r="L171" s="182">
        <v>42746.56958333333</v>
      </c>
      <c r="M171" s="14"/>
      <c r="N171" s="14"/>
      <c r="O171" s="14"/>
      <c r="P171" s="14"/>
    </row>
    <row r="172" spans="9:16" ht="12.75">
      <c r="I172" s="18"/>
      <c r="K172" s="13" t="s">
        <v>85</v>
      </c>
      <c r="L172" s="182">
        <v>42755.46700293981</v>
      </c>
      <c r="M172" s="14"/>
      <c r="N172" s="14"/>
      <c r="O172" s="14"/>
      <c r="P172" s="14"/>
    </row>
    <row r="173" spans="3:16" ht="12.75">
      <c r="C173" s="52" t="s">
        <v>107</v>
      </c>
      <c r="D173" s="53"/>
      <c r="E173" s="53"/>
      <c r="F173" s="53"/>
      <c r="G173" s="53"/>
      <c r="H173" s="53"/>
      <c r="I173" s="18"/>
      <c r="K173" s="13" t="s">
        <v>86</v>
      </c>
      <c r="L173" s="13" t="s">
        <v>87</v>
      </c>
      <c r="M173" s="14"/>
      <c r="N173" s="14"/>
      <c r="O173" s="14"/>
      <c r="P173" s="14"/>
    </row>
    <row r="174" spans="3:9" ht="12.75">
      <c r="C174" s="52" t="s">
        <v>0</v>
      </c>
      <c r="D174" s="52" t="s">
        <v>108</v>
      </c>
      <c r="E174" s="53"/>
      <c r="F174" s="53"/>
      <c r="G174" s="53"/>
      <c r="H174" s="53"/>
      <c r="I174" s="18"/>
    </row>
    <row r="175" spans="9:16" ht="12.75">
      <c r="I175" s="18"/>
      <c r="K175" s="13" t="s">
        <v>88</v>
      </c>
      <c r="L175" s="13" t="s">
        <v>89</v>
      </c>
      <c r="M175" s="14"/>
      <c r="N175" s="14"/>
      <c r="O175" s="14"/>
      <c r="P175" s="14"/>
    </row>
    <row r="176" spans="3:16" ht="12.75">
      <c r="C176" s="52" t="s">
        <v>88</v>
      </c>
      <c r="D176" s="52" t="s">
        <v>89</v>
      </c>
      <c r="E176" s="53"/>
      <c r="F176" s="53"/>
      <c r="G176" s="53"/>
      <c r="H176" s="53"/>
      <c r="I176" s="18"/>
      <c r="K176" s="13" t="s">
        <v>66</v>
      </c>
      <c r="L176" s="13" t="s">
        <v>113</v>
      </c>
      <c r="M176" s="14"/>
      <c r="N176" s="14"/>
      <c r="O176" s="14"/>
      <c r="P176" s="14"/>
    </row>
    <row r="177" spans="3:9" ht="12.75">
      <c r="C177" s="52" t="s">
        <v>111</v>
      </c>
      <c r="D177" s="52" t="s">
        <v>73</v>
      </c>
      <c r="E177" s="53"/>
      <c r="F177" s="53"/>
      <c r="G177" s="53"/>
      <c r="H177" s="53"/>
      <c r="I177" s="18"/>
    </row>
    <row r="178" spans="9:16" ht="12.75">
      <c r="I178" s="18"/>
      <c r="K178" s="60" t="s">
        <v>67</v>
      </c>
      <c r="L178" s="60" t="s">
        <v>60</v>
      </c>
      <c r="M178" s="60" t="s">
        <v>61</v>
      </c>
      <c r="N178" s="60" t="s">
        <v>69</v>
      </c>
      <c r="O178" s="60" t="s">
        <v>70</v>
      </c>
      <c r="P178" s="60" t="s">
        <v>71</v>
      </c>
    </row>
    <row r="179" spans="3:16" ht="12.75">
      <c r="C179" s="56" t="s">
        <v>112</v>
      </c>
      <c r="D179" s="56" t="s">
        <v>60</v>
      </c>
      <c r="E179" s="56" t="s">
        <v>61</v>
      </c>
      <c r="F179" s="56" t="s">
        <v>69</v>
      </c>
      <c r="G179" s="56" t="s">
        <v>70</v>
      </c>
      <c r="H179" s="56" t="s">
        <v>71</v>
      </c>
      <c r="I179" s="18"/>
      <c r="K179" s="60" t="s">
        <v>72</v>
      </c>
      <c r="L179" s="46">
        <v>10299638</v>
      </c>
      <c r="M179" s="46">
        <v>10789618</v>
      </c>
      <c r="N179" s="46">
        <v>10479048</v>
      </c>
      <c r="O179" s="46">
        <v>10856423</v>
      </c>
      <c r="P179" s="61" t="s">
        <v>0</v>
      </c>
    </row>
    <row r="180" spans="3:16" ht="12.75">
      <c r="C180" s="56" t="s">
        <v>113</v>
      </c>
      <c r="D180" s="59">
        <v>1569045</v>
      </c>
      <c r="E180" s="59">
        <v>1786485</v>
      </c>
      <c r="F180" s="59">
        <v>1640414</v>
      </c>
      <c r="G180" s="59">
        <v>1648828</v>
      </c>
      <c r="H180" s="57" t="s">
        <v>0</v>
      </c>
      <c r="I180" s="18">
        <f>AVERAGE(D180:G180)</f>
        <v>1661193</v>
      </c>
      <c r="J180" s="22"/>
      <c r="K180" s="60" t="s">
        <v>95</v>
      </c>
      <c r="L180" s="46">
        <v>7755740</v>
      </c>
      <c r="M180" s="46">
        <v>8050895</v>
      </c>
      <c r="N180" s="46">
        <v>7709195</v>
      </c>
      <c r="O180" s="46">
        <v>7896661</v>
      </c>
      <c r="P180" s="61" t="s">
        <v>0</v>
      </c>
    </row>
    <row r="181" spans="3:17" ht="12.75">
      <c r="C181" s="56" t="s">
        <v>114</v>
      </c>
      <c r="D181" s="59">
        <v>56093</v>
      </c>
      <c r="E181" s="59">
        <v>56271</v>
      </c>
      <c r="F181" s="59">
        <v>55512</v>
      </c>
      <c r="G181" s="59">
        <v>52075</v>
      </c>
      <c r="H181" s="57" t="s">
        <v>0</v>
      </c>
      <c r="I181" s="18">
        <f aca="true" t="shared" si="17" ref="I181:I185">AVERAGE(D181:G181)</f>
        <v>54987.75</v>
      </c>
      <c r="J181" s="22"/>
      <c r="K181" s="60" t="s">
        <v>31</v>
      </c>
      <c r="L181" s="46">
        <v>151341</v>
      </c>
      <c r="M181" s="46">
        <v>148560</v>
      </c>
      <c r="N181" s="46">
        <v>144683</v>
      </c>
      <c r="O181" s="46">
        <v>143615</v>
      </c>
      <c r="P181" s="46">
        <v>144785</v>
      </c>
      <c r="Q181" s="21" t="s">
        <v>31</v>
      </c>
    </row>
    <row r="182" spans="3:17" ht="12.75">
      <c r="C182" s="56" t="s">
        <v>115</v>
      </c>
      <c r="D182" s="59">
        <v>1245772</v>
      </c>
      <c r="E182" s="59">
        <v>1242264</v>
      </c>
      <c r="F182" s="59">
        <v>1259568</v>
      </c>
      <c r="G182" s="59">
        <v>1277241</v>
      </c>
      <c r="H182" s="57" t="s">
        <v>0</v>
      </c>
      <c r="I182" s="18">
        <f t="shared" si="17"/>
        <v>1256211.25</v>
      </c>
      <c r="J182" s="22"/>
      <c r="K182" s="60" t="s">
        <v>32</v>
      </c>
      <c r="L182" s="46">
        <v>199083</v>
      </c>
      <c r="M182" s="46">
        <v>192357</v>
      </c>
      <c r="N182" s="46">
        <v>235386</v>
      </c>
      <c r="O182" s="46">
        <v>258856</v>
      </c>
      <c r="P182" s="46">
        <v>322004</v>
      </c>
      <c r="Q182" s="21" t="s">
        <v>32</v>
      </c>
    </row>
    <row r="183" spans="3:17" ht="12.75">
      <c r="C183" s="56" t="s">
        <v>116</v>
      </c>
      <c r="D183" s="59">
        <v>193218</v>
      </c>
      <c r="E183" s="59">
        <v>195372</v>
      </c>
      <c r="F183" s="59">
        <v>193873</v>
      </c>
      <c r="G183" s="59">
        <v>192400</v>
      </c>
      <c r="H183" s="57" t="s">
        <v>0</v>
      </c>
      <c r="I183" s="18">
        <f t="shared" si="17"/>
        <v>193715.75</v>
      </c>
      <c r="J183" s="22"/>
      <c r="K183" s="60" t="s">
        <v>20</v>
      </c>
      <c r="L183" s="46">
        <v>270256</v>
      </c>
      <c r="M183" s="46">
        <v>352700</v>
      </c>
      <c r="N183" s="46">
        <v>349008</v>
      </c>
      <c r="O183" s="46">
        <v>331616</v>
      </c>
      <c r="P183" s="46">
        <v>325667</v>
      </c>
      <c r="Q183" s="21" t="s">
        <v>20</v>
      </c>
    </row>
    <row r="184" spans="3:17" ht="12.75">
      <c r="C184" s="56" t="s">
        <v>117</v>
      </c>
      <c r="D184" s="59">
        <v>334238</v>
      </c>
      <c r="E184" s="59">
        <v>334710</v>
      </c>
      <c r="F184" s="59">
        <v>333602</v>
      </c>
      <c r="G184" s="59">
        <v>334247</v>
      </c>
      <c r="H184" s="57" t="s">
        <v>0</v>
      </c>
      <c r="I184" s="18">
        <f t="shared" si="17"/>
        <v>334199.25</v>
      </c>
      <c r="J184" s="22"/>
      <c r="K184" s="60" t="s">
        <v>33</v>
      </c>
      <c r="L184" s="46">
        <v>190072</v>
      </c>
      <c r="M184" s="46">
        <v>197162</v>
      </c>
      <c r="N184" s="46">
        <v>187164</v>
      </c>
      <c r="O184" s="46">
        <v>193688</v>
      </c>
      <c r="P184" s="46">
        <v>186971</v>
      </c>
      <c r="Q184" s="21" t="s">
        <v>33</v>
      </c>
    </row>
    <row r="185" spans="3:17" ht="12.75">
      <c r="C185" s="56" t="s">
        <v>118</v>
      </c>
      <c r="D185" s="59">
        <v>22398</v>
      </c>
      <c r="E185" s="59">
        <v>21756</v>
      </c>
      <c r="F185" s="59">
        <v>24102</v>
      </c>
      <c r="G185" s="59">
        <v>22164</v>
      </c>
      <c r="H185" s="57" t="s">
        <v>0</v>
      </c>
      <c r="I185" s="18">
        <f t="shared" si="17"/>
        <v>22605</v>
      </c>
      <c r="J185" s="22"/>
      <c r="K185" s="60" t="s">
        <v>73</v>
      </c>
      <c r="L185" s="46">
        <v>1569045</v>
      </c>
      <c r="M185" s="46">
        <v>1786485</v>
      </c>
      <c r="N185" s="46">
        <v>1640414</v>
      </c>
      <c r="O185" s="46">
        <v>1648828</v>
      </c>
      <c r="P185" s="299">
        <v>1648828</v>
      </c>
      <c r="Q185" s="21" t="s">
        <v>73</v>
      </c>
    </row>
    <row r="186" spans="9:17" ht="12.75">
      <c r="I186" s="18"/>
      <c r="K186" s="60" t="s">
        <v>34</v>
      </c>
      <c r="L186" s="46">
        <v>28628</v>
      </c>
      <c r="M186" s="46">
        <v>29803</v>
      </c>
      <c r="N186" s="46">
        <v>32978</v>
      </c>
      <c r="O186" s="46">
        <v>33659</v>
      </c>
      <c r="P186" s="46">
        <v>35806</v>
      </c>
      <c r="Q186" s="21" t="s">
        <v>34</v>
      </c>
    </row>
    <row r="187" spans="3:17" ht="12.75">
      <c r="C187" s="52" t="s">
        <v>107</v>
      </c>
      <c r="D187" s="53"/>
      <c r="E187" s="53"/>
      <c r="F187" s="53"/>
      <c r="G187" s="53"/>
      <c r="H187" s="53"/>
      <c r="I187" s="18"/>
      <c r="K187" s="60" t="s">
        <v>35</v>
      </c>
      <c r="L187" s="46">
        <v>337574</v>
      </c>
      <c r="M187" s="46">
        <v>295795</v>
      </c>
      <c r="N187" s="46">
        <v>296536</v>
      </c>
      <c r="O187" s="46">
        <v>353044</v>
      </c>
      <c r="P187" s="299">
        <v>353044</v>
      </c>
      <c r="Q187" s="21" t="s">
        <v>35</v>
      </c>
    </row>
    <row r="188" spans="3:17" ht="12.75">
      <c r="C188" s="52" t="s">
        <v>0</v>
      </c>
      <c r="D188" s="52" t="s">
        <v>108</v>
      </c>
      <c r="E188" s="53"/>
      <c r="F188" s="53"/>
      <c r="G188" s="53"/>
      <c r="H188" s="53"/>
      <c r="I188" s="18"/>
      <c r="K188" s="60" t="s">
        <v>36</v>
      </c>
      <c r="L188" s="46">
        <v>213000</v>
      </c>
      <c r="M188" s="46">
        <v>181394</v>
      </c>
      <c r="N188" s="46">
        <v>175445</v>
      </c>
      <c r="O188" s="46">
        <v>182534</v>
      </c>
      <c r="P188" s="46">
        <v>180931</v>
      </c>
      <c r="Q188" s="21" t="s">
        <v>36</v>
      </c>
    </row>
    <row r="189" spans="9:17" ht="12.75">
      <c r="I189" s="18"/>
      <c r="K189" s="60" t="s">
        <v>37</v>
      </c>
      <c r="L189" s="46">
        <v>940984</v>
      </c>
      <c r="M189" s="46">
        <v>846697</v>
      </c>
      <c r="N189" s="46">
        <v>843410</v>
      </c>
      <c r="O189" s="46">
        <v>961507</v>
      </c>
      <c r="P189" s="46">
        <v>1101895</v>
      </c>
      <c r="Q189" s="21" t="s">
        <v>37</v>
      </c>
    </row>
    <row r="190" spans="3:17" ht="12.75">
      <c r="C190" s="52" t="s">
        <v>88</v>
      </c>
      <c r="D190" s="52" t="s">
        <v>89</v>
      </c>
      <c r="E190" s="53"/>
      <c r="F190" s="53"/>
      <c r="G190" s="53"/>
      <c r="H190" s="53"/>
      <c r="I190" s="18"/>
      <c r="K190" s="60" t="s">
        <v>22</v>
      </c>
      <c r="L190" s="46">
        <v>2080333</v>
      </c>
      <c r="M190" s="46">
        <v>2332390</v>
      </c>
      <c r="N190" s="46">
        <v>2024722</v>
      </c>
      <c r="O190" s="46">
        <v>2143866</v>
      </c>
      <c r="P190" s="46">
        <v>2200536</v>
      </c>
      <c r="Q190" s="21" t="s">
        <v>22</v>
      </c>
    </row>
    <row r="191" spans="3:17" ht="12.75">
      <c r="C191" s="52" t="s">
        <v>111</v>
      </c>
      <c r="D191" s="52" t="s">
        <v>34</v>
      </c>
      <c r="E191" s="53"/>
      <c r="F191" s="53"/>
      <c r="G191" s="53"/>
      <c r="H191" s="53"/>
      <c r="I191" s="18"/>
      <c r="K191" s="60" t="s">
        <v>38</v>
      </c>
      <c r="L191" s="46">
        <v>109345</v>
      </c>
      <c r="M191" s="46">
        <v>125015</v>
      </c>
      <c r="N191" s="46">
        <v>106884</v>
      </c>
      <c r="O191" s="46">
        <v>77920</v>
      </c>
      <c r="P191" s="46">
        <v>73680</v>
      </c>
      <c r="Q191" s="21" t="s">
        <v>38</v>
      </c>
    </row>
    <row r="192" spans="9:17" ht="12.75">
      <c r="I192" s="18"/>
      <c r="K192" s="60" t="s">
        <v>39</v>
      </c>
      <c r="L192" s="46">
        <v>496637</v>
      </c>
      <c r="M192" s="46">
        <v>515966</v>
      </c>
      <c r="N192" s="46">
        <v>683566</v>
      </c>
      <c r="O192" s="46">
        <v>546542</v>
      </c>
      <c r="P192" s="46">
        <v>505126</v>
      </c>
      <c r="Q192" s="21" t="s">
        <v>39</v>
      </c>
    </row>
    <row r="193" spans="3:17" ht="12.75">
      <c r="C193" s="56" t="s">
        <v>112</v>
      </c>
      <c r="D193" s="56" t="s">
        <v>60</v>
      </c>
      <c r="E193" s="56" t="s">
        <v>61</v>
      </c>
      <c r="F193" s="56" t="s">
        <v>69</v>
      </c>
      <c r="G193" s="56" t="s">
        <v>70</v>
      </c>
      <c r="H193" s="56" t="s">
        <v>71</v>
      </c>
      <c r="I193" s="18"/>
      <c r="K193" s="60" t="s">
        <v>40</v>
      </c>
      <c r="L193" s="46">
        <v>4276</v>
      </c>
      <c r="M193" s="46">
        <v>5086</v>
      </c>
      <c r="N193" s="46">
        <v>4881</v>
      </c>
      <c r="O193" s="46">
        <v>3147</v>
      </c>
      <c r="P193" s="46">
        <v>3147</v>
      </c>
      <c r="Q193" s="21" t="s">
        <v>40</v>
      </c>
    </row>
    <row r="194" spans="3:17" ht="12.75">
      <c r="C194" s="56" t="s">
        <v>113</v>
      </c>
      <c r="D194" s="59">
        <v>28628</v>
      </c>
      <c r="E194" s="59">
        <v>29803</v>
      </c>
      <c r="F194" s="59">
        <v>32978</v>
      </c>
      <c r="G194" s="59">
        <v>33659</v>
      </c>
      <c r="H194" s="59">
        <v>35806</v>
      </c>
      <c r="I194" s="18">
        <f t="shared" si="16"/>
        <v>32174.8</v>
      </c>
      <c r="K194" s="60" t="s">
        <v>41</v>
      </c>
      <c r="L194" s="46">
        <v>59500</v>
      </c>
      <c r="M194" s="46">
        <v>59800</v>
      </c>
      <c r="N194" s="46">
        <v>65200</v>
      </c>
      <c r="O194" s="46">
        <v>69700</v>
      </c>
      <c r="P194" s="46">
        <v>72900</v>
      </c>
      <c r="Q194" s="21" t="s">
        <v>41</v>
      </c>
    </row>
    <row r="195" spans="3:17" ht="12.75">
      <c r="C195" s="56" t="s">
        <v>114</v>
      </c>
      <c r="D195" s="59">
        <v>93</v>
      </c>
      <c r="E195" s="59">
        <v>17</v>
      </c>
      <c r="F195" s="59">
        <v>16</v>
      </c>
      <c r="G195" s="59">
        <v>16</v>
      </c>
      <c r="H195" s="59">
        <v>16</v>
      </c>
      <c r="I195" s="18">
        <f t="shared" si="16"/>
        <v>31.6</v>
      </c>
      <c r="K195" s="60" t="s">
        <v>42</v>
      </c>
      <c r="L195" s="46">
        <v>143200</v>
      </c>
      <c r="M195" s="46">
        <v>147000</v>
      </c>
      <c r="N195" s="46">
        <v>150000</v>
      </c>
      <c r="O195" s="46">
        <v>154000</v>
      </c>
      <c r="P195" s="46">
        <v>154000</v>
      </c>
      <c r="Q195" s="21" t="s">
        <v>42</v>
      </c>
    </row>
    <row r="196" spans="3:17" ht="12.75">
      <c r="C196" s="56" t="s">
        <v>115</v>
      </c>
      <c r="D196" s="59">
        <v>21862</v>
      </c>
      <c r="E196" s="59">
        <v>22282</v>
      </c>
      <c r="F196" s="59">
        <v>22428</v>
      </c>
      <c r="G196" s="59">
        <v>23003</v>
      </c>
      <c r="H196" s="59">
        <v>23067</v>
      </c>
      <c r="I196" s="18">
        <f t="shared" si="16"/>
        <v>22528.4</v>
      </c>
      <c r="K196" s="60" t="s">
        <v>29</v>
      </c>
      <c r="L196" s="46">
        <v>13354</v>
      </c>
      <c r="M196" s="46">
        <v>14867</v>
      </c>
      <c r="N196" s="46">
        <v>13675</v>
      </c>
      <c r="O196" s="46">
        <v>13944</v>
      </c>
      <c r="P196" s="46">
        <v>13944</v>
      </c>
      <c r="Q196" s="21" t="s">
        <v>29</v>
      </c>
    </row>
    <row r="197" spans="3:17" ht="12.75">
      <c r="C197" s="56" t="s">
        <v>116</v>
      </c>
      <c r="D197" s="59">
        <v>9145</v>
      </c>
      <c r="E197" s="59">
        <v>11696</v>
      </c>
      <c r="F197" s="59">
        <v>12717</v>
      </c>
      <c r="G197" s="59">
        <v>6659</v>
      </c>
      <c r="H197" s="59">
        <v>6514</v>
      </c>
      <c r="I197" s="18">
        <f t="shared" si="16"/>
        <v>9346.2</v>
      </c>
      <c r="K197" s="60" t="s">
        <v>26</v>
      </c>
      <c r="L197" s="46">
        <v>281428</v>
      </c>
      <c r="M197" s="46">
        <v>301825</v>
      </c>
      <c r="N197" s="46">
        <v>312940</v>
      </c>
      <c r="O197" s="46">
        <v>342949</v>
      </c>
      <c r="P197" s="46">
        <v>326753</v>
      </c>
      <c r="Q197" s="21" t="s">
        <v>26</v>
      </c>
    </row>
    <row r="198" spans="3:17" ht="12.75">
      <c r="C198" s="56" t="s">
        <v>117</v>
      </c>
      <c r="D198" s="59">
        <v>5885</v>
      </c>
      <c r="E198" s="59">
        <v>5260</v>
      </c>
      <c r="F198" s="59">
        <v>6217</v>
      </c>
      <c r="G198" s="59">
        <v>5539</v>
      </c>
      <c r="H198" s="59">
        <v>6441</v>
      </c>
      <c r="I198" s="18">
        <f t="shared" si="16"/>
        <v>5868.4</v>
      </c>
      <c r="K198" s="60" t="s">
        <v>43</v>
      </c>
      <c r="L198" s="46">
        <v>636</v>
      </c>
      <c r="M198" s="46">
        <v>636</v>
      </c>
      <c r="N198" s="46">
        <v>636</v>
      </c>
      <c r="O198" s="46">
        <v>636</v>
      </c>
      <c r="P198" s="46">
        <v>636</v>
      </c>
      <c r="Q198" s="21" t="s">
        <v>43</v>
      </c>
    </row>
    <row r="199" spans="3:17" ht="12.75">
      <c r="C199" s="56" t="s">
        <v>118</v>
      </c>
      <c r="D199" s="59">
        <v>139</v>
      </c>
      <c r="E199" s="59">
        <v>149</v>
      </c>
      <c r="F199" s="59">
        <v>142</v>
      </c>
      <c r="G199" s="59">
        <v>154</v>
      </c>
      <c r="H199" s="59">
        <v>165</v>
      </c>
      <c r="I199" s="18">
        <f t="shared" si="16"/>
        <v>149.8</v>
      </c>
      <c r="K199" s="60" t="s">
        <v>18</v>
      </c>
      <c r="L199" s="46">
        <v>205211</v>
      </c>
      <c r="M199" s="46">
        <v>200420</v>
      </c>
      <c r="N199" s="46">
        <v>199520</v>
      </c>
      <c r="O199" s="46">
        <v>191654</v>
      </c>
      <c r="P199" s="46">
        <v>191654</v>
      </c>
      <c r="Q199" s="21" t="s">
        <v>18</v>
      </c>
    </row>
    <row r="200" spans="9:17" ht="12.75">
      <c r="I200" s="18"/>
      <c r="K200" s="60" t="s">
        <v>44</v>
      </c>
      <c r="L200" s="46">
        <v>117000</v>
      </c>
      <c r="M200" s="46">
        <v>98000</v>
      </c>
      <c r="N200" s="46">
        <v>106000</v>
      </c>
      <c r="O200" s="46">
        <v>108558</v>
      </c>
      <c r="P200" s="46">
        <v>106468</v>
      </c>
      <c r="Q200" s="21" t="s">
        <v>44</v>
      </c>
    </row>
    <row r="201" spans="3:17" ht="12.75">
      <c r="C201" s="52" t="s">
        <v>107</v>
      </c>
      <c r="D201" s="53"/>
      <c r="E201" s="53"/>
      <c r="F201" s="53"/>
      <c r="G201" s="53"/>
      <c r="H201" s="53"/>
      <c r="I201" s="18"/>
      <c r="K201" s="60" t="s">
        <v>25</v>
      </c>
      <c r="L201" s="46">
        <v>1027430</v>
      </c>
      <c r="M201" s="46">
        <v>1091065</v>
      </c>
      <c r="N201" s="46">
        <v>1094673</v>
      </c>
      <c r="O201" s="46">
        <v>1201967</v>
      </c>
      <c r="P201" s="46">
        <v>1098455</v>
      </c>
      <c r="Q201" s="21" t="s">
        <v>25</v>
      </c>
    </row>
    <row r="202" spans="3:17" ht="12.75">
      <c r="C202" s="52" t="s">
        <v>0</v>
      </c>
      <c r="D202" s="52" t="s">
        <v>108</v>
      </c>
      <c r="E202" s="53"/>
      <c r="F202" s="53"/>
      <c r="G202" s="53"/>
      <c r="H202" s="53"/>
      <c r="I202" s="18"/>
      <c r="K202" s="60" t="s">
        <v>27</v>
      </c>
      <c r="L202" s="46">
        <v>100249</v>
      </c>
      <c r="M202" s="46">
        <v>95088</v>
      </c>
      <c r="N202" s="46">
        <v>106864</v>
      </c>
      <c r="O202" s="46">
        <v>110643</v>
      </c>
      <c r="P202" s="46">
        <v>122842</v>
      </c>
      <c r="Q202" s="21" t="s">
        <v>27</v>
      </c>
    </row>
    <row r="203" spans="9:17" ht="12.75">
      <c r="I203" s="18"/>
      <c r="K203" s="60" t="s">
        <v>45</v>
      </c>
      <c r="L203" s="46">
        <v>305757</v>
      </c>
      <c r="M203" s="46">
        <v>313333</v>
      </c>
      <c r="N203" s="46">
        <v>289963</v>
      </c>
      <c r="O203" s="46">
        <v>344468</v>
      </c>
      <c r="P203" s="46">
        <v>303562</v>
      </c>
      <c r="Q203" s="21" t="s">
        <v>45</v>
      </c>
    </row>
    <row r="204" spans="3:17" ht="12.75">
      <c r="C204" s="52" t="s">
        <v>88</v>
      </c>
      <c r="D204" s="52" t="s">
        <v>89</v>
      </c>
      <c r="E204" s="53"/>
      <c r="F204" s="53"/>
      <c r="G204" s="53"/>
      <c r="H204" s="53"/>
      <c r="I204" s="18"/>
      <c r="K204" s="60" t="s">
        <v>23</v>
      </c>
      <c r="L204" s="46">
        <v>27486</v>
      </c>
      <c r="M204" s="46">
        <v>27134</v>
      </c>
      <c r="N204" s="46">
        <v>26300</v>
      </c>
      <c r="O204" s="46">
        <v>27263</v>
      </c>
      <c r="P204" s="46">
        <v>28612</v>
      </c>
      <c r="Q204" s="21" t="s">
        <v>23</v>
      </c>
    </row>
    <row r="205" spans="3:17" ht="12.75">
      <c r="C205" s="52" t="s">
        <v>111</v>
      </c>
      <c r="D205" s="52" t="s">
        <v>35</v>
      </c>
      <c r="E205" s="53"/>
      <c r="F205" s="53"/>
      <c r="G205" s="53"/>
      <c r="H205" s="53"/>
      <c r="I205" s="18"/>
      <c r="K205" s="60" t="s">
        <v>46</v>
      </c>
      <c r="L205" s="46">
        <v>86873</v>
      </c>
      <c r="M205" s="46">
        <v>92969</v>
      </c>
      <c r="N205" s="46">
        <v>101004</v>
      </c>
      <c r="O205" s="46">
        <v>113581</v>
      </c>
      <c r="P205" s="46">
        <v>119036</v>
      </c>
      <c r="Q205" s="21" t="s">
        <v>46</v>
      </c>
    </row>
    <row r="206" spans="9:17" ht="12.75">
      <c r="I206" s="18"/>
      <c r="K206" s="60" t="s">
        <v>24</v>
      </c>
      <c r="L206" s="46">
        <v>156523</v>
      </c>
      <c r="M206" s="46">
        <v>146189</v>
      </c>
      <c r="N206" s="46">
        <v>138900</v>
      </c>
      <c r="O206" s="46">
        <v>138136</v>
      </c>
      <c r="P206" s="46">
        <v>147373</v>
      </c>
      <c r="Q206" s="21" t="s">
        <v>24</v>
      </c>
    </row>
    <row r="207" spans="3:17" ht="12.75">
      <c r="C207" s="56" t="s">
        <v>112</v>
      </c>
      <c r="D207" s="56" t="s">
        <v>60</v>
      </c>
      <c r="E207" s="56" t="s">
        <v>61</v>
      </c>
      <c r="F207" s="56" t="s">
        <v>69</v>
      </c>
      <c r="G207" s="56" t="s">
        <v>70</v>
      </c>
      <c r="H207" s="56" t="s">
        <v>71</v>
      </c>
      <c r="I207" s="18"/>
      <c r="K207" s="60" t="s">
        <v>47</v>
      </c>
      <c r="L207" s="46">
        <v>168000</v>
      </c>
      <c r="M207" s="46">
        <v>169800</v>
      </c>
      <c r="N207" s="46">
        <v>148100</v>
      </c>
      <c r="O207" s="46">
        <v>161100</v>
      </c>
      <c r="P207" s="299">
        <v>161100</v>
      </c>
      <c r="Q207" s="21" t="s">
        <v>47</v>
      </c>
    </row>
    <row r="208" spans="3:17" ht="12.75">
      <c r="C208" s="56" t="s">
        <v>113</v>
      </c>
      <c r="D208" s="59">
        <v>337574</v>
      </c>
      <c r="E208" s="59">
        <v>295795</v>
      </c>
      <c r="F208" s="59">
        <v>296536</v>
      </c>
      <c r="G208" s="59">
        <v>353044</v>
      </c>
      <c r="H208" s="57" t="s">
        <v>0</v>
      </c>
      <c r="I208" s="18">
        <f>AVERAGE(D208:G208)</f>
        <v>320737.25</v>
      </c>
      <c r="J208" s="22"/>
      <c r="K208" s="60" t="s">
        <v>21</v>
      </c>
      <c r="L208" s="46">
        <v>1016417</v>
      </c>
      <c r="M208" s="46">
        <v>1022082</v>
      </c>
      <c r="N208" s="46">
        <v>1000196</v>
      </c>
      <c r="O208" s="46">
        <v>999002</v>
      </c>
      <c r="P208" s="46">
        <v>1060000</v>
      </c>
      <c r="Q208" s="21" t="s">
        <v>21</v>
      </c>
    </row>
    <row r="209" spans="3:18" ht="12.75">
      <c r="C209" s="56" t="s">
        <v>114</v>
      </c>
      <c r="D209" s="59">
        <v>1939</v>
      </c>
      <c r="E209" s="59">
        <v>1949</v>
      </c>
      <c r="F209" s="59">
        <v>1941</v>
      </c>
      <c r="G209" s="59">
        <v>1729</v>
      </c>
      <c r="H209" s="57" t="s">
        <v>0</v>
      </c>
      <c r="I209" s="18">
        <f aca="true" t="shared" si="18" ref="I209:I213">AVERAGE(D209:G209)</f>
        <v>1889.5</v>
      </c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3:18" ht="12.75">
      <c r="C210" s="56" t="s">
        <v>115</v>
      </c>
      <c r="D210" s="59">
        <v>443858</v>
      </c>
      <c r="E210" s="59">
        <v>439061</v>
      </c>
      <c r="F210" s="59">
        <v>452976</v>
      </c>
      <c r="G210" s="59">
        <v>462299</v>
      </c>
      <c r="H210" s="57" t="s">
        <v>0</v>
      </c>
      <c r="I210" s="18">
        <f t="shared" si="18"/>
        <v>449548.5</v>
      </c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3:10" ht="12.75">
      <c r="C211" s="56" t="s">
        <v>116</v>
      </c>
      <c r="D211" s="59">
        <v>35721</v>
      </c>
      <c r="E211" s="59">
        <v>34841</v>
      </c>
      <c r="F211" s="59">
        <v>34782</v>
      </c>
      <c r="G211" s="59">
        <v>34669</v>
      </c>
      <c r="H211" s="57" t="s">
        <v>0</v>
      </c>
      <c r="I211" s="18">
        <f t="shared" si="18"/>
        <v>35003.25</v>
      </c>
      <c r="J211" s="22"/>
    </row>
    <row r="212" spans="3:16" ht="12.75">
      <c r="C212" s="56" t="s">
        <v>117</v>
      </c>
      <c r="D212" s="59">
        <v>47517</v>
      </c>
      <c r="E212" s="59">
        <v>47377</v>
      </c>
      <c r="F212" s="59">
        <v>47140</v>
      </c>
      <c r="G212" s="59">
        <v>46569</v>
      </c>
      <c r="H212" s="57" t="s">
        <v>0</v>
      </c>
      <c r="I212" s="18">
        <f t="shared" si="18"/>
        <v>47150.75</v>
      </c>
      <c r="J212" s="22"/>
      <c r="K212" s="13" t="s">
        <v>107</v>
      </c>
      <c r="L212" s="14"/>
      <c r="M212" s="14"/>
      <c r="N212" s="14"/>
      <c r="O212" s="14"/>
      <c r="P212" s="14"/>
    </row>
    <row r="213" spans="3:16" ht="12.75">
      <c r="C213" s="56" t="s">
        <v>118</v>
      </c>
      <c r="D213" s="59">
        <v>843</v>
      </c>
      <c r="E213" s="59">
        <v>893</v>
      </c>
      <c r="F213" s="59">
        <v>931</v>
      </c>
      <c r="G213" s="59">
        <v>922</v>
      </c>
      <c r="H213" s="57" t="s">
        <v>0</v>
      </c>
      <c r="I213" s="18">
        <f t="shared" si="18"/>
        <v>897.25</v>
      </c>
      <c r="J213" s="22"/>
      <c r="K213" s="13" t="s">
        <v>0</v>
      </c>
      <c r="L213" s="13" t="s">
        <v>108</v>
      </c>
      <c r="M213" s="14"/>
      <c r="N213" s="14"/>
      <c r="O213" s="14"/>
      <c r="P213" s="14"/>
    </row>
    <row r="214" ht="12.75">
      <c r="I214" s="18"/>
    </row>
    <row r="215" spans="3:16" ht="12.75">
      <c r="C215" s="52" t="s">
        <v>107</v>
      </c>
      <c r="D215" s="53"/>
      <c r="E215" s="53"/>
      <c r="F215" s="53"/>
      <c r="G215" s="53"/>
      <c r="H215" s="53"/>
      <c r="I215" s="18"/>
      <c r="K215" s="13" t="s">
        <v>88</v>
      </c>
      <c r="L215" s="13" t="s">
        <v>89</v>
      </c>
      <c r="M215" s="14"/>
      <c r="N215" s="14"/>
      <c r="O215" s="14"/>
      <c r="P215" s="14"/>
    </row>
    <row r="216" spans="3:16" ht="12.75">
      <c r="C216" s="52" t="s">
        <v>0</v>
      </c>
      <c r="D216" s="52" t="s">
        <v>108</v>
      </c>
      <c r="E216" s="53"/>
      <c r="F216" s="53"/>
      <c r="G216" s="53"/>
      <c r="H216" s="53"/>
      <c r="I216" s="18"/>
      <c r="K216" s="13" t="s">
        <v>66</v>
      </c>
      <c r="L216" s="13" t="s">
        <v>115</v>
      </c>
      <c r="M216" s="14"/>
      <c r="N216" s="14"/>
      <c r="O216" s="14"/>
      <c r="P216" s="14"/>
    </row>
    <row r="217" ht="12.75">
      <c r="I217" s="18"/>
    </row>
    <row r="218" spans="3:16" ht="12.75">
      <c r="C218" s="52" t="s">
        <v>88</v>
      </c>
      <c r="D218" s="52" t="s">
        <v>89</v>
      </c>
      <c r="E218" s="53"/>
      <c r="F218" s="53"/>
      <c r="G218" s="53"/>
      <c r="H218" s="53"/>
      <c r="I218" s="18"/>
      <c r="K218" s="60" t="s">
        <v>67</v>
      </c>
      <c r="L218" s="60" t="s">
        <v>60</v>
      </c>
      <c r="M218" s="60" t="s">
        <v>61</v>
      </c>
      <c r="N218" s="60" t="s">
        <v>69</v>
      </c>
      <c r="O218" s="60" t="s">
        <v>70</v>
      </c>
      <c r="P218" s="60" t="s">
        <v>71</v>
      </c>
    </row>
    <row r="219" spans="3:16" ht="12.75">
      <c r="C219" s="52" t="s">
        <v>111</v>
      </c>
      <c r="D219" s="52" t="s">
        <v>36</v>
      </c>
      <c r="E219" s="53"/>
      <c r="F219" s="53"/>
      <c r="G219" s="53"/>
      <c r="H219" s="53"/>
      <c r="I219" s="18"/>
      <c r="K219" s="60" t="s">
        <v>72</v>
      </c>
      <c r="L219" s="46">
        <v>9425057</v>
      </c>
      <c r="M219" s="46">
        <v>9305348</v>
      </c>
      <c r="N219" s="46">
        <v>9202875</v>
      </c>
      <c r="O219" s="46">
        <v>9225668</v>
      </c>
      <c r="P219" s="61" t="s">
        <v>0</v>
      </c>
    </row>
    <row r="220" spans="9:16" ht="12.75">
      <c r="I220" s="18"/>
      <c r="K220" s="60" t="s">
        <v>95</v>
      </c>
      <c r="L220" s="46">
        <v>7874911</v>
      </c>
      <c r="M220" s="46">
        <v>7780991</v>
      </c>
      <c r="N220" s="46">
        <v>7708134</v>
      </c>
      <c r="O220" s="46">
        <v>7751134</v>
      </c>
      <c r="P220" s="61" t="s">
        <v>0</v>
      </c>
    </row>
    <row r="221" spans="3:17" ht="12.75">
      <c r="C221" s="56" t="s">
        <v>112</v>
      </c>
      <c r="D221" s="56" t="s">
        <v>60</v>
      </c>
      <c r="E221" s="56" t="s">
        <v>61</v>
      </c>
      <c r="F221" s="56" t="s">
        <v>69</v>
      </c>
      <c r="G221" s="56" t="s">
        <v>70</v>
      </c>
      <c r="H221" s="56" t="s">
        <v>71</v>
      </c>
      <c r="I221" s="18"/>
      <c r="K221" s="60" t="s">
        <v>31</v>
      </c>
      <c r="L221" s="46">
        <v>237137</v>
      </c>
      <c r="M221" s="46">
        <v>233621</v>
      </c>
      <c r="N221" s="46">
        <v>232281</v>
      </c>
      <c r="O221" s="46">
        <v>233855</v>
      </c>
      <c r="P221" s="46">
        <v>229547</v>
      </c>
      <c r="Q221" s="21" t="s">
        <v>31</v>
      </c>
    </row>
    <row r="222" spans="3:17" ht="12.75">
      <c r="C222" s="56" t="s">
        <v>113</v>
      </c>
      <c r="D222" s="59">
        <v>213000</v>
      </c>
      <c r="E222" s="59">
        <v>181394</v>
      </c>
      <c r="F222" s="59">
        <v>175445</v>
      </c>
      <c r="G222" s="59">
        <v>182534</v>
      </c>
      <c r="H222" s="59">
        <v>180931</v>
      </c>
      <c r="I222" s="18">
        <f t="shared" si="16"/>
        <v>186660.8</v>
      </c>
      <c r="K222" s="60" t="s">
        <v>32</v>
      </c>
      <c r="L222" s="46">
        <v>96779</v>
      </c>
      <c r="M222" s="46">
        <v>93820</v>
      </c>
      <c r="N222" s="46">
        <v>90971</v>
      </c>
      <c r="O222" s="46">
        <v>89568</v>
      </c>
      <c r="P222" s="46">
        <v>93294</v>
      </c>
      <c r="Q222" s="21" t="s">
        <v>32</v>
      </c>
    </row>
    <row r="223" spans="3:17" ht="12.75">
      <c r="C223" s="56" t="s">
        <v>114</v>
      </c>
      <c r="D223" s="59">
        <v>6</v>
      </c>
      <c r="E223" s="59">
        <v>4</v>
      </c>
      <c r="F223" s="59">
        <v>225</v>
      </c>
      <c r="G223" s="59">
        <v>225</v>
      </c>
      <c r="H223" s="59">
        <v>225</v>
      </c>
      <c r="I223" s="18">
        <f t="shared" si="16"/>
        <v>137</v>
      </c>
      <c r="K223" s="60" t="s">
        <v>20</v>
      </c>
      <c r="L223" s="46">
        <v>108635</v>
      </c>
      <c r="M223" s="46">
        <v>103985</v>
      </c>
      <c r="N223" s="46">
        <v>100750</v>
      </c>
      <c r="O223" s="46">
        <v>99937</v>
      </c>
      <c r="P223" s="46">
        <v>92415</v>
      </c>
      <c r="Q223" s="21" t="s">
        <v>20</v>
      </c>
    </row>
    <row r="224" spans="3:17" ht="12.75">
      <c r="C224" s="56" t="s">
        <v>115</v>
      </c>
      <c r="D224" s="59">
        <v>294859</v>
      </c>
      <c r="E224" s="59">
        <v>294251</v>
      </c>
      <c r="F224" s="59">
        <v>293626</v>
      </c>
      <c r="G224" s="59">
        <v>294540</v>
      </c>
      <c r="H224" s="59">
        <v>293226</v>
      </c>
      <c r="I224" s="18">
        <f t="shared" si="16"/>
        <v>294100.4</v>
      </c>
      <c r="K224" s="60" t="s">
        <v>33</v>
      </c>
      <c r="L224" s="46">
        <v>265447</v>
      </c>
      <c r="M224" s="46">
        <v>264233</v>
      </c>
      <c r="N224" s="46">
        <v>262573</v>
      </c>
      <c r="O224" s="46">
        <v>261436</v>
      </c>
      <c r="P224" s="46">
        <v>261903</v>
      </c>
      <c r="Q224" s="21" t="s">
        <v>33</v>
      </c>
    </row>
    <row r="225" spans="3:17" ht="12.75">
      <c r="C225" s="56" t="s">
        <v>116</v>
      </c>
      <c r="D225" s="59">
        <v>8418</v>
      </c>
      <c r="E225" s="59">
        <v>9700</v>
      </c>
      <c r="F225" s="59">
        <v>10077</v>
      </c>
      <c r="G225" s="59">
        <v>11088</v>
      </c>
      <c r="H225" s="59">
        <v>11262</v>
      </c>
      <c r="I225" s="18">
        <f t="shared" si="16"/>
        <v>10109</v>
      </c>
      <c r="K225" s="60" t="s">
        <v>73</v>
      </c>
      <c r="L225" s="46">
        <v>1245772</v>
      </c>
      <c r="M225" s="46">
        <v>1242264</v>
      </c>
      <c r="N225" s="46">
        <v>1259568</v>
      </c>
      <c r="O225" s="46">
        <v>1277241</v>
      </c>
      <c r="P225" s="299">
        <v>1277241</v>
      </c>
      <c r="Q225" s="21" t="s">
        <v>73</v>
      </c>
    </row>
    <row r="226" spans="3:17" ht="12.75">
      <c r="C226" s="56" t="s">
        <v>117</v>
      </c>
      <c r="D226" s="59">
        <v>28695</v>
      </c>
      <c r="E226" s="59">
        <v>33386</v>
      </c>
      <c r="F226" s="59">
        <v>32978</v>
      </c>
      <c r="G226" s="59">
        <v>30336</v>
      </c>
      <c r="H226" s="59">
        <v>30866</v>
      </c>
      <c r="I226" s="18">
        <f aca="true" t="shared" si="19" ref="I226:I283">AVERAGE(D226:H226)</f>
        <v>31252.2</v>
      </c>
      <c r="K226" s="60" t="s">
        <v>34</v>
      </c>
      <c r="L226" s="46">
        <v>21862</v>
      </c>
      <c r="M226" s="46">
        <v>22282</v>
      </c>
      <c r="N226" s="46">
        <v>22428</v>
      </c>
      <c r="O226" s="46">
        <v>23003</v>
      </c>
      <c r="P226" s="46">
        <v>23067</v>
      </c>
      <c r="Q226" s="21" t="s">
        <v>34</v>
      </c>
    </row>
    <row r="227" spans="3:17" ht="12.75">
      <c r="C227" s="56" t="s">
        <v>118</v>
      </c>
      <c r="D227" s="59">
        <v>3947</v>
      </c>
      <c r="E227" s="59">
        <v>3663</v>
      </c>
      <c r="F227" s="59">
        <v>3705</v>
      </c>
      <c r="G227" s="59">
        <v>3701</v>
      </c>
      <c r="H227" s="59">
        <v>3862</v>
      </c>
      <c r="I227" s="18">
        <f t="shared" si="19"/>
        <v>3775.6</v>
      </c>
      <c r="K227" s="60" t="s">
        <v>35</v>
      </c>
      <c r="L227" s="46">
        <v>443858</v>
      </c>
      <c r="M227" s="46">
        <v>439061</v>
      </c>
      <c r="N227" s="46">
        <v>452976</v>
      </c>
      <c r="O227" s="46">
        <v>462299</v>
      </c>
      <c r="P227" s="299">
        <v>462299</v>
      </c>
      <c r="Q227" s="21" t="s">
        <v>35</v>
      </c>
    </row>
    <row r="228" spans="9:17" ht="12.75">
      <c r="I228" s="18"/>
      <c r="K228" s="60" t="s">
        <v>36</v>
      </c>
      <c r="L228" s="46">
        <v>294859</v>
      </c>
      <c r="M228" s="46">
        <v>294251</v>
      </c>
      <c r="N228" s="46">
        <v>293626</v>
      </c>
      <c r="O228" s="46">
        <v>294540</v>
      </c>
      <c r="P228" s="46">
        <v>293226</v>
      </c>
      <c r="Q228" s="21" t="s">
        <v>36</v>
      </c>
    </row>
    <row r="229" spans="3:17" ht="12.75">
      <c r="C229" s="52" t="s">
        <v>107</v>
      </c>
      <c r="D229" s="53"/>
      <c r="E229" s="53"/>
      <c r="F229" s="53"/>
      <c r="G229" s="53"/>
      <c r="H229" s="53"/>
      <c r="I229" s="18"/>
      <c r="K229" s="60" t="s">
        <v>37</v>
      </c>
      <c r="L229" s="46">
        <v>788069</v>
      </c>
      <c r="M229" s="46">
        <v>776614</v>
      </c>
      <c r="N229" s="46">
        <v>755122</v>
      </c>
      <c r="O229" s="46">
        <v>743789</v>
      </c>
      <c r="P229" s="46">
        <v>757237</v>
      </c>
      <c r="Q229" s="21" t="s">
        <v>37</v>
      </c>
    </row>
    <row r="230" spans="3:17" ht="12.75">
      <c r="C230" s="52" t="s">
        <v>0</v>
      </c>
      <c r="D230" s="52" t="s">
        <v>108</v>
      </c>
      <c r="E230" s="53"/>
      <c r="F230" s="53"/>
      <c r="G230" s="53"/>
      <c r="H230" s="53"/>
      <c r="I230" s="18"/>
      <c r="K230" s="60" t="s">
        <v>22</v>
      </c>
      <c r="L230" s="46">
        <v>1777207</v>
      </c>
      <c r="M230" s="46">
        <v>1741960</v>
      </c>
      <c r="N230" s="46">
        <v>1705149</v>
      </c>
      <c r="O230" s="46">
        <v>1711695</v>
      </c>
      <c r="P230" s="46">
        <v>1720119</v>
      </c>
      <c r="Q230" s="21" t="s">
        <v>22</v>
      </c>
    </row>
    <row r="231" spans="9:17" ht="12.75">
      <c r="I231" s="18"/>
      <c r="K231" s="60" t="s">
        <v>38</v>
      </c>
      <c r="L231" s="46">
        <v>64554</v>
      </c>
      <c r="M231" s="46">
        <v>63615</v>
      </c>
      <c r="N231" s="46">
        <v>63818</v>
      </c>
      <c r="O231" s="46">
        <v>60397</v>
      </c>
      <c r="P231" s="46">
        <v>61432</v>
      </c>
      <c r="Q231" s="21" t="s">
        <v>38</v>
      </c>
    </row>
    <row r="232" spans="3:17" ht="12.75">
      <c r="C232" s="52" t="s">
        <v>88</v>
      </c>
      <c r="D232" s="52" t="s">
        <v>89</v>
      </c>
      <c r="E232" s="53"/>
      <c r="F232" s="53"/>
      <c r="G232" s="53"/>
      <c r="H232" s="53"/>
      <c r="I232" s="18"/>
      <c r="K232" s="60" t="s">
        <v>39</v>
      </c>
      <c r="L232" s="46">
        <v>838415</v>
      </c>
      <c r="M232" s="46">
        <v>839779</v>
      </c>
      <c r="N232" s="46">
        <v>827222</v>
      </c>
      <c r="O232" s="46">
        <v>836298</v>
      </c>
      <c r="P232" s="46">
        <v>826324</v>
      </c>
      <c r="Q232" s="21" t="s">
        <v>39</v>
      </c>
    </row>
    <row r="233" spans="3:17" ht="12.75">
      <c r="C233" s="52" t="s">
        <v>111</v>
      </c>
      <c r="D233" s="52" t="s">
        <v>37</v>
      </c>
      <c r="E233" s="53"/>
      <c r="F233" s="53"/>
      <c r="G233" s="53"/>
      <c r="H233" s="53"/>
      <c r="I233" s="18"/>
      <c r="K233" s="60" t="s">
        <v>40</v>
      </c>
      <c r="L233" s="46">
        <v>22591</v>
      </c>
      <c r="M233" s="46">
        <v>22251</v>
      </c>
      <c r="N233" s="46">
        <v>21207</v>
      </c>
      <c r="O233" s="46">
        <v>19465</v>
      </c>
      <c r="P233" s="46">
        <v>19465</v>
      </c>
      <c r="Q233" s="21" t="s">
        <v>40</v>
      </c>
    </row>
    <row r="234" spans="9:17" ht="12.75">
      <c r="I234" s="18"/>
      <c r="K234" s="60" t="s">
        <v>41</v>
      </c>
      <c r="L234" s="46">
        <v>34081</v>
      </c>
      <c r="M234" s="46">
        <v>34141</v>
      </c>
      <c r="N234" s="46">
        <v>35122</v>
      </c>
      <c r="O234" s="46">
        <v>36179</v>
      </c>
      <c r="P234" s="46">
        <v>37415</v>
      </c>
      <c r="Q234" s="21" t="s">
        <v>41</v>
      </c>
    </row>
    <row r="235" spans="3:17" ht="12.75">
      <c r="C235" s="56" t="s">
        <v>112</v>
      </c>
      <c r="D235" s="56" t="s">
        <v>60</v>
      </c>
      <c r="E235" s="56" t="s">
        <v>61</v>
      </c>
      <c r="F235" s="56" t="s">
        <v>69</v>
      </c>
      <c r="G235" s="56" t="s">
        <v>70</v>
      </c>
      <c r="H235" s="56" t="s">
        <v>71</v>
      </c>
      <c r="I235" s="18"/>
      <c r="K235" s="60" t="s">
        <v>42</v>
      </c>
      <c r="L235" s="46">
        <v>69976</v>
      </c>
      <c r="M235" s="46">
        <v>67232</v>
      </c>
      <c r="N235" s="46">
        <v>67161</v>
      </c>
      <c r="O235" s="46">
        <v>65954</v>
      </c>
      <c r="P235" s="46">
        <v>67212</v>
      </c>
      <c r="Q235" s="21" t="s">
        <v>42</v>
      </c>
    </row>
    <row r="236" spans="3:17" ht="12.75">
      <c r="C236" s="56" t="s">
        <v>113</v>
      </c>
      <c r="D236" s="59">
        <v>940984</v>
      </c>
      <c r="E236" s="59">
        <v>846697</v>
      </c>
      <c r="F236" s="59">
        <v>843410</v>
      </c>
      <c r="G236" s="59">
        <v>961507</v>
      </c>
      <c r="H236" s="59">
        <v>1101895</v>
      </c>
      <c r="I236" s="18">
        <f t="shared" si="19"/>
        <v>938898.6</v>
      </c>
      <c r="K236" s="60" t="s">
        <v>29</v>
      </c>
      <c r="L236" s="46">
        <v>15328</v>
      </c>
      <c r="M236" s="46">
        <v>14974</v>
      </c>
      <c r="N236" s="46">
        <v>14651</v>
      </c>
      <c r="O236" s="46">
        <v>14930</v>
      </c>
      <c r="P236" s="46">
        <v>15144</v>
      </c>
      <c r="Q236" s="21" t="s">
        <v>29</v>
      </c>
    </row>
    <row r="237" spans="3:17" ht="12.75">
      <c r="C237" s="56" t="s">
        <v>114</v>
      </c>
      <c r="D237" s="59">
        <v>46191</v>
      </c>
      <c r="E237" s="59">
        <v>47264</v>
      </c>
      <c r="F237" s="59">
        <v>47364</v>
      </c>
      <c r="G237" s="59">
        <v>49530</v>
      </c>
      <c r="H237" s="59">
        <v>49530</v>
      </c>
      <c r="I237" s="18">
        <f t="shared" si="19"/>
        <v>47975.8</v>
      </c>
      <c r="K237" s="60" t="s">
        <v>26</v>
      </c>
      <c r="L237" s="46">
        <v>112172</v>
      </c>
      <c r="M237" s="46">
        <v>116767</v>
      </c>
      <c r="N237" s="46">
        <v>120754</v>
      </c>
      <c r="O237" s="46">
        <v>121220</v>
      </c>
      <c r="P237" s="46">
        <v>124750</v>
      </c>
      <c r="Q237" s="21" t="s">
        <v>26</v>
      </c>
    </row>
    <row r="238" spans="3:17" ht="12.75">
      <c r="C238" s="56" t="s">
        <v>115</v>
      </c>
      <c r="D238" s="59">
        <v>788069</v>
      </c>
      <c r="E238" s="59">
        <v>776614</v>
      </c>
      <c r="F238" s="59">
        <v>755122</v>
      </c>
      <c r="G238" s="59">
        <v>743789</v>
      </c>
      <c r="H238" s="59">
        <v>757237</v>
      </c>
      <c r="I238" s="18">
        <f t="shared" si="19"/>
        <v>764166.2</v>
      </c>
      <c r="K238" s="60" t="s">
        <v>43</v>
      </c>
      <c r="L238" s="46">
        <v>2636</v>
      </c>
      <c r="M238" s="46">
        <v>2349</v>
      </c>
      <c r="N238" s="46">
        <v>2325</v>
      </c>
      <c r="O238" s="46">
        <v>2409</v>
      </c>
      <c r="P238" s="46">
        <v>2380</v>
      </c>
      <c r="Q238" s="21" t="s">
        <v>43</v>
      </c>
    </row>
    <row r="239" spans="3:17" ht="12.75">
      <c r="C239" s="56" t="s">
        <v>116</v>
      </c>
      <c r="D239" s="59">
        <v>108800</v>
      </c>
      <c r="E239" s="59">
        <v>112469</v>
      </c>
      <c r="F239" s="59">
        <v>108720</v>
      </c>
      <c r="G239" s="59">
        <v>107827</v>
      </c>
      <c r="H239" s="59">
        <v>108234</v>
      </c>
      <c r="I239" s="18">
        <f t="shared" si="19"/>
        <v>109210</v>
      </c>
      <c r="K239" s="60" t="s">
        <v>18</v>
      </c>
      <c r="L239" s="46">
        <v>423833</v>
      </c>
      <c r="M239" s="46">
        <v>405541</v>
      </c>
      <c r="N239" s="46">
        <v>382499</v>
      </c>
      <c r="O239" s="46">
        <v>393739</v>
      </c>
      <c r="P239" s="46">
        <v>408670</v>
      </c>
      <c r="Q239" s="21" t="s">
        <v>18</v>
      </c>
    </row>
    <row r="240" spans="3:17" ht="12.75">
      <c r="C240" s="56" t="s">
        <v>117</v>
      </c>
      <c r="D240" s="59">
        <v>151609</v>
      </c>
      <c r="E240" s="59">
        <v>143765</v>
      </c>
      <c r="F240" s="59">
        <v>115704</v>
      </c>
      <c r="G240" s="59">
        <v>126758</v>
      </c>
      <c r="H240" s="59">
        <v>130460</v>
      </c>
      <c r="I240" s="18">
        <f t="shared" si="19"/>
        <v>133659.2</v>
      </c>
      <c r="K240" s="60" t="s">
        <v>44</v>
      </c>
      <c r="L240" s="46">
        <v>168686</v>
      </c>
      <c r="M240" s="46">
        <v>166268</v>
      </c>
      <c r="N240" s="46">
        <v>165020</v>
      </c>
      <c r="O240" s="46">
        <v>164513</v>
      </c>
      <c r="P240" s="46">
        <v>164513</v>
      </c>
      <c r="Q240" s="21" t="s">
        <v>44</v>
      </c>
    </row>
    <row r="241" spans="3:17" ht="12.75">
      <c r="C241" s="56" t="s">
        <v>118</v>
      </c>
      <c r="D241" s="59">
        <v>20657</v>
      </c>
      <c r="E241" s="59">
        <v>21751</v>
      </c>
      <c r="F241" s="59">
        <v>21274</v>
      </c>
      <c r="G241" s="59">
        <v>21509</v>
      </c>
      <c r="H241" s="59">
        <v>21718</v>
      </c>
      <c r="I241" s="18">
        <f t="shared" si="19"/>
        <v>21381.8</v>
      </c>
      <c r="K241" s="60" t="s">
        <v>25</v>
      </c>
      <c r="L241" s="46">
        <v>559549</v>
      </c>
      <c r="M241" s="46">
        <v>547752</v>
      </c>
      <c r="N241" s="46">
        <v>519909</v>
      </c>
      <c r="O241" s="46">
        <v>508324</v>
      </c>
      <c r="P241" s="46">
        <v>514462</v>
      </c>
      <c r="Q241" s="21" t="s">
        <v>25</v>
      </c>
    </row>
    <row r="242" spans="9:17" ht="12.75">
      <c r="I242" s="18"/>
      <c r="K242" s="60" t="s">
        <v>27</v>
      </c>
      <c r="L242" s="46">
        <v>155698</v>
      </c>
      <c r="M242" s="46">
        <v>155173</v>
      </c>
      <c r="N242" s="46">
        <v>153447</v>
      </c>
      <c r="O242" s="46">
        <v>146841</v>
      </c>
      <c r="P242" s="46">
        <v>150441</v>
      </c>
      <c r="Q242" s="21" t="s">
        <v>27</v>
      </c>
    </row>
    <row r="243" spans="3:17" ht="12.75">
      <c r="C243" s="52" t="s">
        <v>107</v>
      </c>
      <c r="D243" s="53"/>
      <c r="E243" s="53"/>
      <c r="F243" s="53"/>
      <c r="G243" s="53"/>
      <c r="H243" s="53"/>
      <c r="I243" s="18"/>
      <c r="K243" s="60" t="s">
        <v>45</v>
      </c>
      <c r="L243" s="46">
        <v>361122</v>
      </c>
      <c r="M243" s="46">
        <v>357893</v>
      </c>
      <c r="N243" s="46">
        <v>356924</v>
      </c>
      <c r="O243" s="46">
        <v>356015</v>
      </c>
      <c r="P243" s="46">
        <v>350008</v>
      </c>
      <c r="Q243" s="21" t="s">
        <v>45</v>
      </c>
    </row>
    <row r="244" spans="3:17" ht="12.75">
      <c r="C244" s="52" t="s">
        <v>0</v>
      </c>
      <c r="D244" s="52" t="s">
        <v>108</v>
      </c>
      <c r="E244" s="53"/>
      <c r="F244" s="53"/>
      <c r="G244" s="53"/>
      <c r="H244" s="53"/>
      <c r="I244" s="18"/>
      <c r="K244" s="60" t="s">
        <v>23</v>
      </c>
      <c r="L244" s="46">
        <v>37919</v>
      </c>
      <c r="M244" s="46">
        <v>36559</v>
      </c>
      <c r="N244" s="46">
        <v>36036</v>
      </c>
      <c r="O244" s="46">
        <v>35587</v>
      </c>
      <c r="P244" s="46">
        <v>36421</v>
      </c>
      <c r="Q244" s="21" t="s">
        <v>23</v>
      </c>
    </row>
    <row r="245" spans="9:17" ht="12.75">
      <c r="I245" s="18"/>
      <c r="K245" s="60" t="s">
        <v>46</v>
      </c>
      <c r="L245" s="46">
        <v>58270</v>
      </c>
      <c r="M245" s="46">
        <v>55711</v>
      </c>
      <c r="N245" s="46">
        <v>57336</v>
      </c>
      <c r="O245" s="46">
        <v>56476</v>
      </c>
      <c r="P245" s="46">
        <v>53544</v>
      </c>
      <c r="Q245" s="21" t="s">
        <v>46</v>
      </c>
    </row>
    <row r="246" spans="3:17" ht="12.75">
      <c r="C246" s="52" t="s">
        <v>88</v>
      </c>
      <c r="D246" s="52" t="s">
        <v>89</v>
      </c>
      <c r="E246" s="53"/>
      <c r="F246" s="53"/>
      <c r="G246" s="53"/>
      <c r="H246" s="53"/>
      <c r="I246" s="18"/>
      <c r="K246" s="60" t="s">
        <v>24</v>
      </c>
      <c r="L246" s="46">
        <v>100818</v>
      </c>
      <c r="M246" s="46">
        <v>99694</v>
      </c>
      <c r="N246" s="46">
        <v>98260</v>
      </c>
      <c r="O246" s="46">
        <v>98986</v>
      </c>
      <c r="P246" s="46">
        <v>97510</v>
      </c>
      <c r="Q246" s="21" t="s">
        <v>24</v>
      </c>
    </row>
    <row r="247" spans="3:17" ht="12.75">
      <c r="C247" s="52" t="s">
        <v>111</v>
      </c>
      <c r="D247" s="52" t="s">
        <v>22</v>
      </c>
      <c r="E247" s="53"/>
      <c r="F247" s="53"/>
      <c r="G247" s="53"/>
      <c r="H247" s="53"/>
      <c r="I247" s="18"/>
      <c r="K247" s="60" t="s">
        <v>47</v>
      </c>
      <c r="L247" s="46">
        <v>120492</v>
      </c>
      <c r="M247" s="46">
        <v>118860</v>
      </c>
      <c r="N247" s="46">
        <v>118138</v>
      </c>
      <c r="O247" s="46">
        <v>120505</v>
      </c>
      <c r="P247" s="299">
        <v>120505</v>
      </c>
      <c r="Q247" s="21" t="s">
        <v>47</v>
      </c>
    </row>
    <row r="248" spans="9:17" ht="12.75">
      <c r="I248" s="18"/>
      <c r="K248" s="60" t="s">
        <v>21</v>
      </c>
      <c r="L248" s="46">
        <v>999292</v>
      </c>
      <c r="M248" s="46">
        <v>988698</v>
      </c>
      <c r="N248" s="46">
        <v>987602</v>
      </c>
      <c r="O248" s="46">
        <v>990467</v>
      </c>
      <c r="P248" s="46">
        <v>999952</v>
      </c>
      <c r="Q248" s="21" t="s">
        <v>21</v>
      </c>
    </row>
    <row r="249" spans="3:9" ht="12.75">
      <c r="C249" s="56" t="s">
        <v>112</v>
      </c>
      <c r="D249" s="56" t="s">
        <v>60</v>
      </c>
      <c r="E249" s="56" t="s">
        <v>61</v>
      </c>
      <c r="F249" s="56" t="s">
        <v>69</v>
      </c>
      <c r="G249" s="56" t="s">
        <v>70</v>
      </c>
      <c r="H249" s="56" t="s">
        <v>71</v>
      </c>
      <c r="I249" s="18"/>
    </row>
    <row r="250" spans="3:9" ht="12.75">
      <c r="C250" s="56" t="s">
        <v>113</v>
      </c>
      <c r="D250" s="59">
        <v>2080333</v>
      </c>
      <c r="E250" s="59">
        <v>2332390</v>
      </c>
      <c r="F250" s="59">
        <v>2024722</v>
      </c>
      <c r="G250" s="59">
        <v>2143866</v>
      </c>
      <c r="H250" s="59">
        <v>2200536</v>
      </c>
      <c r="I250" s="18">
        <f t="shared" si="19"/>
        <v>2156369.4</v>
      </c>
    </row>
    <row r="251" spans="3:9" ht="12.75">
      <c r="C251" s="56" t="s">
        <v>114</v>
      </c>
      <c r="D251" s="59">
        <v>30420</v>
      </c>
      <c r="E251" s="59">
        <v>30420</v>
      </c>
      <c r="F251" s="59">
        <v>30420</v>
      </c>
      <c r="G251" s="59">
        <v>30420</v>
      </c>
      <c r="H251" s="59">
        <v>30420</v>
      </c>
      <c r="I251" s="18">
        <f t="shared" si="19"/>
        <v>30420</v>
      </c>
    </row>
    <row r="252" spans="3:16" ht="12.75">
      <c r="C252" s="56" t="s">
        <v>115</v>
      </c>
      <c r="D252" s="59">
        <v>1777207</v>
      </c>
      <c r="E252" s="59">
        <v>1741960</v>
      </c>
      <c r="F252" s="59">
        <v>1705149</v>
      </c>
      <c r="G252" s="59">
        <v>1711695</v>
      </c>
      <c r="H252" s="59">
        <v>1720119</v>
      </c>
      <c r="I252" s="18">
        <f t="shared" si="19"/>
        <v>1731226</v>
      </c>
      <c r="K252" s="13" t="s">
        <v>107</v>
      </c>
      <c r="L252" s="14"/>
      <c r="M252" s="14"/>
      <c r="N252" s="14"/>
      <c r="O252" s="14"/>
      <c r="P252" s="14"/>
    </row>
    <row r="253" spans="3:16" ht="12.75">
      <c r="C253" s="56" t="s">
        <v>116</v>
      </c>
      <c r="D253" s="59">
        <v>307450</v>
      </c>
      <c r="E253" s="59">
        <v>266262</v>
      </c>
      <c r="F253" s="59">
        <v>324967</v>
      </c>
      <c r="G253" s="59">
        <v>314317</v>
      </c>
      <c r="H253" s="59">
        <v>355634</v>
      </c>
      <c r="I253" s="18">
        <f t="shared" si="19"/>
        <v>313726</v>
      </c>
      <c r="K253" s="13" t="s">
        <v>0</v>
      </c>
      <c r="L253" s="13" t="s">
        <v>108</v>
      </c>
      <c r="M253" s="14"/>
      <c r="N253" s="14"/>
      <c r="O253" s="14"/>
      <c r="P253" s="14"/>
    </row>
    <row r="254" spans="3:9" ht="12.75">
      <c r="C254" s="56" t="s">
        <v>117</v>
      </c>
      <c r="D254" s="59">
        <v>296461</v>
      </c>
      <c r="E254" s="59">
        <v>305765</v>
      </c>
      <c r="F254" s="59">
        <v>291282</v>
      </c>
      <c r="G254" s="59">
        <v>290591</v>
      </c>
      <c r="H254" s="59">
        <v>290520</v>
      </c>
      <c r="I254" s="18">
        <f t="shared" si="19"/>
        <v>294923.8</v>
      </c>
    </row>
    <row r="255" spans="3:16" ht="12.75">
      <c r="C255" s="56" t="s">
        <v>118</v>
      </c>
      <c r="D255" s="59">
        <v>34355</v>
      </c>
      <c r="E255" s="59">
        <v>34271</v>
      </c>
      <c r="F255" s="59">
        <v>34656</v>
      </c>
      <c r="G255" s="59">
        <v>35031</v>
      </c>
      <c r="H255" s="59">
        <v>35414</v>
      </c>
      <c r="I255" s="18">
        <f t="shared" si="19"/>
        <v>34745.4</v>
      </c>
      <c r="K255" s="13" t="s">
        <v>88</v>
      </c>
      <c r="L255" s="13" t="s">
        <v>89</v>
      </c>
      <c r="M255" s="14"/>
      <c r="N255" s="14"/>
      <c r="O255" s="14"/>
      <c r="P255" s="14"/>
    </row>
    <row r="256" spans="9:16" ht="12.75">
      <c r="I256" s="18"/>
      <c r="K256" s="13" t="s">
        <v>66</v>
      </c>
      <c r="L256" s="13" t="s">
        <v>117</v>
      </c>
      <c r="M256" s="14"/>
      <c r="N256" s="14"/>
      <c r="O256" s="14"/>
      <c r="P256" s="14"/>
    </row>
    <row r="257" spans="3:9" ht="12.75">
      <c r="C257" s="52" t="s">
        <v>107</v>
      </c>
      <c r="D257" s="53"/>
      <c r="E257" s="53"/>
      <c r="F257" s="53"/>
      <c r="G257" s="53"/>
      <c r="H257" s="53"/>
      <c r="I257" s="18"/>
    </row>
    <row r="258" spans="3:16" ht="12.75">
      <c r="C258" s="52" t="s">
        <v>0</v>
      </c>
      <c r="D258" s="52" t="s">
        <v>108</v>
      </c>
      <c r="E258" s="53"/>
      <c r="F258" s="53"/>
      <c r="G258" s="53"/>
      <c r="H258" s="53"/>
      <c r="I258" s="18"/>
      <c r="K258" s="60" t="s">
        <v>67</v>
      </c>
      <c r="L258" s="60" t="s">
        <v>60</v>
      </c>
      <c r="M258" s="60" t="s">
        <v>61</v>
      </c>
      <c r="N258" s="60" t="s">
        <v>69</v>
      </c>
      <c r="O258" s="60" t="s">
        <v>70</v>
      </c>
      <c r="P258" s="60" t="s">
        <v>71</v>
      </c>
    </row>
    <row r="259" spans="9:16" ht="12.75">
      <c r="I259" s="18"/>
      <c r="K259" s="60" t="s">
        <v>72</v>
      </c>
      <c r="L259" s="46">
        <v>2044877</v>
      </c>
      <c r="M259" s="46">
        <v>1955150</v>
      </c>
      <c r="N259" s="46">
        <v>1914614</v>
      </c>
      <c r="O259" s="46">
        <v>1915689</v>
      </c>
      <c r="P259" s="61" t="s">
        <v>0</v>
      </c>
    </row>
    <row r="260" spans="3:16" ht="12.75">
      <c r="C260" s="52" t="s">
        <v>88</v>
      </c>
      <c r="D260" s="52" t="s">
        <v>89</v>
      </c>
      <c r="E260" s="53"/>
      <c r="F260" s="53"/>
      <c r="G260" s="53"/>
      <c r="H260" s="53"/>
      <c r="I260" s="18"/>
      <c r="K260" s="60" t="s">
        <v>95</v>
      </c>
      <c r="L260" s="46">
        <v>1469220</v>
      </c>
      <c r="M260" s="46">
        <v>1435129</v>
      </c>
      <c r="N260" s="46">
        <v>1396646</v>
      </c>
      <c r="O260" s="46">
        <v>1399880</v>
      </c>
      <c r="P260" s="61" t="s">
        <v>0</v>
      </c>
    </row>
    <row r="261" spans="3:17" ht="12.75">
      <c r="C261" s="52" t="s">
        <v>111</v>
      </c>
      <c r="D261" s="52" t="s">
        <v>38</v>
      </c>
      <c r="E261" s="53"/>
      <c r="F261" s="53"/>
      <c r="G261" s="53"/>
      <c r="H261" s="53"/>
      <c r="I261" s="18"/>
      <c r="K261" s="60" t="s">
        <v>31</v>
      </c>
      <c r="L261" s="46">
        <v>21624</v>
      </c>
      <c r="M261" s="46">
        <v>21453</v>
      </c>
      <c r="N261" s="46">
        <v>22882</v>
      </c>
      <c r="O261" s="46">
        <v>21615</v>
      </c>
      <c r="P261" s="46">
        <v>21778</v>
      </c>
      <c r="Q261" s="21" t="s">
        <v>31</v>
      </c>
    </row>
    <row r="262" spans="9:17" ht="12.75">
      <c r="I262" s="18"/>
      <c r="K262" s="60" t="s">
        <v>32</v>
      </c>
      <c r="L262" s="46">
        <v>38147</v>
      </c>
      <c r="M262" s="46">
        <v>35955</v>
      </c>
      <c r="N262" s="46">
        <v>34844</v>
      </c>
      <c r="O262" s="46">
        <v>32769</v>
      </c>
      <c r="P262" s="46">
        <v>40948</v>
      </c>
      <c r="Q262" s="21" t="s">
        <v>32</v>
      </c>
    </row>
    <row r="263" spans="3:17" ht="12.75">
      <c r="C263" s="56" t="s">
        <v>112</v>
      </c>
      <c r="D263" s="56" t="s">
        <v>60</v>
      </c>
      <c r="E263" s="56" t="s">
        <v>61</v>
      </c>
      <c r="F263" s="56" t="s">
        <v>69</v>
      </c>
      <c r="G263" s="56" t="s">
        <v>70</v>
      </c>
      <c r="H263" s="56" t="s">
        <v>71</v>
      </c>
      <c r="I263" s="18"/>
      <c r="K263" s="60" t="s">
        <v>20</v>
      </c>
      <c r="L263" s="46">
        <v>77641</v>
      </c>
      <c r="M263" s="46">
        <v>77085</v>
      </c>
      <c r="N263" s="46">
        <v>77570</v>
      </c>
      <c r="O263" s="46">
        <v>77462</v>
      </c>
      <c r="P263" s="46">
        <v>77342</v>
      </c>
      <c r="Q263" s="21" t="s">
        <v>20</v>
      </c>
    </row>
    <row r="264" spans="3:17" ht="12.75">
      <c r="C264" s="56" t="s">
        <v>113</v>
      </c>
      <c r="D264" s="59">
        <v>109345</v>
      </c>
      <c r="E264" s="59">
        <v>125015</v>
      </c>
      <c r="F264" s="59">
        <v>106884</v>
      </c>
      <c r="G264" s="59">
        <v>77920</v>
      </c>
      <c r="H264" s="59">
        <v>73680</v>
      </c>
      <c r="I264" s="18">
        <f t="shared" si="19"/>
        <v>98568.8</v>
      </c>
      <c r="K264" s="60" t="s">
        <v>33</v>
      </c>
      <c r="L264" s="46">
        <v>69535</v>
      </c>
      <c r="M264" s="46">
        <v>60513</v>
      </c>
      <c r="N264" s="46">
        <v>65657</v>
      </c>
      <c r="O264" s="46">
        <v>64333</v>
      </c>
      <c r="P264" s="46">
        <v>63390</v>
      </c>
      <c r="Q264" s="21" t="s">
        <v>33</v>
      </c>
    </row>
    <row r="265" spans="3:17" ht="12.75">
      <c r="C265" s="56" t="s">
        <v>114</v>
      </c>
      <c r="D265" s="59">
        <v>18</v>
      </c>
      <c r="E265" s="59">
        <v>17</v>
      </c>
      <c r="F265" s="59">
        <v>27</v>
      </c>
      <c r="G265" s="59">
        <v>37</v>
      </c>
      <c r="H265" s="59">
        <v>37</v>
      </c>
      <c r="I265" s="18">
        <f t="shared" si="19"/>
        <v>27.2</v>
      </c>
      <c r="K265" s="60" t="s">
        <v>73</v>
      </c>
      <c r="L265" s="46">
        <v>334238</v>
      </c>
      <c r="M265" s="46">
        <v>334710</v>
      </c>
      <c r="N265" s="46">
        <v>333602</v>
      </c>
      <c r="O265" s="46">
        <v>334247</v>
      </c>
      <c r="P265" s="299">
        <v>334247</v>
      </c>
      <c r="Q265" s="21" t="s">
        <v>73</v>
      </c>
    </row>
    <row r="266" spans="3:17" ht="12.75">
      <c r="C266" s="56" t="s">
        <v>115</v>
      </c>
      <c r="D266" s="59">
        <v>64554</v>
      </c>
      <c r="E266" s="59">
        <v>63615</v>
      </c>
      <c r="F266" s="59">
        <v>63818</v>
      </c>
      <c r="G266" s="59">
        <v>60397</v>
      </c>
      <c r="H266" s="59">
        <v>61432</v>
      </c>
      <c r="I266" s="18">
        <f t="shared" si="19"/>
        <v>62763.2</v>
      </c>
      <c r="K266" s="60" t="s">
        <v>34</v>
      </c>
      <c r="L266" s="46">
        <v>5885</v>
      </c>
      <c r="M266" s="46">
        <v>5260</v>
      </c>
      <c r="N266" s="46">
        <v>6217</v>
      </c>
      <c r="O266" s="46">
        <v>5539</v>
      </c>
      <c r="P266" s="46">
        <v>6441</v>
      </c>
      <c r="Q266" s="21" t="s">
        <v>34</v>
      </c>
    </row>
    <row r="267" spans="3:17" ht="12.75">
      <c r="C267" s="56" t="s">
        <v>116</v>
      </c>
      <c r="D267" s="59">
        <v>12246</v>
      </c>
      <c r="E267" s="59">
        <v>12413</v>
      </c>
      <c r="F267" s="59">
        <v>12074</v>
      </c>
      <c r="G267" s="59">
        <v>11095</v>
      </c>
      <c r="H267" s="59">
        <v>12199</v>
      </c>
      <c r="I267" s="18">
        <f t="shared" si="19"/>
        <v>12005.4</v>
      </c>
      <c r="K267" s="60" t="s">
        <v>35</v>
      </c>
      <c r="L267" s="46">
        <v>47517</v>
      </c>
      <c r="M267" s="46">
        <v>47377</v>
      </c>
      <c r="N267" s="46">
        <v>47140</v>
      </c>
      <c r="O267" s="46">
        <v>46569</v>
      </c>
      <c r="P267" s="299">
        <v>46569</v>
      </c>
      <c r="Q267" s="21" t="s">
        <v>35</v>
      </c>
    </row>
    <row r="268" spans="3:17" ht="12.75">
      <c r="C268" s="56" t="s">
        <v>117</v>
      </c>
      <c r="D268" s="59">
        <v>14124</v>
      </c>
      <c r="E268" s="59">
        <v>11627</v>
      </c>
      <c r="F268" s="59">
        <v>12820</v>
      </c>
      <c r="G268" s="59">
        <v>11883</v>
      </c>
      <c r="H268" s="59">
        <v>12481</v>
      </c>
      <c r="I268" s="18">
        <f t="shared" si="19"/>
        <v>12587</v>
      </c>
      <c r="K268" s="60" t="s">
        <v>36</v>
      </c>
      <c r="L268" s="46">
        <v>28695</v>
      </c>
      <c r="M268" s="46">
        <v>33386</v>
      </c>
      <c r="N268" s="46">
        <v>32978</v>
      </c>
      <c r="O268" s="46">
        <v>30336</v>
      </c>
      <c r="P268" s="46">
        <v>30866</v>
      </c>
      <c r="Q268" s="21" t="s">
        <v>36</v>
      </c>
    </row>
    <row r="269" spans="3:17" ht="12.75">
      <c r="C269" s="56" t="s">
        <v>118</v>
      </c>
      <c r="D269" s="59">
        <v>1898</v>
      </c>
      <c r="E269" s="59">
        <v>1847</v>
      </c>
      <c r="F269" s="59">
        <v>2023</v>
      </c>
      <c r="G269" s="59">
        <v>2034</v>
      </c>
      <c r="H269" s="59">
        <v>1720</v>
      </c>
      <c r="I269" s="18">
        <f t="shared" si="19"/>
        <v>1904.4</v>
      </c>
      <c r="K269" s="60" t="s">
        <v>37</v>
      </c>
      <c r="L269" s="46">
        <v>151609</v>
      </c>
      <c r="M269" s="46">
        <v>143765</v>
      </c>
      <c r="N269" s="46">
        <v>115704</v>
      </c>
      <c r="O269" s="46">
        <v>126758</v>
      </c>
      <c r="P269" s="46">
        <v>130460</v>
      </c>
      <c r="Q269" s="21" t="s">
        <v>37</v>
      </c>
    </row>
    <row r="270" spans="9:17" ht="12.75">
      <c r="I270" s="18"/>
      <c r="K270" s="60" t="s">
        <v>22</v>
      </c>
      <c r="L270" s="46">
        <v>296461</v>
      </c>
      <c r="M270" s="46">
        <v>305765</v>
      </c>
      <c r="N270" s="46">
        <v>291282</v>
      </c>
      <c r="O270" s="46">
        <v>290591</v>
      </c>
      <c r="P270" s="46">
        <v>290520</v>
      </c>
      <c r="Q270" s="21" t="s">
        <v>22</v>
      </c>
    </row>
    <row r="271" spans="3:17" ht="12.75">
      <c r="C271" s="52" t="s">
        <v>107</v>
      </c>
      <c r="D271" s="53"/>
      <c r="E271" s="53"/>
      <c r="F271" s="53"/>
      <c r="G271" s="53"/>
      <c r="H271" s="53"/>
      <c r="I271" s="18"/>
      <c r="K271" s="60" t="s">
        <v>38</v>
      </c>
      <c r="L271" s="46">
        <v>14124</v>
      </c>
      <c r="M271" s="46">
        <v>11627</v>
      </c>
      <c r="N271" s="46">
        <v>12820</v>
      </c>
      <c r="O271" s="46">
        <v>11883</v>
      </c>
      <c r="P271" s="46">
        <v>12481</v>
      </c>
      <c r="Q271" s="21" t="s">
        <v>38</v>
      </c>
    </row>
    <row r="272" spans="3:17" ht="12.75">
      <c r="C272" s="52" t="s">
        <v>0</v>
      </c>
      <c r="D272" s="52" t="s">
        <v>108</v>
      </c>
      <c r="E272" s="53"/>
      <c r="F272" s="53"/>
      <c r="G272" s="53"/>
      <c r="H272" s="53"/>
      <c r="I272" s="18"/>
      <c r="K272" s="60" t="s">
        <v>39</v>
      </c>
      <c r="L272" s="46">
        <v>178863</v>
      </c>
      <c r="M272" s="46">
        <v>158421</v>
      </c>
      <c r="N272" s="46">
        <v>161742</v>
      </c>
      <c r="O272" s="46">
        <v>169381</v>
      </c>
      <c r="P272" s="46">
        <v>173683</v>
      </c>
      <c r="Q272" s="21" t="s">
        <v>39</v>
      </c>
    </row>
    <row r="273" spans="9:17" ht="12.75">
      <c r="I273" s="18"/>
      <c r="K273" s="60" t="s">
        <v>40</v>
      </c>
      <c r="L273" s="46">
        <v>317</v>
      </c>
      <c r="M273" s="46">
        <v>422</v>
      </c>
      <c r="N273" s="46">
        <v>353</v>
      </c>
      <c r="O273" s="46">
        <v>326</v>
      </c>
      <c r="P273" s="46">
        <v>358</v>
      </c>
      <c r="Q273" s="21" t="s">
        <v>40</v>
      </c>
    </row>
    <row r="274" spans="3:17" ht="12.75">
      <c r="C274" s="52" t="s">
        <v>88</v>
      </c>
      <c r="D274" s="52" t="s">
        <v>89</v>
      </c>
      <c r="E274" s="53"/>
      <c r="F274" s="53"/>
      <c r="G274" s="53"/>
      <c r="H274" s="53"/>
      <c r="I274" s="18"/>
      <c r="K274" s="60" t="s">
        <v>41</v>
      </c>
      <c r="L274" s="46">
        <v>12931</v>
      </c>
      <c r="M274" s="46">
        <v>12321</v>
      </c>
      <c r="N274" s="46">
        <v>13402</v>
      </c>
      <c r="O274" s="46">
        <v>12239</v>
      </c>
      <c r="P274" s="46">
        <v>12634</v>
      </c>
      <c r="Q274" s="21" t="s">
        <v>41</v>
      </c>
    </row>
    <row r="275" spans="3:17" ht="12.75">
      <c r="C275" s="52" t="s">
        <v>111</v>
      </c>
      <c r="D275" s="52" t="s">
        <v>39</v>
      </c>
      <c r="E275" s="53"/>
      <c r="F275" s="53"/>
      <c r="G275" s="53"/>
      <c r="H275" s="53"/>
      <c r="I275" s="18"/>
      <c r="K275" s="60" t="s">
        <v>42</v>
      </c>
      <c r="L275" s="46">
        <v>26318</v>
      </c>
      <c r="M275" s="46">
        <v>25514</v>
      </c>
      <c r="N275" s="46">
        <v>26530</v>
      </c>
      <c r="O275" s="46">
        <v>24356</v>
      </c>
      <c r="P275" s="46">
        <v>24618</v>
      </c>
      <c r="Q275" s="21" t="s">
        <v>42</v>
      </c>
    </row>
    <row r="276" spans="9:17" ht="12.75">
      <c r="I276" s="18"/>
      <c r="K276" s="60" t="s">
        <v>29</v>
      </c>
      <c r="L276" s="46">
        <v>2338</v>
      </c>
      <c r="M276" s="46">
        <v>2217</v>
      </c>
      <c r="N276" s="46">
        <v>2392</v>
      </c>
      <c r="O276" s="46">
        <v>2331</v>
      </c>
      <c r="P276" s="46">
        <v>2356</v>
      </c>
      <c r="Q276" s="21" t="s">
        <v>29</v>
      </c>
    </row>
    <row r="277" spans="3:17" ht="12.75">
      <c r="C277" s="56" t="s">
        <v>112</v>
      </c>
      <c r="D277" s="56" t="s">
        <v>60</v>
      </c>
      <c r="E277" s="56" t="s">
        <v>61</v>
      </c>
      <c r="F277" s="56" t="s">
        <v>69</v>
      </c>
      <c r="G277" s="56" t="s">
        <v>70</v>
      </c>
      <c r="H277" s="56" t="s">
        <v>71</v>
      </c>
      <c r="I277" s="18"/>
      <c r="K277" s="60" t="s">
        <v>26</v>
      </c>
      <c r="L277" s="46">
        <v>72317</v>
      </c>
      <c r="M277" s="46">
        <v>52305</v>
      </c>
      <c r="N277" s="46">
        <v>48955</v>
      </c>
      <c r="O277" s="46">
        <v>58900</v>
      </c>
      <c r="P277" s="46">
        <v>69894</v>
      </c>
      <c r="Q277" s="21" t="s">
        <v>26</v>
      </c>
    </row>
    <row r="278" spans="3:17" ht="12.75">
      <c r="C278" s="56" t="s">
        <v>113</v>
      </c>
      <c r="D278" s="59">
        <v>496637</v>
      </c>
      <c r="E278" s="59">
        <v>515966</v>
      </c>
      <c r="F278" s="59">
        <v>683566</v>
      </c>
      <c r="G278" s="59">
        <v>546542</v>
      </c>
      <c r="H278" s="59">
        <v>505126</v>
      </c>
      <c r="I278" s="18">
        <f t="shared" si="19"/>
        <v>549567.4</v>
      </c>
      <c r="K278" s="60" t="s">
        <v>43</v>
      </c>
      <c r="L278" s="46">
        <v>102</v>
      </c>
      <c r="M278" s="46">
        <v>119</v>
      </c>
      <c r="N278" s="46">
        <v>110</v>
      </c>
      <c r="O278" s="46">
        <v>110</v>
      </c>
      <c r="P278" s="46">
        <v>103</v>
      </c>
      <c r="Q278" s="21" t="s">
        <v>43</v>
      </c>
    </row>
    <row r="279" spans="3:17" ht="12.75">
      <c r="C279" s="56" t="s">
        <v>114</v>
      </c>
      <c r="D279" s="59">
        <v>53382</v>
      </c>
      <c r="E279" s="59">
        <v>114519</v>
      </c>
      <c r="F279" s="59">
        <v>63797</v>
      </c>
      <c r="G279" s="59">
        <v>69331</v>
      </c>
      <c r="H279" s="59">
        <v>86823</v>
      </c>
      <c r="I279" s="18">
        <f t="shared" si="19"/>
        <v>77570.4</v>
      </c>
      <c r="K279" s="60" t="s">
        <v>18</v>
      </c>
      <c r="L279" s="46">
        <v>25823</v>
      </c>
      <c r="M279" s="46">
        <v>27779</v>
      </c>
      <c r="N279" s="46">
        <v>25272</v>
      </c>
      <c r="O279" s="46">
        <v>22345</v>
      </c>
      <c r="P279" s="46">
        <v>22345</v>
      </c>
      <c r="Q279" s="21" t="s">
        <v>18</v>
      </c>
    </row>
    <row r="280" spans="3:17" ht="12.75">
      <c r="C280" s="56" t="s">
        <v>115</v>
      </c>
      <c r="D280" s="59">
        <v>838415</v>
      </c>
      <c r="E280" s="59">
        <v>839779</v>
      </c>
      <c r="F280" s="59">
        <v>827222</v>
      </c>
      <c r="G280" s="59">
        <v>836298</v>
      </c>
      <c r="H280" s="59">
        <v>826324</v>
      </c>
      <c r="I280" s="18">
        <f t="shared" si="19"/>
        <v>833607.6</v>
      </c>
      <c r="K280" s="60" t="s">
        <v>44</v>
      </c>
      <c r="L280" s="46">
        <v>42316</v>
      </c>
      <c r="M280" s="46">
        <v>33408</v>
      </c>
      <c r="N280" s="46">
        <v>36316</v>
      </c>
      <c r="O280" s="46">
        <v>36055</v>
      </c>
      <c r="P280" s="46">
        <v>33403</v>
      </c>
      <c r="Q280" s="21" t="s">
        <v>44</v>
      </c>
    </row>
    <row r="281" spans="3:17" ht="12.75">
      <c r="C281" s="56" t="s">
        <v>116</v>
      </c>
      <c r="D281" s="59">
        <v>279467</v>
      </c>
      <c r="E281" s="59">
        <v>297853</v>
      </c>
      <c r="F281" s="59">
        <v>292012</v>
      </c>
      <c r="G281" s="59">
        <v>311188</v>
      </c>
      <c r="H281" s="59">
        <v>332036</v>
      </c>
      <c r="I281" s="18">
        <f t="shared" si="19"/>
        <v>302511.2</v>
      </c>
      <c r="K281" s="60" t="s">
        <v>25</v>
      </c>
      <c r="L281" s="46">
        <v>174918</v>
      </c>
      <c r="M281" s="46">
        <v>164232</v>
      </c>
      <c r="N281" s="46">
        <v>158656</v>
      </c>
      <c r="O281" s="46">
        <v>151027</v>
      </c>
      <c r="P281" s="46">
        <v>157005</v>
      </c>
      <c r="Q281" s="21" t="s">
        <v>25</v>
      </c>
    </row>
    <row r="282" spans="3:17" ht="12.75">
      <c r="C282" s="56" t="s">
        <v>117</v>
      </c>
      <c r="D282" s="59">
        <v>178863</v>
      </c>
      <c r="E282" s="59">
        <v>158421</v>
      </c>
      <c r="F282" s="59">
        <v>161742</v>
      </c>
      <c r="G282" s="59">
        <v>169381</v>
      </c>
      <c r="H282" s="59">
        <v>173683</v>
      </c>
      <c r="I282" s="18">
        <f t="shared" si="19"/>
        <v>168418</v>
      </c>
      <c r="K282" s="60" t="s">
        <v>27</v>
      </c>
      <c r="L282" s="46">
        <v>8311</v>
      </c>
      <c r="M282" s="46">
        <v>8672</v>
      </c>
      <c r="N282" s="46">
        <v>9131</v>
      </c>
      <c r="O282" s="46">
        <v>9250</v>
      </c>
      <c r="P282" s="46">
        <v>9907</v>
      </c>
      <c r="Q282" s="21" t="s">
        <v>27</v>
      </c>
    </row>
    <row r="283" spans="3:17" ht="12.75">
      <c r="C283" s="56" t="s">
        <v>118</v>
      </c>
      <c r="D283" s="59">
        <v>12680</v>
      </c>
      <c r="E283" s="59">
        <v>12474</v>
      </c>
      <c r="F283" s="59">
        <v>13141</v>
      </c>
      <c r="G283" s="59">
        <v>12868</v>
      </c>
      <c r="H283" s="59">
        <v>12658</v>
      </c>
      <c r="I283" s="18">
        <f t="shared" si="19"/>
        <v>12764.2</v>
      </c>
      <c r="K283" s="60" t="s">
        <v>45</v>
      </c>
      <c r="L283" s="46">
        <v>126622</v>
      </c>
      <c r="M283" s="46">
        <v>109678</v>
      </c>
      <c r="N283" s="46">
        <v>111927</v>
      </c>
      <c r="O283" s="46">
        <v>115259</v>
      </c>
      <c r="P283" s="46">
        <v>121119</v>
      </c>
      <c r="Q283" s="21" t="s">
        <v>45</v>
      </c>
    </row>
    <row r="284" spans="9:17" ht="12.75">
      <c r="I284" s="18"/>
      <c r="K284" s="60" t="s">
        <v>23</v>
      </c>
      <c r="L284" s="46">
        <v>7240</v>
      </c>
      <c r="M284" s="46">
        <v>6873</v>
      </c>
      <c r="N284" s="46">
        <v>7195</v>
      </c>
      <c r="O284" s="46">
        <v>7183</v>
      </c>
      <c r="P284" s="46">
        <v>7233</v>
      </c>
      <c r="Q284" s="21" t="s">
        <v>23</v>
      </c>
    </row>
    <row r="285" spans="3:17" ht="12.75">
      <c r="C285" s="52" t="s">
        <v>107</v>
      </c>
      <c r="D285" s="53"/>
      <c r="E285" s="53"/>
      <c r="F285" s="53"/>
      <c r="G285" s="53"/>
      <c r="H285" s="53"/>
      <c r="I285" s="18"/>
      <c r="K285" s="60" t="s">
        <v>46</v>
      </c>
      <c r="L285" s="46">
        <v>19095</v>
      </c>
      <c r="M285" s="46">
        <v>18630</v>
      </c>
      <c r="N285" s="46">
        <v>19389</v>
      </c>
      <c r="O285" s="46">
        <v>18756</v>
      </c>
      <c r="P285" s="46">
        <v>39779</v>
      </c>
      <c r="Q285" s="21" t="s">
        <v>46</v>
      </c>
    </row>
    <row r="286" spans="3:17" ht="12.75">
      <c r="C286" s="52" t="s">
        <v>0</v>
      </c>
      <c r="D286" s="52" t="s">
        <v>108</v>
      </c>
      <c r="E286" s="53"/>
      <c r="F286" s="53"/>
      <c r="G286" s="53"/>
      <c r="H286" s="53"/>
      <c r="I286" s="18"/>
      <c r="K286" s="60" t="s">
        <v>24</v>
      </c>
      <c r="L286" s="46">
        <v>4266</v>
      </c>
      <c r="M286" s="46">
        <v>4566</v>
      </c>
      <c r="N286" s="46">
        <v>4659</v>
      </c>
      <c r="O286" s="46">
        <v>3950</v>
      </c>
      <c r="P286" s="46">
        <v>3750</v>
      </c>
      <c r="Q286" s="21" t="s">
        <v>24</v>
      </c>
    </row>
    <row r="287" spans="9:17" ht="12.75">
      <c r="I287" s="18"/>
      <c r="K287" s="60" t="s">
        <v>47</v>
      </c>
      <c r="L287" s="46">
        <v>21516</v>
      </c>
      <c r="M287" s="46">
        <v>21442</v>
      </c>
      <c r="N287" s="46">
        <v>21224</v>
      </c>
      <c r="O287" s="46">
        <v>18216</v>
      </c>
      <c r="P287" s="299">
        <v>18216</v>
      </c>
      <c r="Q287" s="21" t="s">
        <v>47</v>
      </c>
    </row>
    <row r="288" spans="3:17" ht="12.75">
      <c r="C288" s="52" t="s">
        <v>88</v>
      </c>
      <c r="D288" s="52" t="s">
        <v>89</v>
      </c>
      <c r="E288" s="53"/>
      <c r="F288" s="53"/>
      <c r="G288" s="53"/>
      <c r="H288" s="53"/>
      <c r="I288" s="18"/>
      <c r="K288" s="60" t="s">
        <v>21</v>
      </c>
      <c r="L288" s="46">
        <v>236108</v>
      </c>
      <c r="M288" s="46">
        <v>231655</v>
      </c>
      <c r="N288" s="46">
        <v>226665</v>
      </c>
      <c r="O288" s="46">
        <v>223903</v>
      </c>
      <c r="P288" s="46">
        <v>212669</v>
      </c>
      <c r="Q288" s="21" t="s">
        <v>21</v>
      </c>
    </row>
    <row r="289" spans="3:9" ht="12.75">
      <c r="C289" s="52" t="s">
        <v>111</v>
      </c>
      <c r="D289" s="52" t="s">
        <v>40</v>
      </c>
      <c r="E289" s="53"/>
      <c r="F289" s="53"/>
      <c r="G289" s="53"/>
      <c r="H289" s="53"/>
      <c r="I289" s="18"/>
    </row>
    <row r="290" ht="12.75">
      <c r="I290" s="18"/>
    </row>
    <row r="291" spans="3:9" ht="12.75">
      <c r="C291" s="56" t="s">
        <v>112</v>
      </c>
      <c r="D291" s="56" t="s">
        <v>60</v>
      </c>
      <c r="E291" s="56" t="s">
        <v>61</v>
      </c>
      <c r="F291" s="56" t="s">
        <v>69</v>
      </c>
      <c r="G291" s="56" t="s">
        <v>70</v>
      </c>
      <c r="H291" s="56" t="s">
        <v>71</v>
      </c>
      <c r="I291" s="18"/>
    </row>
    <row r="292" spans="3:16" ht="12.75">
      <c r="C292" s="56" t="s">
        <v>113</v>
      </c>
      <c r="D292" s="59">
        <v>4276</v>
      </c>
      <c r="E292" s="59">
        <v>5086</v>
      </c>
      <c r="F292" s="59">
        <v>4881</v>
      </c>
      <c r="G292" s="59">
        <v>3147</v>
      </c>
      <c r="H292" s="59">
        <v>3147</v>
      </c>
      <c r="I292" s="18">
        <f aca="true" t="shared" si="20" ref="I292:I353">AVERAGE(D292:H292)</f>
        <v>4107.4</v>
      </c>
      <c r="K292" s="13" t="s">
        <v>107</v>
      </c>
      <c r="L292" s="14"/>
      <c r="M292" s="14"/>
      <c r="N292" s="14"/>
      <c r="O292" s="14"/>
      <c r="P292" s="14"/>
    </row>
    <row r="293" spans="3:16" ht="12.75">
      <c r="C293" s="56" t="s">
        <v>114</v>
      </c>
      <c r="D293" s="59">
        <v>173</v>
      </c>
      <c r="E293" s="59">
        <v>169</v>
      </c>
      <c r="F293" s="59">
        <v>164</v>
      </c>
      <c r="G293" s="59">
        <v>164</v>
      </c>
      <c r="H293" s="59">
        <v>164</v>
      </c>
      <c r="I293" s="18">
        <f t="shared" si="20"/>
        <v>166.8</v>
      </c>
      <c r="K293" s="13" t="s">
        <v>0</v>
      </c>
      <c r="L293" s="13" t="s">
        <v>108</v>
      </c>
      <c r="M293" s="14"/>
      <c r="N293" s="14"/>
      <c r="O293" s="14"/>
      <c r="P293" s="14"/>
    </row>
    <row r="294" spans="3:9" ht="12.75">
      <c r="C294" s="56" t="s">
        <v>115</v>
      </c>
      <c r="D294" s="59">
        <v>22591</v>
      </c>
      <c r="E294" s="59">
        <v>22251</v>
      </c>
      <c r="F294" s="59">
        <v>21207</v>
      </c>
      <c r="G294" s="59">
        <v>19465</v>
      </c>
      <c r="H294" s="59">
        <v>19465</v>
      </c>
      <c r="I294" s="18">
        <f t="shared" si="20"/>
        <v>20995.8</v>
      </c>
    </row>
    <row r="295" spans="3:16" ht="12.75">
      <c r="C295" s="56" t="s">
        <v>116</v>
      </c>
      <c r="D295" s="59">
        <v>156</v>
      </c>
      <c r="E295" s="59">
        <v>155</v>
      </c>
      <c r="F295" s="59">
        <v>123</v>
      </c>
      <c r="G295" s="59">
        <v>204</v>
      </c>
      <c r="H295" s="59">
        <v>74</v>
      </c>
      <c r="I295" s="18">
        <f t="shared" si="20"/>
        <v>142.4</v>
      </c>
      <c r="K295" s="13" t="s">
        <v>88</v>
      </c>
      <c r="L295" s="13" t="s">
        <v>89</v>
      </c>
      <c r="M295" s="14"/>
      <c r="N295" s="14"/>
      <c r="O295" s="14"/>
      <c r="P295" s="14"/>
    </row>
    <row r="296" spans="3:16" ht="12.75">
      <c r="C296" s="56" t="s">
        <v>117</v>
      </c>
      <c r="D296" s="59">
        <v>317</v>
      </c>
      <c r="E296" s="59">
        <v>422</v>
      </c>
      <c r="F296" s="59">
        <v>353</v>
      </c>
      <c r="G296" s="59">
        <v>326</v>
      </c>
      <c r="H296" s="59">
        <v>358</v>
      </c>
      <c r="I296" s="18">
        <f t="shared" si="20"/>
        <v>355.2</v>
      </c>
      <c r="K296" s="13" t="s">
        <v>66</v>
      </c>
      <c r="L296" s="13" t="s">
        <v>118</v>
      </c>
      <c r="M296" s="14"/>
      <c r="N296" s="14"/>
      <c r="O296" s="14"/>
      <c r="P296" s="14"/>
    </row>
    <row r="297" spans="3:9" ht="12.75">
      <c r="C297" s="56" t="s">
        <v>118</v>
      </c>
      <c r="D297" s="59">
        <v>141</v>
      </c>
      <c r="E297" s="59">
        <v>159</v>
      </c>
      <c r="F297" s="59">
        <v>158</v>
      </c>
      <c r="G297" s="59">
        <v>136</v>
      </c>
      <c r="H297" s="59">
        <v>121</v>
      </c>
      <c r="I297" s="18">
        <f t="shared" si="20"/>
        <v>143</v>
      </c>
    </row>
    <row r="298" spans="9:16" ht="12.75">
      <c r="I298" s="18"/>
      <c r="K298" s="60" t="s">
        <v>67</v>
      </c>
      <c r="L298" s="60" t="s">
        <v>60</v>
      </c>
      <c r="M298" s="60" t="s">
        <v>61</v>
      </c>
      <c r="N298" s="60" t="s">
        <v>69</v>
      </c>
      <c r="O298" s="60" t="s">
        <v>70</v>
      </c>
      <c r="P298" s="60" t="s">
        <v>71</v>
      </c>
    </row>
    <row r="299" spans="3:16" ht="12.75">
      <c r="C299" s="52" t="s">
        <v>107</v>
      </c>
      <c r="D299" s="53"/>
      <c r="E299" s="53"/>
      <c r="F299" s="53"/>
      <c r="G299" s="53"/>
      <c r="H299" s="53"/>
      <c r="I299" s="18"/>
      <c r="K299" s="60" t="s">
        <v>72</v>
      </c>
      <c r="L299" s="46">
        <v>213042</v>
      </c>
      <c r="M299" s="46">
        <v>215289</v>
      </c>
      <c r="N299" s="46">
        <v>218337</v>
      </c>
      <c r="O299" s="46">
        <v>214978</v>
      </c>
      <c r="P299" s="61" t="s">
        <v>0</v>
      </c>
    </row>
    <row r="300" spans="3:16" ht="12.75">
      <c r="C300" s="52" t="s">
        <v>0</v>
      </c>
      <c r="D300" s="52" t="s">
        <v>108</v>
      </c>
      <c r="E300" s="53"/>
      <c r="F300" s="53"/>
      <c r="G300" s="53"/>
      <c r="H300" s="53"/>
      <c r="I300" s="18"/>
      <c r="K300" s="60" t="s">
        <v>95</v>
      </c>
      <c r="L300" s="46">
        <v>128149</v>
      </c>
      <c r="M300" s="46">
        <v>128253</v>
      </c>
      <c r="N300" s="46">
        <v>131914</v>
      </c>
      <c r="O300" s="46">
        <v>128899</v>
      </c>
      <c r="P300" s="61" t="s">
        <v>0</v>
      </c>
    </row>
    <row r="301" spans="9:17" ht="12.75">
      <c r="I301" s="18"/>
      <c r="K301" s="60" t="s">
        <v>31</v>
      </c>
      <c r="L301" s="46">
        <v>1834</v>
      </c>
      <c r="M301" s="46">
        <v>1836</v>
      </c>
      <c r="N301" s="46">
        <v>1770</v>
      </c>
      <c r="O301" s="46">
        <v>1804</v>
      </c>
      <c r="P301" s="46">
        <v>1843</v>
      </c>
      <c r="Q301" s="21" t="s">
        <v>31</v>
      </c>
    </row>
    <row r="302" spans="3:17" ht="12.75">
      <c r="C302" s="52" t="s">
        <v>88</v>
      </c>
      <c r="D302" s="52" t="s">
        <v>89</v>
      </c>
      <c r="E302" s="53"/>
      <c r="F302" s="53"/>
      <c r="G302" s="53"/>
      <c r="H302" s="53"/>
      <c r="I302" s="18"/>
      <c r="K302" s="60" t="s">
        <v>32</v>
      </c>
      <c r="L302" s="46">
        <v>6505</v>
      </c>
      <c r="M302" s="46">
        <v>6525</v>
      </c>
      <c r="N302" s="46">
        <v>6973</v>
      </c>
      <c r="O302" s="46">
        <v>7391</v>
      </c>
      <c r="P302" s="46">
        <v>7188</v>
      </c>
      <c r="Q302" s="21" t="s">
        <v>32</v>
      </c>
    </row>
    <row r="303" spans="3:17" ht="12.75">
      <c r="C303" s="52" t="s">
        <v>111</v>
      </c>
      <c r="D303" s="52" t="s">
        <v>41</v>
      </c>
      <c r="E303" s="53"/>
      <c r="F303" s="53"/>
      <c r="G303" s="53"/>
      <c r="H303" s="53"/>
      <c r="I303" s="18"/>
      <c r="K303" s="60" t="s">
        <v>20</v>
      </c>
      <c r="L303" s="46">
        <v>7122</v>
      </c>
      <c r="M303" s="46">
        <v>8829</v>
      </c>
      <c r="N303" s="46">
        <v>7550</v>
      </c>
      <c r="O303" s="46">
        <v>7550</v>
      </c>
      <c r="P303" s="46">
        <v>5532</v>
      </c>
      <c r="Q303" s="21" t="s">
        <v>20</v>
      </c>
    </row>
    <row r="304" spans="9:17" ht="12.75">
      <c r="I304" s="18"/>
      <c r="K304" s="60" t="s">
        <v>33</v>
      </c>
      <c r="L304" s="46">
        <v>5415</v>
      </c>
      <c r="M304" s="46">
        <v>5458</v>
      </c>
      <c r="N304" s="46">
        <v>5313</v>
      </c>
      <c r="O304" s="46">
        <v>5018</v>
      </c>
      <c r="P304" s="46">
        <v>4938</v>
      </c>
      <c r="Q304" s="21" t="s">
        <v>33</v>
      </c>
    </row>
    <row r="305" spans="3:17" ht="12.75">
      <c r="C305" s="56" t="s">
        <v>112</v>
      </c>
      <c r="D305" s="56" t="s">
        <v>60</v>
      </c>
      <c r="E305" s="56" t="s">
        <v>61</v>
      </c>
      <c r="F305" s="56" t="s">
        <v>69</v>
      </c>
      <c r="G305" s="56" t="s">
        <v>70</v>
      </c>
      <c r="H305" s="56" t="s">
        <v>71</v>
      </c>
      <c r="I305" s="18"/>
      <c r="K305" s="60" t="s">
        <v>73</v>
      </c>
      <c r="L305" s="46">
        <v>22398</v>
      </c>
      <c r="M305" s="46">
        <v>21756</v>
      </c>
      <c r="N305" s="46">
        <v>24102</v>
      </c>
      <c r="O305" s="46">
        <v>22164</v>
      </c>
      <c r="P305" s="299">
        <v>22164</v>
      </c>
      <c r="Q305" s="21" t="s">
        <v>73</v>
      </c>
    </row>
    <row r="306" spans="3:17" ht="12.75">
      <c r="C306" s="56" t="s">
        <v>113</v>
      </c>
      <c r="D306" s="59">
        <v>59500</v>
      </c>
      <c r="E306" s="59">
        <v>59800</v>
      </c>
      <c r="F306" s="59">
        <v>65200</v>
      </c>
      <c r="G306" s="59">
        <v>69700</v>
      </c>
      <c r="H306" s="59">
        <v>72900</v>
      </c>
      <c r="I306" s="18">
        <f t="shared" si="20"/>
        <v>65420</v>
      </c>
      <c r="K306" s="60" t="s">
        <v>34</v>
      </c>
      <c r="L306" s="46">
        <v>139</v>
      </c>
      <c r="M306" s="46">
        <v>149</v>
      </c>
      <c r="N306" s="46">
        <v>142</v>
      </c>
      <c r="O306" s="46">
        <v>154</v>
      </c>
      <c r="P306" s="46">
        <v>165</v>
      </c>
      <c r="Q306" s="21" t="s">
        <v>34</v>
      </c>
    </row>
    <row r="307" spans="3:17" ht="12.75">
      <c r="C307" s="56" t="s">
        <v>114</v>
      </c>
      <c r="D307" s="59">
        <v>948</v>
      </c>
      <c r="E307" s="59">
        <v>645</v>
      </c>
      <c r="F307" s="59">
        <v>792</v>
      </c>
      <c r="G307" s="59">
        <v>953</v>
      </c>
      <c r="H307" s="59">
        <v>1062</v>
      </c>
      <c r="I307" s="18">
        <f t="shared" si="20"/>
        <v>880</v>
      </c>
      <c r="K307" s="60" t="s">
        <v>35</v>
      </c>
      <c r="L307" s="46">
        <v>843</v>
      </c>
      <c r="M307" s="46">
        <v>893</v>
      </c>
      <c r="N307" s="46">
        <v>931</v>
      </c>
      <c r="O307" s="46">
        <v>922</v>
      </c>
      <c r="P307" s="299">
        <v>922</v>
      </c>
      <c r="Q307" s="21" t="s">
        <v>35</v>
      </c>
    </row>
    <row r="308" spans="3:17" ht="12.75">
      <c r="C308" s="56" t="s">
        <v>115</v>
      </c>
      <c r="D308" s="59">
        <v>34081</v>
      </c>
      <c r="E308" s="59">
        <v>34141</v>
      </c>
      <c r="F308" s="59">
        <v>35122</v>
      </c>
      <c r="G308" s="59">
        <v>36179</v>
      </c>
      <c r="H308" s="59">
        <v>37415</v>
      </c>
      <c r="I308" s="18">
        <f t="shared" si="20"/>
        <v>35387.6</v>
      </c>
      <c r="K308" s="60" t="s">
        <v>36</v>
      </c>
      <c r="L308" s="46">
        <v>3947</v>
      </c>
      <c r="M308" s="46">
        <v>3663</v>
      </c>
      <c r="N308" s="46">
        <v>3705</v>
      </c>
      <c r="O308" s="46">
        <v>3701</v>
      </c>
      <c r="P308" s="46">
        <v>3862</v>
      </c>
      <c r="Q308" s="21" t="s">
        <v>36</v>
      </c>
    </row>
    <row r="309" spans="3:17" ht="12.75">
      <c r="C309" s="56" t="s">
        <v>116</v>
      </c>
      <c r="D309" s="59">
        <v>31778</v>
      </c>
      <c r="E309" s="59">
        <v>31909</v>
      </c>
      <c r="F309" s="59">
        <v>31908</v>
      </c>
      <c r="G309" s="59">
        <v>32532</v>
      </c>
      <c r="H309" s="59">
        <v>32743</v>
      </c>
      <c r="I309" s="18">
        <f t="shared" si="20"/>
        <v>32174</v>
      </c>
      <c r="K309" s="60" t="s">
        <v>37</v>
      </c>
      <c r="L309" s="46">
        <v>20657</v>
      </c>
      <c r="M309" s="46">
        <v>21751</v>
      </c>
      <c r="N309" s="46">
        <v>21274</v>
      </c>
      <c r="O309" s="46">
        <v>21509</v>
      </c>
      <c r="P309" s="46">
        <v>21718</v>
      </c>
      <c r="Q309" s="21" t="s">
        <v>37</v>
      </c>
    </row>
    <row r="310" spans="3:17" ht="12.75">
      <c r="C310" s="56" t="s">
        <v>117</v>
      </c>
      <c r="D310" s="59">
        <v>12931</v>
      </c>
      <c r="E310" s="59">
        <v>12321</v>
      </c>
      <c r="F310" s="59">
        <v>13402</v>
      </c>
      <c r="G310" s="59">
        <v>12239</v>
      </c>
      <c r="H310" s="59">
        <v>12634</v>
      </c>
      <c r="I310" s="18">
        <f t="shared" si="20"/>
        <v>12705.4</v>
      </c>
      <c r="K310" s="60" t="s">
        <v>22</v>
      </c>
      <c r="L310" s="46">
        <v>34355</v>
      </c>
      <c r="M310" s="46">
        <v>34271</v>
      </c>
      <c r="N310" s="46">
        <v>34656</v>
      </c>
      <c r="O310" s="46">
        <v>35031</v>
      </c>
      <c r="P310" s="46">
        <v>35414</v>
      </c>
      <c r="Q310" s="21" t="s">
        <v>22</v>
      </c>
    </row>
    <row r="311" spans="3:17" ht="12.75">
      <c r="C311" s="56" t="s">
        <v>118</v>
      </c>
      <c r="D311" s="59">
        <v>1999</v>
      </c>
      <c r="E311" s="59">
        <v>1969</v>
      </c>
      <c r="F311" s="59">
        <v>2142</v>
      </c>
      <c r="G311" s="59">
        <v>2201</v>
      </c>
      <c r="H311" s="59">
        <v>2398</v>
      </c>
      <c r="I311" s="18">
        <f t="shared" si="20"/>
        <v>2141.8</v>
      </c>
      <c r="K311" s="60" t="s">
        <v>38</v>
      </c>
      <c r="L311" s="46">
        <v>1898</v>
      </c>
      <c r="M311" s="46">
        <v>1847</v>
      </c>
      <c r="N311" s="46">
        <v>2023</v>
      </c>
      <c r="O311" s="46">
        <v>2034</v>
      </c>
      <c r="P311" s="46">
        <v>1720</v>
      </c>
      <c r="Q311" s="21" t="s">
        <v>38</v>
      </c>
    </row>
    <row r="312" spans="9:17" ht="12.75">
      <c r="I312" s="18"/>
      <c r="K312" s="60" t="s">
        <v>39</v>
      </c>
      <c r="L312" s="46">
        <v>12680</v>
      </c>
      <c r="M312" s="46">
        <v>12474</v>
      </c>
      <c r="N312" s="46">
        <v>13141</v>
      </c>
      <c r="O312" s="46">
        <v>12868</v>
      </c>
      <c r="P312" s="46">
        <v>12658</v>
      </c>
      <c r="Q312" s="21" t="s">
        <v>39</v>
      </c>
    </row>
    <row r="313" spans="3:17" ht="12.75">
      <c r="C313" s="52" t="s">
        <v>107</v>
      </c>
      <c r="D313" s="53"/>
      <c r="E313" s="53"/>
      <c r="F313" s="53"/>
      <c r="G313" s="53"/>
      <c r="H313" s="53"/>
      <c r="I313" s="18"/>
      <c r="K313" s="60" t="s">
        <v>40</v>
      </c>
      <c r="L313" s="46">
        <v>141</v>
      </c>
      <c r="M313" s="46">
        <v>159</v>
      </c>
      <c r="N313" s="46">
        <v>158</v>
      </c>
      <c r="O313" s="46">
        <v>136</v>
      </c>
      <c r="P313" s="46">
        <v>121</v>
      </c>
      <c r="Q313" s="21" t="s">
        <v>40</v>
      </c>
    </row>
    <row r="314" spans="3:17" ht="12.75">
      <c r="C314" s="52" t="s">
        <v>0</v>
      </c>
      <c r="D314" s="52" t="s">
        <v>108</v>
      </c>
      <c r="E314" s="53"/>
      <c r="F314" s="53"/>
      <c r="G314" s="53"/>
      <c r="H314" s="53"/>
      <c r="I314" s="18"/>
      <c r="K314" s="60" t="s">
        <v>41</v>
      </c>
      <c r="L314" s="46">
        <v>1999</v>
      </c>
      <c r="M314" s="46">
        <v>1969</v>
      </c>
      <c r="N314" s="46">
        <v>2142</v>
      </c>
      <c r="O314" s="46">
        <v>2201</v>
      </c>
      <c r="P314" s="46">
        <v>2398</v>
      </c>
      <c r="Q314" s="21" t="s">
        <v>41</v>
      </c>
    </row>
    <row r="315" spans="9:17" ht="12.75">
      <c r="I315" s="18"/>
      <c r="K315" s="60" t="s">
        <v>42</v>
      </c>
      <c r="L315" s="46">
        <v>3843</v>
      </c>
      <c r="M315" s="46">
        <v>3995</v>
      </c>
      <c r="N315" s="46">
        <v>4274</v>
      </c>
      <c r="O315" s="46">
        <v>4473</v>
      </c>
      <c r="P315" s="46">
        <v>4756</v>
      </c>
      <c r="Q315" s="21" t="s">
        <v>42</v>
      </c>
    </row>
    <row r="316" spans="3:17" ht="12.75">
      <c r="C316" s="52" t="s">
        <v>88</v>
      </c>
      <c r="D316" s="52" t="s">
        <v>89</v>
      </c>
      <c r="E316" s="53"/>
      <c r="F316" s="53"/>
      <c r="G316" s="53"/>
      <c r="H316" s="53"/>
      <c r="I316" s="18"/>
      <c r="K316" s="60" t="s">
        <v>29</v>
      </c>
      <c r="L316" s="46">
        <v>108</v>
      </c>
      <c r="M316" s="46">
        <v>105</v>
      </c>
      <c r="N316" s="46">
        <v>102</v>
      </c>
      <c r="O316" s="46">
        <v>106</v>
      </c>
      <c r="P316" s="46">
        <v>103</v>
      </c>
      <c r="Q316" s="21" t="s">
        <v>29</v>
      </c>
    </row>
    <row r="317" spans="3:17" ht="12.75">
      <c r="C317" s="52" t="s">
        <v>111</v>
      </c>
      <c r="D317" s="52" t="s">
        <v>42</v>
      </c>
      <c r="E317" s="53"/>
      <c r="F317" s="53"/>
      <c r="G317" s="53"/>
      <c r="H317" s="53"/>
      <c r="I317" s="18"/>
      <c r="K317" s="60" t="s">
        <v>26</v>
      </c>
      <c r="L317" s="46">
        <v>7206</v>
      </c>
      <c r="M317" s="46">
        <v>6998</v>
      </c>
      <c r="N317" s="46">
        <v>7546</v>
      </c>
      <c r="O317" s="46">
        <v>7352</v>
      </c>
      <c r="P317" s="46">
        <v>7542</v>
      </c>
      <c r="Q317" s="21" t="s">
        <v>26</v>
      </c>
    </row>
    <row r="318" spans="9:17" ht="12.75">
      <c r="I318" s="18"/>
      <c r="K318" s="60" t="s">
        <v>43</v>
      </c>
      <c r="L318" s="46">
        <v>6</v>
      </c>
      <c r="M318" s="46">
        <v>6</v>
      </c>
      <c r="N318" s="46">
        <v>6</v>
      </c>
      <c r="O318" s="46">
        <v>6</v>
      </c>
      <c r="P318" s="46">
        <v>6</v>
      </c>
      <c r="Q318" s="21" t="s">
        <v>43</v>
      </c>
    </row>
    <row r="319" spans="3:17" ht="12.75">
      <c r="C319" s="56" t="s">
        <v>112</v>
      </c>
      <c r="D319" s="56" t="s">
        <v>60</v>
      </c>
      <c r="E319" s="56" t="s">
        <v>61</v>
      </c>
      <c r="F319" s="56" t="s">
        <v>69</v>
      </c>
      <c r="G319" s="56" t="s">
        <v>70</v>
      </c>
      <c r="H319" s="56" t="s">
        <v>71</v>
      </c>
      <c r="I319" s="18"/>
      <c r="K319" s="60" t="s">
        <v>18</v>
      </c>
      <c r="L319" s="46">
        <v>3233</v>
      </c>
      <c r="M319" s="46">
        <v>2779</v>
      </c>
      <c r="N319" s="46">
        <v>3444</v>
      </c>
      <c r="O319" s="46">
        <v>2220</v>
      </c>
      <c r="P319" s="46">
        <v>2220</v>
      </c>
      <c r="Q319" s="21" t="s">
        <v>18</v>
      </c>
    </row>
    <row r="320" spans="3:17" ht="12.75">
      <c r="C320" s="56" t="s">
        <v>113</v>
      </c>
      <c r="D320" s="59">
        <v>143200</v>
      </c>
      <c r="E320" s="59">
        <v>147000</v>
      </c>
      <c r="F320" s="59">
        <v>150000</v>
      </c>
      <c r="G320" s="59">
        <v>154000</v>
      </c>
      <c r="H320" s="59">
        <v>154000</v>
      </c>
      <c r="I320" s="18">
        <f t="shared" si="20"/>
        <v>149640</v>
      </c>
      <c r="K320" s="60" t="s">
        <v>44</v>
      </c>
      <c r="L320" s="46">
        <v>2733</v>
      </c>
      <c r="M320" s="46">
        <v>2739</v>
      </c>
      <c r="N320" s="46">
        <v>2743</v>
      </c>
      <c r="O320" s="46">
        <v>2611</v>
      </c>
      <c r="P320" s="46">
        <v>2694</v>
      </c>
      <c r="Q320" s="21" t="s">
        <v>44</v>
      </c>
    </row>
    <row r="321" spans="3:17" ht="12.75">
      <c r="C321" s="56" t="s">
        <v>114</v>
      </c>
      <c r="D321" s="59">
        <v>336</v>
      </c>
      <c r="E321" s="59">
        <v>421</v>
      </c>
      <c r="F321" s="59">
        <v>324</v>
      </c>
      <c r="G321" s="59">
        <v>334</v>
      </c>
      <c r="H321" s="59">
        <v>84</v>
      </c>
      <c r="I321" s="18">
        <f t="shared" si="20"/>
        <v>299.8</v>
      </c>
      <c r="K321" s="60" t="s">
        <v>25</v>
      </c>
      <c r="L321" s="46">
        <v>34098</v>
      </c>
      <c r="M321" s="46">
        <v>33915</v>
      </c>
      <c r="N321" s="46">
        <v>32477</v>
      </c>
      <c r="O321" s="46">
        <v>32003</v>
      </c>
      <c r="P321" s="46">
        <v>33544</v>
      </c>
      <c r="Q321" s="21" t="s">
        <v>25</v>
      </c>
    </row>
    <row r="322" spans="3:17" ht="12.75">
      <c r="C322" s="56" t="s">
        <v>115</v>
      </c>
      <c r="D322" s="59">
        <v>69976</v>
      </c>
      <c r="E322" s="59">
        <v>67232</v>
      </c>
      <c r="F322" s="59">
        <v>67161</v>
      </c>
      <c r="G322" s="59">
        <v>65954</v>
      </c>
      <c r="H322" s="59">
        <v>67212</v>
      </c>
      <c r="I322" s="18">
        <f t="shared" si="20"/>
        <v>67507</v>
      </c>
      <c r="K322" s="60" t="s">
        <v>27</v>
      </c>
      <c r="L322" s="46">
        <v>931</v>
      </c>
      <c r="M322" s="46">
        <v>846</v>
      </c>
      <c r="N322" s="46">
        <v>860</v>
      </c>
      <c r="O322" s="46">
        <v>896</v>
      </c>
      <c r="P322" s="46">
        <v>896</v>
      </c>
      <c r="Q322" s="21" t="s">
        <v>27</v>
      </c>
    </row>
    <row r="323" spans="3:17" ht="12.75">
      <c r="C323" s="56" t="s">
        <v>116</v>
      </c>
      <c r="D323" s="59">
        <v>14949</v>
      </c>
      <c r="E323" s="59">
        <v>14772</v>
      </c>
      <c r="F323" s="59">
        <v>14215</v>
      </c>
      <c r="G323" s="59">
        <v>13947</v>
      </c>
      <c r="H323" s="59">
        <v>15221</v>
      </c>
      <c r="I323" s="18">
        <f t="shared" si="20"/>
        <v>14620.8</v>
      </c>
      <c r="K323" s="60" t="s">
        <v>45</v>
      </c>
      <c r="L323" s="46">
        <v>19168</v>
      </c>
      <c r="M323" s="46">
        <v>19702</v>
      </c>
      <c r="N323" s="46">
        <v>20011</v>
      </c>
      <c r="O323" s="46">
        <v>19812</v>
      </c>
      <c r="P323" s="46">
        <v>19836</v>
      </c>
      <c r="Q323" s="21" t="s">
        <v>45</v>
      </c>
    </row>
    <row r="324" spans="3:17" ht="12.75">
      <c r="C324" s="56" t="s">
        <v>117</v>
      </c>
      <c r="D324" s="59">
        <v>26318</v>
      </c>
      <c r="E324" s="59">
        <v>25514</v>
      </c>
      <c r="F324" s="59">
        <v>26530</v>
      </c>
      <c r="G324" s="59">
        <v>24356</v>
      </c>
      <c r="H324" s="59">
        <v>24618</v>
      </c>
      <c r="I324" s="18">
        <f t="shared" si="20"/>
        <v>25467.2</v>
      </c>
      <c r="K324" s="60" t="s">
        <v>23</v>
      </c>
      <c r="L324" s="46">
        <v>285</v>
      </c>
      <c r="M324" s="46">
        <v>270</v>
      </c>
      <c r="N324" s="46">
        <v>287</v>
      </c>
      <c r="O324" s="46">
        <v>277</v>
      </c>
      <c r="P324" s="46">
        <v>289</v>
      </c>
      <c r="Q324" s="21" t="s">
        <v>23</v>
      </c>
    </row>
    <row r="325" spans="3:17" ht="12.75">
      <c r="C325" s="56" t="s">
        <v>118</v>
      </c>
      <c r="D325" s="59">
        <v>3843</v>
      </c>
      <c r="E325" s="59">
        <v>3995</v>
      </c>
      <c r="F325" s="59">
        <v>4274</v>
      </c>
      <c r="G325" s="59">
        <v>4473</v>
      </c>
      <c r="H325" s="59">
        <v>4756</v>
      </c>
      <c r="I325" s="18">
        <f t="shared" si="20"/>
        <v>4268.2</v>
      </c>
      <c r="K325" s="60" t="s">
        <v>46</v>
      </c>
      <c r="L325" s="46">
        <v>2483</v>
      </c>
      <c r="M325" s="46">
        <v>2672</v>
      </c>
      <c r="N325" s="46">
        <v>2834</v>
      </c>
      <c r="O325" s="46">
        <v>2690</v>
      </c>
      <c r="P325" s="46">
        <v>2786</v>
      </c>
      <c r="Q325" s="21" t="s">
        <v>46</v>
      </c>
    </row>
    <row r="326" spans="9:17" ht="12.75">
      <c r="I326" s="18"/>
      <c r="K326" s="60" t="s">
        <v>24</v>
      </c>
      <c r="L326" s="46">
        <v>5168</v>
      </c>
      <c r="M326" s="46">
        <v>5214</v>
      </c>
      <c r="N326" s="46">
        <v>4661</v>
      </c>
      <c r="O326" s="46">
        <v>4723</v>
      </c>
      <c r="P326" s="46">
        <v>4815</v>
      </c>
      <c r="Q326" s="21" t="s">
        <v>24</v>
      </c>
    </row>
    <row r="327" spans="3:17" ht="12.75">
      <c r="C327" s="52" t="s">
        <v>107</v>
      </c>
      <c r="D327" s="53"/>
      <c r="E327" s="53"/>
      <c r="F327" s="53"/>
      <c r="G327" s="53"/>
      <c r="H327" s="53"/>
      <c r="I327" s="18"/>
      <c r="K327" s="60" t="s">
        <v>47</v>
      </c>
      <c r="L327" s="46">
        <v>3991</v>
      </c>
      <c r="M327" s="46">
        <v>4079</v>
      </c>
      <c r="N327" s="46">
        <v>3830</v>
      </c>
      <c r="O327" s="46">
        <v>3854</v>
      </c>
      <c r="P327" s="299">
        <v>3854</v>
      </c>
      <c r="Q327" s="21" t="s">
        <v>47</v>
      </c>
    </row>
    <row r="328" spans="3:17" ht="12.75">
      <c r="C328" s="52" t="s">
        <v>0</v>
      </c>
      <c r="D328" s="52" t="s">
        <v>108</v>
      </c>
      <c r="E328" s="53"/>
      <c r="F328" s="53"/>
      <c r="G328" s="53"/>
      <c r="H328" s="53"/>
      <c r="I328" s="18"/>
      <c r="K328" s="60" t="s">
        <v>21</v>
      </c>
      <c r="L328" s="46">
        <v>9856</v>
      </c>
      <c r="M328" s="46">
        <v>10389</v>
      </c>
      <c r="N328" s="46">
        <v>11382</v>
      </c>
      <c r="O328" s="46">
        <v>11472</v>
      </c>
      <c r="P328" s="46">
        <v>10928</v>
      </c>
      <c r="Q328" s="21" t="s">
        <v>21</v>
      </c>
    </row>
    <row r="329" ht="12.75">
      <c r="I329" s="18"/>
    </row>
    <row r="330" spans="3:9" ht="12.75">
      <c r="C330" s="52" t="s">
        <v>88</v>
      </c>
      <c r="D330" s="52" t="s">
        <v>89</v>
      </c>
      <c r="E330" s="53"/>
      <c r="F330" s="53"/>
      <c r="G330" s="53"/>
      <c r="H330" s="53"/>
      <c r="I330" s="18"/>
    </row>
    <row r="331" spans="3:9" ht="12.75">
      <c r="C331" s="52" t="s">
        <v>111</v>
      </c>
      <c r="D331" s="52" t="s">
        <v>29</v>
      </c>
      <c r="E331" s="53"/>
      <c r="F331" s="53"/>
      <c r="G331" s="53"/>
      <c r="H331" s="53"/>
      <c r="I331" s="18"/>
    </row>
    <row r="332" spans="9:16" ht="12.75">
      <c r="I332" s="18"/>
      <c r="K332" s="13" t="s">
        <v>107</v>
      </c>
      <c r="L332" s="14"/>
      <c r="M332" s="14"/>
      <c r="N332" s="14"/>
      <c r="O332" s="14"/>
      <c r="P332" s="14"/>
    </row>
    <row r="333" spans="3:16" ht="12.75">
      <c r="C333" s="56" t="s">
        <v>112</v>
      </c>
      <c r="D333" s="56" t="s">
        <v>60</v>
      </c>
      <c r="E333" s="56" t="s">
        <v>61</v>
      </c>
      <c r="F333" s="56" t="s">
        <v>69</v>
      </c>
      <c r="G333" s="56" t="s">
        <v>70</v>
      </c>
      <c r="H333" s="56" t="s">
        <v>71</v>
      </c>
      <c r="I333" s="18"/>
      <c r="K333" s="13" t="s">
        <v>0</v>
      </c>
      <c r="L333" s="13" t="s">
        <v>108</v>
      </c>
      <c r="M333" s="14"/>
      <c r="N333" s="14"/>
      <c r="O333" s="14"/>
      <c r="P333" s="14"/>
    </row>
    <row r="334" spans="3:9" ht="12.75">
      <c r="C334" s="56" t="s">
        <v>113</v>
      </c>
      <c r="D334" s="59">
        <v>13354</v>
      </c>
      <c r="E334" s="59">
        <v>14867</v>
      </c>
      <c r="F334" s="59">
        <v>13675</v>
      </c>
      <c r="G334" s="59">
        <v>13944</v>
      </c>
      <c r="H334" s="59">
        <v>13944</v>
      </c>
      <c r="I334" s="18">
        <f t="shared" si="20"/>
        <v>13956.8</v>
      </c>
    </row>
    <row r="335" spans="3:9" ht="12.75">
      <c r="C335" s="56" t="s">
        <v>114</v>
      </c>
      <c r="D335" s="59">
        <v>221</v>
      </c>
      <c r="E335" s="59">
        <v>258</v>
      </c>
      <c r="F335" s="59">
        <v>338</v>
      </c>
      <c r="G335" s="59">
        <v>275</v>
      </c>
      <c r="H335" s="59">
        <v>275</v>
      </c>
      <c r="I335" s="18">
        <f t="shared" si="20"/>
        <v>273.4</v>
      </c>
    </row>
    <row r="336" spans="3:9" ht="12.75">
      <c r="C336" s="56" t="s">
        <v>115</v>
      </c>
      <c r="D336" s="59">
        <v>15328</v>
      </c>
      <c r="E336" s="59">
        <v>14974</v>
      </c>
      <c r="F336" s="59">
        <v>14651</v>
      </c>
      <c r="G336" s="59">
        <v>14930</v>
      </c>
      <c r="H336" s="59">
        <v>15144</v>
      </c>
      <c r="I336" s="18">
        <f t="shared" si="20"/>
        <v>15005.4</v>
      </c>
    </row>
    <row r="337" spans="3:9" ht="12.75">
      <c r="C337" s="56" t="s">
        <v>116</v>
      </c>
      <c r="D337" s="59">
        <v>1126</v>
      </c>
      <c r="E337" s="59">
        <v>1130</v>
      </c>
      <c r="F337" s="59">
        <v>1130</v>
      </c>
      <c r="G337" s="59">
        <v>1124</v>
      </c>
      <c r="H337" s="59">
        <v>1136</v>
      </c>
      <c r="I337" s="18">
        <f t="shared" si="20"/>
        <v>1129.2</v>
      </c>
    </row>
    <row r="338" spans="3:9" ht="12.75">
      <c r="C338" s="56" t="s">
        <v>117</v>
      </c>
      <c r="D338" s="59">
        <v>2338</v>
      </c>
      <c r="E338" s="59">
        <v>2217</v>
      </c>
      <c r="F338" s="59">
        <v>2392</v>
      </c>
      <c r="G338" s="59">
        <v>2331</v>
      </c>
      <c r="H338" s="59">
        <v>2356</v>
      </c>
      <c r="I338" s="18">
        <f t="shared" si="20"/>
        <v>2326.8</v>
      </c>
    </row>
    <row r="339" spans="3:9" ht="12.75">
      <c r="C339" s="56" t="s">
        <v>118</v>
      </c>
      <c r="D339" s="59">
        <v>108</v>
      </c>
      <c r="E339" s="59">
        <v>105</v>
      </c>
      <c r="F339" s="59">
        <v>102</v>
      </c>
      <c r="G339" s="59">
        <v>106</v>
      </c>
      <c r="H339" s="59">
        <v>103</v>
      </c>
      <c r="I339" s="18">
        <f t="shared" si="20"/>
        <v>104.8</v>
      </c>
    </row>
    <row r="340" ht="12.75">
      <c r="I340" s="18"/>
    </row>
    <row r="341" spans="3:9" ht="12.75">
      <c r="C341" s="52" t="s">
        <v>107</v>
      </c>
      <c r="D341" s="53"/>
      <c r="E341" s="53"/>
      <c r="F341" s="53"/>
      <c r="G341" s="53"/>
      <c r="H341" s="53"/>
      <c r="I341" s="18"/>
    </row>
    <row r="342" spans="3:9" ht="12.75">
      <c r="C342" s="52" t="s">
        <v>0</v>
      </c>
      <c r="D342" s="52" t="s">
        <v>108</v>
      </c>
      <c r="E342" s="53"/>
      <c r="F342" s="53"/>
      <c r="G342" s="53"/>
      <c r="H342" s="53"/>
      <c r="I342" s="18"/>
    </row>
    <row r="343" ht="12.75">
      <c r="I343" s="18"/>
    </row>
    <row r="344" spans="3:9" ht="12.75">
      <c r="C344" s="52" t="s">
        <v>88</v>
      </c>
      <c r="D344" s="52" t="s">
        <v>89</v>
      </c>
      <c r="E344" s="53"/>
      <c r="F344" s="53"/>
      <c r="G344" s="53"/>
      <c r="H344" s="53"/>
      <c r="I344" s="18"/>
    </row>
    <row r="345" spans="3:9" ht="12.75">
      <c r="C345" s="52" t="s">
        <v>111</v>
      </c>
      <c r="D345" s="52" t="s">
        <v>26</v>
      </c>
      <c r="E345" s="53"/>
      <c r="F345" s="53"/>
      <c r="G345" s="53"/>
      <c r="H345" s="53"/>
      <c r="I345" s="18"/>
    </row>
    <row r="346" ht="12.75">
      <c r="I346" s="18"/>
    </row>
    <row r="347" spans="3:9" ht="12.75">
      <c r="C347" s="56" t="s">
        <v>112</v>
      </c>
      <c r="D347" s="56" t="s">
        <v>60</v>
      </c>
      <c r="E347" s="56" t="s">
        <v>61</v>
      </c>
      <c r="F347" s="56" t="s">
        <v>69</v>
      </c>
      <c r="G347" s="56" t="s">
        <v>70</v>
      </c>
      <c r="H347" s="56" t="s">
        <v>71</v>
      </c>
      <c r="I347" s="18"/>
    </row>
    <row r="348" spans="3:9" ht="12.75">
      <c r="C348" s="56" t="s">
        <v>113</v>
      </c>
      <c r="D348" s="59">
        <v>281428</v>
      </c>
      <c r="E348" s="59">
        <v>301825</v>
      </c>
      <c r="F348" s="59">
        <v>312940</v>
      </c>
      <c r="G348" s="59">
        <v>342949</v>
      </c>
      <c r="H348" s="59">
        <v>326753</v>
      </c>
      <c r="I348" s="18">
        <f t="shared" si="20"/>
        <v>313179</v>
      </c>
    </row>
    <row r="349" spans="3:9" ht="12.75">
      <c r="C349" s="56" t="s">
        <v>114</v>
      </c>
      <c r="D349" s="59">
        <v>1010</v>
      </c>
      <c r="E349" s="59">
        <v>745</v>
      </c>
      <c r="F349" s="59">
        <v>556</v>
      </c>
      <c r="G349" s="59">
        <v>751</v>
      </c>
      <c r="H349" s="59">
        <v>418</v>
      </c>
      <c r="I349" s="18">
        <f t="shared" si="20"/>
        <v>696</v>
      </c>
    </row>
    <row r="350" spans="3:9" ht="12.75">
      <c r="C350" s="56" t="s">
        <v>115</v>
      </c>
      <c r="D350" s="59">
        <v>112172</v>
      </c>
      <c r="E350" s="59">
        <v>116767</v>
      </c>
      <c r="F350" s="59">
        <v>120754</v>
      </c>
      <c r="G350" s="59">
        <v>121220</v>
      </c>
      <c r="H350" s="59">
        <v>124750</v>
      </c>
      <c r="I350" s="18">
        <f t="shared" si="20"/>
        <v>119132.6</v>
      </c>
    </row>
    <row r="351" spans="3:9" ht="12.75">
      <c r="C351" s="56" t="s">
        <v>116</v>
      </c>
      <c r="D351" s="59">
        <v>16506</v>
      </c>
      <c r="E351" s="59">
        <v>15958</v>
      </c>
      <c r="F351" s="59">
        <v>16236</v>
      </c>
      <c r="G351" s="59">
        <v>16223</v>
      </c>
      <c r="H351" s="59">
        <v>15927</v>
      </c>
      <c r="I351" s="18">
        <f t="shared" si="20"/>
        <v>16170</v>
      </c>
    </row>
    <row r="352" spans="3:9" ht="12.75">
      <c r="C352" s="56" t="s">
        <v>117</v>
      </c>
      <c r="D352" s="59">
        <v>72317</v>
      </c>
      <c r="E352" s="59">
        <v>52305</v>
      </c>
      <c r="F352" s="59">
        <v>48955</v>
      </c>
      <c r="G352" s="59">
        <v>58900</v>
      </c>
      <c r="H352" s="59">
        <v>69894</v>
      </c>
      <c r="I352" s="18">
        <f t="shared" si="20"/>
        <v>60474.2</v>
      </c>
    </row>
    <row r="353" spans="3:9" ht="12.75">
      <c r="C353" s="56" t="s">
        <v>118</v>
      </c>
      <c r="D353" s="59">
        <v>7206</v>
      </c>
      <c r="E353" s="59">
        <v>6998</v>
      </c>
      <c r="F353" s="59">
        <v>7546</v>
      </c>
      <c r="G353" s="59">
        <v>7352</v>
      </c>
      <c r="H353" s="59">
        <v>7542</v>
      </c>
      <c r="I353" s="18">
        <f t="shared" si="20"/>
        <v>7328.8</v>
      </c>
    </row>
    <row r="354" ht="12.75">
      <c r="I354" s="18"/>
    </row>
    <row r="355" spans="3:9" ht="12.75">
      <c r="C355" s="52" t="s">
        <v>107</v>
      </c>
      <c r="D355" s="53"/>
      <c r="E355" s="53"/>
      <c r="F355" s="53"/>
      <c r="G355" s="53"/>
      <c r="H355" s="53"/>
      <c r="I355" s="18"/>
    </row>
    <row r="356" spans="3:9" ht="12.75">
      <c r="C356" s="52" t="s">
        <v>0</v>
      </c>
      <c r="D356" s="52" t="s">
        <v>108</v>
      </c>
      <c r="E356" s="53"/>
      <c r="F356" s="53"/>
      <c r="G356" s="53"/>
      <c r="H356" s="53"/>
      <c r="I356" s="18"/>
    </row>
    <row r="357" ht="12.75">
      <c r="I357" s="18"/>
    </row>
    <row r="358" spans="3:9" ht="12.75">
      <c r="C358" s="52" t="s">
        <v>88</v>
      </c>
      <c r="D358" s="52" t="s">
        <v>89</v>
      </c>
      <c r="E358" s="53"/>
      <c r="F358" s="53"/>
      <c r="G358" s="53"/>
      <c r="H358" s="53"/>
      <c r="I358" s="18"/>
    </row>
    <row r="359" spans="3:9" ht="12.75">
      <c r="C359" s="52" t="s">
        <v>111</v>
      </c>
      <c r="D359" s="52" t="s">
        <v>43</v>
      </c>
      <c r="E359" s="53"/>
      <c r="F359" s="53"/>
      <c r="G359" s="53"/>
      <c r="H359" s="53"/>
      <c r="I359" s="18"/>
    </row>
    <row r="360" ht="12.75">
      <c r="I360" s="18"/>
    </row>
    <row r="361" spans="3:9" ht="12.75">
      <c r="C361" s="56" t="s">
        <v>112</v>
      </c>
      <c r="D361" s="56" t="s">
        <v>60</v>
      </c>
      <c r="E361" s="56" t="s">
        <v>61</v>
      </c>
      <c r="F361" s="56" t="s">
        <v>69</v>
      </c>
      <c r="G361" s="56" t="s">
        <v>70</v>
      </c>
      <c r="H361" s="56" t="s">
        <v>71</v>
      </c>
      <c r="I361" s="18"/>
    </row>
    <row r="362" spans="3:9" ht="12.75">
      <c r="C362" s="56" t="s">
        <v>113</v>
      </c>
      <c r="D362" s="59">
        <v>636</v>
      </c>
      <c r="E362" s="59">
        <v>636</v>
      </c>
      <c r="F362" s="59">
        <v>636</v>
      </c>
      <c r="G362" s="59">
        <v>636</v>
      </c>
      <c r="H362" s="59">
        <v>636</v>
      </c>
      <c r="I362" s="18">
        <f aca="true" t="shared" si="21" ref="I362:I409">AVERAGE(D362:H362)</f>
        <v>636</v>
      </c>
    </row>
    <row r="363" spans="3:9" ht="12.75">
      <c r="C363" s="56" t="s">
        <v>114</v>
      </c>
      <c r="D363" s="57" t="s">
        <v>0</v>
      </c>
      <c r="E363" s="57" t="s">
        <v>0</v>
      </c>
      <c r="F363" s="57" t="s">
        <v>0</v>
      </c>
      <c r="G363" s="57" t="s">
        <v>0</v>
      </c>
      <c r="H363" s="57" t="s">
        <v>0</v>
      </c>
      <c r="I363" s="78" t="s">
        <v>0</v>
      </c>
    </row>
    <row r="364" spans="3:9" ht="12.75">
      <c r="C364" s="56" t="s">
        <v>115</v>
      </c>
      <c r="D364" s="59">
        <v>2636</v>
      </c>
      <c r="E364" s="59">
        <v>2349</v>
      </c>
      <c r="F364" s="59">
        <v>2325</v>
      </c>
      <c r="G364" s="59">
        <v>2409</v>
      </c>
      <c r="H364" s="59">
        <v>2380</v>
      </c>
      <c r="I364" s="18">
        <f t="shared" si="21"/>
        <v>2419.8</v>
      </c>
    </row>
    <row r="365" spans="3:9" ht="12.75">
      <c r="C365" s="56" t="s">
        <v>116</v>
      </c>
      <c r="D365" s="57" t="s">
        <v>0</v>
      </c>
      <c r="E365" s="57" t="s">
        <v>0</v>
      </c>
      <c r="F365" s="57" t="s">
        <v>0</v>
      </c>
      <c r="G365" s="57" t="s">
        <v>0</v>
      </c>
      <c r="H365" s="57" t="s">
        <v>0</v>
      </c>
      <c r="I365" s="78" t="s">
        <v>0</v>
      </c>
    </row>
    <row r="366" spans="3:9" ht="12.75">
      <c r="C366" s="56" t="s">
        <v>117</v>
      </c>
      <c r="D366" s="59">
        <v>102</v>
      </c>
      <c r="E366" s="59">
        <v>119</v>
      </c>
      <c r="F366" s="59">
        <v>110</v>
      </c>
      <c r="G366" s="59">
        <v>110</v>
      </c>
      <c r="H366" s="59">
        <v>103</v>
      </c>
      <c r="I366" s="18">
        <f t="shared" si="21"/>
        <v>108.8</v>
      </c>
    </row>
    <row r="367" spans="3:9" ht="12.75">
      <c r="C367" s="56" t="s">
        <v>118</v>
      </c>
      <c r="D367" s="59">
        <v>6</v>
      </c>
      <c r="E367" s="59">
        <v>6</v>
      </c>
      <c r="F367" s="59">
        <v>6</v>
      </c>
      <c r="G367" s="59">
        <v>6</v>
      </c>
      <c r="H367" s="59">
        <v>6</v>
      </c>
      <c r="I367" s="18">
        <f t="shared" si="21"/>
        <v>6</v>
      </c>
    </row>
    <row r="368" ht="12.75">
      <c r="I368" s="18"/>
    </row>
    <row r="369" spans="3:9" ht="12.75">
      <c r="C369" s="52" t="s">
        <v>107</v>
      </c>
      <c r="D369" s="53"/>
      <c r="E369" s="53"/>
      <c r="F369" s="53"/>
      <c r="G369" s="53"/>
      <c r="H369" s="53"/>
      <c r="I369" s="18"/>
    </row>
    <row r="370" spans="3:9" ht="12.75">
      <c r="C370" s="52" t="s">
        <v>0</v>
      </c>
      <c r="D370" s="52" t="s">
        <v>108</v>
      </c>
      <c r="E370" s="53"/>
      <c r="F370" s="53"/>
      <c r="G370" s="53"/>
      <c r="H370" s="53"/>
      <c r="I370" s="18"/>
    </row>
    <row r="371" ht="12.75">
      <c r="I371" s="18"/>
    </row>
    <row r="372" spans="3:9" ht="12.75">
      <c r="C372" s="52" t="s">
        <v>88</v>
      </c>
      <c r="D372" s="52" t="s">
        <v>89</v>
      </c>
      <c r="E372" s="53"/>
      <c r="F372" s="53"/>
      <c r="G372" s="53"/>
      <c r="H372" s="53"/>
      <c r="I372" s="18"/>
    </row>
    <row r="373" spans="3:9" ht="12.75">
      <c r="C373" s="52" t="s">
        <v>111</v>
      </c>
      <c r="D373" s="52" t="s">
        <v>18</v>
      </c>
      <c r="E373" s="53"/>
      <c r="F373" s="53"/>
      <c r="G373" s="53"/>
      <c r="H373" s="53"/>
      <c r="I373" s="18"/>
    </row>
    <row r="374" ht="12.75">
      <c r="I374" s="18"/>
    </row>
    <row r="375" spans="3:9" ht="12.75">
      <c r="C375" s="56" t="s">
        <v>112</v>
      </c>
      <c r="D375" s="56" t="s">
        <v>60</v>
      </c>
      <c r="E375" s="56" t="s">
        <v>61</v>
      </c>
      <c r="F375" s="56" t="s">
        <v>69</v>
      </c>
      <c r="G375" s="56" t="s">
        <v>70</v>
      </c>
      <c r="H375" s="56" t="s">
        <v>71</v>
      </c>
      <c r="I375" s="18"/>
    </row>
    <row r="376" spans="3:9" ht="12.75">
      <c r="C376" s="56" t="s">
        <v>113</v>
      </c>
      <c r="D376" s="59">
        <v>205211</v>
      </c>
      <c r="E376" s="59">
        <v>200420</v>
      </c>
      <c r="F376" s="59">
        <v>199520</v>
      </c>
      <c r="G376" s="59">
        <v>191654</v>
      </c>
      <c r="H376" s="59">
        <v>191654</v>
      </c>
      <c r="I376" s="18">
        <f t="shared" si="21"/>
        <v>197691.8</v>
      </c>
    </row>
    <row r="377" spans="3:9" ht="12.75">
      <c r="C377" s="56" t="s">
        <v>114</v>
      </c>
      <c r="D377" s="59">
        <v>7200</v>
      </c>
      <c r="E377" s="59">
        <v>7000</v>
      </c>
      <c r="F377" s="59">
        <v>7600</v>
      </c>
      <c r="G377" s="59">
        <v>8000</v>
      </c>
      <c r="H377" s="59">
        <v>8000</v>
      </c>
      <c r="I377" s="18">
        <f t="shared" si="21"/>
        <v>7560</v>
      </c>
    </row>
    <row r="378" spans="3:9" ht="12.75">
      <c r="C378" s="56" t="s">
        <v>115</v>
      </c>
      <c r="D378" s="59">
        <v>423833</v>
      </c>
      <c r="E378" s="59">
        <v>405541</v>
      </c>
      <c r="F378" s="59">
        <v>382499</v>
      </c>
      <c r="G378" s="59">
        <v>393739</v>
      </c>
      <c r="H378" s="59">
        <v>408670</v>
      </c>
      <c r="I378" s="18">
        <f t="shared" si="21"/>
        <v>402856.4</v>
      </c>
    </row>
    <row r="379" spans="3:9" ht="12.75">
      <c r="C379" s="56" t="s">
        <v>116</v>
      </c>
      <c r="D379" s="59">
        <v>6908</v>
      </c>
      <c r="E379" s="59">
        <v>6917</v>
      </c>
      <c r="F379" s="59">
        <v>6869</v>
      </c>
      <c r="G379" s="59">
        <v>6867</v>
      </c>
      <c r="H379" s="59">
        <v>7100</v>
      </c>
      <c r="I379" s="18">
        <f t="shared" si="21"/>
        <v>6932.2</v>
      </c>
    </row>
    <row r="380" spans="3:9" ht="12.75">
      <c r="C380" s="56" t="s">
        <v>117</v>
      </c>
      <c r="D380" s="59">
        <v>25823</v>
      </c>
      <c r="E380" s="59">
        <v>27779</v>
      </c>
      <c r="F380" s="59">
        <v>25272</v>
      </c>
      <c r="G380" s="59">
        <v>22345</v>
      </c>
      <c r="H380" s="59">
        <v>22345</v>
      </c>
      <c r="I380" s="18">
        <f t="shared" si="21"/>
        <v>24712.8</v>
      </c>
    </row>
    <row r="381" spans="3:9" ht="12.75">
      <c r="C381" s="56" t="s">
        <v>118</v>
      </c>
      <c r="D381" s="59">
        <v>3233</v>
      </c>
      <c r="E381" s="59">
        <v>2779</v>
      </c>
      <c r="F381" s="59">
        <v>3444</v>
      </c>
      <c r="G381" s="59">
        <v>2220</v>
      </c>
      <c r="H381" s="59">
        <v>2220</v>
      </c>
      <c r="I381" s="18">
        <f t="shared" si="21"/>
        <v>2779.2</v>
      </c>
    </row>
    <row r="382" ht="12.75">
      <c r="I382" s="18"/>
    </row>
    <row r="383" spans="3:9" ht="12.75">
      <c r="C383" s="52" t="s">
        <v>107</v>
      </c>
      <c r="D383" s="53"/>
      <c r="E383" s="53"/>
      <c r="F383" s="53"/>
      <c r="G383" s="53"/>
      <c r="H383" s="53"/>
      <c r="I383" s="18"/>
    </row>
    <row r="384" spans="3:9" ht="12.75">
      <c r="C384" s="52" t="s">
        <v>0</v>
      </c>
      <c r="D384" s="52" t="s">
        <v>108</v>
      </c>
      <c r="E384" s="53"/>
      <c r="F384" s="53"/>
      <c r="G384" s="53"/>
      <c r="H384" s="53"/>
      <c r="I384" s="18"/>
    </row>
    <row r="385" ht="12.75">
      <c r="I385" s="18"/>
    </row>
    <row r="386" spans="3:9" ht="12.75">
      <c r="C386" s="52" t="s">
        <v>88</v>
      </c>
      <c r="D386" s="52" t="s">
        <v>89</v>
      </c>
      <c r="E386" s="53"/>
      <c r="F386" s="53"/>
      <c r="G386" s="53"/>
      <c r="H386" s="53"/>
      <c r="I386" s="18"/>
    </row>
    <row r="387" spans="3:9" ht="12.75">
      <c r="C387" s="52" t="s">
        <v>111</v>
      </c>
      <c r="D387" s="52" t="s">
        <v>44</v>
      </c>
      <c r="E387" s="53"/>
      <c r="F387" s="53"/>
      <c r="G387" s="53"/>
      <c r="H387" s="53"/>
      <c r="I387" s="18"/>
    </row>
    <row r="388" ht="12.75">
      <c r="I388" s="18"/>
    </row>
    <row r="389" spans="3:9" ht="12.75">
      <c r="C389" s="56" t="s">
        <v>112</v>
      </c>
      <c r="D389" s="56" t="s">
        <v>60</v>
      </c>
      <c r="E389" s="56" t="s">
        <v>61</v>
      </c>
      <c r="F389" s="56" t="s">
        <v>69</v>
      </c>
      <c r="G389" s="56" t="s">
        <v>70</v>
      </c>
      <c r="H389" s="56" t="s">
        <v>71</v>
      </c>
      <c r="I389" s="18"/>
    </row>
    <row r="390" spans="3:9" ht="12.75">
      <c r="C390" s="56" t="s">
        <v>113</v>
      </c>
      <c r="D390" s="59">
        <v>117000</v>
      </c>
      <c r="E390" s="59">
        <v>98000</v>
      </c>
      <c r="F390" s="59">
        <v>106000</v>
      </c>
      <c r="G390" s="59">
        <v>108558</v>
      </c>
      <c r="H390" s="59">
        <v>106468</v>
      </c>
      <c r="I390" s="18">
        <f t="shared" si="21"/>
        <v>107205.2</v>
      </c>
    </row>
    <row r="391" spans="3:9" ht="12.75">
      <c r="C391" s="56" t="s">
        <v>114</v>
      </c>
      <c r="D391" s="59">
        <v>8831</v>
      </c>
      <c r="E391" s="59">
        <v>8393</v>
      </c>
      <c r="F391" s="59">
        <v>8380</v>
      </c>
      <c r="G391" s="59">
        <v>8304</v>
      </c>
      <c r="H391" s="59">
        <v>8304</v>
      </c>
      <c r="I391" s="18">
        <f t="shared" si="21"/>
        <v>8442.4</v>
      </c>
    </row>
    <row r="392" spans="3:9" ht="12.75">
      <c r="C392" s="56" t="s">
        <v>115</v>
      </c>
      <c r="D392" s="59">
        <v>168686</v>
      </c>
      <c r="E392" s="59">
        <v>166268</v>
      </c>
      <c r="F392" s="59">
        <v>165020</v>
      </c>
      <c r="G392" s="59">
        <v>164513</v>
      </c>
      <c r="H392" s="59">
        <v>164513</v>
      </c>
      <c r="I392" s="18">
        <f t="shared" si="21"/>
        <v>165800</v>
      </c>
    </row>
    <row r="393" spans="3:9" ht="12.75">
      <c r="C393" s="56" t="s">
        <v>116</v>
      </c>
      <c r="D393" s="59">
        <v>37352</v>
      </c>
      <c r="E393" s="59">
        <v>36291</v>
      </c>
      <c r="F393" s="59">
        <v>35976</v>
      </c>
      <c r="G393" s="59">
        <v>36148</v>
      </c>
      <c r="H393" s="59">
        <v>35936</v>
      </c>
      <c r="I393" s="18">
        <f t="shared" si="21"/>
        <v>36340.6</v>
      </c>
    </row>
    <row r="394" spans="3:9" ht="12.75">
      <c r="C394" s="56" t="s">
        <v>117</v>
      </c>
      <c r="D394" s="59">
        <v>42316</v>
      </c>
      <c r="E394" s="59">
        <v>33408</v>
      </c>
      <c r="F394" s="59">
        <v>36316</v>
      </c>
      <c r="G394" s="59">
        <v>36055</v>
      </c>
      <c r="H394" s="59">
        <v>33403</v>
      </c>
      <c r="I394" s="18">
        <f t="shared" si="21"/>
        <v>36299.6</v>
      </c>
    </row>
    <row r="395" spans="3:9" ht="12.75">
      <c r="C395" s="56" t="s">
        <v>118</v>
      </c>
      <c r="D395" s="59">
        <v>2733</v>
      </c>
      <c r="E395" s="59">
        <v>2739</v>
      </c>
      <c r="F395" s="59">
        <v>2743</v>
      </c>
      <c r="G395" s="59">
        <v>2611</v>
      </c>
      <c r="H395" s="59">
        <v>2694</v>
      </c>
      <c r="I395" s="18">
        <f t="shared" si="21"/>
        <v>2704</v>
      </c>
    </row>
    <row r="396" ht="12.75">
      <c r="I396" s="18"/>
    </row>
    <row r="397" spans="3:9" ht="12.75">
      <c r="C397" s="52" t="s">
        <v>107</v>
      </c>
      <c r="D397" s="53"/>
      <c r="E397" s="53"/>
      <c r="F397" s="53"/>
      <c r="G397" s="53"/>
      <c r="H397" s="53"/>
      <c r="I397" s="18"/>
    </row>
    <row r="398" spans="3:9" ht="12.75">
      <c r="C398" s="52" t="s">
        <v>0</v>
      </c>
      <c r="D398" s="52" t="s">
        <v>108</v>
      </c>
      <c r="E398" s="53"/>
      <c r="F398" s="53"/>
      <c r="G398" s="53"/>
      <c r="H398" s="53"/>
      <c r="I398" s="18"/>
    </row>
    <row r="399" ht="12.75">
      <c r="I399" s="18"/>
    </row>
    <row r="400" spans="3:9" ht="12.75">
      <c r="C400" s="52" t="s">
        <v>88</v>
      </c>
      <c r="D400" s="52" t="s">
        <v>89</v>
      </c>
      <c r="E400" s="53"/>
      <c r="F400" s="53"/>
      <c r="G400" s="53"/>
      <c r="H400" s="53"/>
      <c r="I400" s="18"/>
    </row>
    <row r="401" spans="3:9" ht="12.75">
      <c r="C401" s="52" t="s">
        <v>111</v>
      </c>
      <c r="D401" s="52" t="s">
        <v>25</v>
      </c>
      <c r="E401" s="53"/>
      <c r="F401" s="53"/>
      <c r="G401" s="53"/>
      <c r="H401" s="53"/>
      <c r="I401" s="18"/>
    </row>
    <row r="402" ht="12.75">
      <c r="I402" s="18"/>
    </row>
    <row r="403" spans="3:9" ht="12.75">
      <c r="C403" s="56" t="s">
        <v>112</v>
      </c>
      <c r="D403" s="56" t="s">
        <v>60</v>
      </c>
      <c r="E403" s="56" t="s">
        <v>61</v>
      </c>
      <c r="F403" s="56" t="s">
        <v>69</v>
      </c>
      <c r="G403" s="56" t="s">
        <v>70</v>
      </c>
      <c r="H403" s="56" t="s">
        <v>71</v>
      </c>
      <c r="I403" s="18"/>
    </row>
    <row r="404" spans="3:9" ht="12.75">
      <c r="C404" s="56" t="s">
        <v>113</v>
      </c>
      <c r="D404" s="59">
        <v>1027430</v>
      </c>
      <c r="E404" s="59">
        <v>1091065</v>
      </c>
      <c r="F404" s="59">
        <v>1094673</v>
      </c>
      <c r="G404" s="59">
        <v>1201967</v>
      </c>
      <c r="H404" s="59">
        <v>1098455</v>
      </c>
      <c r="I404" s="18">
        <f t="shared" si="21"/>
        <v>1102718</v>
      </c>
    </row>
    <row r="405" spans="3:9" ht="12.75">
      <c r="C405" s="56" t="s">
        <v>114</v>
      </c>
      <c r="D405" s="59">
        <v>4390</v>
      </c>
      <c r="E405" s="59">
        <v>4614</v>
      </c>
      <c r="F405" s="59">
        <v>4735</v>
      </c>
      <c r="G405" s="59">
        <v>4385</v>
      </c>
      <c r="H405" s="59">
        <v>4385</v>
      </c>
      <c r="I405" s="18">
        <f t="shared" si="21"/>
        <v>4501.8</v>
      </c>
    </row>
    <row r="406" spans="3:9" ht="12.75">
      <c r="C406" s="56" t="s">
        <v>115</v>
      </c>
      <c r="D406" s="59">
        <v>559549</v>
      </c>
      <c r="E406" s="59">
        <v>547752</v>
      </c>
      <c r="F406" s="59">
        <v>519909</v>
      </c>
      <c r="G406" s="59">
        <v>508324</v>
      </c>
      <c r="H406" s="59">
        <v>514462</v>
      </c>
      <c r="I406" s="18">
        <f t="shared" si="21"/>
        <v>529999.2</v>
      </c>
    </row>
    <row r="407" spans="3:9" ht="12.75">
      <c r="C407" s="56" t="s">
        <v>116</v>
      </c>
      <c r="D407" s="59">
        <v>57030</v>
      </c>
      <c r="E407" s="59">
        <v>52876</v>
      </c>
      <c r="F407" s="59">
        <v>55515</v>
      </c>
      <c r="G407" s="59">
        <v>56850</v>
      </c>
      <c r="H407" s="59">
        <v>52977</v>
      </c>
      <c r="I407" s="18">
        <f t="shared" si="21"/>
        <v>55049.6</v>
      </c>
    </row>
    <row r="408" spans="3:9" ht="12.75">
      <c r="C408" s="56" t="s">
        <v>117</v>
      </c>
      <c r="D408" s="59">
        <v>174918</v>
      </c>
      <c r="E408" s="59">
        <v>164232</v>
      </c>
      <c r="F408" s="59">
        <v>158656</v>
      </c>
      <c r="G408" s="59">
        <v>151027</v>
      </c>
      <c r="H408" s="59">
        <v>157005</v>
      </c>
      <c r="I408" s="18">
        <f t="shared" si="21"/>
        <v>161167.6</v>
      </c>
    </row>
    <row r="409" spans="3:9" ht="12.75">
      <c r="C409" s="56" t="s">
        <v>118</v>
      </c>
      <c r="D409" s="59">
        <v>34098</v>
      </c>
      <c r="E409" s="59">
        <v>33915</v>
      </c>
      <c r="F409" s="59">
        <v>32477</v>
      </c>
      <c r="G409" s="59">
        <v>32003</v>
      </c>
      <c r="H409" s="59">
        <v>33544</v>
      </c>
      <c r="I409" s="18">
        <f t="shared" si="21"/>
        <v>33207.4</v>
      </c>
    </row>
    <row r="410" ht="12.75">
      <c r="I410" s="18"/>
    </row>
    <row r="411" spans="3:9" ht="12.75">
      <c r="C411" s="52" t="s">
        <v>107</v>
      </c>
      <c r="D411" s="53"/>
      <c r="E411" s="53"/>
      <c r="F411" s="53"/>
      <c r="G411" s="53"/>
      <c r="H411" s="53"/>
      <c r="I411" s="18"/>
    </row>
    <row r="412" spans="3:9" ht="12.75">
      <c r="C412" s="52" t="s">
        <v>0</v>
      </c>
      <c r="D412" s="52" t="s">
        <v>108</v>
      </c>
      <c r="E412" s="53"/>
      <c r="F412" s="53"/>
      <c r="G412" s="53"/>
      <c r="H412" s="53"/>
      <c r="I412" s="18"/>
    </row>
    <row r="413" ht="12.75">
      <c r="I413" s="18"/>
    </row>
    <row r="414" spans="3:9" ht="12.75">
      <c r="C414" s="52" t="s">
        <v>88</v>
      </c>
      <c r="D414" s="52" t="s">
        <v>89</v>
      </c>
      <c r="E414" s="53"/>
      <c r="F414" s="53"/>
      <c r="G414" s="53"/>
      <c r="H414" s="53"/>
      <c r="I414" s="18"/>
    </row>
    <row r="415" spans="3:9" ht="12.75">
      <c r="C415" s="52" t="s">
        <v>111</v>
      </c>
      <c r="D415" s="52" t="s">
        <v>27</v>
      </c>
      <c r="E415" s="53"/>
      <c r="F415" s="53"/>
      <c r="G415" s="53"/>
      <c r="H415" s="53"/>
      <c r="I415" s="18"/>
    </row>
    <row r="416" ht="12.75">
      <c r="I416" s="18"/>
    </row>
    <row r="417" spans="3:9" ht="12.75">
      <c r="C417" s="56" t="s">
        <v>112</v>
      </c>
      <c r="D417" s="56" t="s">
        <v>60</v>
      </c>
      <c r="E417" s="56" t="s">
        <v>61</v>
      </c>
      <c r="F417" s="56" t="s">
        <v>69</v>
      </c>
      <c r="G417" s="56" t="s">
        <v>70</v>
      </c>
      <c r="H417" s="56" t="s">
        <v>71</v>
      </c>
      <c r="I417" s="18"/>
    </row>
    <row r="418" spans="3:9" ht="12.75">
      <c r="C418" s="56" t="s">
        <v>113</v>
      </c>
      <c r="D418" s="59">
        <v>100249</v>
      </c>
      <c r="E418" s="59">
        <v>95088</v>
      </c>
      <c r="F418" s="59">
        <v>106864</v>
      </c>
      <c r="G418" s="59">
        <v>110643</v>
      </c>
      <c r="H418" s="59">
        <v>122842</v>
      </c>
      <c r="I418" s="18">
        <f aca="true" t="shared" si="22" ref="I418:I479">AVERAGE(D418:H418)</f>
        <v>107137.2</v>
      </c>
    </row>
    <row r="419" spans="3:9" ht="12.75">
      <c r="C419" s="56" t="s">
        <v>114</v>
      </c>
      <c r="D419" s="59">
        <v>278</v>
      </c>
      <c r="E419" s="59">
        <v>663</v>
      </c>
      <c r="F419" s="59">
        <v>1082</v>
      </c>
      <c r="G419" s="59">
        <v>1117</v>
      </c>
      <c r="H419" s="59">
        <v>1021</v>
      </c>
      <c r="I419" s="18">
        <f t="shared" si="22"/>
        <v>832.2</v>
      </c>
    </row>
    <row r="420" spans="3:9" ht="12.75">
      <c r="C420" s="56" t="s">
        <v>115</v>
      </c>
      <c r="D420" s="59">
        <v>155698</v>
      </c>
      <c r="E420" s="59">
        <v>155173</v>
      </c>
      <c r="F420" s="59">
        <v>153447</v>
      </c>
      <c r="G420" s="59">
        <v>146841</v>
      </c>
      <c r="H420" s="59">
        <v>150441</v>
      </c>
      <c r="I420" s="18">
        <f t="shared" si="22"/>
        <v>152320</v>
      </c>
    </row>
    <row r="421" spans="3:9" ht="12.75">
      <c r="C421" s="56" t="s">
        <v>116</v>
      </c>
      <c r="D421" s="59">
        <v>32403</v>
      </c>
      <c r="E421" s="59">
        <v>32539</v>
      </c>
      <c r="F421" s="59">
        <v>32681</v>
      </c>
      <c r="G421" s="59">
        <v>32283</v>
      </c>
      <c r="H421" s="59">
        <v>31660</v>
      </c>
      <c r="I421" s="18">
        <f t="shared" si="22"/>
        <v>32313.2</v>
      </c>
    </row>
    <row r="422" spans="3:9" ht="12.75">
      <c r="C422" s="56" t="s">
        <v>117</v>
      </c>
      <c r="D422" s="59">
        <v>8311</v>
      </c>
      <c r="E422" s="59">
        <v>8672</v>
      </c>
      <c r="F422" s="59">
        <v>9131</v>
      </c>
      <c r="G422" s="59">
        <v>9250</v>
      </c>
      <c r="H422" s="59">
        <v>9907</v>
      </c>
      <c r="I422" s="18">
        <f t="shared" si="22"/>
        <v>9054.2</v>
      </c>
    </row>
    <row r="423" spans="3:9" ht="12.75">
      <c r="C423" s="56" t="s">
        <v>118</v>
      </c>
      <c r="D423" s="59">
        <v>931</v>
      </c>
      <c r="E423" s="59">
        <v>846</v>
      </c>
      <c r="F423" s="59">
        <v>860</v>
      </c>
      <c r="G423" s="59">
        <v>896</v>
      </c>
      <c r="H423" s="59">
        <v>896</v>
      </c>
      <c r="I423" s="18">
        <f t="shared" si="22"/>
        <v>885.8</v>
      </c>
    </row>
    <row r="424" ht="12.75">
      <c r="I424" s="18"/>
    </row>
    <row r="425" spans="3:9" ht="12.75">
      <c r="C425" s="52" t="s">
        <v>107</v>
      </c>
      <c r="D425" s="53"/>
      <c r="E425" s="53"/>
      <c r="F425" s="53"/>
      <c r="G425" s="53"/>
      <c r="H425" s="53"/>
      <c r="I425" s="18"/>
    </row>
    <row r="426" spans="3:9" ht="12.75">
      <c r="C426" s="52" t="s">
        <v>0</v>
      </c>
      <c r="D426" s="52" t="s">
        <v>108</v>
      </c>
      <c r="E426" s="53"/>
      <c r="F426" s="53"/>
      <c r="G426" s="53"/>
      <c r="H426" s="53"/>
      <c r="I426" s="18"/>
    </row>
    <row r="427" ht="12.75">
      <c r="I427" s="18"/>
    </row>
    <row r="428" spans="3:9" ht="12.75">
      <c r="C428" s="52" t="s">
        <v>88</v>
      </c>
      <c r="D428" s="52" t="s">
        <v>89</v>
      </c>
      <c r="E428" s="53"/>
      <c r="F428" s="53"/>
      <c r="G428" s="53"/>
      <c r="H428" s="53"/>
      <c r="I428" s="18"/>
    </row>
    <row r="429" spans="3:9" ht="12.75">
      <c r="C429" s="52" t="s">
        <v>111</v>
      </c>
      <c r="D429" s="52" t="s">
        <v>45</v>
      </c>
      <c r="E429" s="53"/>
      <c r="F429" s="53"/>
      <c r="G429" s="53"/>
      <c r="H429" s="53"/>
      <c r="I429" s="18"/>
    </row>
    <row r="430" ht="12.75">
      <c r="I430" s="18"/>
    </row>
    <row r="431" spans="3:9" ht="12.75">
      <c r="C431" s="56" t="s">
        <v>112</v>
      </c>
      <c r="D431" s="56" t="s">
        <v>60</v>
      </c>
      <c r="E431" s="56" t="s">
        <v>61</v>
      </c>
      <c r="F431" s="56" t="s">
        <v>69</v>
      </c>
      <c r="G431" s="56" t="s">
        <v>70</v>
      </c>
      <c r="H431" s="56" t="s">
        <v>71</v>
      </c>
      <c r="I431" s="18"/>
    </row>
    <row r="432" spans="3:9" ht="12.75">
      <c r="C432" s="56" t="s">
        <v>113</v>
      </c>
      <c r="D432" s="59">
        <v>305757</v>
      </c>
      <c r="E432" s="59">
        <v>313333</v>
      </c>
      <c r="F432" s="59">
        <v>289963</v>
      </c>
      <c r="G432" s="59">
        <v>344468</v>
      </c>
      <c r="H432" s="59">
        <v>303562</v>
      </c>
      <c r="I432" s="18">
        <f t="shared" si="22"/>
        <v>311416.6</v>
      </c>
    </row>
    <row r="433" spans="3:9" ht="12.75">
      <c r="C433" s="56" t="s">
        <v>114</v>
      </c>
      <c r="D433" s="57" t="s">
        <v>0</v>
      </c>
      <c r="E433" s="57" t="s">
        <v>0</v>
      </c>
      <c r="F433" s="57" t="s">
        <v>0</v>
      </c>
      <c r="G433" s="57" t="s">
        <v>0</v>
      </c>
      <c r="H433" s="57" t="s">
        <v>0</v>
      </c>
      <c r="I433" s="78" t="s">
        <v>0</v>
      </c>
    </row>
    <row r="434" spans="3:9" ht="12.75">
      <c r="C434" s="56" t="s">
        <v>115</v>
      </c>
      <c r="D434" s="59">
        <v>361122</v>
      </c>
      <c r="E434" s="59">
        <v>357893</v>
      </c>
      <c r="F434" s="59">
        <v>356924</v>
      </c>
      <c r="G434" s="59">
        <v>356015</v>
      </c>
      <c r="H434" s="59">
        <v>350008</v>
      </c>
      <c r="I434" s="18">
        <f t="shared" si="22"/>
        <v>356392.4</v>
      </c>
    </row>
    <row r="435" spans="3:9" ht="12.75">
      <c r="C435" s="56" t="s">
        <v>116</v>
      </c>
      <c r="D435" s="59">
        <v>103614</v>
      </c>
      <c r="E435" s="59">
        <v>105963</v>
      </c>
      <c r="F435" s="59">
        <v>105885</v>
      </c>
      <c r="G435" s="59">
        <v>106522</v>
      </c>
      <c r="H435" s="59">
        <v>109285</v>
      </c>
      <c r="I435" s="18">
        <f t="shared" si="22"/>
        <v>106253.8</v>
      </c>
    </row>
    <row r="436" spans="3:9" ht="12.75">
      <c r="C436" s="56" t="s">
        <v>117</v>
      </c>
      <c r="D436" s="59">
        <v>126622</v>
      </c>
      <c r="E436" s="59">
        <v>109678</v>
      </c>
      <c r="F436" s="59">
        <v>111927</v>
      </c>
      <c r="G436" s="59">
        <v>115259</v>
      </c>
      <c r="H436" s="59">
        <v>121119</v>
      </c>
      <c r="I436" s="18">
        <f t="shared" si="22"/>
        <v>116921</v>
      </c>
    </row>
    <row r="437" spans="3:9" ht="12.75">
      <c r="C437" s="56" t="s">
        <v>118</v>
      </c>
      <c r="D437" s="59">
        <v>19168</v>
      </c>
      <c r="E437" s="59">
        <v>19702</v>
      </c>
      <c r="F437" s="59">
        <v>20011</v>
      </c>
      <c r="G437" s="59">
        <v>19812</v>
      </c>
      <c r="H437" s="59">
        <v>19836</v>
      </c>
      <c r="I437" s="18">
        <f t="shared" si="22"/>
        <v>19705.8</v>
      </c>
    </row>
    <row r="438" ht="12.75">
      <c r="I438" s="18"/>
    </row>
    <row r="439" spans="3:9" ht="12.75">
      <c r="C439" s="52" t="s">
        <v>107</v>
      </c>
      <c r="D439" s="53"/>
      <c r="E439" s="53"/>
      <c r="F439" s="53"/>
      <c r="G439" s="53"/>
      <c r="H439" s="53"/>
      <c r="I439" s="18"/>
    </row>
    <row r="440" spans="3:9" ht="12.75">
      <c r="C440" s="52" t="s">
        <v>0</v>
      </c>
      <c r="D440" s="52" t="s">
        <v>108</v>
      </c>
      <c r="E440" s="53"/>
      <c r="F440" s="53"/>
      <c r="G440" s="53"/>
      <c r="H440" s="53"/>
      <c r="I440" s="18"/>
    </row>
    <row r="441" ht="12.75">
      <c r="I441" s="18"/>
    </row>
    <row r="442" spans="3:9" ht="12.75">
      <c r="C442" s="52" t="s">
        <v>88</v>
      </c>
      <c r="D442" s="52" t="s">
        <v>89</v>
      </c>
      <c r="E442" s="53"/>
      <c r="F442" s="53"/>
      <c r="G442" s="53"/>
      <c r="H442" s="53"/>
      <c r="I442" s="18"/>
    </row>
    <row r="443" spans="3:9" ht="12.75">
      <c r="C443" s="52" t="s">
        <v>111</v>
      </c>
      <c r="D443" s="52" t="s">
        <v>23</v>
      </c>
      <c r="E443" s="53"/>
      <c r="F443" s="53"/>
      <c r="G443" s="53"/>
      <c r="H443" s="53"/>
      <c r="I443" s="18"/>
    </row>
    <row r="444" ht="12.75">
      <c r="I444" s="18"/>
    </row>
    <row r="445" spans="3:9" ht="12.75">
      <c r="C445" s="56" t="s">
        <v>112</v>
      </c>
      <c r="D445" s="56" t="s">
        <v>60</v>
      </c>
      <c r="E445" s="56" t="s">
        <v>61</v>
      </c>
      <c r="F445" s="56" t="s">
        <v>69</v>
      </c>
      <c r="G445" s="56" t="s">
        <v>70</v>
      </c>
      <c r="H445" s="56" t="s">
        <v>71</v>
      </c>
      <c r="I445" s="18"/>
    </row>
    <row r="446" spans="3:9" ht="12.75">
      <c r="C446" s="56" t="s">
        <v>113</v>
      </c>
      <c r="D446" s="59">
        <v>27486</v>
      </c>
      <c r="E446" s="59">
        <v>27134</v>
      </c>
      <c r="F446" s="59">
        <v>26300</v>
      </c>
      <c r="G446" s="59">
        <v>27263</v>
      </c>
      <c r="H446" s="59">
        <v>28612</v>
      </c>
      <c r="I446" s="18">
        <f t="shared" si="22"/>
        <v>27359</v>
      </c>
    </row>
    <row r="447" spans="3:9" ht="12.75">
      <c r="C447" s="56" t="s">
        <v>114</v>
      </c>
      <c r="D447" s="59">
        <v>18</v>
      </c>
      <c r="E447" s="57">
        <v>0</v>
      </c>
      <c r="F447" s="57">
        <v>0</v>
      </c>
      <c r="G447" s="57">
        <v>0</v>
      </c>
      <c r="H447" s="59">
        <v>7</v>
      </c>
      <c r="I447" s="18">
        <f>AVERAGE(D447:H447)</f>
        <v>5</v>
      </c>
    </row>
    <row r="448" spans="3:9" ht="12.75">
      <c r="C448" s="56" t="s">
        <v>115</v>
      </c>
      <c r="D448" s="59">
        <v>37919</v>
      </c>
      <c r="E448" s="59">
        <v>36559</v>
      </c>
      <c r="F448" s="59">
        <v>36036</v>
      </c>
      <c r="G448" s="59">
        <v>35587</v>
      </c>
      <c r="H448" s="59">
        <v>36421</v>
      </c>
      <c r="I448" s="18">
        <f t="shared" si="22"/>
        <v>36504.4</v>
      </c>
    </row>
    <row r="449" spans="3:9" ht="12.75">
      <c r="C449" s="56" t="s">
        <v>116</v>
      </c>
      <c r="D449" s="59">
        <v>2085</v>
      </c>
      <c r="E449" s="59">
        <v>2056</v>
      </c>
      <c r="F449" s="59">
        <v>2053</v>
      </c>
      <c r="G449" s="59">
        <v>2142</v>
      </c>
      <c r="H449" s="59">
        <v>2128</v>
      </c>
      <c r="I449" s="18">
        <f t="shared" si="22"/>
        <v>2092.8</v>
      </c>
    </row>
    <row r="450" spans="3:9" ht="12.75">
      <c r="C450" s="56" t="s">
        <v>117</v>
      </c>
      <c r="D450" s="59">
        <v>7240</v>
      </c>
      <c r="E450" s="59">
        <v>6873</v>
      </c>
      <c r="F450" s="59">
        <v>7195</v>
      </c>
      <c r="G450" s="59">
        <v>7183</v>
      </c>
      <c r="H450" s="59">
        <v>7233</v>
      </c>
      <c r="I450" s="18">
        <f t="shared" si="22"/>
        <v>7144.8</v>
      </c>
    </row>
    <row r="451" spans="3:9" ht="12.75">
      <c r="C451" s="56" t="s">
        <v>118</v>
      </c>
      <c r="D451" s="59">
        <v>285</v>
      </c>
      <c r="E451" s="59">
        <v>270</v>
      </c>
      <c r="F451" s="59">
        <v>287</v>
      </c>
      <c r="G451" s="59">
        <v>277</v>
      </c>
      <c r="H451" s="59">
        <v>289</v>
      </c>
      <c r="I451" s="18">
        <f t="shared" si="22"/>
        <v>281.6</v>
      </c>
    </row>
    <row r="452" ht="12.75">
      <c r="I452" s="18"/>
    </row>
    <row r="453" spans="3:9" ht="12.75">
      <c r="C453" s="52" t="s">
        <v>107</v>
      </c>
      <c r="D453" s="53"/>
      <c r="E453" s="53"/>
      <c r="F453" s="53"/>
      <c r="G453" s="53"/>
      <c r="H453" s="53"/>
      <c r="I453" s="18"/>
    </row>
    <row r="454" spans="3:9" ht="12.75">
      <c r="C454" s="52" t="s">
        <v>0</v>
      </c>
      <c r="D454" s="52" t="s">
        <v>108</v>
      </c>
      <c r="E454" s="53"/>
      <c r="F454" s="53"/>
      <c r="G454" s="53"/>
      <c r="H454" s="53"/>
      <c r="I454" s="18"/>
    </row>
    <row r="455" ht="12.75">
      <c r="I455" s="18"/>
    </row>
    <row r="456" spans="3:9" ht="12.75">
      <c r="C456" s="52" t="s">
        <v>88</v>
      </c>
      <c r="D456" s="52" t="s">
        <v>89</v>
      </c>
      <c r="E456" s="53"/>
      <c r="F456" s="53"/>
      <c r="G456" s="53"/>
      <c r="H456" s="53"/>
      <c r="I456" s="18"/>
    </row>
    <row r="457" spans="3:9" ht="12.75">
      <c r="C457" s="52" t="s">
        <v>111</v>
      </c>
      <c r="D457" s="52" t="s">
        <v>46</v>
      </c>
      <c r="E457" s="53"/>
      <c r="F457" s="53"/>
      <c r="G457" s="53"/>
      <c r="H457" s="53"/>
      <c r="I457" s="18"/>
    </row>
    <row r="458" ht="12.75">
      <c r="I458" s="18"/>
    </row>
    <row r="459" spans="3:9" ht="12.75">
      <c r="C459" s="56" t="s">
        <v>112</v>
      </c>
      <c r="D459" s="56" t="s">
        <v>60</v>
      </c>
      <c r="E459" s="56" t="s">
        <v>61</v>
      </c>
      <c r="F459" s="56" t="s">
        <v>69</v>
      </c>
      <c r="G459" s="56" t="s">
        <v>70</v>
      </c>
      <c r="H459" s="56" t="s">
        <v>71</v>
      </c>
      <c r="I459" s="18"/>
    </row>
    <row r="460" spans="3:9" ht="12.75">
      <c r="C460" s="56" t="s">
        <v>113</v>
      </c>
      <c r="D460" s="59">
        <v>86873</v>
      </c>
      <c r="E460" s="59">
        <v>92969</v>
      </c>
      <c r="F460" s="59">
        <v>101004</v>
      </c>
      <c r="G460" s="59">
        <v>113581</v>
      </c>
      <c r="H460" s="59">
        <v>119036</v>
      </c>
      <c r="I460" s="18">
        <f t="shared" si="22"/>
        <v>102692.6</v>
      </c>
    </row>
    <row r="461" spans="3:9" ht="12.75">
      <c r="C461" s="56" t="s">
        <v>114</v>
      </c>
      <c r="D461" s="59">
        <v>32</v>
      </c>
      <c r="E461" s="59">
        <v>13</v>
      </c>
      <c r="F461" s="59">
        <v>44</v>
      </c>
      <c r="G461" s="59">
        <v>18</v>
      </c>
      <c r="H461" s="59">
        <v>18</v>
      </c>
      <c r="I461" s="18">
        <f t="shared" si="22"/>
        <v>25</v>
      </c>
    </row>
    <row r="462" spans="3:9" ht="12.75">
      <c r="C462" s="56" t="s">
        <v>115</v>
      </c>
      <c r="D462" s="59">
        <v>58270</v>
      </c>
      <c r="E462" s="59">
        <v>55711</v>
      </c>
      <c r="F462" s="59">
        <v>57336</v>
      </c>
      <c r="G462" s="59">
        <v>56476</v>
      </c>
      <c r="H462" s="59">
        <v>53544</v>
      </c>
      <c r="I462" s="18">
        <f t="shared" si="22"/>
        <v>56267.4</v>
      </c>
    </row>
    <row r="463" spans="3:9" ht="12.75">
      <c r="C463" s="56" t="s">
        <v>116</v>
      </c>
      <c r="D463" s="59">
        <v>24617</v>
      </c>
      <c r="E463" s="59">
        <v>24930</v>
      </c>
      <c r="F463" s="59">
        <v>24977</v>
      </c>
      <c r="G463" s="59">
        <v>25274</v>
      </c>
      <c r="H463" s="59">
        <v>25694</v>
      </c>
      <c r="I463" s="18">
        <f t="shared" si="22"/>
        <v>25098.4</v>
      </c>
    </row>
    <row r="464" spans="3:9" ht="12.75">
      <c r="C464" s="56" t="s">
        <v>117</v>
      </c>
      <c r="D464" s="59">
        <v>19095</v>
      </c>
      <c r="E464" s="59">
        <v>18630</v>
      </c>
      <c r="F464" s="59">
        <v>19389</v>
      </c>
      <c r="G464" s="59">
        <v>18756</v>
      </c>
      <c r="H464" s="59">
        <v>39779</v>
      </c>
      <c r="I464" s="18">
        <f t="shared" si="22"/>
        <v>23129.8</v>
      </c>
    </row>
    <row r="465" spans="3:9" ht="12.75">
      <c r="C465" s="56" t="s">
        <v>118</v>
      </c>
      <c r="D465" s="59">
        <v>2483</v>
      </c>
      <c r="E465" s="59">
        <v>2672</v>
      </c>
      <c r="F465" s="59">
        <v>2834</v>
      </c>
      <c r="G465" s="59">
        <v>2690</v>
      </c>
      <c r="H465" s="59">
        <v>2786</v>
      </c>
      <c r="I465" s="18">
        <f t="shared" si="22"/>
        <v>2693</v>
      </c>
    </row>
    <row r="466" ht="12.75">
      <c r="I466" s="18"/>
    </row>
    <row r="467" spans="3:9" ht="12.75">
      <c r="C467" s="52" t="s">
        <v>107</v>
      </c>
      <c r="D467" s="53"/>
      <c r="E467" s="53"/>
      <c r="F467" s="53"/>
      <c r="G467" s="53"/>
      <c r="H467" s="53"/>
      <c r="I467" s="18"/>
    </row>
    <row r="468" spans="3:9" ht="12.75">
      <c r="C468" s="52" t="s">
        <v>0</v>
      </c>
      <c r="D468" s="52" t="s">
        <v>108</v>
      </c>
      <c r="E468" s="53"/>
      <c r="F468" s="53"/>
      <c r="G468" s="53"/>
      <c r="H468" s="53"/>
      <c r="I468" s="18"/>
    </row>
    <row r="469" ht="12.75">
      <c r="I469" s="18"/>
    </row>
    <row r="470" spans="3:9" ht="12.75">
      <c r="C470" s="52" t="s">
        <v>88</v>
      </c>
      <c r="D470" s="52" t="s">
        <v>89</v>
      </c>
      <c r="E470" s="53"/>
      <c r="F470" s="53"/>
      <c r="G470" s="53"/>
      <c r="H470" s="53"/>
      <c r="I470" s="18"/>
    </row>
    <row r="471" spans="3:9" ht="12.75">
      <c r="C471" s="52" t="s">
        <v>111</v>
      </c>
      <c r="D471" s="52" t="s">
        <v>24</v>
      </c>
      <c r="E471" s="53"/>
      <c r="F471" s="53"/>
      <c r="G471" s="53"/>
      <c r="H471" s="53"/>
      <c r="I471" s="18"/>
    </row>
    <row r="472" ht="12.75">
      <c r="I472" s="18"/>
    </row>
    <row r="473" spans="3:9" ht="12.75">
      <c r="C473" s="56" t="s">
        <v>112</v>
      </c>
      <c r="D473" s="56" t="s">
        <v>60</v>
      </c>
      <c r="E473" s="56" t="s">
        <v>61</v>
      </c>
      <c r="F473" s="56" t="s">
        <v>69</v>
      </c>
      <c r="G473" s="56" t="s">
        <v>70</v>
      </c>
      <c r="H473" s="56" t="s">
        <v>71</v>
      </c>
      <c r="I473" s="18"/>
    </row>
    <row r="474" spans="3:9" ht="12.75">
      <c r="C474" s="56" t="s">
        <v>113</v>
      </c>
      <c r="D474" s="59">
        <v>156523</v>
      </c>
      <c r="E474" s="59">
        <v>146189</v>
      </c>
      <c r="F474" s="59">
        <v>138900</v>
      </c>
      <c r="G474" s="59">
        <v>138136</v>
      </c>
      <c r="H474" s="59">
        <v>147373</v>
      </c>
      <c r="I474" s="18">
        <f t="shared" si="22"/>
        <v>145424.2</v>
      </c>
    </row>
    <row r="475" spans="3:9" ht="12.75">
      <c r="C475" s="56" t="s">
        <v>114</v>
      </c>
      <c r="D475" s="59">
        <v>752</v>
      </c>
      <c r="E475" s="59">
        <v>562</v>
      </c>
      <c r="F475" s="59">
        <v>659</v>
      </c>
      <c r="G475" s="59">
        <v>659</v>
      </c>
      <c r="H475" s="59">
        <v>659</v>
      </c>
      <c r="I475" s="18">
        <f t="shared" si="22"/>
        <v>658.2</v>
      </c>
    </row>
    <row r="476" spans="3:9" ht="12.75">
      <c r="C476" s="56" t="s">
        <v>115</v>
      </c>
      <c r="D476" s="59">
        <v>100818</v>
      </c>
      <c r="E476" s="59">
        <v>99694</v>
      </c>
      <c r="F476" s="59">
        <v>98260</v>
      </c>
      <c r="G476" s="59">
        <v>98986</v>
      </c>
      <c r="H476" s="59">
        <v>97510</v>
      </c>
      <c r="I476" s="18">
        <f t="shared" si="22"/>
        <v>99053.6</v>
      </c>
    </row>
    <row r="477" spans="3:9" ht="12.75">
      <c r="C477" s="56" t="s">
        <v>116</v>
      </c>
      <c r="D477" s="59">
        <v>7072</v>
      </c>
      <c r="E477" s="59">
        <v>7025</v>
      </c>
      <c r="F477" s="59">
        <v>6756</v>
      </c>
      <c r="G477" s="59">
        <v>6334</v>
      </c>
      <c r="H477" s="59">
        <v>6609</v>
      </c>
      <c r="I477" s="18">
        <f t="shared" si="22"/>
        <v>6759.2</v>
      </c>
    </row>
    <row r="478" spans="3:9" ht="12.75">
      <c r="C478" s="56" t="s">
        <v>117</v>
      </c>
      <c r="D478" s="59">
        <v>4266</v>
      </c>
      <c r="E478" s="59">
        <v>4566</v>
      </c>
      <c r="F478" s="59">
        <v>4659</v>
      </c>
      <c r="G478" s="59">
        <v>3950</v>
      </c>
      <c r="H478" s="59">
        <v>3750</v>
      </c>
      <c r="I478" s="18">
        <f t="shared" si="22"/>
        <v>4238.2</v>
      </c>
    </row>
    <row r="479" spans="3:9" ht="12.75">
      <c r="C479" s="56" t="s">
        <v>118</v>
      </c>
      <c r="D479" s="59">
        <v>5168</v>
      </c>
      <c r="E479" s="59">
        <v>5214</v>
      </c>
      <c r="F479" s="59">
        <v>4661</v>
      </c>
      <c r="G479" s="59">
        <v>4723</v>
      </c>
      <c r="H479" s="59">
        <v>4815</v>
      </c>
      <c r="I479" s="18">
        <f t="shared" si="22"/>
        <v>4916.2</v>
      </c>
    </row>
    <row r="480" ht="12.75">
      <c r="I480" s="18"/>
    </row>
    <row r="481" spans="3:9" ht="12.75">
      <c r="C481" s="52" t="s">
        <v>107</v>
      </c>
      <c r="D481" s="53"/>
      <c r="E481" s="53"/>
      <c r="F481" s="53"/>
      <c r="G481" s="53"/>
      <c r="H481" s="53"/>
      <c r="I481" s="18"/>
    </row>
    <row r="482" spans="3:9" ht="12.75">
      <c r="C482" s="52" t="s">
        <v>0</v>
      </c>
      <c r="D482" s="52" t="s">
        <v>108</v>
      </c>
      <c r="E482" s="53"/>
      <c r="F482" s="53"/>
      <c r="G482" s="53"/>
      <c r="H482" s="53"/>
      <c r="I482" s="18"/>
    </row>
    <row r="483" ht="12.75">
      <c r="I483" s="18"/>
    </row>
    <row r="484" spans="3:9" ht="12.75">
      <c r="C484" s="52" t="s">
        <v>88</v>
      </c>
      <c r="D484" s="52" t="s">
        <v>89</v>
      </c>
      <c r="E484" s="53"/>
      <c r="F484" s="53"/>
      <c r="G484" s="53"/>
      <c r="H484" s="53"/>
      <c r="I484" s="18"/>
    </row>
    <row r="485" spans="3:9" ht="12.75">
      <c r="C485" s="52" t="s">
        <v>111</v>
      </c>
      <c r="D485" s="52" t="s">
        <v>47</v>
      </c>
      <c r="E485" s="53"/>
      <c r="F485" s="53"/>
      <c r="G485" s="53"/>
      <c r="H485" s="53"/>
      <c r="I485" s="18"/>
    </row>
    <row r="486" ht="12.75">
      <c r="I486" s="18"/>
    </row>
    <row r="487" spans="3:9" ht="12.75">
      <c r="C487" s="56" t="s">
        <v>112</v>
      </c>
      <c r="D487" s="56" t="s">
        <v>60</v>
      </c>
      <c r="E487" s="56" t="s">
        <v>61</v>
      </c>
      <c r="F487" s="56" t="s">
        <v>69</v>
      </c>
      <c r="G487" s="56" t="s">
        <v>70</v>
      </c>
      <c r="H487" s="56" t="s">
        <v>71</v>
      </c>
      <c r="I487" s="18"/>
    </row>
    <row r="488" spans="3:9" ht="12.75">
      <c r="C488" s="56" t="s">
        <v>113</v>
      </c>
      <c r="D488" s="59">
        <v>168000</v>
      </c>
      <c r="E488" s="59">
        <v>169800</v>
      </c>
      <c r="F488" s="59">
        <v>148100</v>
      </c>
      <c r="G488" s="59">
        <v>161100</v>
      </c>
      <c r="H488" s="57" t="s">
        <v>0</v>
      </c>
      <c r="I488" s="18">
        <f>AVERAGE(D488:G488)</f>
        <v>161750</v>
      </c>
    </row>
    <row r="489" spans="3:9" ht="12.75">
      <c r="C489" s="56" t="s">
        <v>114</v>
      </c>
      <c r="D489" s="59">
        <v>2913</v>
      </c>
      <c r="E489" s="59">
        <v>2913</v>
      </c>
      <c r="F489" s="59">
        <v>3529</v>
      </c>
      <c r="G489" s="59">
        <v>3429</v>
      </c>
      <c r="H489" s="57" t="s">
        <v>0</v>
      </c>
      <c r="I489" s="18">
        <f aca="true" t="shared" si="23" ref="I489:I493">AVERAGE(D489:G489)</f>
        <v>3196</v>
      </c>
    </row>
    <row r="490" spans="3:9" ht="12.75">
      <c r="C490" s="56" t="s">
        <v>115</v>
      </c>
      <c r="D490" s="59">
        <v>120492</v>
      </c>
      <c r="E490" s="59">
        <v>118860</v>
      </c>
      <c r="F490" s="59">
        <v>118138</v>
      </c>
      <c r="G490" s="59">
        <v>120505</v>
      </c>
      <c r="H490" s="57" t="s">
        <v>0</v>
      </c>
      <c r="I490" s="18">
        <f t="shared" si="23"/>
        <v>119498.75</v>
      </c>
    </row>
    <row r="491" spans="3:9" ht="12.75">
      <c r="C491" s="56" t="s">
        <v>116</v>
      </c>
      <c r="D491" s="59">
        <v>33103</v>
      </c>
      <c r="E491" s="59">
        <v>28636</v>
      </c>
      <c r="F491" s="59">
        <v>27847</v>
      </c>
      <c r="G491" s="59">
        <v>34137</v>
      </c>
      <c r="H491" s="57" t="s">
        <v>0</v>
      </c>
      <c r="I491" s="18">
        <f t="shared" si="23"/>
        <v>30930.75</v>
      </c>
    </row>
    <row r="492" spans="3:9" ht="12.75">
      <c r="C492" s="56" t="s">
        <v>117</v>
      </c>
      <c r="D492" s="59">
        <v>21516</v>
      </c>
      <c r="E492" s="59">
        <v>21442</v>
      </c>
      <c r="F492" s="59">
        <v>21224</v>
      </c>
      <c r="G492" s="59">
        <v>18216</v>
      </c>
      <c r="H492" s="57" t="s">
        <v>0</v>
      </c>
      <c r="I492" s="18">
        <f t="shared" si="23"/>
        <v>20599.5</v>
      </c>
    </row>
    <row r="493" spans="3:9" ht="12.75">
      <c r="C493" s="56" t="s">
        <v>118</v>
      </c>
      <c r="D493" s="59">
        <v>3991</v>
      </c>
      <c r="E493" s="59">
        <v>4079</v>
      </c>
      <c r="F493" s="59">
        <v>3830</v>
      </c>
      <c r="G493" s="59">
        <v>3854</v>
      </c>
      <c r="H493" s="57" t="s">
        <v>0</v>
      </c>
      <c r="I493" s="18">
        <f t="shared" si="23"/>
        <v>3938.5</v>
      </c>
    </row>
    <row r="494" ht="12.75">
      <c r="I494" s="18"/>
    </row>
    <row r="495" spans="3:9" ht="12.75">
      <c r="C495" s="52" t="s">
        <v>107</v>
      </c>
      <c r="D495" s="53"/>
      <c r="E495" s="53"/>
      <c r="F495" s="53"/>
      <c r="G495" s="53"/>
      <c r="H495" s="53"/>
      <c r="I495" s="18"/>
    </row>
    <row r="496" spans="3:9" ht="12.75">
      <c r="C496" s="52" t="s">
        <v>0</v>
      </c>
      <c r="D496" s="52" t="s">
        <v>108</v>
      </c>
      <c r="E496" s="53"/>
      <c r="F496" s="53"/>
      <c r="G496" s="53"/>
      <c r="H496" s="53"/>
      <c r="I496" s="18"/>
    </row>
    <row r="497" ht="12.75">
      <c r="I497" s="18"/>
    </row>
    <row r="498" spans="3:9" ht="12.75">
      <c r="C498" s="52" t="s">
        <v>88</v>
      </c>
      <c r="D498" s="52" t="s">
        <v>89</v>
      </c>
      <c r="E498" s="53"/>
      <c r="F498" s="53"/>
      <c r="G498" s="53"/>
      <c r="H498" s="53"/>
      <c r="I498" s="18"/>
    </row>
    <row r="499" spans="3:9" ht="12.75">
      <c r="C499" s="52" t="s">
        <v>111</v>
      </c>
      <c r="D499" s="52" t="s">
        <v>21</v>
      </c>
      <c r="E499" s="53"/>
      <c r="F499" s="53"/>
      <c r="G499" s="53"/>
      <c r="H499" s="53"/>
      <c r="I499" s="18"/>
    </row>
    <row r="500" ht="12.75">
      <c r="I500" s="18"/>
    </row>
    <row r="501" spans="3:9" ht="12.75">
      <c r="C501" s="56" t="s">
        <v>112</v>
      </c>
      <c r="D501" s="56" t="s">
        <v>60</v>
      </c>
      <c r="E501" s="56" t="s">
        <v>61</v>
      </c>
      <c r="F501" s="56" t="s">
        <v>69</v>
      </c>
      <c r="G501" s="56" t="s">
        <v>70</v>
      </c>
      <c r="H501" s="56" t="s">
        <v>71</v>
      </c>
      <c r="I501" s="18"/>
    </row>
    <row r="502" spans="3:9" ht="12.75">
      <c r="C502" s="56" t="s">
        <v>113</v>
      </c>
      <c r="D502" s="59">
        <v>1016417</v>
      </c>
      <c r="E502" s="59">
        <v>1022082</v>
      </c>
      <c r="F502" s="59">
        <v>1000196</v>
      </c>
      <c r="G502" s="59">
        <v>999002</v>
      </c>
      <c r="H502" s="59">
        <v>1060000</v>
      </c>
      <c r="I502" s="18">
        <f aca="true" t="shared" si="24" ref="I502:I521">AVERAGE(D502:H502)</f>
        <v>1019539.4</v>
      </c>
    </row>
    <row r="503" spans="3:9" ht="12.75">
      <c r="C503" s="56" t="s">
        <v>114</v>
      </c>
      <c r="D503" s="59">
        <v>62855</v>
      </c>
      <c r="E503" s="59">
        <v>67670</v>
      </c>
      <c r="F503" s="59">
        <v>59803</v>
      </c>
      <c r="G503" s="59">
        <v>57253</v>
      </c>
      <c r="H503" s="59">
        <v>59098</v>
      </c>
      <c r="I503" s="18">
        <f t="shared" si="24"/>
        <v>61335.8</v>
      </c>
    </row>
    <row r="504" spans="3:9" ht="12.75">
      <c r="C504" s="56" t="s">
        <v>115</v>
      </c>
      <c r="D504" s="59">
        <v>999292</v>
      </c>
      <c r="E504" s="59">
        <v>988698</v>
      </c>
      <c r="F504" s="59">
        <v>987602</v>
      </c>
      <c r="G504" s="59">
        <v>990467</v>
      </c>
      <c r="H504" s="59">
        <v>999952</v>
      </c>
      <c r="I504" s="18">
        <f t="shared" si="24"/>
        <v>993202.2</v>
      </c>
    </row>
    <row r="505" spans="3:9" ht="12.75">
      <c r="C505" s="56" t="s">
        <v>116</v>
      </c>
      <c r="D505" s="59">
        <v>97048</v>
      </c>
      <c r="E505" s="59">
        <v>82754</v>
      </c>
      <c r="F505" s="59">
        <v>72855</v>
      </c>
      <c r="G505" s="59">
        <v>80544</v>
      </c>
      <c r="H505" s="59">
        <v>78347</v>
      </c>
      <c r="I505" s="18">
        <f t="shared" si="24"/>
        <v>82309.6</v>
      </c>
    </row>
    <row r="506" spans="3:9" ht="12.75">
      <c r="C506" s="56" t="s">
        <v>117</v>
      </c>
      <c r="D506" s="59">
        <v>236108</v>
      </c>
      <c r="E506" s="59">
        <v>231655</v>
      </c>
      <c r="F506" s="59">
        <v>226665</v>
      </c>
      <c r="G506" s="59">
        <v>223903</v>
      </c>
      <c r="H506" s="59">
        <v>212669</v>
      </c>
      <c r="I506" s="18">
        <f t="shared" si="24"/>
        <v>226200</v>
      </c>
    </row>
    <row r="507" spans="3:9" ht="12.75">
      <c r="C507" s="56" t="s">
        <v>118</v>
      </c>
      <c r="D507" s="59">
        <v>9856</v>
      </c>
      <c r="E507" s="59">
        <v>10389</v>
      </c>
      <c r="F507" s="59">
        <v>11382</v>
      </c>
      <c r="G507" s="59">
        <v>11472</v>
      </c>
      <c r="H507" s="59">
        <v>10928</v>
      </c>
      <c r="I507" s="18">
        <f t="shared" si="24"/>
        <v>10805.4</v>
      </c>
    </row>
    <row r="508" ht="12.75">
      <c r="I508" s="18"/>
    </row>
    <row r="509" spans="3:9" ht="12.75">
      <c r="C509" s="52" t="s">
        <v>107</v>
      </c>
      <c r="D509" s="53"/>
      <c r="E509" s="53"/>
      <c r="F509" s="53"/>
      <c r="G509" s="53"/>
      <c r="H509" s="53"/>
      <c r="I509" s="18"/>
    </row>
    <row r="510" spans="3:9" ht="12.75">
      <c r="C510" s="52" t="s">
        <v>0</v>
      </c>
      <c r="D510" s="52" t="s">
        <v>108</v>
      </c>
      <c r="E510" s="53"/>
      <c r="F510" s="53"/>
      <c r="G510" s="53"/>
      <c r="H510" s="53"/>
      <c r="I510" s="18"/>
    </row>
    <row r="511" ht="12.75">
      <c r="I511" s="18"/>
    </row>
    <row r="512" spans="3:9" ht="12.75">
      <c r="C512" s="52" t="s">
        <v>88</v>
      </c>
      <c r="D512" s="52" t="s">
        <v>89</v>
      </c>
      <c r="E512" s="53"/>
      <c r="F512" s="53"/>
      <c r="G512" s="53"/>
      <c r="H512" s="53"/>
      <c r="I512" s="18"/>
    </row>
    <row r="513" spans="3:9" ht="12.75">
      <c r="C513" s="52" t="s">
        <v>111</v>
      </c>
      <c r="D513" s="52" t="s">
        <v>28</v>
      </c>
      <c r="E513" s="53"/>
      <c r="F513" s="53"/>
      <c r="G513" s="53"/>
      <c r="H513" s="53"/>
      <c r="I513" s="18"/>
    </row>
    <row r="514" ht="12.75">
      <c r="I514" s="18"/>
    </row>
    <row r="515" spans="3:9" ht="12.75">
      <c r="C515" s="56" t="s">
        <v>112</v>
      </c>
      <c r="D515" s="56" t="s">
        <v>60</v>
      </c>
      <c r="E515" s="56" t="s">
        <v>61</v>
      </c>
      <c r="F515" s="56" t="s">
        <v>69</v>
      </c>
      <c r="G515" s="56" t="s">
        <v>70</v>
      </c>
      <c r="H515" s="56" t="s">
        <v>71</v>
      </c>
      <c r="I515" s="18"/>
    </row>
    <row r="516" spans="3:9" ht="12.75">
      <c r="C516" s="56" t="s">
        <v>113</v>
      </c>
      <c r="D516" s="59">
        <v>84131</v>
      </c>
      <c r="E516" s="59">
        <v>95548</v>
      </c>
      <c r="F516" s="59">
        <v>94242</v>
      </c>
      <c r="G516" s="59">
        <v>95523</v>
      </c>
      <c r="H516" s="59">
        <v>101102</v>
      </c>
      <c r="I516" s="18">
        <f t="shared" si="24"/>
        <v>94109.2</v>
      </c>
    </row>
    <row r="517" spans="3:9" ht="12.75">
      <c r="C517" s="56" t="s">
        <v>114</v>
      </c>
      <c r="D517" s="59">
        <v>1614</v>
      </c>
      <c r="E517" s="59">
        <v>1801</v>
      </c>
      <c r="F517" s="59">
        <v>1977</v>
      </c>
      <c r="G517" s="59">
        <v>2330</v>
      </c>
      <c r="H517" s="59">
        <v>2157</v>
      </c>
      <c r="I517" s="18">
        <f t="shared" si="24"/>
        <v>1975.8</v>
      </c>
    </row>
    <row r="518" spans="3:9" ht="12.75">
      <c r="C518" s="56" t="s">
        <v>115</v>
      </c>
      <c r="D518" s="59">
        <v>90557</v>
      </c>
      <c r="E518" s="59">
        <v>89642</v>
      </c>
      <c r="F518" s="59">
        <v>89042</v>
      </c>
      <c r="G518" s="59">
        <v>89393</v>
      </c>
      <c r="H518" s="59">
        <v>88338</v>
      </c>
      <c r="I518" s="18">
        <f t="shared" si="24"/>
        <v>89394.4</v>
      </c>
    </row>
    <row r="519" spans="3:9" ht="12.75">
      <c r="C519" s="56" t="s">
        <v>116</v>
      </c>
      <c r="D519" s="59">
        <v>12772</v>
      </c>
      <c r="E519" s="59">
        <v>12731</v>
      </c>
      <c r="F519" s="59">
        <v>12714</v>
      </c>
      <c r="G519" s="59">
        <v>12666</v>
      </c>
      <c r="H519" s="59">
        <v>12385</v>
      </c>
      <c r="I519" s="18">
        <f t="shared" si="24"/>
        <v>12653.6</v>
      </c>
    </row>
    <row r="520" spans="3:9" ht="12.75">
      <c r="C520" s="56" t="s">
        <v>117</v>
      </c>
      <c r="D520" s="59">
        <v>4527</v>
      </c>
      <c r="E520" s="59">
        <v>4495</v>
      </c>
      <c r="F520" s="59">
        <v>4468</v>
      </c>
      <c r="G520" s="59">
        <v>4442</v>
      </c>
      <c r="H520" s="59">
        <v>4437</v>
      </c>
      <c r="I520" s="18">
        <f t="shared" si="24"/>
        <v>4473.8</v>
      </c>
    </row>
    <row r="521" spans="3:9" ht="12.75">
      <c r="C521" s="56" t="s">
        <v>118</v>
      </c>
      <c r="D521" s="59">
        <v>1257</v>
      </c>
      <c r="E521" s="59">
        <v>1241</v>
      </c>
      <c r="F521" s="59">
        <v>1220</v>
      </c>
      <c r="G521" s="59">
        <v>1187</v>
      </c>
      <c r="H521" s="59">
        <v>1201</v>
      </c>
      <c r="I521" s="18">
        <f t="shared" si="24"/>
        <v>1221.2</v>
      </c>
    </row>
    <row r="522" ht="12.75">
      <c r="I522" s="18"/>
    </row>
    <row r="523" spans="3:9" ht="12.75">
      <c r="C523" s="52" t="s">
        <v>107</v>
      </c>
      <c r="D523" s="53"/>
      <c r="E523" s="53"/>
      <c r="F523" s="53"/>
      <c r="G523" s="53"/>
      <c r="H523" s="53"/>
      <c r="I523" s="18"/>
    </row>
    <row r="524" spans="3:9" ht="12.75">
      <c r="C524" s="52" t="s">
        <v>0</v>
      </c>
      <c r="D524" s="52" t="s">
        <v>108</v>
      </c>
      <c r="E524" s="53"/>
      <c r="F524" s="53"/>
      <c r="G524" s="53"/>
      <c r="H524" s="53"/>
      <c r="I524" s="18"/>
    </row>
    <row r="525" ht="12.75">
      <c r="I525" s="18"/>
    </row>
    <row r="526" spans="3:9" ht="12.75">
      <c r="C526" s="52" t="s">
        <v>88</v>
      </c>
      <c r="D526" s="52" t="s">
        <v>89</v>
      </c>
      <c r="E526" s="53"/>
      <c r="F526" s="53"/>
      <c r="G526" s="53"/>
      <c r="H526" s="53"/>
      <c r="I526" s="18"/>
    </row>
    <row r="527" spans="3:9" ht="12.75">
      <c r="C527" s="52" t="s">
        <v>111</v>
      </c>
      <c r="D527" s="52" t="s">
        <v>48</v>
      </c>
      <c r="E527" s="53"/>
      <c r="F527" s="53"/>
      <c r="G527" s="53"/>
      <c r="H527" s="53"/>
      <c r="I527" s="18"/>
    </row>
    <row r="528" ht="12.75">
      <c r="I528" s="18"/>
    </row>
    <row r="529" spans="3:9" ht="12.75">
      <c r="C529" s="56" t="s">
        <v>112</v>
      </c>
      <c r="D529" s="56" t="s">
        <v>60</v>
      </c>
      <c r="E529" s="56" t="s">
        <v>61</v>
      </c>
      <c r="F529" s="56" t="s">
        <v>69</v>
      </c>
      <c r="G529" s="56" t="s">
        <v>70</v>
      </c>
      <c r="H529" s="56" t="s">
        <v>71</v>
      </c>
      <c r="I529" s="18"/>
    </row>
    <row r="530" spans="3:9" ht="12.75">
      <c r="C530" s="56" t="s">
        <v>113</v>
      </c>
      <c r="D530" s="59">
        <v>53835</v>
      </c>
      <c r="E530" s="59">
        <v>47433</v>
      </c>
      <c r="F530" s="59">
        <v>45784</v>
      </c>
      <c r="G530" s="59">
        <v>44329</v>
      </c>
      <c r="H530" s="57" t="s">
        <v>0</v>
      </c>
      <c r="I530" s="18">
        <f>AVERAGE(D530:G530)</f>
        <v>47845.25</v>
      </c>
    </row>
    <row r="531" spans="3:9" ht="12.75">
      <c r="C531" s="56" t="s">
        <v>114</v>
      </c>
      <c r="D531" s="59">
        <v>5917</v>
      </c>
      <c r="E531" s="59">
        <v>5917</v>
      </c>
      <c r="F531" s="59">
        <v>5917</v>
      </c>
      <c r="G531" s="59">
        <v>5917</v>
      </c>
      <c r="H531" s="57" t="s">
        <v>0</v>
      </c>
      <c r="I531" s="18">
        <f aca="true" t="shared" si="25" ref="I531:I535">AVERAGE(D531:G531)</f>
        <v>5917</v>
      </c>
    </row>
    <row r="532" spans="3:9" ht="12.75">
      <c r="C532" s="56" t="s">
        <v>115</v>
      </c>
      <c r="D532" s="59">
        <v>134090</v>
      </c>
      <c r="E532" s="59">
        <v>133737</v>
      </c>
      <c r="F532" s="59">
        <v>133534</v>
      </c>
      <c r="G532" s="59">
        <v>132529</v>
      </c>
      <c r="H532" s="57" t="s">
        <v>0</v>
      </c>
      <c r="I532" s="18">
        <f t="shared" si="25"/>
        <v>133472.5</v>
      </c>
    </row>
    <row r="533" spans="3:9" ht="12.75">
      <c r="C533" s="56" t="s">
        <v>116</v>
      </c>
      <c r="D533" s="59">
        <v>33802</v>
      </c>
      <c r="E533" s="59">
        <v>33877</v>
      </c>
      <c r="F533" s="59">
        <v>33710</v>
      </c>
      <c r="G533" s="59">
        <v>33343</v>
      </c>
      <c r="H533" s="57" t="s">
        <v>0</v>
      </c>
      <c r="I533" s="18">
        <f t="shared" si="25"/>
        <v>33683</v>
      </c>
    </row>
    <row r="534" spans="3:9" ht="12.75">
      <c r="C534" s="56" t="s">
        <v>117</v>
      </c>
      <c r="D534" s="59">
        <v>26632</v>
      </c>
      <c r="E534" s="59">
        <v>26581</v>
      </c>
      <c r="F534" s="59">
        <v>26535</v>
      </c>
      <c r="G534" s="59">
        <v>26488</v>
      </c>
      <c r="H534" s="57" t="s">
        <v>0</v>
      </c>
      <c r="I534" s="18">
        <f t="shared" si="25"/>
        <v>26559</v>
      </c>
    </row>
    <row r="535" spans="3:9" ht="12.75">
      <c r="C535" s="56" t="s">
        <v>118</v>
      </c>
      <c r="D535" s="59">
        <v>932</v>
      </c>
      <c r="E535" s="59">
        <v>944</v>
      </c>
      <c r="F535" s="59">
        <v>949</v>
      </c>
      <c r="G535" s="59">
        <v>975</v>
      </c>
      <c r="H535" s="57" t="s">
        <v>0</v>
      </c>
      <c r="I535" s="18">
        <f t="shared" si="25"/>
        <v>950</v>
      </c>
    </row>
    <row r="536" ht="12.75">
      <c r="I536" s="18"/>
    </row>
    <row r="537" spans="3:9" ht="12.75">
      <c r="C537" s="52" t="s">
        <v>107</v>
      </c>
      <c r="D537" s="53"/>
      <c r="E537" s="53"/>
      <c r="F537" s="53"/>
      <c r="G537" s="53"/>
      <c r="H537" s="53"/>
      <c r="I537" s="18"/>
    </row>
    <row r="538" spans="3:9" ht="12.75">
      <c r="C538" s="52" t="s">
        <v>0</v>
      </c>
      <c r="D538" s="52" t="s">
        <v>108</v>
      </c>
      <c r="E538" s="53"/>
      <c r="F538" s="53"/>
      <c r="G538" s="53"/>
      <c r="H538" s="53"/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  <row r="586" ht="12.75">
      <c r="I586" s="18"/>
    </row>
    <row r="587" ht="12.75">
      <c r="I587" s="18"/>
    </row>
    <row r="588" ht="12.75">
      <c r="I588" s="18"/>
    </row>
    <row r="589" ht="12.75">
      <c r="I589" s="18"/>
    </row>
    <row r="590" ht="12.75">
      <c r="I590" s="18"/>
    </row>
    <row r="591" ht="12.75">
      <c r="I591" s="18"/>
    </row>
    <row r="592" ht="12.75">
      <c r="I592" s="18"/>
    </row>
    <row r="593" ht="12.75">
      <c r="I593" s="18"/>
    </row>
    <row r="594" ht="12.75">
      <c r="I594" s="18"/>
    </row>
    <row r="595" ht="12.75">
      <c r="I595" s="18"/>
    </row>
    <row r="596" ht="12.75">
      <c r="I596" s="18"/>
    </row>
    <row r="597" ht="12.75">
      <c r="I597" s="18"/>
    </row>
    <row r="598" ht="12.75">
      <c r="I598" s="18"/>
    </row>
    <row r="599" ht="12.75">
      <c r="I599" s="18"/>
    </row>
    <row r="600" ht="12.75">
      <c r="I600" s="18"/>
    </row>
    <row r="601" ht="12.75">
      <c r="I601" s="18"/>
    </row>
    <row r="602" ht="12.75">
      <c r="I602" s="18"/>
    </row>
    <row r="603" ht="12.75">
      <c r="I603" s="18"/>
    </row>
    <row r="604" ht="12.75">
      <c r="I604" s="18"/>
    </row>
    <row r="605" ht="12.75">
      <c r="I605" s="18"/>
    </row>
    <row r="606" ht="12.75">
      <c r="I606" s="18"/>
    </row>
    <row r="607" ht="12.75">
      <c r="I607" s="18"/>
    </row>
    <row r="608" ht="12.75">
      <c r="I608" s="18"/>
    </row>
    <row r="609" ht="12.75">
      <c r="I609" s="18"/>
    </row>
    <row r="610" ht="12.75">
      <c r="I610" s="18"/>
    </row>
    <row r="611" ht="12.75">
      <c r="I611" s="18"/>
    </row>
    <row r="612" ht="12.75">
      <c r="I612" s="18"/>
    </row>
    <row r="613" ht="12.75">
      <c r="I613" s="18"/>
    </row>
    <row r="614" ht="12.75">
      <c r="I614" s="18"/>
    </row>
    <row r="615" ht="12.75">
      <c r="I615" s="18"/>
    </row>
    <row r="616" ht="12.75">
      <c r="I616" s="18"/>
    </row>
    <row r="617" ht="12.75">
      <c r="I617" s="18"/>
    </row>
    <row r="618" ht="12.75">
      <c r="I618" s="18"/>
    </row>
    <row r="619" ht="12.75">
      <c r="I619" s="18"/>
    </row>
    <row r="620" ht="12.75">
      <c r="I620" s="18"/>
    </row>
    <row r="621" ht="12.75">
      <c r="I621" s="18"/>
    </row>
    <row r="622" ht="12.75">
      <c r="I622" s="18"/>
    </row>
    <row r="623" ht="12.75">
      <c r="I623" s="18"/>
    </row>
    <row r="624" ht="12.75">
      <c r="I624" s="18"/>
    </row>
    <row r="625" ht="12.75">
      <c r="I625" s="18"/>
    </row>
    <row r="626" ht="12.75">
      <c r="I626" s="18"/>
    </row>
    <row r="627" ht="12.75">
      <c r="I627" s="18"/>
    </row>
    <row r="628" ht="12.75">
      <c r="I628" s="18"/>
    </row>
    <row r="629" ht="12.75">
      <c r="I629" s="18"/>
    </row>
    <row r="630" ht="12.75">
      <c r="I630" s="18"/>
    </row>
    <row r="631" ht="12.75">
      <c r="I631" s="18"/>
    </row>
    <row r="632" ht="12.75">
      <c r="I632" s="18"/>
    </row>
    <row r="633" ht="12.75">
      <c r="I633" s="18"/>
    </row>
    <row r="634" ht="12.75">
      <c r="I634" s="18"/>
    </row>
    <row r="635" ht="12.75">
      <c r="I635" s="18"/>
    </row>
    <row r="636" ht="12.75">
      <c r="I636" s="18"/>
    </row>
    <row r="637" ht="12.75">
      <c r="I637" s="18"/>
    </row>
    <row r="638" ht="12.75">
      <c r="I638" s="18"/>
    </row>
    <row r="639" ht="12.75">
      <c r="I639" s="18"/>
    </row>
    <row r="640" ht="12.75">
      <c r="I640" s="18"/>
    </row>
    <row r="641" ht="12.75">
      <c r="I641" s="18"/>
    </row>
    <row r="642" ht="12.75">
      <c r="I642" s="18"/>
    </row>
    <row r="643" ht="12.75">
      <c r="I643" s="18"/>
    </row>
    <row r="644" ht="12.75">
      <c r="I644" s="18"/>
    </row>
    <row r="645" ht="12.75">
      <c r="I645" s="18"/>
    </row>
    <row r="646" ht="12.75">
      <c r="I646" s="18"/>
    </row>
    <row r="647" ht="12.75">
      <c r="I647" s="18"/>
    </row>
    <row r="648" ht="12.75">
      <c r="I648" s="18"/>
    </row>
    <row r="649" ht="12.75">
      <c r="I649" s="18"/>
    </row>
    <row r="650" ht="12.75">
      <c r="I650" s="18"/>
    </row>
    <row r="651" ht="12.75">
      <c r="I651" s="18"/>
    </row>
    <row r="652" ht="12.75">
      <c r="I652" s="18"/>
    </row>
    <row r="653" ht="12.75">
      <c r="I653" s="18"/>
    </row>
    <row r="654" ht="12.75">
      <c r="I654" s="18"/>
    </row>
    <row r="655" ht="12.75">
      <c r="I655" s="18"/>
    </row>
    <row r="656" ht="12.75">
      <c r="I656" s="18"/>
    </row>
    <row r="657" ht="12.75">
      <c r="I657" s="18"/>
    </row>
    <row r="658" ht="12.75">
      <c r="I658" s="18"/>
    </row>
    <row r="659" ht="12.75">
      <c r="I659" s="18"/>
    </row>
    <row r="660" ht="12.75">
      <c r="I660" s="18"/>
    </row>
    <row r="661" ht="12.75">
      <c r="I661" s="18"/>
    </row>
  </sheetData>
  <mergeCells count="1">
    <mergeCell ref="C47:L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A2:AK553"/>
  <sheetViews>
    <sheetView showGridLines="0" workbookViewId="0" topLeftCell="A1">
      <selection activeCell="T68" sqref="T68"/>
    </sheetView>
  </sheetViews>
  <sheetFormatPr defaultColWidth="9.140625" defaultRowHeight="12.75"/>
  <cols>
    <col min="1" max="1" width="11.57421875" style="21" customWidth="1"/>
    <col min="2" max="2" width="14.57421875" style="21" bestFit="1" customWidth="1"/>
    <col min="3" max="3" width="10.00390625" style="21" customWidth="1"/>
    <col min="4" max="6" width="9.421875" style="21" bestFit="1" customWidth="1"/>
    <col min="7" max="8" width="9.140625" style="21" customWidth="1"/>
    <col min="9" max="9" width="9.57421875" style="21" bestFit="1" customWidth="1"/>
    <col min="10" max="11" width="9.421875" style="21" bestFit="1" customWidth="1"/>
    <col min="12" max="13" width="9.28125" style="21" bestFit="1" customWidth="1"/>
    <col min="14" max="14" width="9.140625" style="21" customWidth="1"/>
    <col min="15" max="15" width="16.7109375" style="21" customWidth="1"/>
    <col min="16" max="22" width="9.140625" style="21" customWidth="1"/>
    <col min="23" max="26" width="9.421875" style="21" bestFit="1" customWidth="1"/>
    <col min="27" max="33" width="9.28125" style="21" bestFit="1" customWidth="1"/>
    <col min="34" max="16384" width="9.140625" style="21" customWidth="1"/>
  </cols>
  <sheetData>
    <row r="2" ht="12.75">
      <c r="A2" s="2"/>
    </row>
    <row r="3" spans="2:7" ht="12.75">
      <c r="B3" s="44" t="s">
        <v>177</v>
      </c>
      <c r="C3" s="44"/>
      <c r="D3" s="44"/>
      <c r="E3" s="44"/>
      <c r="F3" s="44"/>
      <c r="G3" s="44"/>
    </row>
    <row r="4" ht="12.75">
      <c r="B4" s="21" t="s">
        <v>16</v>
      </c>
    </row>
    <row r="43" ht="12.75" customHeight="1"/>
    <row r="44" spans="2:15" ht="22.5" customHeight="1">
      <c r="B44" s="459" t="s">
        <v>173</v>
      </c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</row>
    <row r="45" spans="2:15" ht="14.25" customHeight="1"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</row>
    <row r="46" spans="2:15" ht="13.5" customHeight="1"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</row>
    <row r="47" spans="2:16" ht="12.75">
      <c r="B47" s="25" t="s">
        <v>14</v>
      </c>
      <c r="P47" s="45"/>
    </row>
    <row r="48" ht="12.75">
      <c r="P48" s="45"/>
    </row>
    <row r="49" spans="7:16" ht="12.75">
      <c r="G49" s="25"/>
      <c r="P49" s="45"/>
    </row>
    <row r="50" spans="7:16" ht="12.75">
      <c r="G50" s="25"/>
      <c r="P50" s="45"/>
    </row>
    <row r="51" ht="12.75">
      <c r="P51" s="5"/>
    </row>
    <row r="52" ht="12.75">
      <c r="E52" s="18"/>
    </row>
    <row r="53" spans="3:8" ht="12.75">
      <c r="C53" s="22"/>
      <c r="D53" s="22"/>
      <c r="E53" s="22"/>
      <c r="F53" s="22"/>
      <c r="G53" s="22"/>
      <c r="H53" s="22"/>
    </row>
    <row r="54" spans="3:8" ht="12.75">
      <c r="C54" s="19"/>
      <c r="D54" s="19"/>
      <c r="E54" s="19"/>
      <c r="F54" s="19"/>
      <c r="G54" s="22"/>
      <c r="H54" s="22"/>
    </row>
    <row r="55" spans="1:13" ht="51.75" customHeight="1">
      <c r="A55" s="5"/>
      <c r="B55" s="85"/>
      <c r="C55" s="86" t="s">
        <v>125</v>
      </c>
      <c r="D55" s="87" t="s">
        <v>6</v>
      </c>
      <c r="E55" s="87" t="s">
        <v>7</v>
      </c>
      <c r="F55" s="87" t="s">
        <v>8</v>
      </c>
      <c r="G55" s="87" t="s">
        <v>9</v>
      </c>
      <c r="H55" s="87" t="s">
        <v>10</v>
      </c>
      <c r="I55" s="87" t="s">
        <v>6</v>
      </c>
      <c r="J55" s="87" t="s">
        <v>7</v>
      </c>
      <c r="K55" s="87" t="s">
        <v>8</v>
      </c>
      <c r="L55" s="87" t="s">
        <v>9</v>
      </c>
      <c r="M55" s="87" t="s">
        <v>10</v>
      </c>
    </row>
    <row r="56" spans="1:27" ht="12.75">
      <c r="A56" s="19"/>
      <c r="B56" s="80" t="s">
        <v>80</v>
      </c>
      <c r="C56" s="88">
        <v>9411214.6</v>
      </c>
      <c r="D56" s="88">
        <v>5746462</v>
      </c>
      <c r="E56" s="88">
        <v>1464240.6</v>
      </c>
      <c r="F56" s="88">
        <v>1033456</v>
      </c>
      <c r="G56" s="88">
        <v>902560.6</v>
      </c>
      <c r="H56" s="88">
        <v>264496.4</v>
      </c>
      <c r="I56" s="88">
        <f>D56/$C56*100</f>
        <v>61.05972761475442</v>
      </c>
      <c r="J56" s="88">
        <f aca="true" t="shared" si="0" ref="J56:M57">E56/$C56*100</f>
        <v>15.558465747874884</v>
      </c>
      <c r="K56" s="88">
        <f t="shared" si="0"/>
        <v>10.981111832260208</v>
      </c>
      <c r="L56" s="88">
        <f t="shared" si="0"/>
        <v>9.590266914113297</v>
      </c>
      <c r="M56" s="88">
        <f t="shared" si="0"/>
        <v>2.8104385166182486</v>
      </c>
      <c r="N56" s="22">
        <f>SUM(I56:M56)</f>
        <v>100.00001062562107</v>
      </c>
      <c r="T56" s="22"/>
      <c r="U56" s="22"/>
      <c r="V56" s="22"/>
      <c r="W56" s="22"/>
      <c r="X56" s="22"/>
      <c r="Y56" s="22"/>
      <c r="Z56" s="22"/>
      <c r="AA56" s="22"/>
    </row>
    <row r="57" spans="1:27" ht="12.75">
      <c r="A57" s="19"/>
      <c r="B57" s="80" t="s">
        <v>105</v>
      </c>
      <c r="C57" s="88">
        <v>7895809</v>
      </c>
      <c r="D57" s="88">
        <v>4976614.8</v>
      </c>
      <c r="E57" s="88">
        <v>1139159.2</v>
      </c>
      <c r="F57" s="88">
        <v>905588.6</v>
      </c>
      <c r="G57" s="88">
        <v>671474.4</v>
      </c>
      <c r="H57" s="88">
        <v>202973.2</v>
      </c>
      <c r="I57" s="88">
        <f>D57/$C57*100</f>
        <v>63.02856110121204</v>
      </c>
      <c r="J57" s="88">
        <f t="shared" si="0"/>
        <v>14.427390530849973</v>
      </c>
      <c r="K57" s="88">
        <f t="shared" si="0"/>
        <v>11.469231335256463</v>
      </c>
      <c r="L57" s="88">
        <f t="shared" si="0"/>
        <v>8.50418747464636</v>
      </c>
      <c r="M57" s="88">
        <f t="shared" si="0"/>
        <v>2.5706447559711743</v>
      </c>
      <c r="N57" s="22">
        <f aca="true" t="shared" si="1" ref="N57:N89">SUM(I57:M57)</f>
        <v>100.00001519793601</v>
      </c>
      <c r="T57" s="22"/>
      <c r="U57" s="22"/>
      <c r="V57" s="22"/>
      <c r="W57" s="22"/>
      <c r="X57" s="22"/>
      <c r="Y57" s="22"/>
      <c r="Z57" s="22"/>
      <c r="AA57" s="22"/>
    </row>
    <row r="58" spans="1:27" ht="12.75">
      <c r="A58" s="19"/>
      <c r="B58" s="89"/>
      <c r="C58" s="88"/>
      <c r="D58" s="89"/>
      <c r="E58" s="90"/>
      <c r="F58" s="88"/>
      <c r="G58" s="88"/>
      <c r="H58" s="88"/>
      <c r="I58" s="88"/>
      <c r="J58" s="88"/>
      <c r="K58" s="88"/>
      <c r="L58" s="88"/>
      <c r="M58" s="88"/>
      <c r="N58" s="22"/>
      <c r="T58" s="22"/>
      <c r="U58" s="22"/>
      <c r="V58" s="22"/>
      <c r="W58" s="22"/>
      <c r="X58" s="22"/>
      <c r="Y58" s="22"/>
      <c r="Z58" s="22"/>
      <c r="AA58" s="22"/>
    </row>
    <row r="59" spans="1:27" ht="12.75">
      <c r="A59" s="19"/>
      <c r="B59" s="91" t="s">
        <v>29</v>
      </c>
      <c r="C59" s="88">
        <v>15005.2</v>
      </c>
      <c r="D59" s="88">
        <v>13251.4</v>
      </c>
      <c r="E59" s="88">
        <v>1221</v>
      </c>
      <c r="F59" s="88">
        <v>136.2</v>
      </c>
      <c r="G59" s="88">
        <v>75.6</v>
      </c>
      <c r="H59" s="88">
        <v>321</v>
      </c>
      <c r="I59" s="88">
        <f>D59/$C59*100</f>
        <v>88.31205182203502</v>
      </c>
      <c r="J59" s="88">
        <f aca="true" t="shared" si="2" ref="J59:M74">E59/$C59*100</f>
        <v>8.137179111241435</v>
      </c>
      <c r="K59" s="88">
        <f t="shared" si="2"/>
        <v>0.9076853357502732</v>
      </c>
      <c r="L59" s="88">
        <f t="shared" si="2"/>
        <v>0.5038253405486097</v>
      </c>
      <c r="M59" s="88">
        <f t="shared" si="2"/>
        <v>2.139258390424653</v>
      </c>
      <c r="N59" s="22">
        <f t="shared" si="1"/>
        <v>100</v>
      </c>
      <c r="T59" s="22"/>
      <c r="U59" s="22"/>
      <c r="V59" s="22"/>
      <c r="W59" s="22"/>
      <c r="X59" s="22"/>
      <c r="Y59" s="22"/>
      <c r="Z59" s="22"/>
      <c r="AA59" s="22"/>
    </row>
    <row r="60" spans="1:27" ht="12.75">
      <c r="A60" s="19"/>
      <c r="B60" s="91" t="s">
        <v>35</v>
      </c>
      <c r="C60" s="88">
        <v>449548.5</v>
      </c>
      <c r="D60" s="88">
        <v>390899.5</v>
      </c>
      <c r="E60" s="88">
        <v>12851.75</v>
      </c>
      <c r="F60" s="88">
        <v>31477</v>
      </c>
      <c r="G60" s="88">
        <v>7971</v>
      </c>
      <c r="H60" s="88">
        <v>6349.25</v>
      </c>
      <c r="I60" s="88">
        <f aca="true" t="shared" si="3" ref="I60:I88">D60/$C60*100</f>
        <v>86.95379920075365</v>
      </c>
      <c r="J60" s="88">
        <f t="shared" si="2"/>
        <v>2.8588127866070066</v>
      </c>
      <c r="K60" s="88">
        <f t="shared" si="2"/>
        <v>7.001914142745444</v>
      </c>
      <c r="L60" s="88">
        <f t="shared" si="2"/>
        <v>1.7731123560639175</v>
      </c>
      <c r="M60" s="88">
        <f t="shared" si="2"/>
        <v>1.4123615138299872</v>
      </c>
      <c r="N60" s="22">
        <f t="shared" si="1"/>
        <v>100.00000000000001</v>
      </c>
      <c r="T60" s="22"/>
      <c r="U60" s="22"/>
      <c r="V60" s="22"/>
      <c r="W60" s="22"/>
      <c r="X60" s="22"/>
      <c r="Y60" s="22"/>
      <c r="Z60" s="22"/>
      <c r="AA60" s="22"/>
    </row>
    <row r="61" spans="1:27" ht="12.75">
      <c r="A61" s="19"/>
      <c r="B61" s="91" t="s">
        <v>49</v>
      </c>
      <c r="C61" s="88">
        <v>22767</v>
      </c>
      <c r="D61" s="88">
        <v>18955.4</v>
      </c>
      <c r="E61" s="88">
        <v>1421.6</v>
      </c>
      <c r="F61" s="88">
        <v>1450</v>
      </c>
      <c r="G61" s="88">
        <v>619</v>
      </c>
      <c r="H61" s="88">
        <v>321</v>
      </c>
      <c r="I61" s="88">
        <f t="shared" si="3"/>
        <v>83.25822462335837</v>
      </c>
      <c r="J61" s="88">
        <f t="shared" si="2"/>
        <v>6.244125269029736</v>
      </c>
      <c r="K61" s="88">
        <f t="shared" si="2"/>
        <v>6.368867220099267</v>
      </c>
      <c r="L61" s="88">
        <f t="shared" si="2"/>
        <v>2.718847454649273</v>
      </c>
      <c r="M61" s="88">
        <f t="shared" si="2"/>
        <v>1.4099354328633549</v>
      </c>
      <c r="N61" s="22">
        <f t="shared" si="1"/>
        <v>100</v>
      </c>
      <c r="T61" s="22"/>
      <c r="U61" s="22"/>
      <c r="V61" s="22"/>
      <c r="W61" s="22"/>
      <c r="X61" s="22"/>
      <c r="Y61" s="22"/>
      <c r="Z61" s="22"/>
      <c r="AA61" s="22"/>
    </row>
    <row r="62" spans="1:27" ht="12.75">
      <c r="A62" s="19"/>
      <c r="B62" s="91" t="s">
        <v>22</v>
      </c>
      <c r="C62" s="88">
        <v>1731226.4</v>
      </c>
      <c r="D62" s="88">
        <v>1320506</v>
      </c>
      <c r="E62" s="88">
        <v>95084.4</v>
      </c>
      <c r="F62" s="88">
        <v>143012.2</v>
      </c>
      <c r="G62" s="88">
        <v>144482.8</v>
      </c>
      <c r="H62" s="88">
        <v>28141</v>
      </c>
      <c r="I62" s="88">
        <f t="shared" si="3"/>
        <v>76.27575457490713</v>
      </c>
      <c r="J62" s="88">
        <f t="shared" si="2"/>
        <v>5.492314581154724</v>
      </c>
      <c r="K62" s="88">
        <f t="shared" si="2"/>
        <v>8.260745099543309</v>
      </c>
      <c r="L62" s="88">
        <f t="shared" si="2"/>
        <v>8.345690661833714</v>
      </c>
      <c r="M62" s="88">
        <f t="shared" si="2"/>
        <v>1.6254950825611256</v>
      </c>
      <c r="N62" s="22">
        <f t="shared" si="1"/>
        <v>100.00000000000001</v>
      </c>
      <c r="T62" s="22"/>
      <c r="U62" s="22"/>
      <c r="V62" s="22"/>
      <c r="W62" s="22"/>
      <c r="X62" s="22"/>
      <c r="Y62" s="22"/>
      <c r="Z62" s="22"/>
      <c r="AA62" s="22"/>
    </row>
    <row r="63" spans="1:27" ht="12.75">
      <c r="A63" s="19"/>
      <c r="B63" s="91" t="s">
        <v>23</v>
      </c>
      <c r="C63" s="88">
        <v>36505</v>
      </c>
      <c r="D63" s="88">
        <v>27114.2</v>
      </c>
      <c r="E63" s="88">
        <v>3891.2</v>
      </c>
      <c r="F63" s="88">
        <v>1945.2</v>
      </c>
      <c r="G63" s="88">
        <v>2420.4</v>
      </c>
      <c r="H63" s="88">
        <v>1134</v>
      </c>
      <c r="I63" s="88">
        <f t="shared" si="3"/>
        <v>74.2753047527736</v>
      </c>
      <c r="J63" s="88">
        <f t="shared" si="2"/>
        <v>10.659361731269689</v>
      </c>
      <c r="K63" s="88">
        <f t="shared" si="2"/>
        <v>5.328585125325298</v>
      </c>
      <c r="L63" s="88">
        <f t="shared" si="2"/>
        <v>6.630324613066703</v>
      </c>
      <c r="M63" s="88">
        <f t="shared" si="2"/>
        <v>3.1064237775647174</v>
      </c>
      <c r="N63" s="22">
        <f t="shared" si="1"/>
        <v>100</v>
      </c>
      <c r="T63" s="22"/>
      <c r="U63" s="22"/>
      <c r="V63" s="22"/>
      <c r="W63" s="22"/>
      <c r="X63" s="22"/>
      <c r="Y63" s="22"/>
      <c r="Z63" s="22"/>
      <c r="AA63" s="22"/>
    </row>
    <row r="64" spans="1:27" ht="12.75">
      <c r="A64" s="19"/>
      <c r="B64" s="91" t="s">
        <v>20</v>
      </c>
      <c r="C64" s="88">
        <v>112382.4</v>
      </c>
      <c r="D64" s="88">
        <v>82949.4</v>
      </c>
      <c r="E64" s="88">
        <v>15733.8</v>
      </c>
      <c r="F64" s="88">
        <v>2066.4</v>
      </c>
      <c r="G64" s="88">
        <v>9682.6</v>
      </c>
      <c r="H64" s="88">
        <v>1950.2</v>
      </c>
      <c r="I64" s="88">
        <f t="shared" si="3"/>
        <v>73.80995600734634</v>
      </c>
      <c r="J64" s="88">
        <f t="shared" si="2"/>
        <v>14.00023491222825</v>
      </c>
      <c r="K64" s="88">
        <f t="shared" si="2"/>
        <v>1.838722077478324</v>
      </c>
      <c r="L64" s="88">
        <f t="shared" si="2"/>
        <v>8.615761898660288</v>
      </c>
      <c r="M64" s="88">
        <f t="shared" si="2"/>
        <v>1.7353251042867925</v>
      </c>
      <c r="N64" s="22">
        <f t="shared" si="1"/>
        <v>99.99999999999999</v>
      </c>
      <c r="T64" s="22"/>
      <c r="U64" s="22"/>
      <c r="V64" s="22"/>
      <c r="W64" s="22"/>
      <c r="X64" s="22"/>
      <c r="Y64" s="22"/>
      <c r="Z64" s="22"/>
      <c r="AA64" s="22"/>
    </row>
    <row r="65" spans="1:27" ht="12.75">
      <c r="A65" s="19"/>
      <c r="B65" s="91" t="s">
        <v>42</v>
      </c>
      <c r="C65" s="88">
        <v>67507.6</v>
      </c>
      <c r="D65" s="88">
        <v>49425</v>
      </c>
      <c r="E65" s="88">
        <v>9371.6</v>
      </c>
      <c r="F65" s="88">
        <v>1117.4</v>
      </c>
      <c r="G65" s="88">
        <v>4093</v>
      </c>
      <c r="H65" s="88">
        <v>3500.6</v>
      </c>
      <c r="I65" s="88">
        <f t="shared" si="3"/>
        <v>73.21397887052716</v>
      </c>
      <c r="J65" s="88">
        <f t="shared" si="2"/>
        <v>13.88228880896373</v>
      </c>
      <c r="K65" s="88">
        <f t="shared" si="2"/>
        <v>1.6552210417789999</v>
      </c>
      <c r="L65" s="88">
        <f t="shared" si="2"/>
        <v>6.063021052444465</v>
      </c>
      <c r="M65" s="88">
        <f t="shared" si="2"/>
        <v>5.185490226285632</v>
      </c>
      <c r="N65" s="22">
        <f t="shared" si="1"/>
        <v>100</v>
      </c>
      <c r="T65" s="22"/>
      <c r="U65" s="22"/>
      <c r="V65" s="22"/>
      <c r="W65" s="22"/>
      <c r="X65" s="22"/>
      <c r="Y65" s="22"/>
      <c r="Z65" s="22"/>
      <c r="AA65" s="22"/>
    </row>
    <row r="66" spans="1:27" ht="12.75">
      <c r="A66" s="19"/>
      <c r="B66" s="91" t="s">
        <v>47</v>
      </c>
      <c r="C66" s="88">
        <v>119499.25</v>
      </c>
      <c r="D66" s="88">
        <v>87443.25</v>
      </c>
      <c r="E66" s="88">
        <v>15763.75</v>
      </c>
      <c r="F66" s="88">
        <v>3883.75</v>
      </c>
      <c r="G66" s="88">
        <v>6764</v>
      </c>
      <c r="H66" s="88">
        <v>5644.5</v>
      </c>
      <c r="I66" s="88">
        <f t="shared" si="3"/>
        <v>73.1747270380358</v>
      </c>
      <c r="J66" s="88">
        <f t="shared" si="2"/>
        <v>13.191505386017067</v>
      </c>
      <c r="K66" s="88">
        <f t="shared" si="2"/>
        <v>3.250020397617558</v>
      </c>
      <c r="L66" s="88">
        <f t="shared" si="2"/>
        <v>5.6602865708362184</v>
      </c>
      <c r="M66" s="88">
        <f t="shared" si="2"/>
        <v>4.723460607493353</v>
      </c>
      <c r="N66" s="22">
        <f t="shared" si="1"/>
        <v>100</v>
      </c>
      <c r="T66" s="22"/>
      <c r="U66" s="22"/>
      <c r="V66" s="22"/>
      <c r="W66" s="22"/>
      <c r="X66" s="22"/>
      <c r="Y66" s="22"/>
      <c r="Z66" s="22"/>
      <c r="AA66" s="22"/>
    </row>
    <row r="67" spans="1:27" ht="12.75">
      <c r="A67" s="19"/>
      <c r="B67" s="91" t="s">
        <v>44</v>
      </c>
      <c r="C67" s="88">
        <v>165895</v>
      </c>
      <c r="D67" s="88">
        <v>119506.6</v>
      </c>
      <c r="E67" s="88">
        <v>28343.6</v>
      </c>
      <c r="F67" s="88">
        <v>5602.8</v>
      </c>
      <c r="G67" s="88">
        <v>7908</v>
      </c>
      <c r="H67" s="88">
        <v>4534</v>
      </c>
      <c r="I67" s="88">
        <f t="shared" si="3"/>
        <v>72.03749359534646</v>
      </c>
      <c r="J67" s="88">
        <f t="shared" si="2"/>
        <v>17.085264775912474</v>
      </c>
      <c r="K67" s="88">
        <f t="shared" si="2"/>
        <v>3.377316977606317</v>
      </c>
      <c r="L67" s="88">
        <f t="shared" si="2"/>
        <v>4.766870610928599</v>
      </c>
      <c r="M67" s="88">
        <f t="shared" si="2"/>
        <v>2.7330540402061545</v>
      </c>
      <c r="N67" s="22">
        <f t="shared" si="1"/>
        <v>100</v>
      </c>
      <c r="T67" s="22"/>
      <c r="U67" s="22"/>
      <c r="V67" s="22"/>
      <c r="W67" s="22"/>
      <c r="X67" s="22"/>
      <c r="Y67" s="22"/>
      <c r="Z67" s="22"/>
      <c r="AA67" s="22"/>
    </row>
    <row r="68" spans="1:27" ht="12.75">
      <c r="A68" s="19"/>
      <c r="B68" s="91" t="s">
        <v>41</v>
      </c>
      <c r="C68" s="88">
        <v>35387.4</v>
      </c>
      <c r="D68" s="88">
        <v>25093.6</v>
      </c>
      <c r="E68" s="88">
        <v>3953.2</v>
      </c>
      <c r="F68" s="88">
        <v>1254.4</v>
      </c>
      <c r="G68" s="88">
        <v>2290.6</v>
      </c>
      <c r="H68" s="88">
        <v>2795.6</v>
      </c>
      <c r="I68" s="88">
        <f t="shared" si="3"/>
        <v>70.91111525571247</v>
      </c>
      <c r="J68" s="88">
        <f t="shared" si="2"/>
        <v>11.171207831035906</v>
      </c>
      <c r="K68" s="88">
        <f t="shared" si="2"/>
        <v>3.54476452070511</v>
      </c>
      <c r="L68" s="88">
        <f t="shared" si="2"/>
        <v>6.472925391523536</v>
      </c>
      <c r="M68" s="88">
        <f t="shared" si="2"/>
        <v>7.8999870010229625</v>
      </c>
      <c r="N68" s="22">
        <f t="shared" si="1"/>
        <v>99.99999999999999</v>
      </c>
      <c r="T68" s="22"/>
      <c r="U68" s="22"/>
      <c r="V68" s="22"/>
      <c r="W68" s="22"/>
      <c r="X68" s="22"/>
      <c r="Y68" s="22"/>
      <c r="Z68" s="22"/>
      <c r="AA68" s="22"/>
    </row>
    <row r="69" spans="1:27" ht="12.75">
      <c r="A69" s="19"/>
      <c r="B69" s="91" t="s">
        <v>24</v>
      </c>
      <c r="C69" s="88">
        <v>99052.99999999999</v>
      </c>
      <c r="D69" s="88">
        <v>69061.4</v>
      </c>
      <c r="E69" s="88">
        <v>15261</v>
      </c>
      <c r="F69" s="88">
        <v>1294.2</v>
      </c>
      <c r="G69" s="88">
        <v>6154.4</v>
      </c>
      <c r="H69" s="88">
        <v>7282</v>
      </c>
      <c r="I69" s="88">
        <f t="shared" si="3"/>
        <v>69.72166415959134</v>
      </c>
      <c r="J69" s="88">
        <f t="shared" si="2"/>
        <v>15.406903374960882</v>
      </c>
      <c r="K69" s="88">
        <f t="shared" si="2"/>
        <v>1.3065732486648562</v>
      </c>
      <c r="L69" s="88">
        <f t="shared" si="2"/>
        <v>6.213239376899236</v>
      </c>
      <c r="M69" s="88">
        <f t="shared" si="2"/>
        <v>7.3516198398837</v>
      </c>
      <c r="N69" s="22">
        <f t="shared" si="1"/>
        <v>100.00000000000001</v>
      </c>
      <c r="T69" s="22"/>
      <c r="U69" s="22"/>
      <c r="V69" s="22"/>
      <c r="W69" s="22"/>
      <c r="X69" s="22"/>
      <c r="Y69" s="22"/>
      <c r="Z69" s="22"/>
      <c r="AA69" s="22"/>
    </row>
    <row r="70" spans="1:27" ht="12.75">
      <c r="A70" s="19"/>
      <c r="B70" s="91" t="s">
        <v>21</v>
      </c>
      <c r="C70" s="88">
        <v>1009525.2</v>
      </c>
      <c r="D70" s="88">
        <v>668617</v>
      </c>
      <c r="E70" s="88">
        <v>52371</v>
      </c>
      <c r="F70" s="88">
        <v>172710.6</v>
      </c>
      <c r="G70" s="88">
        <v>108261</v>
      </c>
      <c r="H70" s="88">
        <v>7565.6</v>
      </c>
      <c r="I70" s="88">
        <f t="shared" si="3"/>
        <v>66.23083802167594</v>
      </c>
      <c r="J70" s="88">
        <f t="shared" si="2"/>
        <v>5.187686250922711</v>
      </c>
      <c r="K70" s="88">
        <f t="shared" si="2"/>
        <v>17.108101907708694</v>
      </c>
      <c r="L70" s="88">
        <f t="shared" si="2"/>
        <v>10.723952210405447</v>
      </c>
      <c r="M70" s="88">
        <f t="shared" si="2"/>
        <v>0.7494216092872175</v>
      </c>
      <c r="N70" s="22">
        <f t="shared" si="1"/>
        <v>100</v>
      </c>
      <c r="T70" s="22"/>
      <c r="U70" s="22"/>
      <c r="V70" s="22"/>
      <c r="W70" s="22"/>
      <c r="X70" s="22"/>
      <c r="Y70" s="22"/>
      <c r="Z70" s="22"/>
      <c r="AA70" s="22"/>
    </row>
    <row r="71" spans="1:27" ht="12.75">
      <c r="A71" s="19"/>
      <c r="B71" s="91" t="s">
        <v>19</v>
      </c>
      <c r="C71" s="88">
        <v>1256211.5</v>
      </c>
      <c r="D71" s="88">
        <v>825841.5</v>
      </c>
      <c r="E71" s="88">
        <v>283735.25</v>
      </c>
      <c r="F71" s="88">
        <v>34077.25</v>
      </c>
      <c r="G71" s="88">
        <v>89942</v>
      </c>
      <c r="H71" s="88">
        <v>22615.5</v>
      </c>
      <c r="I71" s="88">
        <f t="shared" si="3"/>
        <v>65.74064160374267</v>
      </c>
      <c r="J71" s="88">
        <f t="shared" si="2"/>
        <v>22.586582752983873</v>
      </c>
      <c r="K71" s="88">
        <f t="shared" si="2"/>
        <v>2.712700050907033</v>
      </c>
      <c r="L71" s="88">
        <f t="shared" si="2"/>
        <v>7.159781613207648</v>
      </c>
      <c r="M71" s="88">
        <f t="shared" si="2"/>
        <v>1.8002939791587642</v>
      </c>
      <c r="N71" s="22">
        <f t="shared" si="1"/>
        <v>99.99999999999999</v>
      </c>
      <c r="T71" s="22"/>
      <c r="U71" s="22"/>
      <c r="V71" s="22"/>
      <c r="W71" s="22"/>
      <c r="X71" s="22"/>
      <c r="Y71" s="22"/>
      <c r="Z71" s="22"/>
      <c r="AA71" s="22"/>
    </row>
    <row r="72" spans="1:27" ht="12.75">
      <c r="A72" s="19"/>
      <c r="B72" s="91" t="s">
        <v>31</v>
      </c>
      <c r="C72" s="88">
        <v>258088.00000000003</v>
      </c>
      <c r="D72" s="88">
        <v>167103.4</v>
      </c>
      <c r="E72" s="88">
        <v>65380.6</v>
      </c>
      <c r="F72" s="88">
        <v>1105.6</v>
      </c>
      <c r="G72" s="88">
        <v>20784.2</v>
      </c>
      <c r="H72" s="88">
        <v>3714.2</v>
      </c>
      <c r="I72" s="88">
        <f t="shared" si="3"/>
        <v>64.7466755525247</v>
      </c>
      <c r="J72" s="88">
        <f t="shared" si="2"/>
        <v>25.332677226372397</v>
      </c>
      <c r="K72" s="88">
        <f t="shared" si="2"/>
        <v>0.42838101732742306</v>
      </c>
      <c r="L72" s="88">
        <f t="shared" si="2"/>
        <v>8.05314466383559</v>
      </c>
      <c r="M72" s="88">
        <f t="shared" si="2"/>
        <v>1.4391215399398651</v>
      </c>
      <c r="N72" s="22">
        <f t="shared" si="1"/>
        <v>99.99999999999999</v>
      </c>
      <c r="T72" s="22"/>
      <c r="U72" s="22"/>
      <c r="V72" s="22"/>
      <c r="W72" s="22"/>
      <c r="X72" s="22"/>
      <c r="Y72" s="22"/>
      <c r="Z72" s="22"/>
      <c r="AA72" s="22"/>
    </row>
    <row r="73" spans="1:27" ht="12.75">
      <c r="A73" s="19"/>
      <c r="B73" s="91" t="s">
        <v>46</v>
      </c>
      <c r="C73" s="88">
        <v>56267.00000000001</v>
      </c>
      <c r="D73" s="88">
        <v>35175.8</v>
      </c>
      <c r="E73" s="88">
        <v>7309.4</v>
      </c>
      <c r="F73" s="88">
        <v>7375.4</v>
      </c>
      <c r="G73" s="88">
        <v>6019</v>
      </c>
      <c r="H73" s="88">
        <v>387.4</v>
      </c>
      <c r="I73" s="88">
        <f t="shared" si="3"/>
        <v>62.515861872856206</v>
      </c>
      <c r="J73" s="88">
        <f t="shared" si="2"/>
        <v>12.990562852115803</v>
      </c>
      <c r="K73" s="88">
        <f t="shared" si="2"/>
        <v>13.10786073542218</v>
      </c>
      <c r="L73" s="88">
        <f t="shared" si="2"/>
        <v>10.697211509410488</v>
      </c>
      <c r="M73" s="88">
        <f t="shared" si="2"/>
        <v>0.6885030301953186</v>
      </c>
      <c r="N73" s="22">
        <f t="shared" si="1"/>
        <v>100</v>
      </c>
      <c r="T73" s="22"/>
      <c r="U73" s="22"/>
      <c r="V73" s="22"/>
      <c r="W73" s="22"/>
      <c r="X73" s="22"/>
      <c r="Y73" s="22"/>
      <c r="Z73" s="22"/>
      <c r="AA73" s="22"/>
    </row>
    <row r="74" spans="1:27" ht="12.75">
      <c r="A74" s="19"/>
      <c r="B74" s="91" t="s">
        <v>18</v>
      </c>
      <c r="C74" s="88">
        <v>477487.8</v>
      </c>
      <c r="D74" s="88">
        <v>292108.6</v>
      </c>
      <c r="E74" s="88">
        <v>103724.8</v>
      </c>
      <c r="F74" s="88">
        <v>11379.2</v>
      </c>
      <c r="G74" s="88">
        <v>61144</v>
      </c>
      <c r="H74" s="88">
        <v>9131.2</v>
      </c>
      <c r="I74" s="88">
        <f t="shared" si="3"/>
        <v>61.17613895056585</v>
      </c>
      <c r="J74" s="88">
        <f t="shared" si="2"/>
        <v>21.723026221821794</v>
      </c>
      <c r="K74" s="88">
        <f t="shared" si="2"/>
        <v>2.383139422619803</v>
      </c>
      <c r="L74" s="88">
        <f t="shared" si="2"/>
        <v>12.805353351436413</v>
      </c>
      <c r="M74" s="88">
        <f t="shared" si="2"/>
        <v>1.912342053556133</v>
      </c>
      <c r="N74" s="22">
        <f t="shared" si="1"/>
        <v>99.99999999999999</v>
      </c>
      <c r="T74" s="22"/>
      <c r="U74" s="22"/>
      <c r="V74" s="22"/>
      <c r="W74" s="22"/>
      <c r="X74" s="22"/>
      <c r="Y74" s="22"/>
      <c r="Z74" s="22"/>
      <c r="AA74" s="22"/>
    </row>
    <row r="75" spans="1:27" ht="12.75">
      <c r="A75" s="19"/>
      <c r="B75" s="91" t="s">
        <v>27</v>
      </c>
      <c r="C75" s="88">
        <v>152320</v>
      </c>
      <c r="D75" s="88">
        <v>91647.4</v>
      </c>
      <c r="E75" s="88">
        <v>17461.6</v>
      </c>
      <c r="F75" s="88">
        <v>21124.4</v>
      </c>
      <c r="G75" s="88">
        <v>18194.6</v>
      </c>
      <c r="H75" s="88">
        <v>3892</v>
      </c>
      <c r="I75" s="88">
        <f t="shared" si="3"/>
        <v>60.16767331932773</v>
      </c>
      <c r="J75" s="88">
        <f aca="true" t="shared" si="4" ref="J75:J86">E75/$C75*100</f>
        <v>11.46376050420168</v>
      </c>
      <c r="K75" s="88">
        <f aca="true" t="shared" si="5" ref="K75:K86">F75/$C75*100</f>
        <v>13.868434873949582</v>
      </c>
      <c r="L75" s="88">
        <f aca="true" t="shared" si="6" ref="L75:L86">G75/$C75*100</f>
        <v>11.944984243697478</v>
      </c>
      <c r="M75" s="88">
        <f aca="true" t="shared" si="7" ref="M75:M86">H75/$C75*100</f>
        <v>2.5551470588235294</v>
      </c>
      <c r="N75" s="22">
        <f t="shared" si="1"/>
        <v>100.00000000000001</v>
      </c>
      <c r="T75" s="22"/>
      <c r="U75" s="22"/>
      <c r="V75" s="22"/>
      <c r="W75" s="22"/>
      <c r="X75" s="22"/>
      <c r="Y75" s="22"/>
      <c r="Z75" s="22"/>
      <c r="AA75" s="22"/>
    </row>
    <row r="76" spans="1:27" ht="12.75">
      <c r="A76" s="19"/>
      <c r="B76" s="91" t="s">
        <v>25</v>
      </c>
      <c r="C76" s="88">
        <v>529999.4</v>
      </c>
      <c r="D76" s="88">
        <v>317019</v>
      </c>
      <c r="E76" s="88">
        <v>128849.8</v>
      </c>
      <c r="F76" s="88">
        <v>2759.8</v>
      </c>
      <c r="G76" s="88">
        <v>71301.4</v>
      </c>
      <c r="H76" s="88">
        <v>10069.4</v>
      </c>
      <c r="I76" s="88">
        <f t="shared" si="3"/>
        <v>59.81497337544155</v>
      </c>
      <c r="J76" s="88">
        <f t="shared" si="4"/>
        <v>24.311310541106273</v>
      </c>
      <c r="K76" s="88">
        <f t="shared" si="5"/>
        <v>0.5207175706236649</v>
      </c>
      <c r="L76" s="88">
        <f t="shared" si="6"/>
        <v>13.453109569558002</v>
      </c>
      <c r="M76" s="88">
        <f t="shared" si="7"/>
        <v>1.8998889432705015</v>
      </c>
      <c r="N76" s="22">
        <f t="shared" si="1"/>
        <v>99.99999999999997</v>
      </c>
      <c r="T76" s="22"/>
      <c r="U76" s="22"/>
      <c r="V76" s="22"/>
      <c r="W76" s="22"/>
      <c r="X76" s="22"/>
      <c r="Y76" s="22"/>
      <c r="Z76" s="22"/>
      <c r="AA76" s="22"/>
    </row>
    <row r="77" spans="1:27" ht="12.75">
      <c r="A77" s="19"/>
      <c r="B77" s="91" t="s">
        <v>39</v>
      </c>
      <c r="C77" s="88">
        <v>833607.7999999999</v>
      </c>
      <c r="D77" s="88">
        <v>447186</v>
      </c>
      <c r="E77" s="88">
        <v>108517</v>
      </c>
      <c r="F77" s="88">
        <v>135929.6</v>
      </c>
      <c r="G77" s="88">
        <v>101664</v>
      </c>
      <c r="H77" s="88">
        <v>40311.2</v>
      </c>
      <c r="I77" s="88">
        <f t="shared" si="3"/>
        <v>53.64465159754983</v>
      </c>
      <c r="J77" s="88">
        <f t="shared" si="4"/>
        <v>13.01775247304548</v>
      </c>
      <c r="K77" s="88">
        <f t="shared" si="5"/>
        <v>16.306181396095383</v>
      </c>
      <c r="L77" s="88">
        <f t="shared" si="6"/>
        <v>12.195663236356474</v>
      </c>
      <c r="M77" s="88">
        <f t="shared" si="7"/>
        <v>4.835751296952836</v>
      </c>
      <c r="N77" s="22">
        <f t="shared" si="1"/>
        <v>100.00000000000001</v>
      </c>
      <c r="T77" s="22"/>
      <c r="U77" s="22"/>
      <c r="V77" s="22"/>
      <c r="W77" s="22"/>
      <c r="X77" s="22"/>
      <c r="Y77" s="22"/>
      <c r="Z77" s="22"/>
      <c r="AA77" s="22"/>
    </row>
    <row r="78" spans="1:27" ht="12.75">
      <c r="A78" s="19"/>
      <c r="B78" s="91" t="s">
        <v>33</v>
      </c>
      <c r="C78" s="88">
        <v>263118.60000000003</v>
      </c>
      <c r="D78" s="88">
        <v>123842.8</v>
      </c>
      <c r="E78" s="88">
        <v>100070.2</v>
      </c>
      <c r="F78" s="88">
        <v>5888.6</v>
      </c>
      <c r="G78" s="88">
        <v>10504.2</v>
      </c>
      <c r="H78" s="88">
        <v>22812.8</v>
      </c>
      <c r="I78" s="88">
        <f t="shared" si="3"/>
        <v>47.067292088054586</v>
      </c>
      <c r="J78" s="88">
        <f t="shared" si="4"/>
        <v>38.03235499124729</v>
      </c>
      <c r="K78" s="88">
        <f t="shared" si="5"/>
        <v>2.2380021784852913</v>
      </c>
      <c r="L78" s="88">
        <f t="shared" si="6"/>
        <v>3.9921921141264813</v>
      </c>
      <c r="M78" s="88">
        <f t="shared" si="7"/>
        <v>8.670158628086345</v>
      </c>
      <c r="N78" s="22">
        <f t="shared" si="1"/>
        <v>99.99999999999999</v>
      </c>
      <c r="T78" s="22"/>
      <c r="U78" s="22"/>
      <c r="V78" s="22"/>
      <c r="W78" s="22"/>
      <c r="X78" s="22"/>
      <c r="Y78" s="22"/>
      <c r="Z78" s="22"/>
      <c r="AA78" s="22"/>
    </row>
    <row r="79" spans="1:27" ht="12.75">
      <c r="A79" s="19"/>
      <c r="B79" s="91" t="s">
        <v>32</v>
      </c>
      <c r="C79" s="88">
        <v>92886.2</v>
      </c>
      <c r="D79" s="88">
        <v>42444</v>
      </c>
      <c r="E79" s="88">
        <v>7370.2</v>
      </c>
      <c r="F79" s="88">
        <v>24633</v>
      </c>
      <c r="G79" s="88">
        <v>13959.2</v>
      </c>
      <c r="H79" s="88">
        <v>4479.8</v>
      </c>
      <c r="I79" s="88">
        <f t="shared" si="3"/>
        <v>45.69462417452754</v>
      </c>
      <c r="J79" s="88">
        <f t="shared" si="4"/>
        <v>7.934655524717342</v>
      </c>
      <c r="K79" s="88">
        <f t="shared" si="5"/>
        <v>26.519547575420244</v>
      </c>
      <c r="L79" s="88">
        <f t="shared" si="6"/>
        <v>15.028281919165604</v>
      </c>
      <c r="M79" s="88">
        <f t="shared" si="7"/>
        <v>4.82289080616927</v>
      </c>
      <c r="N79" s="22">
        <f t="shared" si="1"/>
        <v>100</v>
      </c>
      <c r="T79" s="22"/>
      <c r="U79" s="22"/>
      <c r="V79" s="22"/>
      <c r="W79" s="22"/>
      <c r="X79" s="22"/>
      <c r="Y79" s="22"/>
      <c r="Z79" s="22"/>
      <c r="AA79" s="22"/>
    </row>
    <row r="80" spans="1:27" ht="12.75">
      <c r="A80" s="19"/>
      <c r="B80" s="91" t="s">
        <v>38</v>
      </c>
      <c r="C80" s="88">
        <v>62763.799999999996</v>
      </c>
      <c r="D80" s="88">
        <v>27976.8</v>
      </c>
      <c r="E80" s="88">
        <v>19774.6</v>
      </c>
      <c r="F80" s="88">
        <v>8798</v>
      </c>
      <c r="G80" s="88">
        <v>5644.4</v>
      </c>
      <c r="H80" s="88">
        <v>570</v>
      </c>
      <c r="I80" s="88">
        <f t="shared" si="3"/>
        <v>44.57473894187414</v>
      </c>
      <c r="J80" s="88">
        <f t="shared" si="4"/>
        <v>31.50637788024307</v>
      </c>
      <c r="K80" s="88">
        <f t="shared" si="5"/>
        <v>14.017634368855934</v>
      </c>
      <c r="L80" s="88">
        <f t="shared" si="6"/>
        <v>8.993081999496525</v>
      </c>
      <c r="M80" s="88">
        <f t="shared" si="7"/>
        <v>0.9081668095303345</v>
      </c>
      <c r="N80" s="22">
        <f t="shared" si="1"/>
        <v>100</v>
      </c>
      <c r="T80" s="22"/>
      <c r="U80" s="22"/>
      <c r="V80" s="22"/>
      <c r="W80" s="22"/>
      <c r="X80" s="22"/>
      <c r="Y80" s="22"/>
      <c r="Z80" s="22"/>
      <c r="AA80" s="22"/>
    </row>
    <row r="81" spans="1:27" ht="12.75">
      <c r="A81" s="19"/>
      <c r="B81" s="91" t="s">
        <v>43</v>
      </c>
      <c r="C81" s="88">
        <v>2419.2000000000003</v>
      </c>
      <c r="D81" s="88">
        <v>1019</v>
      </c>
      <c r="E81" s="88">
        <v>535</v>
      </c>
      <c r="F81" s="88">
        <v>183</v>
      </c>
      <c r="G81" s="88">
        <v>431.4</v>
      </c>
      <c r="H81" s="88">
        <v>250.8</v>
      </c>
      <c r="I81" s="88">
        <f>D81/$C81*100</f>
        <v>42.12136243386243</v>
      </c>
      <c r="J81" s="88">
        <f t="shared" si="4"/>
        <v>22.114748677248674</v>
      </c>
      <c r="K81" s="88">
        <f t="shared" si="5"/>
        <v>7.5644841269841265</v>
      </c>
      <c r="L81" s="88">
        <f t="shared" si="6"/>
        <v>17.83234126984127</v>
      </c>
      <c r="M81" s="88">
        <f t="shared" si="7"/>
        <v>10.367063492063492</v>
      </c>
      <c r="N81" s="22">
        <f t="shared" si="1"/>
        <v>99.99999999999999</v>
      </c>
      <c r="T81" s="22"/>
      <c r="U81" s="22"/>
      <c r="V81" s="22"/>
      <c r="W81" s="22"/>
      <c r="X81" s="22"/>
      <c r="Y81" s="22"/>
      <c r="Z81" s="22"/>
      <c r="AA81" s="22"/>
    </row>
    <row r="82" spans="1:27" ht="12.75">
      <c r="A82" s="19"/>
      <c r="B82" s="91" t="s">
        <v>37</v>
      </c>
      <c r="C82" s="88">
        <v>764166.4000000001</v>
      </c>
      <c r="D82" s="88">
        <v>311802.2</v>
      </c>
      <c r="E82" s="88">
        <v>227536.6</v>
      </c>
      <c r="F82" s="88">
        <v>115097.4</v>
      </c>
      <c r="G82" s="88">
        <v>70673.4</v>
      </c>
      <c r="H82" s="88">
        <v>39056.8</v>
      </c>
      <c r="I82" s="88">
        <f t="shared" si="3"/>
        <v>40.80291936415942</v>
      </c>
      <c r="J82" s="88">
        <f t="shared" si="4"/>
        <v>29.775792288171786</v>
      </c>
      <c r="K82" s="88">
        <f t="shared" si="5"/>
        <v>15.061824230952837</v>
      </c>
      <c r="L82" s="88">
        <f t="shared" si="6"/>
        <v>9.248430708285522</v>
      </c>
      <c r="M82" s="88">
        <f t="shared" si="7"/>
        <v>5.111033408430415</v>
      </c>
      <c r="N82" s="22">
        <f t="shared" si="1"/>
        <v>99.99999999999999</v>
      </c>
      <c r="T82" s="22"/>
      <c r="U82" s="22"/>
      <c r="V82" s="22"/>
      <c r="W82" s="22"/>
      <c r="X82" s="22"/>
      <c r="Y82" s="22"/>
      <c r="Z82" s="22"/>
      <c r="AA82" s="22"/>
    </row>
    <row r="83" spans="1:27" ht="12.75">
      <c r="A83" s="19"/>
      <c r="B83" s="91" t="s">
        <v>26</v>
      </c>
      <c r="C83" s="88">
        <v>119132.6</v>
      </c>
      <c r="D83" s="88">
        <v>45158.8</v>
      </c>
      <c r="E83" s="88">
        <v>29214.8</v>
      </c>
      <c r="F83" s="88">
        <v>20513.6</v>
      </c>
      <c r="G83" s="88">
        <v>21284</v>
      </c>
      <c r="H83" s="88">
        <v>2961.4</v>
      </c>
      <c r="I83" s="88">
        <f t="shared" si="3"/>
        <v>37.90633294329176</v>
      </c>
      <c r="J83" s="88">
        <f t="shared" si="4"/>
        <v>24.52292655410861</v>
      </c>
      <c r="K83" s="88">
        <f t="shared" si="5"/>
        <v>17.21913229460282</v>
      </c>
      <c r="L83" s="88">
        <f t="shared" si="6"/>
        <v>17.865806672564855</v>
      </c>
      <c r="M83" s="88">
        <f t="shared" si="7"/>
        <v>2.485801535431947</v>
      </c>
      <c r="N83" s="22">
        <f t="shared" si="1"/>
        <v>99.99999999999999</v>
      </c>
      <c r="T83" s="22"/>
      <c r="U83" s="22"/>
      <c r="V83" s="22"/>
      <c r="W83" s="22"/>
      <c r="X83" s="22"/>
      <c r="Y83" s="22"/>
      <c r="Z83" s="22"/>
      <c r="AA83" s="22"/>
    </row>
    <row r="84" spans="1:27" ht="12.75">
      <c r="A84" s="19"/>
      <c r="B84" s="91" t="s">
        <v>45</v>
      </c>
      <c r="C84" s="88">
        <v>356391.80000000005</v>
      </c>
      <c r="D84" s="88">
        <v>93786.8</v>
      </c>
      <c r="E84" s="88">
        <v>93076.4</v>
      </c>
      <c r="F84" s="88">
        <v>46589.2</v>
      </c>
      <c r="G84" s="88">
        <v>90221.4</v>
      </c>
      <c r="H84" s="88">
        <v>32718</v>
      </c>
      <c r="I84" s="88">
        <f t="shared" si="3"/>
        <v>26.315644748279837</v>
      </c>
      <c r="J84" s="88">
        <f t="shared" si="4"/>
        <v>26.116313562769953</v>
      </c>
      <c r="K84" s="88">
        <f t="shared" si="5"/>
        <v>13.07246687493932</v>
      </c>
      <c r="L84" s="88">
        <f t="shared" si="6"/>
        <v>25.31522891379655</v>
      </c>
      <c r="M84" s="88">
        <f t="shared" si="7"/>
        <v>9.180345900214313</v>
      </c>
      <c r="N84" s="22">
        <f t="shared" si="1"/>
        <v>99.99999999999997</v>
      </c>
      <c r="T84" s="22"/>
      <c r="U84" s="22"/>
      <c r="V84" s="22"/>
      <c r="W84" s="22"/>
      <c r="X84" s="22"/>
      <c r="Y84" s="22"/>
      <c r="Z84" s="22"/>
      <c r="AA84" s="22"/>
    </row>
    <row r="85" spans="1:27" ht="12.75">
      <c r="A85" s="19"/>
      <c r="B85" s="91" t="s">
        <v>40</v>
      </c>
      <c r="C85" s="88">
        <v>20996</v>
      </c>
      <c r="D85" s="88">
        <v>3729.4</v>
      </c>
      <c r="E85" s="88">
        <v>4579.8</v>
      </c>
      <c r="F85" s="88">
        <v>9182</v>
      </c>
      <c r="G85" s="88">
        <v>3119.8</v>
      </c>
      <c r="H85" s="88">
        <v>385</v>
      </c>
      <c r="I85" s="88">
        <f t="shared" si="3"/>
        <v>17.76243093922652</v>
      </c>
      <c r="J85" s="88">
        <f t="shared" si="4"/>
        <v>21.8127262335683</v>
      </c>
      <c r="K85" s="88">
        <f t="shared" si="5"/>
        <v>43.73213945513431</v>
      </c>
      <c r="L85" s="88">
        <f t="shared" si="6"/>
        <v>14.859020765860166</v>
      </c>
      <c r="M85" s="88">
        <f t="shared" si="7"/>
        <v>1.8336826062107066</v>
      </c>
      <c r="N85" s="22">
        <f t="shared" si="1"/>
        <v>100</v>
      </c>
      <c r="T85" s="22"/>
      <c r="U85" s="22"/>
      <c r="V85" s="22"/>
      <c r="W85" s="22"/>
      <c r="X85" s="22"/>
      <c r="Y85" s="22"/>
      <c r="Z85" s="22"/>
      <c r="AA85" s="22"/>
    </row>
    <row r="86" spans="1:27" ht="12.75">
      <c r="A86" s="19"/>
      <c r="B86" s="91" t="s">
        <v>36</v>
      </c>
      <c r="C86" s="88">
        <v>294100.2</v>
      </c>
      <c r="D86" s="88">
        <v>42826.4</v>
      </c>
      <c r="E86" s="88">
        <v>11717</v>
      </c>
      <c r="F86" s="88">
        <v>223330</v>
      </c>
      <c r="G86" s="88">
        <v>14513.8</v>
      </c>
      <c r="H86" s="88">
        <v>1713</v>
      </c>
      <c r="I86" s="88">
        <f t="shared" si="3"/>
        <v>14.561839808337432</v>
      </c>
      <c r="J86" s="88">
        <f t="shared" si="4"/>
        <v>3.9840163318488053</v>
      </c>
      <c r="K86" s="88">
        <f t="shared" si="5"/>
        <v>75.93670456531481</v>
      </c>
      <c r="L86" s="88">
        <f t="shared" si="6"/>
        <v>4.934984743294972</v>
      </c>
      <c r="M86" s="88">
        <f t="shared" si="7"/>
        <v>0.5824545512039774</v>
      </c>
      <c r="N86" s="22">
        <f t="shared" si="1"/>
        <v>100</v>
      </c>
      <c r="T86" s="22"/>
      <c r="U86" s="22"/>
      <c r="V86" s="22"/>
      <c r="W86" s="22"/>
      <c r="X86" s="22"/>
      <c r="Y86" s="22"/>
      <c r="Z86" s="22"/>
      <c r="AA86" s="22"/>
    </row>
    <row r="87" spans="2:27" ht="12.75">
      <c r="B87" s="92"/>
      <c r="C87" s="88"/>
      <c r="D87" s="92"/>
      <c r="E87" s="92"/>
      <c r="F87" s="92"/>
      <c r="G87" s="92"/>
      <c r="H87" s="92"/>
      <c r="I87" s="88"/>
      <c r="J87" s="88"/>
      <c r="K87" s="88"/>
      <c r="L87" s="88"/>
      <c r="M87" s="88"/>
      <c r="N87" s="22"/>
      <c r="T87" s="22"/>
      <c r="U87" s="22"/>
      <c r="V87" s="22"/>
      <c r="W87" s="22"/>
      <c r="X87" s="22"/>
      <c r="Y87" s="22"/>
      <c r="Z87" s="22"/>
      <c r="AA87" s="22"/>
    </row>
    <row r="88" spans="1:27" ht="12.75">
      <c r="A88" s="19"/>
      <c r="B88" s="91" t="s">
        <v>48</v>
      </c>
      <c r="C88" s="88">
        <v>133351.75</v>
      </c>
      <c r="D88" s="88">
        <v>105708.75</v>
      </c>
      <c r="E88" s="88">
        <v>14213.25</v>
      </c>
      <c r="F88" s="88">
        <v>5216.75</v>
      </c>
      <c r="G88" s="88">
        <v>5141</v>
      </c>
      <c r="H88" s="88">
        <v>3072</v>
      </c>
      <c r="I88" s="88">
        <f t="shared" si="3"/>
        <v>79.27061324654532</v>
      </c>
      <c r="J88" s="88">
        <f aca="true" t="shared" si="8" ref="J88:J89">E88/$C88*100</f>
        <v>10.65846529948051</v>
      </c>
      <c r="K88" s="88">
        <f aca="true" t="shared" si="9" ref="K88:K89">F88/$C88*100</f>
        <v>3.9120221519402634</v>
      </c>
      <c r="L88" s="88">
        <f aca="true" t="shared" si="10" ref="L88:L89">G88/$C88*100</f>
        <v>3.855217498083077</v>
      </c>
      <c r="M88" s="88">
        <f aca="true" t="shared" si="11" ref="M88:M89">H88/$C88*100</f>
        <v>2.303681803950829</v>
      </c>
      <c r="N88" s="22">
        <f t="shared" si="1"/>
        <v>100</v>
      </c>
      <c r="T88" s="22"/>
      <c r="U88" s="22"/>
      <c r="V88" s="22"/>
      <c r="W88" s="22"/>
      <c r="X88" s="22"/>
      <c r="Y88" s="22"/>
      <c r="Z88" s="22"/>
      <c r="AA88" s="22"/>
    </row>
    <row r="89" spans="1:27" ht="12.75">
      <c r="A89" s="19"/>
      <c r="B89" s="91" t="s">
        <v>28</v>
      </c>
      <c r="C89" s="88">
        <v>89394.8</v>
      </c>
      <c r="D89" s="88">
        <v>52790.4</v>
      </c>
      <c r="E89" s="88">
        <v>9369.4</v>
      </c>
      <c r="F89" s="88">
        <v>21710</v>
      </c>
      <c r="G89" s="88">
        <v>3699</v>
      </c>
      <c r="H89" s="88">
        <v>1826</v>
      </c>
      <c r="I89" s="88">
        <f>D89/$C89*100</f>
        <v>59.05309928541704</v>
      </c>
      <c r="J89" s="88">
        <f t="shared" si="8"/>
        <v>10.480922827725998</v>
      </c>
      <c r="K89" s="88">
        <f t="shared" si="9"/>
        <v>24.285528912196234</v>
      </c>
      <c r="L89" s="88">
        <f t="shared" si="10"/>
        <v>4.137824571451583</v>
      </c>
      <c r="M89" s="88">
        <f t="shared" si="11"/>
        <v>2.042624403209135</v>
      </c>
      <c r="N89" s="22">
        <f t="shared" si="1"/>
        <v>100</v>
      </c>
      <c r="T89" s="22"/>
      <c r="U89" s="22"/>
      <c r="V89" s="22"/>
      <c r="W89" s="22"/>
      <c r="X89" s="22"/>
      <c r="Y89" s="22"/>
      <c r="Z89" s="22"/>
      <c r="AA89" s="22"/>
    </row>
    <row r="90" ht="12.75">
      <c r="A90" s="5"/>
    </row>
    <row r="91" ht="12.75">
      <c r="A91" s="5"/>
    </row>
    <row r="92" spans="1:3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2.75">
      <c r="A95" s="5"/>
      <c r="B95" s="108" t="s">
        <v>65</v>
      </c>
      <c r="C95" s="30"/>
      <c r="D95" s="30"/>
      <c r="E95" s="30"/>
      <c r="F95" s="30"/>
      <c r="G95" s="30"/>
      <c r="H95" s="30"/>
      <c r="I95" s="5"/>
      <c r="J95" s="5"/>
      <c r="K95" s="5"/>
      <c r="L95" s="5"/>
      <c r="M95" s="52" t="s">
        <v>65</v>
      </c>
      <c r="N95" s="53"/>
      <c r="O95" s="53"/>
      <c r="P95" s="53"/>
      <c r="Q95" s="53"/>
      <c r="R95" s="53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2.75">
      <c r="A96" s="5"/>
      <c r="B96" s="30"/>
      <c r="C96" s="30"/>
      <c r="D96" s="30"/>
      <c r="E96" s="30"/>
      <c r="F96" s="30"/>
      <c r="G96" s="30"/>
      <c r="H96" s="30"/>
      <c r="I96" s="5"/>
      <c r="J96" s="5"/>
      <c r="K96" s="5"/>
      <c r="L96" s="5"/>
      <c r="M96" s="5"/>
      <c r="N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2.75">
      <c r="A97" s="5"/>
      <c r="B97" s="108" t="s">
        <v>84</v>
      </c>
      <c r="C97" s="109">
        <v>42746.56958333333</v>
      </c>
      <c r="D97" s="30"/>
      <c r="E97" s="30"/>
      <c r="F97" s="30"/>
      <c r="G97" s="30"/>
      <c r="H97" s="30"/>
      <c r="I97" s="5"/>
      <c r="J97" s="5"/>
      <c r="K97" s="5"/>
      <c r="L97" s="5"/>
      <c r="M97" s="52" t="s">
        <v>84</v>
      </c>
      <c r="N97" s="54">
        <v>42746.56958333333</v>
      </c>
      <c r="O97" s="53"/>
      <c r="P97" s="53"/>
      <c r="Q97" s="53"/>
      <c r="R97" s="53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2.75">
      <c r="A98" s="5"/>
      <c r="B98" s="108" t="s">
        <v>85</v>
      </c>
      <c r="C98" s="109">
        <v>42747.48132762732</v>
      </c>
      <c r="D98" s="30"/>
      <c r="E98" s="30"/>
      <c r="F98" s="30"/>
      <c r="G98" s="30"/>
      <c r="H98" s="30"/>
      <c r="I98" s="5"/>
      <c r="J98" s="5"/>
      <c r="K98" s="5"/>
      <c r="L98" s="5"/>
      <c r="M98" s="52" t="s">
        <v>85</v>
      </c>
      <c r="N98" s="54">
        <v>42755.484545949075</v>
      </c>
      <c r="O98" s="53"/>
      <c r="P98" s="53"/>
      <c r="Q98" s="53"/>
      <c r="R98" s="53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2.75">
      <c r="A99" s="5"/>
      <c r="B99" s="108" t="s">
        <v>86</v>
      </c>
      <c r="C99" s="108" t="s">
        <v>87</v>
      </c>
      <c r="D99" s="30"/>
      <c r="E99" s="30"/>
      <c r="F99" s="30"/>
      <c r="G99" s="30"/>
      <c r="H99" s="30"/>
      <c r="I99" s="5"/>
      <c r="J99" s="5"/>
      <c r="K99" s="5"/>
      <c r="L99" s="5"/>
      <c r="M99" s="52" t="s">
        <v>86</v>
      </c>
      <c r="N99" s="52" t="s">
        <v>87</v>
      </c>
      <c r="O99" s="53"/>
      <c r="P99" s="53"/>
      <c r="Q99" s="53"/>
      <c r="R99" s="53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2.75">
      <c r="A100" s="5"/>
      <c r="B100" s="30"/>
      <c r="C100" s="30"/>
      <c r="D100" s="30"/>
      <c r="E100" s="30"/>
      <c r="F100" s="30"/>
      <c r="G100" s="30"/>
      <c r="H100" s="30"/>
      <c r="I100" s="5"/>
      <c r="J100" s="5"/>
      <c r="K100" s="5"/>
      <c r="L100" s="5"/>
      <c r="M100" s="5"/>
      <c r="N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2.75">
      <c r="A101" s="5"/>
      <c r="B101" s="108" t="s">
        <v>88</v>
      </c>
      <c r="C101" s="108" t="s">
        <v>89</v>
      </c>
      <c r="D101" s="30"/>
      <c r="E101" s="30"/>
      <c r="F101" s="30"/>
      <c r="G101" s="30"/>
      <c r="H101" s="30"/>
      <c r="I101" s="5"/>
      <c r="J101" s="5"/>
      <c r="K101" s="5"/>
      <c r="L101" s="5"/>
      <c r="M101" s="52" t="s">
        <v>88</v>
      </c>
      <c r="N101" s="52" t="s">
        <v>89</v>
      </c>
      <c r="O101" s="53"/>
      <c r="P101" s="53"/>
      <c r="Q101" s="53"/>
      <c r="R101" s="53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12.75">
      <c r="A102" s="5"/>
      <c r="B102" s="108" t="s">
        <v>111</v>
      </c>
      <c r="C102" s="108" t="s">
        <v>72</v>
      </c>
      <c r="D102" s="30"/>
      <c r="E102" s="30"/>
      <c r="F102" s="30"/>
      <c r="G102" s="30"/>
      <c r="H102" s="30"/>
      <c r="I102" s="5"/>
      <c r="J102" s="5"/>
      <c r="K102" s="5"/>
      <c r="L102" s="5"/>
      <c r="M102" s="52" t="s">
        <v>66</v>
      </c>
      <c r="N102" s="52" t="s">
        <v>119</v>
      </c>
      <c r="O102" s="53"/>
      <c r="P102" s="53"/>
      <c r="Q102" s="53"/>
      <c r="R102" s="53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2.75">
      <c r="A103" s="5"/>
      <c r="B103" s="30"/>
      <c r="C103" s="30"/>
      <c r="D103" s="30"/>
      <c r="E103" s="30"/>
      <c r="F103" s="30"/>
      <c r="G103" s="30"/>
      <c r="H103" s="30"/>
      <c r="I103" s="5"/>
      <c r="J103" s="5"/>
      <c r="K103" s="5"/>
      <c r="L103" s="5"/>
      <c r="M103" s="5"/>
      <c r="N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2.75">
      <c r="A104" s="5"/>
      <c r="B104" s="110" t="s">
        <v>112</v>
      </c>
      <c r="C104" s="110" t="s">
        <v>60</v>
      </c>
      <c r="D104" s="110" t="s">
        <v>61</v>
      </c>
      <c r="E104" s="110" t="s">
        <v>69</v>
      </c>
      <c r="F104" s="110" t="s">
        <v>70</v>
      </c>
      <c r="G104" s="110" t="s">
        <v>71</v>
      </c>
      <c r="H104" s="30"/>
      <c r="I104" s="5"/>
      <c r="J104" s="5"/>
      <c r="K104" s="5"/>
      <c r="L104" s="5"/>
      <c r="M104" s="56" t="s">
        <v>67</v>
      </c>
      <c r="N104" s="56" t="s">
        <v>60</v>
      </c>
      <c r="O104" s="56" t="s">
        <v>61</v>
      </c>
      <c r="P104" s="56" t="s">
        <v>69</v>
      </c>
      <c r="Q104" s="56" t="s">
        <v>70</v>
      </c>
      <c r="R104" s="56" t="s">
        <v>71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2.75">
      <c r="A105" s="5"/>
      <c r="B105" s="110" t="s">
        <v>119</v>
      </c>
      <c r="C105" s="106">
        <v>9536826</v>
      </c>
      <c r="D105" s="106">
        <v>9425316</v>
      </c>
      <c r="E105" s="106">
        <v>9332129</v>
      </c>
      <c r="F105" s="106">
        <v>9359683</v>
      </c>
      <c r="G105" s="111">
        <f>SUM(R107:R134)</f>
        <v>9402119</v>
      </c>
      <c r="H105" s="113">
        <f>AVERAGE(C105:G105)</f>
        <v>9411214.6</v>
      </c>
      <c r="I105" s="19">
        <v>9411214.6</v>
      </c>
      <c r="J105" s="5"/>
      <c r="K105" s="5"/>
      <c r="L105" s="5"/>
      <c r="M105" s="56" t="s">
        <v>72</v>
      </c>
      <c r="N105" s="59">
        <v>9536826</v>
      </c>
      <c r="O105" s="59">
        <v>9425316</v>
      </c>
      <c r="P105" s="59">
        <v>9332129</v>
      </c>
      <c r="Q105" s="59">
        <v>9359683</v>
      </c>
      <c r="R105" s="57" t="s">
        <v>0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2.75">
      <c r="A106" s="5"/>
      <c r="B106" s="110" t="s">
        <v>120</v>
      </c>
      <c r="C106" s="106">
        <v>5795860</v>
      </c>
      <c r="D106" s="106">
        <v>5731618</v>
      </c>
      <c r="E106" s="106">
        <v>5698788</v>
      </c>
      <c r="F106" s="106">
        <v>5733477</v>
      </c>
      <c r="G106" s="111">
        <f>SUM(R147:R174)</f>
        <v>5772567</v>
      </c>
      <c r="H106" s="113">
        <f aca="true" t="shared" si="12" ref="H106:H124">AVERAGE(C106:G106)</f>
        <v>5746462</v>
      </c>
      <c r="I106" s="19">
        <v>5746462</v>
      </c>
      <c r="J106" s="5"/>
      <c r="K106" s="5"/>
      <c r="L106" s="5"/>
      <c r="M106" s="56" t="s">
        <v>95</v>
      </c>
      <c r="N106" s="59">
        <v>7981530</v>
      </c>
      <c r="O106" s="59">
        <v>7893436</v>
      </c>
      <c r="P106" s="59">
        <v>7827129</v>
      </c>
      <c r="Q106" s="59">
        <v>7872242</v>
      </c>
      <c r="R106" s="57" t="s">
        <v>0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2.75">
      <c r="A107" s="5"/>
      <c r="B107" s="110" t="s">
        <v>121</v>
      </c>
      <c r="C107" s="106">
        <v>1511232</v>
      </c>
      <c r="D107" s="106">
        <v>1486537</v>
      </c>
      <c r="E107" s="106">
        <v>1452286</v>
      </c>
      <c r="F107" s="106">
        <v>1435179</v>
      </c>
      <c r="G107" s="111">
        <f>SUM(R187:R214)</f>
        <v>1435969</v>
      </c>
      <c r="H107" s="113">
        <f t="shared" si="12"/>
        <v>1464240.6</v>
      </c>
      <c r="I107" s="19">
        <v>1464240.6</v>
      </c>
      <c r="J107" s="5"/>
      <c r="K107" s="5"/>
      <c r="L107" s="5"/>
      <c r="M107" s="56" t="s">
        <v>31</v>
      </c>
      <c r="N107" s="59">
        <v>261937</v>
      </c>
      <c r="O107" s="59">
        <v>258421</v>
      </c>
      <c r="P107" s="59">
        <v>257081</v>
      </c>
      <c r="Q107" s="59">
        <v>258655</v>
      </c>
      <c r="R107" s="59">
        <v>254347</v>
      </c>
      <c r="S107" s="21" t="s">
        <v>31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2.75">
      <c r="A108" s="5"/>
      <c r="B108" s="110" t="s">
        <v>122</v>
      </c>
      <c r="C108" s="106">
        <v>1065349</v>
      </c>
      <c r="D108" s="106">
        <v>1038897</v>
      </c>
      <c r="E108" s="106">
        <v>1020121</v>
      </c>
      <c r="F108" s="106">
        <v>1020844</v>
      </c>
      <c r="G108" s="111">
        <f>SUM(R227:R254)</f>
        <v>1022069</v>
      </c>
      <c r="H108" s="113">
        <f t="shared" si="12"/>
        <v>1033456</v>
      </c>
      <c r="I108" s="19">
        <v>1033456</v>
      </c>
      <c r="J108" s="5"/>
      <c r="K108" s="5"/>
      <c r="L108" s="5"/>
      <c r="M108" s="56" t="s">
        <v>32</v>
      </c>
      <c r="N108" s="59">
        <v>96779</v>
      </c>
      <c r="O108" s="59">
        <v>93820</v>
      </c>
      <c r="P108" s="59">
        <v>90971</v>
      </c>
      <c r="Q108" s="59">
        <v>89568</v>
      </c>
      <c r="R108" s="59">
        <v>93294</v>
      </c>
      <c r="S108" s="21" t="s">
        <v>32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2.75">
      <c r="A109" s="5"/>
      <c r="B109" s="110" t="s">
        <v>123</v>
      </c>
      <c r="C109" s="106">
        <v>895661</v>
      </c>
      <c r="D109" s="106">
        <v>902517</v>
      </c>
      <c r="E109" s="106">
        <v>896310</v>
      </c>
      <c r="F109" s="106">
        <v>906909</v>
      </c>
      <c r="G109" s="111">
        <f>SUM(R267:R294)</f>
        <v>911406</v>
      </c>
      <c r="H109" s="113">
        <f t="shared" si="12"/>
        <v>902560.6</v>
      </c>
      <c r="I109" s="19">
        <v>902560.6</v>
      </c>
      <c r="J109" s="5"/>
      <c r="K109" s="5"/>
      <c r="L109" s="5"/>
      <c r="M109" s="56" t="s">
        <v>20</v>
      </c>
      <c r="N109" s="59">
        <v>113595</v>
      </c>
      <c r="O109" s="59">
        <v>111505</v>
      </c>
      <c r="P109" s="59">
        <v>110830</v>
      </c>
      <c r="Q109" s="59">
        <v>112417</v>
      </c>
      <c r="R109" s="59">
        <v>113565</v>
      </c>
      <c r="S109" s="21" t="s">
        <v>20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2.75">
      <c r="A110" s="5"/>
      <c r="B110" s="110" t="s">
        <v>124</v>
      </c>
      <c r="C110" s="106">
        <v>268721</v>
      </c>
      <c r="D110" s="106">
        <v>265745</v>
      </c>
      <c r="E110" s="106">
        <v>264629</v>
      </c>
      <c r="F110" s="106">
        <v>263277</v>
      </c>
      <c r="G110" s="111">
        <f>SUM(R307:R334)</f>
        <v>260110</v>
      </c>
      <c r="H110" s="113">
        <f t="shared" si="12"/>
        <v>264496.4</v>
      </c>
      <c r="I110" s="19">
        <v>264496.4</v>
      </c>
      <c r="J110" s="5"/>
      <c r="K110" s="5"/>
      <c r="L110" s="5"/>
      <c r="M110" s="56" t="s">
        <v>33</v>
      </c>
      <c r="N110" s="59">
        <v>265447</v>
      </c>
      <c r="O110" s="59">
        <v>264233</v>
      </c>
      <c r="P110" s="59">
        <v>262573</v>
      </c>
      <c r="Q110" s="59">
        <v>261436</v>
      </c>
      <c r="R110" s="59">
        <v>261903</v>
      </c>
      <c r="S110" s="21" t="s">
        <v>33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2.75">
      <c r="A111" s="5"/>
      <c r="B111" s="30"/>
      <c r="C111" s="113"/>
      <c r="D111" s="113"/>
      <c r="E111" s="113"/>
      <c r="F111" s="113"/>
      <c r="G111" s="30"/>
      <c r="H111" s="113"/>
      <c r="I111" s="19"/>
      <c r="J111" s="5"/>
      <c r="K111" s="5"/>
      <c r="L111" s="5"/>
      <c r="M111" s="56" t="s">
        <v>73</v>
      </c>
      <c r="N111" s="59">
        <v>1245772</v>
      </c>
      <c r="O111" s="59">
        <v>1242264</v>
      </c>
      <c r="P111" s="59">
        <v>1259568</v>
      </c>
      <c r="Q111" s="59">
        <v>1277241</v>
      </c>
      <c r="R111" s="112">
        <v>1277241</v>
      </c>
      <c r="S111" s="21" t="s">
        <v>73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2.75">
      <c r="A112" s="5"/>
      <c r="B112" s="108" t="s">
        <v>107</v>
      </c>
      <c r="C112" s="30"/>
      <c r="D112" s="30"/>
      <c r="E112" s="30"/>
      <c r="F112" s="30"/>
      <c r="G112" s="30"/>
      <c r="H112" s="113"/>
      <c r="I112" s="19"/>
      <c r="J112" s="5"/>
      <c r="K112" s="5"/>
      <c r="L112" s="5"/>
      <c r="M112" s="56" t="s">
        <v>34</v>
      </c>
      <c r="N112" s="59">
        <v>22052</v>
      </c>
      <c r="O112" s="59">
        <v>22285</v>
      </c>
      <c r="P112" s="59">
        <v>22607</v>
      </c>
      <c r="Q112" s="59">
        <v>23430</v>
      </c>
      <c r="R112" s="59">
        <v>23463</v>
      </c>
      <c r="S112" s="21" t="s">
        <v>34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2.75">
      <c r="A113" s="5"/>
      <c r="B113" s="108" t="s">
        <v>0</v>
      </c>
      <c r="C113" s="108" t="s">
        <v>108</v>
      </c>
      <c r="D113" s="30"/>
      <c r="E113" s="30"/>
      <c r="F113" s="30"/>
      <c r="G113" s="30"/>
      <c r="H113" s="113"/>
      <c r="I113" s="19"/>
      <c r="J113" s="5"/>
      <c r="K113" s="5"/>
      <c r="L113" s="5"/>
      <c r="M113" s="56" t="s">
        <v>35</v>
      </c>
      <c r="N113" s="59">
        <v>443858</v>
      </c>
      <c r="O113" s="59">
        <v>439061</v>
      </c>
      <c r="P113" s="59">
        <v>452976</v>
      </c>
      <c r="Q113" s="59">
        <v>462299</v>
      </c>
      <c r="R113" s="112">
        <v>462299</v>
      </c>
      <c r="S113" s="21" t="s">
        <v>35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2.75">
      <c r="A114" s="5"/>
      <c r="B114" s="30"/>
      <c r="C114" s="30"/>
      <c r="D114" s="30"/>
      <c r="E114" s="30"/>
      <c r="F114" s="30"/>
      <c r="G114" s="30"/>
      <c r="H114" s="113"/>
      <c r="I114" s="19"/>
      <c r="J114" s="5"/>
      <c r="K114" s="5"/>
      <c r="L114" s="5"/>
      <c r="M114" s="56" t="s">
        <v>36</v>
      </c>
      <c r="N114" s="59">
        <v>294859</v>
      </c>
      <c r="O114" s="59">
        <v>294251</v>
      </c>
      <c r="P114" s="59">
        <v>293626</v>
      </c>
      <c r="Q114" s="59">
        <v>294540</v>
      </c>
      <c r="R114" s="59">
        <v>293226</v>
      </c>
      <c r="S114" s="21" t="s">
        <v>36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2.75">
      <c r="A115" s="5"/>
      <c r="B115" s="108" t="s">
        <v>88</v>
      </c>
      <c r="C115" s="108" t="s">
        <v>89</v>
      </c>
      <c r="D115" s="30"/>
      <c r="E115" s="30"/>
      <c r="F115" s="30"/>
      <c r="G115" s="30"/>
      <c r="H115" s="113"/>
      <c r="I115" s="19"/>
      <c r="J115" s="5"/>
      <c r="K115" s="5"/>
      <c r="L115" s="5"/>
      <c r="M115" s="56" t="s">
        <v>37</v>
      </c>
      <c r="N115" s="59">
        <v>788069</v>
      </c>
      <c r="O115" s="59">
        <v>776614</v>
      </c>
      <c r="P115" s="59">
        <v>755122</v>
      </c>
      <c r="Q115" s="59">
        <v>743789</v>
      </c>
      <c r="R115" s="59">
        <v>757237</v>
      </c>
      <c r="S115" s="21" t="s">
        <v>37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2.75">
      <c r="A116" s="5"/>
      <c r="B116" s="108" t="s">
        <v>111</v>
      </c>
      <c r="C116" s="108" t="s">
        <v>95</v>
      </c>
      <c r="D116" s="30"/>
      <c r="E116" s="30"/>
      <c r="F116" s="30"/>
      <c r="G116" s="30"/>
      <c r="H116" s="113"/>
      <c r="I116" s="19"/>
      <c r="J116" s="5"/>
      <c r="K116" s="5"/>
      <c r="L116" s="5"/>
      <c r="M116" s="56" t="s">
        <v>22</v>
      </c>
      <c r="N116" s="59">
        <v>1777207</v>
      </c>
      <c r="O116" s="59">
        <v>1741960</v>
      </c>
      <c r="P116" s="59">
        <v>1705149</v>
      </c>
      <c r="Q116" s="59">
        <v>1711695</v>
      </c>
      <c r="R116" s="59">
        <v>1720119</v>
      </c>
      <c r="S116" s="21" t="s">
        <v>22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2.75">
      <c r="A117" s="5"/>
      <c r="B117" s="30"/>
      <c r="C117" s="30"/>
      <c r="D117" s="30"/>
      <c r="E117" s="30"/>
      <c r="F117" s="30"/>
      <c r="G117" s="30"/>
      <c r="H117" s="113"/>
      <c r="I117" s="19"/>
      <c r="J117" s="5"/>
      <c r="K117" s="5"/>
      <c r="L117" s="5"/>
      <c r="M117" s="56" t="s">
        <v>38</v>
      </c>
      <c r="N117" s="59">
        <v>64554</v>
      </c>
      <c r="O117" s="59">
        <v>63615</v>
      </c>
      <c r="P117" s="59">
        <v>63818</v>
      </c>
      <c r="Q117" s="59">
        <v>60397</v>
      </c>
      <c r="R117" s="59">
        <v>61432</v>
      </c>
      <c r="S117" s="21" t="s">
        <v>38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2.75">
      <c r="A118" s="5"/>
      <c r="B118" s="110" t="s">
        <v>112</v>
      </c>
      <c r="C118" s="110" t="s">
        <v>60</v>
      </c>
      <c r="D118" s="110" t="s">
        <v>61</v>
      </c>
      <c r="E118" s="110" t="s">
        <v>69</v>
      </c>
      <c r="F118" s="110" t="s">
        <v>70</v>
      </c>
      <c r="G118" s="110" t="s">
        <v>71</v>
      </c>
      <c r="H118" s="113"/>
      <c r="I118" s="19"/>
      <c r="J118" s="5"/>
      <c r="K118" s="5"/>
      <c r="L118" s="5"/>
      <c r="M118" s="56" t="s">
        <v>39</v>
      </c>
      <c r="N118" s="59">
        <v>838415</v>
      </c>
      <c r="O118" s="59">
        <v>839779</v>
      </c>
      <c r="P118" s="59">
        <v>827222</v>
      </c>
      <c r="Q118" s="59">
        <v>836298</v>
      </c>
      <c r="R118" s="59">
        <v>826324</v>
      </c>
      <c r="S118" s="21" t="s">
        <v>39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2.75">
      <c r="A119" s="5"/>
      <c r="B119" s="110" t="s">
        <v>119</v>
      </c>
      <c r="C119" s="106">
        <v>7981530</v>
      </c>
      <c r="D119" s="106">
        <v>7893436</v>
      </c>
      <c r="E119" s="106">
        <v>7827129</v>
      </c>
      <c r="F119" s="106">
        <v>7872242</v>
      </c>
      <c r="G119" s="111">
        <f>R107+R110+R111+R113+R114+R115+R116+R118+R122+R125+R126+R128+R132+R133+R134</f>
        <v>7904708</v>
      </c>
      <c r="H119" s="113">
        <f t="shared" si="12"/>
        <v>7895809</v>
      </c>
      <c r="I119" s="19">
        <v>7895809</v>
      </c>
      <c r="J119" s="5"/>
      <c r="K119" s="5"/>
      <c r="L119" s="5"/>
      <c r="M119" s="56" t="s">
        <v>40</v>
      </c>
      <c r="N119" s="59">
        <v>22591</v>
      </c>
      <c r="O119" s="59">
        <v>22251</v>
      </c>
      <c r="P119" s="59">
        <v>21207</v>
      </c>
      <c r="Q119" s="59">
        <v>19465</v>
      </c>
      <c r="R119" s="59">
        <v>19465</v>
      </c>
      <c r="S119" s="21" t="s">
        <v>40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2.75">
      <c r="A120" s="5"/>
      <c r="B120" s="110" t="s">
        <v>120</v>
      </c>
      <c r="C120" s="106">
        <v>5025848</v>
      </c>
      <c r="D120" s="106">
        <v>4960855</v>
      </c>
      <c r="E120" s="106">
        <v>4924735</v>
      </c>
      <c r="F120" s="106">
        <v>4970085</v>
      </c>
      <c r="G120" s="111">
        <f>R147+R150+R151+R153+R154+R155+R156+R158+R162+R165+R166+R168+R172+R173+R174</f>
        <v>5001551</v>
      </c>
      <c r="H120" s="113">
        <f t="shared" si="12"/>
        <v>4976614.8</v>
      </c>
      <c r="I120" s="19">
        <v>4976614.8</v>
      </c>
      <c r="J120" s="5"/>
      <c r="K120" s="5"/>
      <c r="L120" s="5"/>
      <c r="M120" s="56" t="s">
        <v>41</v>
      </c>
      <c r="N120" s="59">
        <v>34081</v>
      </c>
      <c r="O120" s="59">
        <v>34141</v>
      </c>
      <c r="P120" s="59">
        <v>35122</v>
      </c>
      <c r="Q120" s="59">
        <v>36179</v>
      </c>
      <c r="R120" s="59">
        <v>37415</v>
      </c>
      <c r="S120" s="21" t="s">
        <v>41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2.75">
      <c r="A121" s="5"/>
      <c r="B121" s="110" t="s">
        <v>121</v>
      </c>
      <c r="C121" s="106">
        <v>1148564</v>
      </c>
      <c r="D121" s="106">
        <v>1148453</v>
      </c>
      <c r="E121" s="106">
        <v>1141146</v>
      </c>
      <c r="F121" s="106">
        <v>1130079</v>
      </c>
      <c r="G121" s="111">
        <f>R187+R190+R191+R193+R194+R195+R196+R198+R202+R205+R206+R208+R212+R213+R214</f>
        <v>1127554</v>
      </c>
      <c r="H121" s="113">
        <f t="shared" si="12"/>
        <v>1139159.2</v>
      </c>
      <c r="I121" s="19">
        <v>1139159.2</v>
      </c>
      <c r="J121" s="5"/>
      <c r="K121" s="5"/>
      <c r="L121" s="5"/>
      <c r="M121" s="56" t="s">
        <v>42</v>
      </c>
      <c r="N121" s="59">
        <v>69976</v>
      </c>
      <c r="O121" s="59">
        <v>67232</v>
      </c>
      <c r="P121" s="59">
        <v>67161</v>
      </c>
      <c r="Q121" s="59">
        <v>65954</v>
      </c>
      <c r="R121" s="59">
        <v>67212</v>
      </c>
      <c r="S121" s="21" t="s">
        <v>42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2.75">
      <c r="A122" s="5"/>
      <c r="B122" s="110" t="s">
        <v>122</v>
      </c>
      <c r="C122" s="106">
        <v>938546</v>
      </c>
      <c r="D122" s="106">
        <v>912292</v>
      </c>
      <c r="E122" s="106">
        <v>891810</v>
      </c>
      <c r="F122" s="106">
        <v>893551</v>
      </c>
      <c r="G122" s="111">
        <f>R227+R230+R231+R233+R234+R235+R236+R238+R242+R245+R246+R248+R252+R253+R254</f>
        <v>891744</v>
      </c>
      <c r="H122" s="113">
        <f t="shared" si="12"/>
        <v>905588.6</v>
      </c>
      <c r="I122" s="19">
        <v>905588.6</v>
      </c>
      <c r="J122" s="5"/>
      <c r="K122" s="5"/>
      <c r="L122" s="5"/>
      <c r="M122" s="56" t="s">
        <v>29</v>
      </c>
      <c r="N122" s="59">
        <v>15328</v>
      </c>
      <c r="O122" s="59">
        <v>14974</v>
      </c>
      <c r="P122" s="59">
        <v>14651</v>
      </c>
      <c r="Q122" s="59">
        <v>14930</v>
      </c>
      <c r="R122" s="59">
        <v>15144</v>
      </c>
      <c r="S122" s="21" t="s">
        <v>29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19" ht="12.75">
      <c r="B123" s="110" t="s">
        <v>123</v>
      </c>
      <c r="C123" s="106">
        <v>664240</v>
      </c>
      <c r="D123" s="106">
        <v>668069</v>
      </c>
      <c r="E123" s="106">
        <v>664727</v>
      </c>
      <c r="F123" s="106">
        <v>676228</v>
      </c>
      <c r="G123" s="111">
        <f>R267+R270+R271+R273+R274+R275+R276+R278+R282+R285+R286+R288+R292+R293+R294</f>
        <v>684108</v>
      </c>
      <c r="H123" s="113">
        <f t="shared" si="12"/>
        <v>671474.4</v>
      </c>
      <c r="I123" s="22">
        <v>671474.4</v>
      </c>
      <c r="K123" s="5"/>
      <c r="L123" s="5"/>
      <c r="M123" s="56" t="s">
        <v>26</v>
      </c>
      <c r="N123" s="59">
        <v>112172</v>
      </c>
      <c r="O123" s="59">
        <v>116767</v>
      </c>
      <c r="P123" s="59">
        <v>120754</v>
      </c>
      <c r="Q123" s="59">
        <v>121220</v>
      </c>
      <c r="R123" s="59">
        <v>124750</v>
      </c>
      <c r="S123" s="21" t="s">
        <v>26</v>
      </c>
    </row>
    <row r="124" spans="2:19" ht="12.75">
      <c r="B124" s="110" t="s">
        <v>124</v>
      </c>
      <c r="C124" s="106">
        <v>204331</v>
      </c>
      <c r="D124" s="106">
        <v>203766</v>
      </c>
      <c r="E124" s="106">
        <v>204714</v>
      </c>
      <c r="F124" s="106">
        <v>202304</v>
      </c>
      <c r="G124" s="111">
        <f>R307+R310+R311+R313+R314+R315+R316+R318+R322+R325+R326+R328+R332+R333+R334</f>
        <v>199751</v>
      </c>
      <c r="H124" s="113">
        <f t="shared" si="12"/>
        <v>202973.2</v>
      </c>
      <c r="I124" s="22">
        <v>202973.2</v>
      </c>
      <c r="K124" s="5"/>
      <c r="L124" s="5"/>
      <c r="M124" s="56" t="s">
        <v>43</v>
      </c>
      <c r="N124" s="59">
        <v>2636</v>
      </c>
      <c r="O124" s="59">
        <v>2349</v>
      </c>
      <c r="P124" s="59">
        <v>2325</v>
      </c>
      <c r="Q124" s="59">
        <v>2409</v>
      </c>
      <c r="R124" s="59">
        <v>2380</v>
      </c>
      <c r="S124" s="21" t="s">
        <v>43</v>
      </c>
    </row>
    <row r="125" spans="2:19" ht="12.75">
      <c r="B125" s="30"/>
      <c r="C125" s="30"/>
      <c r="D125" s="30"/>
      <c r="E125" s="30"/>
      <c r="F125" s="30"/>
      <c r="G125" s="30"/>
      <c r="H125" s="113"/>
      <c r="I125" s="22"/>
      <c r="K125" s="5"/>
      <c r="L125" s="5"/>
      <c r="M125" s="56" t="s">
        <v>18</v>
      </c>
      <c r="N125" s="59">
        <v>489792</v>
      </c>
      <c r="O125" s="59">
        <v>477327</v>
      </c>
      <c r="P125" s="59">
        <v>460836</v>
      </c>
      <c r="Q125" s="59">
        <v>472792</v>
      </c>
      <c r="R125" s="59">
        <v>486692</v>
      </c>
      <c r="S125" s="21" t="s">
        <v>18</v>
      </c>
    </row>
    <row r="126" spans="2:19" ht="12.75">
      <c r="B126" s="108" t="s">
        <v>107</v>
      </c>
      <c r="C126" s="30"/>
      <c r="D126" s="30"/>
      <c r="E126" s="30"/>
      <c r="F126" s="30"/>
      <c r="G126" s="30"/>
      <c r="H126" s="113"/>
      <c r="I126" s="22"/>
      <c r="K126" s="5"/>
      <c r="L126" s="5"/>
      <c r="M126" s="56" t="s">
        <v>44</v>
      </c>
      <c r="N126" s="59">
        <v>168781</v>
      </c>
      <c r="O126" s="59">
        <v>166362</v>
      </c>
      <c r="P126" s="59">
        <v>165114</v>
      </c>
      <c r="Q126" s="59">
        <v>164608</v>
      </c>
      <c r="R126" s="59">
        <v>164608</v>
      </c>
      <c r="S126" s="21" t="s">
        <v>44</v>
      </c>
    </row>
    <row r="127" spans="2:19" ht="12.75">
      <c r="B127" s="108" t="s">
        <v>0</v>
      </c>
      <c r="C127" s="108" t="s">
        <v>108</v>
      </c>
      <c r="D127" s="30"/>
      <c r="E127" s="30"/>
      <c r="F127" s="30"/>
      <c r="G127" s="30"/>
      <c r="H127" s="113"/>
      <c r="I127" s="22"/>
      <c r="K127" s="5"/>
      <c r="L127" s="5"/>
      <c r="M127" s="56" t="s">
        <v>25</v>
      </c>
      <c r="N127" s="59">
        <v>559549</v>
      </c>
      <c r="O127" s="59">
        <v>547752</v>
      </c>
      <c r="P127" s="59">
        <v>519909</v>
      </c>
      <c r="Q127" s="59">
        <v>508324</v>
      </c>
      <c r="R127" s="59">
        <v>514462</v>
      </c>
      <c r="S127" s="21" t="s">
        <v>25</v>
      </c>
    </row>
    <row r="128" spans="2:19" ht="12.75">
      <c r="B128" s="30"/>
      <c r="C128" s="30"/>
      <c r="D128" s="30"/>
      <c r="E128" s="30"/>
      <c r="F128" s="30"/>
      <c r="G128" s="30"/>
      <c r="H128" s="113"/>
      <c r="I128" s="22"/>
      <c r="K128" s="5"/>
      <c r="L128" s="5"/>
      <c r="M128" s="56" t="s">
        <v>27</v>
      </c>
      <c r="N128" s="59">
        <v>155698</v>
      </c>
      <c r="O128" s="59">
        <v>155173</v>
      </c>
      <c r="P128" s="59">
        <v>153447</v>
      </c>
      <c r="Q128" s="59">
        <v>146841</v>
      </c>
      <c r="R128" s="59">
        <v>150441</v>
      </c>
      <c r="S128" s="21" t="s">
        <v>27</v>
      </c>
    </row>
    <row r="129" spans="2:19" ht="12.75">
      <c r="B129" s="108" t="s">
        <v>88</v>
      </c>
      <c r="C129" s="108" t="s">
        <v>89</v>
      </c>
      <c r="D129" s="30"/>
      <c r="E129" s="30"/>
      <c r="F129" s="30"/>
      <c r="G129" s="30"/>
      <c r="H129" s="113"/>
      <c r="I129" s="22"/>
      <c r="K129" s="5"/>
      <c r="L129" s="5"/>
      <c r="M129" s="56" t="s">
        <v>45</v>
      </c>
      <c r="N129" s="59">
        <v>361122</v>
      </c>
      <c r="O129" s="59">
        <v>357893</v>
      </c>
      <c r="P129" s="59">
        <v>356924</v>
      </c>
      <c r="Q129" s="59">
        <v>356015</v>
      </c>
      <c r="R129" s="59">
        <v>350008</v>
      </c>
      <c r="S129" s="21" t="s">
        <v>45</v>
      </c>
    </row>
    <row r="130" spans="2:19" ht="12.75">
      <c r="B130" s="108" t="s">
        <v>111</v>
      </c>
      <c r="C130" s="108" t="s">
        <v>31</v>
      </c>
      <c r="D130" s="30"/>
      <c r="E130" s="30"/>
      <c r="F130" s="30"/>
      <c r="G130" s="30"/>
      <c r="H130" s="113"/>
      <c r="I130" s="22"/>
      <c r="K130" s="5"/>
      <c r="L130" s="5"/>
      <c r="M130" s="56" t="s">
        <v>23</v>
      </c>
      <c r="N130" s="59">
        <v>37919</v>
      </c>
      <c r="O130" s="59">
        <v>36559</v>
      </c>
      <c r="P130" s="59">
        <v>36036</v>
      </c>
      <c r="Q130" s="59">
        <v>35587</v>
      </c>
      <c r="R130" s="59">
        <v>36421</v>
      </c>
      <c r="S130" s="21" t="s">
        <v>23</v>
      </c>
    </row>
    <row r="131" spans="2:19" ht="12.75">
      <c r="B131" s="30"/>
      <c r="C131" s="30"/>
      <c r="D131" s="30"/>
      <c r="E131" s="30"/>
      <c r="F131" s="30"/>
      <c r="G131" s="30"/>
      <c r="H131" s="113"/>
      <c r="I131" s="22"/>
      <c r="K131" s="5"/>
      <c r="L131" s="5"/>
      <c r="M131" s="56" t="s">
        <v>46</v>
      </c>
      <c r="N131" s="59">
        <v>58270</v>
      </c>
      <c r="O131" s="59">
        <v>55711</v>
      </c>
      <c r="P131" s="59">
        <v>57336</v>
      </c>
      <c r="Q131" s="59">
        <v>56476</v>
      </c>
      <c r="R131" s="59">
        <v>53544</v>
      </c>
      <c r="S131" s="21" t="s">
        <v>46</v>
      </c>
    </row>
    <row r="132" spans="2:19" ht="12.75">
      <c r="B132" s="110" t="s">
        <v>112</v>
      </c>
      <c r="C132" s="110" t="s">
        <v>60</v>
      </c>
      <c r="D132" s="110" t="s">
        <v>61</v>
      </c>
      <c r="E132" s="110" t="s">
        <v>69</v>
      </c>
      <c r="F132" s="110" t="s">
        <v>70</v>
      </c>
      <c r="G132" s="110" t="s">
        <v>71</v>
      </c>
      <c r="H132" s="113"/>
      <c r="I132" s="22"/>
      <c r="K132" s="5"/>
      <c r="L132" s="5"/>
      <c r="M132" s="56" t="s">
        <v>24</v>
      </c>
      <c r="N132" s="59">
        <v>100818</v>
      </c>
      <c r="O132" s="59">
        <v>99694</v>
      </c>
      <c r="P132" s="59">
        <v>98260</v>
      </c>
      <c r="Q132" s="59">
        <v>98986</v>
      </c>
      <c r="R132" s="59">
        <v>97510</v>
      </c>
      <c r="S132" s="21" t="s">
        <v>24</v>
      </c>
    </row>
    <row r="133" spans="2:19" ht="12.75">
      <c r="B133" s="110" t="s">
        <v>119</v>
      </c>
      <c r="C133" s="106">
        <v>261937</v>
      </c>
      <c r="D133" s="106">
        <v>258421</v>
      </c>
      <c r="E133" s="106">
        <v>257081</v>
      </c>
      <c r="F133" s="106">
        <v>258655</v>
      </c>
      <c r="G133" s="106">
        <v>254347</v>
      </c>
      <c r="H133" s="113">
        <f>AVERAGE(C133:G133)</f>
        <v>258088.2</v>
      </c>
      <c r="I133" s="113">
        <v>258088.2</v>
      </c>
      <c r="K133" s="5"/>
      <c r="L133" s="5"/>
      <c r="M133" s="56" t="s">
        <v>47</v>
      </c>
      <c r="N133" s="59">
        <v>120492</v>
      </c>
      <c r="O133" s="59">
        <v>118860</v>
      </c>
      <c r="P133" s="59">
        <v>118138</v>
      </c>
      <c r="Q133" s="59">
        <v>120505</v>
      </c>
      <c r="R133" s="112">
        <v>120505</v>
      </c>
      <c r="S133" s="21" t="s">
        <v>47</v>
      </c>
    </row>
    <row r="134" spans="2:19" ht="12.75">
      <c r="B134" s="110" t="s">
        <v>120</v>
      </c>
      <c r="C134" s="106">
        <v>171548</v>
      </c>
      <c r="D134" s="106">
        <v>168178</v>
      </c>
      <c r="E134" s="106">
        <v>165836</v>
      </c>
      <c r="F134" s="106">
        <v>164574</v>
      </c>
      <c r="G134" s="106">
        <v>165381</v>
      </c>
      <c r="H134" s="113">
        <f>AVERAGE(C134:G134)</f>
        <v>167103.4</v>
      </c>
      <c r="I134" s="22">
        <v>167103.4</v>
      </c>
      <c r="K134" s="5"/>
      <c r="L134" s="5"/>
      <c r="M134" s="56" t="s">
        <v>21</v>
      </c>
      <c r="N134" s="59">
        <v>1015057</v>
      </c>
      <c r="O134" s="59">
        <v>1004463</v>
      </c>
      <c r="P134" s="59">
        <v>1003366</v>
      </c>
      <c r="Q134" s="59">
        <v>1007627</v>
      </c>
      <c r="R134" s="59">
        <v>1017112</v>
      </c>
      <c r="S134" s="21" t="s">
        <v>21</v>
      </c>
    </row>
    <row r="135" spans="2:25" ht="12.75">
      <c r="B135" s="110" t="s">
        <v>121</v>
      </c>
      <c r="C135" s="106">
        <v>66531</v>
      </c>
      <c r="D135" s="106">
        <v>66020</v>
      </c>
      <c r="E135" s="106">
        <v>66152</v>
      </c>
      <c r="F135" s="106">
        <v>67077</v>
      </c>
      <c r="G135" s="106">
        <v>61123</v>
      </c>
      <c r="H135" s="113">
        <f aca="true" t="shared" si="13" ref="H135:H194">AVERAGE(C135:G135)</f>
        <v>65380.6</v>
      </c>
      <c r="I135" s="22">
        <v>65380.6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2.75">
      <c r="B136" s="110" t="s">
        <v>122</v>
      </c>
      <c r="C136" s="106">
        <v>1058</v>
      </c>
      <c r="D136" s="106">
        <v>1028</v>
      </c>
      <c r="E136" s="106">
        <v>1095</v>
      </c>
      <c r="F136" s="106">
        <v>1151</v>
      </c>
      <c r="G136" s="106">
        <v>1196</v>
      </c>
      <c r="H136" s="113">
        <f t="shared" si="13"/>
        <v>1105.6</v>
      </c>
      <c r="I136" s="22">
        <v>1105.6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14" ht="12.75">
      <c r="B137" s="110" t="s">
        <v>123</v>
      </c>
      <c r="C137" s="106">
        <v>19231</v>
      </c>
      <c r="D137" s="106">
        <v>19774</v>
      </c>
      <c r="E137" s="106">
        <v>20372</v>
      </c>
      <c r="F137" s="106">
        <v>21823</v>
      </c>
      <c r="G137" s="106">
        <v>22721</v>
      </c>
      <c r="H137" s="113">
        <f t="shared" si="13"/>
        <v>20784.2</v>
      </c>
      <c r="I137" s="22">
        <v>20784.2</v>
      </c>
      <c r="K137" s="5"/>
      <c r="L137" s="5"/>
      <c r="M137" s="5"/>
      <c r="N137" s="5"/>
    </row>
    <row r="138" spans="2:18" ht="12.75">
      <c r="B138" s="110" t="s">
        <v>124</v>
      </c>
      <c r="C138" s="106">
        <v>3570</v>
      </c>
      <c r="D138" s="106">
        <v>3420</v>
      </c>
      <c r="E138" s="106">
        <v>3626</v>
      </c>
      <c r="F138" s="106">
        <v>4030</v>
      </c>
      <c r="G138" s="106">
        <v>3925</v>
      </c>
      <c r="H138" s="113">
        <f t="shared" si="13"/>
        <v>3714.2</v>
      </c>
      <c r="I138" s="22">
        <v>3714.2</v>
      </c>
      <c r="K138" s="5"/>
      <c r="L138" s="5"/>
      <c r="M138" s="52" t="s">
        <v>107</v>
      </c>
      <c r="N138" s="53"/>
      <c r="O138" s="53"/>
      <c r="P138" s="53"/>
      <c r="Q138" s="53"/>
      <c r="R138" s="53"/>
    </row>
    <row r="139" spans="2:18" ht="12.75">
      <c r="B139" s="30"/>
      <c r="C139" s="113"/>
      <c r="D139" s="30"/>
      <c r="E139" s="30"/>
      <c r="F139" s="30"/>
      <c r="G139" s="30"/>
      <c r="H139" s="113"/>
      <c r="I139" s="22"/>
      <c r="K139" s="5"/>
      <c r="L139" s="5"/>
      <c r="M139" s="52" t="s">
        <v>0</v>
      </c>
      <c r="N139" s="52" t="s">
        <v>108</v>
      </c>
      <c r="O139" s="53"/>
      <c r="P139" s="53"/>
      <c r="Q139" s="53"/>
      <c r="R139" s="53"/>
    </row>
    <row r="140" spans="2:14" ht="12.75">
      <c r="B140" s="108" t="s">
        <v>107</v>
      </c>
      <c r="C140" s="30"/>
      <c r="D140" s="30"/>
      <c r="E140" s="30"/>
      <c r="F140" s="30"/>
      <c r="G140" s="30"/>
      <c r="H140" s="113"/>
      <c r="I140" s="22"/>
      <c r="K140" s="5"/>
      <c r="L140" s="5"/>
      <c r="M140" s="5"/>
      <c r="N140" s="5"/>
    </row>
    <row r="141" spans="2:18" ht="12.75">
      <c r="B141" s="108" t="s">
        <v>0</v>
      </c>
      <c r="C141" s="108" t="s">
        <v>108</v>
      </c>
      <c r="D141" s="30"/>
      <c r="E141" s="30"/>
      <c r="F141" s="30"/>
      <c r="G141" s="30"/>
      <c r="H141" s="113"/>
      <c r="I141" s="22"/>
      <c r="K141" s="5"/>
      <c r="L141" s="5"/>
      <c r="M141" s="52" t="s">
        <v>88</v>
      </c>
      <c r="N141" s="52" t="s">
        <v>89</v>
      </c>
      <c r="O141" s="53"/>
      <c r="P141" s="53"/>
      <c r="Q141" s="53"/>
      <c r="R141" s="53"/>
    </row>
    <row r="142" spans="2:18" ht="12.75">
      <c r="B142" s="30"/>
      <c r="C142" s="30"/>
      <c r="D142" s="30"/>
      <c r="E142" s="30"/>
      <c r="F142" s="30"/>
      <c r="G142" s="30"/>
      <c r="H142" s="113"/>
      <c r="I142" s="22"/>
      <c r="K142" s="5"/>
      <c r="L142" s="5"/>
      <c r="M142" s="52" t="s">
        <v>66</v>
      </c>
      <c r="N142" s="52" t="s">
        <v>120</v>
      </c>
      <c r="O142" s="53"/>
      <c r="P142" s="53"/>
      <c r="Q142" s="53"/>
      <c r="R142" s="53"/>
    </row>
    <row r="143" spans="2:14" ht="12.75">
      <c r="B143" s="108" t="s">
        <v>88</v>
      </c>
      <c r="C143" s="108" t="s">
        <v>89</v>
      </c>
      <c r="D143" s="30"/>
      <c r="E143" s="30"/>
      <c r="F143" s="30"/>
      <c r="G143" s="30"/>
      <c r="H143" s="113"/>
      <c r="I143" s="22"/>
      <c r="K143" s="5"/>
      <c r="L143" s="5"/>
      <c r="M143" s="5"/>
      <c r="N143" s="5"/>
    </row>
    <row r="144" spans="2:18" ht="12.75">
      <c r="B144" s="108" t="s">
        <v>111</v>
      </c>
      <c r="C144" s="108" t="s">
        <v>32</v>
      </c>
      <c r="D144" s="30"/>
      <c r="E144" s="30"/>
      <c r="F144" s="30"/>
      <c r="G144" s="30"/>
      <c r="H144" s="113"/>
      <c r="I144" s="22"/>
      <c r="K144" s="5"/>
      <c r="L144" s="5"/>
      <c r="M144" s="56" t="s">
        <v>67</v>
      </c>
      <c r="N144" s="56" t="s">
        <v>60</v>
      </c>
      <c r="O144" s="56" t="s">
        <v>61</v>
      </c>
      <c r="P144" s="56" t="s">
        <v>69</v>
      </c>
      <c r="Q144" s="56" t="s">
        <v>70</v>
      </c>
      <c r="R144" s="56" t="s">
        <v>71</v>
      </c>
    </row>
    <row r="145" spans="2:18" ht="12.75">
      <c r="B145" s="30"/>
      <c r="C145" s="30"/>
      <c r="D145" s="30"/>
      <c r="E145" s="30"/>
      <c r="F145" s="30"/>
      <c r="G145" s="30"/>
      <c r="H145" s="113"/>
      <c r="I145" s="22"/>
      <c r="K145" s="5"/>
      <c r="L145" s="5"/>
      <c r="M145" s="56" t="s">
        <v>72</v>
      </c>
      <c r="N145" s="59">
        <v>5795860</v>
      </c>
      <c r="O145" s="59">
        <v>5731618</v>
      </c>
      <c r="P145" s="59">
        <v>5698788</v>
      </c>
      <c r="Q145" s="59">
        <v>5733477</v>
      </c>
      <c r="R145" s="57" t="s">
        <v>0</v>
      </c>
    </row>
    <row r="146" spans="2:18" ht="12.75">
      <c r="B146" s="110" t="s">
        <v>112</v>
      </c>
      <c r="C146" s="110" t="s">
        <v>60</v>
      </c>
      <c r="D146" s="110" t="s">
        <v>61</v>
      </c>
      <c r="E146" s="110" t="s">
        <v>69</v>
      </c>
      <c r="F146" s="110" t="s">
        <v>70</v>
      </c>
      <c r="G146" s="110" t="s">
        <v>71</v>
      </c>
      <c r="H146" s="113"/>
      <c r="I146" s="22"/>
      <c r="K146" s="5"/>
      <c r="L146" s="5"/>
      <c r="M146" s="56" t="s">
        <v>95</v>
      </c>
      <c r="N146" s="59">
        <v>5025848</v>
      </c>
      <c r="O146" s="59">
        <v>4960855</v>
      </c>
      <c r="P146" s="59">
        <v>4924735</v>
      </c>
      <c r="Q146" s="59">
        <v>4970085</v>
      </c>
      <c r="R146" s="57" t="s">
        <v>0</v>
      </c>
    </row>
    <row r="147" spans="2:19" ht="12.75">
      <c r="B147" s="110" t="s">
        <v>119</v>
      </c>
      <c r="C147" s="106">
        <v>96779</v>
      </c>
      <c r="D147" s="106">
        <v>93820</v>
      </c>
      <c r="E147" s="106">
        <v>90971</v>
      </c>
      <c r="F147" s="106">
        <v>89568</v>
      </c>
      <c r="G147" s="106">
        <v>93294</v>
      </c>
      <c r="H147" s="113">
        <f t="shared" si="13"/>
        <v>92886.4</v>
      </c>
      <c r="I147" s="22">
        <v>92886.4</v>
      </c>
      <c r="K147" s="5"/>
      <c r="L147" s="5"/>
      <c r="M147" s="56" t="s">
        <v>31</v>
      </c>
      <c r="N147" s="59">
        <v>171548</v>
      </c>
      <c r="O147" s="59">
        <v>168178</v>
      </c>
      <c r="P147" s="59">
        <v>165836</v>
      </c>
      <c r="Q147" s="59">
        <v>164574</v>
      </c>
      <c r="R147" s="59">
        <v>165381</v>
      </c>
      <c r="S147" s="21" t="s">
        <v>31</v>
      </c>
    </row>
    <row r="148" spans="2:19" ht="12.75">
      <c r="B148" s="110" t="s">
        <v>120</v>
      </c>
      <c r="C148" s="106">
        <v>41176</v>
      </c>
      <c r="D148" s="106">
        <v>42027</v>
      </c>
      <c r="E148" s="106">
        <v>41308</v>
      </c>
      <c r="F148" s="106">
        <v>41751</v>
      </c>
      <c r="G148" s="106">
        <v>45958</v>
      </c>
      <c r="H148" s="113">
        <f t="shared" si="13"/>
        <v>42444</v>
      </c>
      <c r="I148" s="22">
        <v>42444</v>
      </c>
      <c r="K148" s="5"/>
      <c r="L148" s="5"/>
      <c r="M148" s="56" t="s">
        <v>32</v>
      </c>
      <c r="N148" s="59">
        <v>41176</v>
      </c>
      <c r="O148" s="59">
        <v>42027</v>
      </c>
      <c r="P148" s="59">
        <v>41308</v>
      </c>
      <c r="Q148" s="59">
        <v>41751</v>
      </c>
      <c r="R148" s="59">
        <v>45958</v>
      </c>
      <c r="S148" s="21" t="s">
        <v>32</v>
      </c>
    </row>
    <row r="149" spans="2:19" ht="12.75">
      <c r="B149" s="110" t="s">
        <v>121</v>
      </c>
      <c r="C149" s="106">
        <v>8683</v>
      </c>
      <c r="D149" s="106">
        <v>7786</v>
      </c>
      <c r="E149" s="106">
        <v>6807</v>
      </c>
      <c r="F149" s="106">
        <v>6721</v>
      </c>
      <c r="G149" s="106">
        <v>6854</v>
      </c>
      <c r="H149" s="113">
        <f t="shared" si="13"/>
        <v>7370.2</v>
      </c>
      <c r="I149" s="22">
        <v>7370.2</v>
      </c>
      <c r="K149" s="5"/>
      <c r="L149" s="5"/>
      <c r="M149" s="56" t="s">
        <v>20</v>
      </c>
      <c r="N149" s="59">
        <v>81800</v>
      </c>
      <c r="O149" s="59">
        <v>82088</v>
      </c>
      <c r="P149" s="59">
        <v>83135</v>
      </c>
      <c r="Q149" s="59">
        <v>82957</v>
      </c>
      <c r="R149" s="59">
        <v>84767</v>
      </c>
      <c r="S149" s="21" t="s">
        <v>20</v>
      </c>
    </row>
    <row r="150" spans="2:19" ht="12.75">
      <c r="B150" s="110" t="s">
        <v>122</v>
      </c>
      <c r="C150" s="106">
        <v>25233</v>
      </c>
      <c r="D150" s="106">
        <v>25413</v>
      </c>
      <c r="E150" s="106">
        <v>24777</v>
      </c>
      <c r="F150" s="106">
        <v>23965</v>
      </c>
      <c r="G150" s="106">
        <v>23777</v>
      </c>
      <c r="H150" s="113">
        <f t="shared" si="13"/>
        <v>24633</v>
      </c>
      <c r="I150" s="22">
        <v>24633</v>
      </c>
      <c r="K150" s="5"/>
      <c r="L150" s="5"/>
      <c r="M150" s="56" t="s">
        <v>33</v>
      </c>
      <c r="N150" s="59">
        <v>122216</v>
      </c>
      <c r="O150" s="59">
        <v>122663</v>
      </c>
      <c r="P150" s="59">
        <v>125482</v>
      </c>
      <c r="Q150" s="59">
        <v>125361</v>
      </c>
      <c r="R150" s="59">
        <v>123492</v>
      </c>
      <c r="S150" s="21" t="s">
        <v>33</v>
      </c>
    </row>
    <row r="151" spans="2:19" ht="12.75">
      <c r="B151" s="110" t="s">
        <v>123</v>
      </c>
      <c r="C151" s="106">
        <v>15334</v>
      </c>
      <c r="D151" s="106">
        <v>14224</v>
      </c>
      <c r="E151" s="106">
        <v>14060</v>
      </c>
      <c r="F151" s="106">
        <v>13240</v>
      </c>
      <c r="G151" s="106">
        <v>12938</v>
      </c>
      <c r="H151" s="113">
        <f t="shared" si="13"/>
        <v>13959.2</v>
      </c>
      <c r="I151" s="22">
        <v>13959.2</v>
      </c>
      <c r="K151" s="5"/>
      <c r="L151" s="5"/>
      <c r="M151" s="56" t="s">
        <v>73</v>
      </c>
      <c r="N151" s="59">
        <v>824412</v>
      </c>
      <c r="O151" s="59">
        <v>821042</v>
      </c>
      <c r="P151" s="59">
        <v>821687</v>
      </c>
      <c r="Q151" s="59">
        <v>836225</v>
      </c>
      <c r="R151" s="112">
        <v>836225</v>
      </c>
      <c r="S151" s="21" t="s">
        <v>73</v>
      </c>
    </row>
    <row r="152" spans="2:19" ht="12.75">
      <c r="B152" s="110" t="s">
        <v>124</v>
      </c>
      <c r="C152" s="106">
        <v>6352</v>
      </c>
      <c r="D152" s="106">
        <v>4370</v>
      </c>
      <c r="E152" s="106">
        <v>4019</v>
      </c>
      <c r="F152" s="106">
        <v>3890</v>
      </c>
      <c r="G152" s="106">
        <v>3768</v>
      </c>
      <c r="H152" s="113">
        <f t="shared" si="13"/>
        <v>4479.8</v>
      </c>
      <c r="I152" s="22">
        <v>4479.8</v>
      </c>
      <c r="K152" s="5"/>
      <c r="L152" s="5"/>
      <c r="M152" s="56" t="s">
        <v>34</v>
      </c>
      <c r="N152" s="59">
        <v>18324</v>
      </c>
      <c r="O152" s="59">
        <v>18478</v>
      </c>
      <c r="P152" s="59">
        <v>18848</v>
      </c>
      <c r="Q152" s="59">
        <v>19591</v>
      </c>
      <c r="R152" s="59">
        <v>19536</v>
      </c>
      <c r="S152" s="21" t="s">
        <v>34</v>
      </c>
    </row>
    <row r="153" spans="2:19" ht="12.75">
      <c r="B153" s="30"/>
      <c r="C153" s="30"/>
      <c r="D153" s="30"/>
      <c r="E153" s="30"/>
      <c r="F153" s="30"/>
      <c r="G153" s="30"/>
      <c r="H153" s="113"/>
      <c r="I153" s="22"/>
      <c r="K153" s="5"/>
      <c r="L153" s="5"/>
      <c r="M153" s="56" t="s">
        <v>35</v>
      </c>
      <c r="N153" s="59">
        <v>386710</v>
      </c>
      <c r="O153" s="59">
        <v>381107</v>
      </c>
      <c r="P153" s="59">
        <v>392612</v>
      </c>
      <c r="Q153" s="59">
        <v>403169</v>
      </c>
      <c r="R153" s="112">
        <v>403169</v>
      </c>
      <c r="S153" s="21" t="s">
        <v>35</v>
      </c>
    </row>
    <row r="154" spans="2:19" ht="12.75">
      <c r="B154" s="108" t="s">
        <v>107</v>
      </c>
      <c r="C154" s="30"/>
      <c r="D154" s="30"/>
      <c r="E154" s="30"/>
      <c r="F154" s="30"/>
      <c r="G154" s="30"/>
      <c r="H154" s="113"/>
      <c r="I154" s="22"/>
      <c r="K154" s="5"/>
      <c r="L154" s="5"/>
      <c r="M154" s="56" t="s">
        <v>36</v>
      </c>
      <c r="N154" s="59">
        <v>42161</v>
      </c>
      <c r="O154" s="59">
        <v>42983</v>
      </c>
      <c r="P154" s="59">
        <v>42622</v>
      </c>
      <c r="Q154" s="59">
        <v>43748</v>
      </c>
      <c r="R154" s="59">
        <v>42618</v>
      </c>
      <c r="S154" s="21" t="s">
        <v>36</v>
      </c>
    </row>
    <row r="155" spans="2:19" ht="12.75">
      <c r="B155" s="108" t="s">
        <v>0</v>
      </c>
      <c r="C155" s="108" t="s">
        <v>108</v>
      </c>
      <c r="D155" s="30"/>
      <c r="E155" s="30"/>
      <c r="F155" s="30"/>
      <c r="G155" s="30"/>
      <c r="H155" s="113"/>
      <c r="I155" s="22"/>
      <c r="K155" s="5"/>
      <c r="L155" s="5"/>
      <c r="M155" s="56" t="s">
        <v>37</v>
      </c>
      <c r="N155" s="59">
        <v>319823</v>
      </c>
      <c r="O155" s="59">
        <v>316495</v>
      </c>
      <c r="P155" s="59">
        <v>308488</v>
      </c>
      <c r="Q155" s="59">
        <v>302211</v>
      </c>
      <c r="R155" s="59">
        <v>311994</v>
      </c>
      <c r="S155" s="21" t="s">
        <v>37</v>
      </c>
    </row>
    <row r="156" spans="2:19" ht="12.75">
      <c r="B156" s="30"/>
      <c r="C156" s="30"/>
      <c r="D156" s="30"/>
      <c r="E156" s="30"/>
      <c r="F156" s="30"/>
      <c r="G156" s="30"/>
      <c r="H156" s="113"/>
      <c r="I156" s="22"/>
      <c r="K156" s="5"/>
      <c r="L156" s="5"/>
      <c r="M156" s="56" t="s">
        <v>22</v>
      </c>
      <c r="N156" s="59">
        <v>1353743</v>
      </c>
      <c r="O156" s="59">
        <v>1328102</v>
      </c>
      <c r="P156" s="59">
        <v>1298123</v>
      </c>
      <c r="Q156" s="59">
        <v>1306840</v>
      </c>
      <c r="R156" s="59">
        <v>1315722</v>
      </c>
      <c r="S156" s="21" t="s">
        <v>22</v>
      </c>
    </row>
    <row r="157" spans="2:19" ht="12.75">
      <c r="B157" s="108" t="s">
        <v>88</v>
      </c>
      <c r="C157" s="108" t="s">
        <v>89</v>
      </c>
      <c r="D157" s="30"/>
      <c r="E157" s="30"/>
      <c r="F157" s="30"/>
      <c r="G157" s="30"/>
      <c r="H157" s="113"/>
      <c r="I157" s="22"/>
      <c r="K157" s="5"/>
      <c r="L157" s="5"/>
      <c r="M157" s="56" t="s">
        <v>38</v>
      </c>
      <c r="N157" s="59">
        <v>29362</v>
      </c>
      <c r="O157" s="59">
        <v>28036</v>
      </c>
      <c r="P157" s="59">
        <v>28263</v>
      </c>
      <c r="Q157" s="59">
        <v>27118</v>
      </c>
      <c r="R157" s="59">
        <v>27105</v>
      </c>
      <c r="S157" s="21" t="s">
        <v>38</v>
      </c>
    </row>
    <row r="158" spans="2:19" ht="12.75">
      <c r="B158" s="108" t="s">
        <v>111</v>
      </c>
      <c r="C158" s="108" t="s">
        <v>20</v>
      </c>
      <c r="D158" s="30"/>
      <c r="E158" s="30"/>
      <c r="F158" s="30"/>
      <c r="G158" s="30"/>
      <c r="H158" s="113"/>
      <c r="I158" s="22"/>
      <c r="K158" s="5"/>
      <c r="L158" s="5"/>
      <c r="M158" s="56" t="s">
        <v>39</v>
      </c>
      <c r="N158" s="59">
        <v>440978</v>
      </c>
      <c r="O158" s="59">
        <v>442196</v>
      </c>
      <c r="P158" s="59">
        <v>447876</v>
      </c>
      <c r="Q158" s="59">
        <v>457287</v>
      </c>
      <c r="R158" s="59">
        <v>447593</v>
      </c>
      <c r="S158" s="21" t="s">
        <v>39</v>
      </c>
    </row>
    <row r="159" spans="2:19" ht="12.75">
      <c r="B159" s="30"/>
      <c r="C159" s="30"/>
      <c r="D159" s="30"/>
      <c r="E159" s="30"/>
      <c r="F159" s="30"/>
      <c r="G159" s="30"/>
      <c r="H159" s="113"/>
      <c r="I159" s="22"/>
      <c r="K159" s="5"/>
      <c r="L159" s="5"/>
      <c r="M159" s="56" t="s">
        <v>40</v>
      </c>
      <c r="N159" s="59">
        <v>3610</v>
      </c>
      <c r="O159" s="59">
        <v>3732</v>
      </c>
      <c r="P159" s="59">
        <v>3825</v>
      </c>
      <c r="Q159" s="59">
        <v>3740</v>
      </c>
      <c r="R159" s="59">
        <v>3740</v>
      </c>
      <c r="S159" s="21" t="s">
        <v>40</v>
      </c>
    </row>
    <row r="160" spans="2:19" ht="12.75">
      <c r="B160" s="110" t="s">
        <v>112</v>
      </c>
      <c r="C160" s="110" t="s">
        <v>60</v>
      </c>
      <c r="D160" s="110" t="s">
        <v>61</v>
      </c>
      <c r="E160" s="110" t="s">
        <v>69</v>
      </c>
      <c r="F160" s="110" t="s">
        <v>70</v>
      </c>
      <c r="G160" s="110" t="s">
        <v>71</v>
      </c>
      <c r="H160" s="113"/>
      <c r="I160" s="22"/>
      <c r="K160" s="5"/>
      <c r="L160" s="5"/>
      <c r="M160" s="56" t="s">
        <v>41</v>
      </c>
      <c r="N160" s="59">
        <v>23956</v>
      </c>
      <c r="O160" s="59">
        <v>24224</v>
      </c>
      <c r="P160" s="59">
        <v>24910</v>
      </c>
      <c r="Q160" s="59">
        <v>25793</v>
      </c>
      <c r="R160" s="59">
        <v>26585</v>
      </c>
      <c r="S160" s="21" t="s">
        <v>41</v>
      </c>
    </row>
    <row r="161" spans="2:19" ht="12.75">
      <c r="B161" s="110" t="s">
        <v>119</v>
      </c>
      <c r="C161" s="106">
        <v>113595</v>
      </c>
      <c r="D161" s="106">
        <v>111505</v>
      </c>
      <c r="E161" s="106">
        <v>110830</v>
      </c>
      <c r="F161" s="106">
        <v>112417</v>
      </c>
      <c r="G161" s="106">
        <v>113565</v>
      </c>
      <c r="H161" s="113">
        <f t="shared" si="13"/>
        <v>112382.4</v>
      </c>
      <c r="I161" s="22">
        <v>112382.4</v>
      </c>
      <c r="K161" s="5"/>
      <c r="L161" s="5"/>
      <c r="M161" s="56" t="s">
        <v>42</v>
      </c>
      <c r="N161" s="59">
        <v>50206</v>
      </c>
      <c r="O161" s="59">
        <v>49744</v>
      </c>
      <c r="P161" s="59">
        <v>49188</v>
      </c>
      <c r="Q161" s="59">
        <v>48546</v>
      </c>
      <c r="R161" s="59">
        <v>49441</v>
      </c>
      <c r="S161" s="21" t="s">
        <v>42</v>
      </c>
    </row>
    <row r="162" spans="2:19" ht="12.75">
      <c r="B162" s="110" t="s">
        <v>120</v>
      </c>
      <c r="C162" s="106">
        <v>81800</v>
      </c>
      <c r="D162" s="106">
        <v>82088</v>
      </c>
      <c r="E162" s="106">
        <v>83135</v>
      </c>
      <c r="F162" s="106">
        <v>82957</v>
      </c>
      <c r="G162" s="106">
        <v>84767</v>
      </c>
      <c r="H162" s="113">
        <f t="shared" si="13"/>
        <v>82949.4</v>
      </c>
      <c r="I162" s="22">
        <v>82949.4</v>
      </c>
      <c r="K162" s="5"/>
      <c r="L162" s="5"/>
      <c r="M162" s="56" t="s">
        <v>29</v>
      </c>
      <c r="N162" s="59">
        <v>13615</v>
      </c>
      <c r="O162" s="59">
        <v>13188</v>
      </c>
      <c r="P162" s="59">
        <v>12858</v>
      </c>
      <c r="Q162" s="59">
        <v>13187</v>
      </c>
      <c r="R162" s="59">
        <v>13409</v>
      </c>
      <c r="S162" s="21" t="s">
        <v>29</v>
      </c>
    </row>
    <row r="163" spans="2:19" ht="12.75">
      <c r="B163" s="110" t="s">
        <v>121</v>
      </c>
      <c r="C163" s="106">
        <v>17382</v>
      </c>
      <c r="D163" s="106">
        <v>16342</v>
      </c>
      <c r="E163" s="106">
        <v>14809</v>
      </c>
      <c r="F163" s="106">
        <v>15039</v>
      </c>
      <c r="G163" s="106">
        <v>15097</v>
      </c>
      <c r="H163" s="113">
        <f t="shared" si="13"/>
        <v>15733.8</v>
      </c>
      <c r="I163" s="22">
        <v>15733.8</v>
      </c>
      <c r="K163" s="5"/>
      <c r="L163" s="5"/>
      <c r="M163" s="56" t="s">
        <v>26</v>
      </c>
      <c r="N163" s="59">
        <v>43533</v>
      </c>
      <c r="O163" s="59">
        <v>43623</v>
      </c>
      <c r="P163" s="59">
        <v>44116</v>
      </c>
      <c r="Q163" s="59">
        <v>46357</v>
      </c>
      <c r="R163" s="59">
        <v>48165</v>
      </c>
      <c r="S163" s="21" t="s">
        <v>26</v>
      </c>
    </row>
    <row r="164" spans="2:19" ht="12.75">
      <c r="B164" s="110" t="s">
        <v>122</v>
      </c>
      <c r="C164" s="106">
        <v>2042</v>
      </c>
      <c r="D164" s="106">
        <v>1964</v>
      </c>
      <c r="E164" s="106">
        <v>2084</v>
      </c>
      <c r="F164" s="106">
        <v>2096</v>
      </c>
      <c r="G164" s="106">
        <v>2146</v>
      </c>
      <c r="H164" s="113">
        <f t="shared" si="13"/>
        <v>2066.4</v>
      </c>
      <c r="I164" s="22">
        <v>2066.4</v>
      </c>
      <c r="K164" s="5"/>
      <c r="L164" s="5"/>
      <c r="M164" s="56" t="s">
        <v>43</v>
      </c>
      <c r="N164" s="59">
        <v>1011</v>
      </c>
      <c r="O164" s="59">
        <v>1013</v>
      </c>
      <c r="P164" s="59">
        <v>1035</v>
      </c>
      <c r="Q164" s="59">
        <v>1020</v>
      </c>
      <c r="R164" s="59">
        <v>1016</v>
      </c>
      <c r="S164" s="21" t="s">
        <v>43</v>
      </c>
    </row>
    <row r="165" spans="2:19" ht="12.75">
      <c r="B165" s="110" t="s">
        <v>123</v>
      </c>
      <c r="C165" s="106">
        <v>10567</v>
      </c>
      <c r="D165" s="106">
        <v>9234</v>
      </c>
      <c r="E165" s="106">
        <v>8799</v>
      </c>
      <c r="F165" s="106">
        <v>10250</v>
      </c>
      <c r="G165" s="106">
        <v>9563</v>
      </c>
      <c r="H165" s="113">
        <f t="shared" si="13"/>
        <v>9682.6</v>
      </c>
      <c r="I165" s="22">
        <v>9682.6</v>
      </c>
      <c r="K165" s="5"/>
      <c r="L165" s="5"/>
      <c r="M165" s="56" t="s">
        <v>18</v>
      </c>
      <c r="N165" s="59">
        <v>298591</v>
      </c>
      <c r="O165" s="59">
        <v>287557</v>
      </c>
      <c r="P165" s="59">
        <v>277316</v>
      </c>
      <c r="Q165" s="59">
        <v>289396</v>
      </c>
      <c r="R165" s="59">
        <v>307683</v>
      </c>
      <c r="S165" s="21" t="s">
        <v>18</v>
      </c>
    </row>
    <row r="166" spans="2:19" ht="12.75">
      <c r="B166" s="110" t="s">
        <v>124</v>
      </c>
      <c r="C166" s="106">
        <v>1805</v>
      </c>
      <c r="D166" s="106">
        <v>1877</v>
      </c>
      <c r="E166" s="106">
        <v>2002</v>
      </c>
      <c r="F166" s="106">
        <v>2075</v>
      </c>
      <c r="G166" s="106">
        <v>1992</v>
      </c>
      <c r="H166" s="113">
        <f t="shared" si="13"/>
        <v>1950.2</v>
      </c>
      <c r="I166" s="22">
        <v>1950.2</v>
      </c>
      <c r="K166" s="5"/>
      <c r="L166" s="5"/>
      <c r="M166" s="56" t="s">
        <v>44</v>
      </c>
      <c r="N166" s="59">
        <v>120986</v>
      </c>
      <c r="O166" s="59">
        <v>119542</v>
      </c>
      <c r="P166" s="59">
        <v>118715</v>
      </c>
      <c r="Q166" s="59">
        <v>119145</v>
      </c>
      <c r="R166" s="59">
        <v>119145</v>
      </c>
      <c r="S166" s="21" t="s">
        <v>44</v>
      </c>
    </row>
    <row r="167" spans="2:19" ht="12.75">
      <c r="B167" s="30"/>
      <c r="C167" s="30"/>
      <c r="D167" s="30"/>
      <c r="E167" s="30"/>
      <c r="F167" s="30"/>
      <c r="G167" s="30"/>
      <c r="H167" s="113"/>
      <c r="I167" s="22"/>
      <c r="K167" s="5"/>
      <c r="L167" s="5"/>
      <c r="M167" s="56" t="s">
        <v>25</v>
      </c>
      <c r="N167" s="59">
        <v>319748</v>
      </c>
      <c r="O167" s="59">
        <v>321944</v>
      </c>
      <c r="P167" s="59">
        <v>322421</v>
      </c>
      <c r="Q167" s="59">
        <v>309438</v>
      </c>
      <c r="R167" s="59">
        <v>311544</v>
      </c>
      <c r="S167" s="21" t="s">
        <v>25</v>
      </c>
    </row>
    <row r="168" spans="2:19" ht="12.75">
      <c r="B168" s="108" t="s">
        <v>107</v>
      </c>
      <c r="C168" s="30"/>
      <c r="D168" s="30"/>
      <c r="E168" s="30"/>
      <c r="F168" s="30"/>
      <c r="G168" s="30"/>
      <c r="H168" s="113"/>
      <c r="I168" s="22"/>
      <c r="K168" s="5"/>
      <c r="L168" s="5"/>
      <c r="M168" s="56" t="s">
        <v>27</v>
      </c>
      <c r="N168" s="59">
        <v>92000</v>
      </c>
      <c r="O168" s="59">
        <v>91994</v>
      </c>
      <c r="P168" s="59">
        <v>91025</v>
      </c>
      <c r="Q168" s="59">
        <v>89956</v>
      </c>
      <c r="R168" s="59">
        <v>93262</v>
      </c>
      <c r="S168" s="21" t="s">
        <v>27</v>
      </c>
    </row>
    <row r="169" spans="2:19" ht="12.75">
      <c r="B169" s="108" t="s">
        <v>0</v>
      </c>
      <c r="C169" s="108" t="s">
        <v>108</v>
      </c>
      <c r="D169" s="30"/>
      <c r="E169" s="30"/>
      <c r="F169" s="30"/>
      <c r="G169" s="30"/>
      <c r="H169" s="113"/>
      <c r="I169" s="22"/>
      <c r="K169" s="5"/>
      <c r="L169" s="5"/>
      <c r="M169" s="56" t="s">
        <v>45</v>
      </c>
      <c r="N169" s="59">
        <v>93624</v>
      </c>
      <c r="O169" s="59">
        <v>92942</v>
      </c>
      <c r="P169" s="59">
        <v>93640</v>
      </c>
      <c r="Q169" s="59">
        <v>94345</v>
      </c>
      <c r="R169" s="59">
        <v>94383</v>
      </c>
      <c r="S169" s="21" t="s">
        <v>45</v>
      </c>
    </row>
    <row r="170" spans="2:19" ht="12.75">
      <c r="B170" s="30"/>
      <c r="C170" s="30"/>
      <c r="D170" s="30"/>
      <c r="E170" s="30"/>
      <c r="F170" s="30"/>
      <c r="G170" s="30"/>
      <c r="H170" s="113"/>
      <c r="I170" s="22"/>
      <c r="K170" s="5"/>
      <c r="L170" s="5"/>
      <c r="M170" s="56" t="s">
        <v>23</v>
      </c>
      <c r="N170" s="59">
        <v>27459</v>
      </c>
      <c r="O170" s="59">
        <v>27058</v>
      </c>
      <c r="P170" s="59">
        <v>26995</v>
      </c>
      <c r="Q170" s="59">
        <v>26708</v>
      </c>
      <c r="R170" s="59">
        <v>27351</v>
      </c>
      <c r="S170" s="21" t="s">
        <v>23</v>
      </c>
    </row>
    <row r="171" spans="2:19" ht="12.75">
      <c r="B171" s="108" t="s">
        <v>88</v>
      </c>
      <c r="C171" s="108" t="s">
        <v>89</v>
      </c>
      <c r="D171" s="30"/>
      <c r="E171" s="30"/>
      <c r="F171" s="30"/>
      <c r="G171" s="30"/>
      <c r="H171" s="113"/>
      <c r="I171" s="22"/>
      <c r="K171" s="5"/>
      <c r="L171" s="5"/>
      <c r="M171" s="56" t="s">
        <v>46</v>
      </c>
      <c r="N171" s="59">
        <v>36203</v>
      </c>
      <c r="O171" s="59">
        <v>35854</v>
      </c>
      <c r="P171" s="59">
        <v>36369</v>
      </c>
      <c r="Q171" s="59">
        <v>36028</v>
      </c>
      <c r="R171" s="59">
        <v>31425</v>
      </c>
      <c r="S171" s="21" t="s">
        <v>46</v>
      </c>
    </row>
    <row r="172" spans="2:19" ht="12.75">
      <c r="B172" s="108" t="s">
        <v>111</v>
      </c>
      <c r="C172" s="108" t="s">
        <v>33</v>
      </c>
      <c r="D172" s="30"/>
      <c r="E172" s="30"/>
      <c r="F172" s="30"/>
      <c r="G172" s="30"/>
      <c r="H172" s="113"/>
      <c r="I172" s="22"/>
      <c r="K172" s="5"/>
      <c r="L172" s="5"/>
      <c r="M172" s="56" t="s">
        <v>24</v>
      </c>
      <c r="N172" s="59">
        <v>70279</v>
      </c>
      <c r="O172" s="59">
        <v>69532</v>
      </c>
      <c r="P172" s="59">
        <v>68934</v>
      </c>
      <c r="Q172" s="59">
        <v>67925</v>
      </c>
      <c r="R172" s="59">
        <v>68637</v>
      </c>
      <c r="S172" s="21" t="s">
        <v>24</v>
      </c>
    </row>
    <row r="173" spans="2:19" ht="12.75">
      <c r="B173" s="30"/>
      <c r="C173" s="30"/>
      <c r="D173" s="30"/>
      <c r="E173" s="30"/>
      <c r="F173" s="30"/>
      <c r="G173" s="30"/>
      <c r="H173" s="113"/>
      <c r="I173" s="22"/>
      <c r="K173" s="5"/>
      <c r="L173" s="5"/>
      <c r="M173" s="56" t="s">
        <v>47</v>
      </c>
      <c r="N173" s="59">
        <v>87768</v>
      </c>
      <c r="O173" s="59">
        <v>86353</v>
      </c>
      <c r="P173" s="59">
        <v>86005</v>
      </c>
      <c r="Q173" s="59">
        <v>89647</v>
      </c>
      <c r="R173" s="112">
        <v>89647</v>
      </c>
      <c r="S173" s="21" t="s">
        <v>47</v>
      </c>
    </row>
    <row r="174" spans="2:19" ht="12.75">
      <c r="B174" s="110" t="s">
        <v>112</v>
      </c>
      <c r="C174" s="110" t="s">
        <v>60</v>
      </c>
      <c r="D174" s="110" t="s">
        <v>61</v>
      </c>
      <c r="E174" s="110" t="s">
        <v>69</v>
      </c>
      <c r="F174" s="110" t="s">
        <v>70</v>
      </c>
      <c r="G174" s="110" t="s">
        <v>71</v>
      </c>
      <c r="H174" s="113"/>
      <c r="I174" s="22"/>
      <c r="K174" s="5"/>
      <c r="L174" s="5"/>
      <c r="M174" s="56" t="s">
        <v>21</v>
      </c>
      <c r="N174" s="59">
        <v>681018</v>
      </c>
      <c r="O174" s="59">
        <v>669923</v>
      </c>
      <c r="P174" s="59">
        <v>667156</v>
      </c>
      <c r="Q174" s="59">
        <v>661414</v>
      </c>
      <c r="R174" s="59">
        <v>663574</v>
      </c>
      <c r="S174" s="21" t="s">
        <v>21</v>
      </c>
    </row>
    <row r="175" spans="2:22" ht="12.75">
      <c r="B175" s="110" t="s">
        <v>119</v>
      </c>
      <c r="C175" s="106">
        <v>265447</v>
      </c>
      <c r="D175" s="106">
        <v>264233</v>
      </c>
      <c r="E175" s="106">
        <v>262573</v>
      </c>
      <c r="F175" s="106">
        <v>261436</v>
      </c>
      <c r="G175" s="106">
        <v>261903</v>
      </c>
      <c r="H175" s="113">
        <f t="shared" si="13"/>
        <v>263118.4</v>
      </c>
      <c r="I175" s="22">
        <v>263118.4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2:22" ht="12.75">
      <c r="B176" s="110" t="s">
        <v>120</v>
      </c>
      <c r="C176" s="106">
        <v>122216</v>
      </c>
      <c r="D176" s="106">
        <v>122663</v>
      </c>
      <c r="E176" s="106">
        <v>125482</v>
      </c>
      <c r="F176" s="106">
        <v>125361</v>
      </c>
      <c r="G176" s="106">
        <v>123492</v>
      </c>
      <c r="H176" s="113">
        <f t="shared" si="13"/>
        <v>123842.8</v>
      </c>
      <c r="I176" s="22">
        <v>123842.8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2:17" ht="12.75">
      <c r="B177" s="110" t="s">
        <v>121</v>
      </c>
      <c r="C177" s="106">
        <v>102882</v>
      </c>
      <c r="D177" s="106">
        <v>103195</v>
      </c>
      <c r="E177" s="106">
        <v>98770</v>
      </c>
      <c r="F177" s="106">
        <v>96727</v>
      </c>
      <c r="G177" s="106">
        <v>98777</v>
      </c>
      <c r="H177" s="113">
        <f t="shared" si="13"/>
        <v>100070.2</v>
      </c>
      <c r="I177" s="22">
        <v>100070.2</v>
      </c>
      <c r="K177" s="5"/>
      <c r="L177" s="5"/>
      <c r="M177" s="5"/>
      <c r="N177" s="5"/>
      <c r="O177" s="5"/>
      <c r="P177" s="5"/>
      <c r="Q177" s="5"/>
    </row>
    <row r="178" spans="2:18" ht="12.75">
      <c r="B178" s="110" t="s">
        <v>122</v>
      </c>
      <c r="C178" s="106">
        <v>6655</v>
      </c>
      <c r="D178" s="106">
        <v>5851</v>
      </c>
      <c r="E178" s="106">
        <v>5719</v>
      </c>
      <c r="F178" s="106">
        <v>5638</v>
      </c>
      <c r="G178" s="106">
        <v>5580</v>
      </c>
      <c r="H178" s="113">
        <f t="shared" si="13"/>
        <v>5888.6</v>
      </c>
      <c r="I178" s="22">
        <v>5888.6</v>
      </c>
      <c r="K178" s="5"/>
      <c r="L178" s="5"/>
      <c r="M178" s="52" t="s">
        <v>107</v>
      </c>
      <c r="N178" s="53"/>
      <c r="O178" s="53"/>
      <c r="P178" s="53"/>
      <c r="Q178" s="53"/>
      <c r="R178" s="53"/>
    </row>
    <row r="179" spans="2:18" ht="12.75">
      <c r="B179" s="110" t="s">
        <v>123</v>
      </c>
      <c r="C179" s="106">
        <v>11239</v>
      </c>
      <c r="D179" s="106">
        <v>10626</v>
      </c>
      <c r="E179" s="106">
        <v>10255</v>
      </c>
      <c r="F179" s="106">
        <v>10493</v>
      </c>
      <c r="G179" s="106">
        <v>9908</v>
      </c>
      <c r="H179" s="113">
        <f t="shared" si="13"/>
        <v>10504.2</v>
      </c>
      <c r="I179" s="22">
        <v>10504.2</v>
      </c>
      <c r="K179" s="5"/>
      <c r="L179" s="5"/>
      <c r="M179" s="52" t="s">
        <v>0</v>
      </c>
      <c r="N179" s="52" t="s">
        <v>108</v>
      </c>
      <c r="O179" s="53"/>
      <c r="P179" s="53"/>
      <c r="Q179" s="53"/>
      <c r="R179" s="53"/>
    </row>
    <row r="180" spans="2:17" ht="12.75">
      <c r="B180" s="110" t="s">
        <v>124</v>
      </c>
      <c r="C180" s="106">
        <v>22455</v>
      </c>
      <c r="D180" s="106">
        <v>21899</v>
      </c>
      <c r="E180" s="106">
        <v>22346</v>
      </c>
      <c r="F180" s="106">
        <v>23218</v>
      </c>
      <c r="G180" s="106">
        <v>24146</v>
      </c>
      <c r="H180" s="113">
        <f t="shared" si="13"/>
        <v>22812.8</v>
      </c>
      <c r="I180" s="22">
        <v>22812.8</v>
      </c>
      <c r="K180" s="5"/>
      <c r="L180" s="5"/>
      <c r="M180" s="5"/>
      <c r="N180" s="5"/>
      <c r="O180" s="5"/>
      <c r="P180" s="5"/>
      <c r="Q180" s="5"/>
    </row>
    <row r="181" spans="2:18" ht="12.75">
      <c r="B181" s="30"/>
      <c r="C181" s="30"/>
      <c r="D181" s="30"/>
      <c r="E181" s="30"/>
      <c r="F181" s="30"/>
      <c r="G181" s="30"/>
      <c r="H181" s="113"/>
      <c r="I181" s="22"/>
      <c r="K181" s="5"/>
      <c r="L181" s="5"/>
      <c r="M181" s="52" t="s">
        <v>88</v>
      </c>
      <c r="N181" s="52" t="s">
        <v>89</v>
      </c>
      <c r="O181" s="53"/>
      <c r="P181" s="53"/>
      <c r="Q181" s="53"/>
      <c r="R181" s="53"/>
    </row>
    <row r="182" spans="2:18" ht="12.75">
      <c r="B182" s="108" t="s">
        <v>107</v>
      </c>
      <c r="C182" s="30"/>
      <c r="D182" s="30"/>
      <c r="E182" s="30"/>
      <c r="F182" s="30"/>
      <c r="G182" s="30"/>
      <c r="H182" s="113"/>
      <c r="I182" s="22"/>
      <c r="K182" s="5"/>
      <c r="L182" s="5"/>
      <c r="M182" s="52" t="s">
        <v>66</v>
      </c>
      <c r="N182" s="52" t="s">
        <v>121</v>
      </c>
      <c r="O182" s="53"/>
      <c r="P182" s="53"/>
      <c r="Q182" s="53"/>
      <c r="R182" s="53"/>
    </row>
    <row r="183" spans="2:17" ht="12.75">
      <c r="B183" s="108" t="s">
        <v>0</v>
      </c>
      <c r="C183" s="108" t="s">
        <v>108</v>
      </c>
      <c r="D183" s="30"/>
      <c r="E183" s="30"/>
      <c r="F183" s="30"/>
      <c r="G183" s="30"/>
      <c r="H183" s="113"/>
      <c r="I183" s="22"/>
      <c r="K183" s="5"/>
      <c r="L183" s="5"/>
      <c r="M183" s="5"/>
      <c r="N183" s="5"/>
      <c r="O183" s="5"/>
      <c r="P183" s="5"/>
      <c r="Q183" s="5"/>
    </row>
    <row r="184" spans="2:18" ht="12.75">
      <c r="B184" s="30"/>
      <c r="C184" s="30"/>
      <c r="D184" s="30"/>
      <c r="E184" s="30"/>
      <c r="F184" s="30"/>
      <c r="G184" s="30"/>
      <c r="H184" s="113"/>
      <c r="I184" s="22"/>
      <c r="K184" s="5"/>
      <c r="L184" s="5"/>
      <c r="M184" s="56" t="s">
        <v>67</v>
      </c>
      <c r="N184" s="56" t="s">
        <v>60</v>
      </c>
      <c r="O184" s="56" t="s">
        <v>61</v>
      </c>
      <c r="P184" s="56" t="s">
        <v>69</v>
      </c>
      <c r="Q184" s="56" t="s">
        <v>70</v>
      </c>
      <c r="R184" s="56" t="s">
        <v>71</v>
      </c>
    </row>
    <row r="185" spans="2:18" ht="12.75">
      <c r="B185" s="108" t="s">
        <v>88</v>
      </c>
      <c r="C185" s="108" t="s">
        <v>89</v>
      </c>
      <c r="D185" s="30"/>
      <c r="E185" s="30"/>
      <c r="F185" s="30"/>
      <c r="G185" s="30"/>
      <c r="H185" s="113"/>
      <c r="I185" s="22"/>
      <c r="K185" s="5"/>
      <c r="L185" s="5"/>
      <c r="M185" s="56" t="s">
        <v>72</v>
      </c>
      <c r="N185" s="59">
        <v>1511232</v>
      </c>
      <c r="O185" s="59">
        <v>1486537</v>
      </c>
      <c r="P185" s="59">
        <v>1452286</v>
      </c>
      <c r="Q185" s="59">
        <v>1435179</v>
      </c>
      <c r="R185" s="57" t="s">
        <v>0</v>
      </c>
    </row>
    <row r="186" spans="2:18" ht="12.75">
      <c r="B186" s="108" t="s">
        <v>111</v>
      </c>
      <c r="C186" s="108" t="s">
        <v>73</v>
      </c>
      <c r="D186" s="30"/>
      <c r="E186" s="30"/>
      <c r="F186" s="30"/>
      <c r="G186" s="30"/>
      <c r="H186" s="113"/>
      <c r="I186" s="22"/>
      <c r="K186" s="5"/>
      <c r="L186" s="5"/>
      <c r="M186" s="56" t="s">
        <v>95</v>
      </c>
      <c r="N186" s="59">
        <v>1148564</v>
      </c>
      <c r="O186" s="59">
        <v>1148453</v>
      </c>
      <c r="P186" s="59">
        <v>1141146</v>
      </c>
      <c r="Q186" s="59">
        <v>1130079</v>
      </c>
      <c r="R186" s="57" t="s">
        <v>0</v>
      </c>
    </row>
    <row r="187" spans="2:19" ht="12.75">
      <c r="B187" s="30"/>
      <c r="C187" s="30"/>
      <c r="D187" s="30"/>
      <c r="E187" s="30"/>
      <c r="F187" s="30"/>
      <c r="G187" s="30"/>
      <c r="H187" s="113"/>
      <c r="I187" s="22"/>
      <c r="K187" s="5"/>
      <c r="L187" s="5"/>
      <c r="M187" s="56" t="s">
        <v>31</v>
      </c>
      <c r="N187" s="59">
        <v>66531</v>
      </c>
      <c r="O187" s="59">
        <v>66020</v>
      </c>
      <c r="P187" s="59">
        <v>66152</v>
      </c>
      <c r="Q187" s="59">
        <v>67077</v>
      </c>
      <c r="R187" s="59">
        <v>61123</v>
      </c>
      <c r="S187" s="21" t="s">
        <v>31</v>
      </c>
    </row>
    <row r="188" spans="2:19" ht="12.75">
      <c r="B188" s="110" t="s">
        <v>112</v>
      </c>
      <c r="C188" s="110" t="s">
        <v>60</v>
      </c>
      <c r="D188" s="110" t="s">
        <v>61</v>
      </c>
      <c r="E188" s="110" t="s">
        <v>69</v>
      </c>
      <c r="F188" s="110" t="s">
        <v>70</v>
      </c>
      <c r="G188" s="110" t="s">
        <v>71</v>
      </c>
      <c r="H188" s="113"/>
      <c r="I188" s="22"/>
      <c r="K188" s="5"/>
      <c r="L188" s="5"/>
      <c r="M188" s="56" t="s">
        <v>32</v>
      </c>
      <c r="N188" s="59">
        <v>8683</v>
      </c>
      <c r="O188" s="59">
        <v>7786</v>
      </c>
      <c r="P188" s="59">
        <v>6807</v>
      </c>
      <c r="Q188" s="59">
        <v>6721</v>
      </c>
      <c r="R188" s="59">
        <v>6854</v>
      </c>
      <c r="S188" s="21" t="s">
        <v>32</v>
      </c>
    </row>
    <row r="189" spans="2:19" ht="12.75">
      <c r="B189" s="110" t="s">
        <v>119</v>
      </c>
      <c r="C189" s="106">
        <v>1245772</v>
      </c>
      <c r="D189" s="106">
        <v>1242264</v>
      </c>
      <c r="E189" s="106">
        <v>1259568</v>
      </c>
      <c r="F189" s="106">
        <v>1277241</v>
      </c>
      <c r="G189" s="107" t="s">
        <v>0</v>
      </c>
      <c r="H189" s="113">
        <f>AVERAGE(C189:G189)</f>
        <v>1256211.25</v>
      </c>
      <c r="I189" s="22">
        <v>1256211.25</v>
      </c>
      <c r="K189" s="5"/>
      <c r="L189" s="5"/>
      <c r="M189" s="56" t="s">
        <v>20</v>
      </c>
      <c r="N189" s="59">
        <v>17382</v>
      </c>
      <c r="O189" s="59">
        <v>16342</v>
      </c>
      <c r="P189" s="59">
        <v>14809</v>
      </c>
      <c r="Q189" s="59">
        <v>15039</v>
      </c>
      <c r="R189" s="59">
        <v>15097</v>
      </c>
      <c r="S189" s="21" t="s">
        <v>20</v>
      </c>
    </row>
    <row r="190" spans="2:19" ht="12.75">
      <c r="B190" s="110" t="s">
        <v>120</v>
      </c>
      <c r="C190" s="106">
        <v>824412</v>
      </c>
      <c r="D190" s="106">
        <v>821042</v>
      </c>
      <c r="E190" s="106">
        <v>821687</v>
      </c>
      <c r="F190" s="106">
        <v>836225</v>
      </c>
      <c r="G190" s="107" t="s">
        <v>0</v>
      </c>
      <c r="H190" s="113">
        <f t="shared" si="13"/>
        <v>825841.5</v>
      </c>
      <c r="I190" s="22">
        <v>825841.5</v>
      </c>
      <c r="K190" s="5"/>
      <c r="L190" s="5"/>
      <c r="M190" s="56" t="s">
        <v>33</v>
      </c>
      <c r="N190" s="59">
        <v>102882</v>
      </c>
      <c r="O190" s="59">
        <v>103195</v>
      </c>
      <c r="P190" s="59">
        <v>98770</v>
      </c>
      <c r="Q190" s="59">
        <v>96727</v>
      </c>
      <c r="R190" s="59">
        <v>98777</v>
      </c>
      <c r="S190" s="21" t="s">
        <v>33</v>
      </c>
    </row>
    <row r="191" spans="2:19" ht="12.75">
      <c r="B191" s="110" t="s">
        <v>121</v>
      </c>
      <c r="C191" s="106">
        <v>280664</v>
      </c>
      <c r="D191" s="106">
        <v>280208</v>
      </c>
      <c r="E191" s="106">
        <v>288933</v>
      </c>
      <c r="F191" s="106">
        <v>285136</v>
      </c>
      <c r="G191" s="107" t="s">
        <v>0</v>
      </c>
      <c r="H191" s="113">
        <f t="shared" si="13"/>
        <v>283735.25</v>
      </c>
      <c r="I191" s="22">
        <v>283735.25</v>
      </c>
      <c r="K191" s="5"/>
      <c r="L191" s="5"/>
      <c r="M191" s="56" t="s">
        <v>73</v>
      </c>
      <c r="N191" s="59">
        <v>280664</v>
      </c>
      <c r="O191" s="59">
        <v>280208</v>
      </c>
      <c r="P191" s="59">
        <v>288933</v>
      </c>
      <c r="Q191" s="59">
        <v>285136</v>
      </c>
      <c r="R191" s="112">
        <v>285136</v>
      </c>
      <c r="S191" s="21" t="s">
        <v>73</v>
      </c>
    </row>
    <row r="192" spans="2:19" ht="12.75">
      <c r="B192" s="110" t="s">
        <v>122</v>
      </c>
      <c r="C192" s="106">
        <v>40648</v>
      </c>
      <c r="D192" s="106">
        <v>32627</v>
      </c>
      <c r="E192" s="106">
        <v>32221</v>
      </c>
      <c r="F192" s="106">
        <v>30813</v>
      </c>
      <c r="G192" s="107" t="s">
        <v>0</v>
      </c>
      <c r="H192" s="113">
        <f>AVERAGE(C192:G192)</f>
        <v>34077.25</v>
      </c>
      <c r="I192" s="22">
        <v>34077.25</v>
      </c>
      <c r="K192" s="5"/>
      <c r="L192" s="5"/>
      <c r="M192" s="56" t="s">
        <v>34</v>
      </c>
      <c r="N192" s="59">
        <v>1442</v>
      </c>
      <c r="O192" s="59">
        <v>1441</v>
      </c>
      <c r="P192" s="59">
        <v>1427</v>
      </c>
      <c r="Q192" s="59">
        <v>1387</v>
      </c>
      <c r="R192" s="59">
        <v>1411</v>
      </c>
      <c r="S192" s="21" t="s">
        <v>34</v>
      </c>
    </row>
    <row r="193" spans="2:19" ht="12.75">
      <c r="B193" s="110" t="s">
        <v>123</v>
      </c>
      <c r="C193" s="106">
        <v>77421</v>
      </c>
      <c r="D193" s="106">
        <v>85768</v>
      </c>
      <c r="E193" s="106">
        <v>94116</v>
      </c>
      <c r="F193" s="106">
        <v>102463</v>
      </c>
      <c r="G193" s="107" t="s">
        <v>0</v>
      </c>
      <c r="H193" s="113">
        <f t="shared" si="13"/>
        <v>89942</v>
      </c>
      <c r="I193" s="22">
        <v>89942</v>
      </c>
      <c r="K193" s="5"/>
      <c r="L193" s="5"/>
      <c r="M193" s="56" t="s">
        <v>35</v>
      </c>
      <c r="N193" s="59">
        <v>12921</v>
      </c>
      <c r="O193" s="59">
        <v>13044</v>
      </c>
      <c r="P193" s="59">
        <v>12854</v>
      </c>
      <c r="Q193" s="59">
        <v>12588</v>
      </c>
      <c r="R193" s="112">
        <v>12588</v>
      </c>
      <c r="S193" s="21" t="s">
        <v>35</v>
      </c>
    </row>
    <row r="194" spans="2:19" ht="12.75">
      <c r="B194" s="110" t="s">
        <v>124</v>
      </c>
      <c r="C194" s="106">
        <v>22627</v>
      </c>
      <c r="D194" s="106">
        <v>22619</v>
      </c>
      <c r="E194" s="106">
        <v>22612</v>
      </c>
      <c r="F194" s="106">
        <v>22604</v>
      </c>
      <c r="G194" s="107" t="s">
        <v>0</v>
      </c>
      <c r="H194" s="113">
        <f t="shared" si="13"/>
        <v>22615.5</v>
      </c>
      <c r="I194" s="22">
        <v>22615.5</v>
      </c>
      <c r="K194" s="5"/>
      <c r="L194" s="5"/>
      <c r="M194" s="56" t="s">
        <v>36</v>
      </c>
      <c r="N194" s="59">
        <v>11823</v>
      </c>
      <c r="O194" s="59">
        <v>11708</v>
      </c>
      <c r="P194" s="59">
        <v>11696</v>
      </c>
      <c r="Q194" s="59">
        <v>11685</v>
      </c>
      <c r="R194" s="59">
        <v>11673</v>
      </c>
      <c r="S194" s="21" t="s">
        <v>36</v>
      </c>
    </row>
    <row r="195" spans="2:19" ht="12.75">
      <c r="B195" s="30"/>
      <c r="C195" s="30"/>
      <c r="D195" s="30"/>
      <c r="E195" s="30"/>
      <c r="F195" s="30"/>
      <c r="G195" s="30"/>
      <c r="H195" s="113"/>
      <c r="I195" s="22"/>
      <c r="K195" s="5"/>
      <c r="L195" s="5"/>
      <c r="M195" s="56" t="s">
        <v>37</v>
      </c>
      <c r="N195" s="59">
        <v>229351</v>
      </c>
      <c r="O195" s="59">
        <v>231651</v>
      </c>
      <c r="P195" s="59">
        <v>225591</v>
      </c>
      <c r="Q195" s="59">
        <v>223158</v>
      </c>
      <c r="R195" s="59">
        <v>227932</v>
      </c>
      <c r="S195" s="21" t="s">
        <v>37</v>
      </c>
    </row>
    <row r="196" spans="2:19" ht="12.75">
      <c r="B196" s="108" t="s">
        <v>107</v>
      </c>
      <c r="C196" s="30"/>
      <c r="D196" s="30"/>
      <c r="E196" s="30"/>
      <c r="F196" s="30"/>
      <c r="G196" s="30"/>
      <c r="H196" s="113"/>
      <c r="I196" s="22"/>
      <c r="K196" s="5"/>
      <c r="L196" s="5"/>
      <c r="M196" s="56" t="s">
        <v>22</v>
      </c>
      <c r="N196" s="59">
        <v>98698</v>
      </c>
      <c r="O196" s="59">
        <v>96831</v>
      </c>
      <c r="P196" s="59">
        <v>94925</v>
      </c>
      <c r="Q196" s="59">
        <v>93044</v>
      </c>
      <c r="R196" s="59">
        <v>91924</v>
      </c>
      <c r="S196" s="21" t="s">
        <v>22</v>
      </c>
    </row>
    <row r="197" spans="2:19" ht="12.75">
      <c r="B197" s="108" t="s">
        <v>0</v>
      </c>
      <c r="C197" s="108" t="s">
        <v>108</v>
      </c>
      <c r="D197" s="30"/>
      <c r="E197" s="30"/>
      <c r="F197" s="30"/>
      <c r="G197" s="30"/>
      <c r="H197" s="113"/>
      <c r="I197" s="22"/>
      <c r="K197" s="5"/>
      <c r="L197" s="5"/>
      <c r="M197" s="56" t="s">
        <v>38</v>
      </c>
      <c r="N197" s="59">
        <v>20737</v>
      </c>
      <c r="O197" s="59">
        <v>20662</v>
      </c>
      <c r="P197" s="59">
        <v>19641</v>
      </c>
      <c r="Q197" s="59">
        <v>18620</v>
      </c>
      <c r="R197" s="59">
        <v>19213</v>
      </c>
      <c r="S197" s="21" t="s">
        <v>38</v>
      </c>
    </row>
    <row r="198" spans="2:19" ht="12.75">
      <c r="B198" s="30"/>
      <c r="C198" s="30"/>
      <c r="D198" s="30"/>
      <c r="E198" s="30"/>
      <c r="F198" s="30"/>
      <c r="G198" s="30"/>
      <c r="H198" s="113"/>
      <c r="I198" s="22"/>
      <c r="K198" s="5"/>
      <c r="L198" s="5"/>
      <c r="M198" s="56" t="s">
        <v>39</v>
      </c>
      <c r="N198" s="59">
        <v>108591</v>
      </c>
      <c r="O198" s="59">
        <v>109217</v>
      </c>
      <c r="P198" s="59">
        <v>108616</v>
      </c>
      <c r="Q198" s="59">
        <v>107363</v>
      </c>
      <c r="R198" s="59">
        <v>108798</v>
      </c>
      <c r="S198" s="21" t="s">
        <v>39</v>
      </c>
    </row>
    <row r="199" spans="2:19" ht="12.75">
      <c r="B199" s="108" t="s">
        <v>88</v>
      </c>
      <c r="C199" s="108" t="s">
        <v>89</v>
      </c>
      <c r="D199" s="30"/>
      <c r="E199" s="30"/>
      <c r="F199" s="30"/>
      <c r="G199" s="30"/>
      <c r="H199" s="113"/>
      <c r="I199" s="22"/>
      <c r="K199" s="5"/>
      <c r="L199" s="5"/>
      <c r="M199" s="56" t="s">
        <v>40</v>
      </c>
      <c r="N199" s="59">
        <v>5317</v>
      </c>
      <c r="O199" s="59">
        <v>4945</v>
      </c>
      <c r="P199" s="59">
        <v>4451</v>
      </c>
      <c r="Q199" s="59">
        <v>4093</v>
      </c>
      <c r="R199" s="59">
        <v>4093</v>
      </c>
      <c r="S199" s="21" t="s">
        <v>40</v>
      </c>
    </row>
    <row r="200" spans="2:19" ht="12.75">
      <c r="B200" s="108" t="s">
        <v>111</v>
      </c>
      <c r="C200" s="108" t="s">
        <v>34</v>
      </c>
      <c r="D200" s="30"/>
      <c r="E200" s="30"/>
      <c r="F200" s="30"/>
      <c r="G200" s="30"/>
      <c r="H200" s="113"/>
      <c r="I200" s="22"/>
      <c r="K200" s="5"/>
      <c r="L200" s="5"/>
      <c r="M200" s="56" t="s">
        <v>41</v>
      </c>
      <c r="N200" s="59">
        <v>4279</v>
      </c>
      <c r="O200" s="59">
        <v>4065</v>
      </c>
      <c r="P200" s="59">
        <v>3765</v>
      </c>
      <c r="Q200" s="59">
        <v>3873</v>
      </c>
      <c r="R200" s="59">
        <v>3784</v>
      </c>
      <c r="S200" s="21" t="s">
        <v>41</v>
      </c>
    </row>
    <row r="201" spans="2:19" ht="12.75">
      <c r="B201" s="30"/>
      <c r="C201" s="30"/>
      <c r="D201" s="30"/>
      <c r="E201" s="30"/>
      <c r="F201" s="30"/>
      <c r="G201" s="30"/>
      <c r="H201" s="113"/>
      <c r="I201" s="22"/>
      <c r="K201" s="5"/>
      <c r="L201" s="5"/>
      <c r="M201" s="56" t="s">
        <v>42</v>
      </c>
      <c r="N201" s="59">
        <v>11013</v>
      </c>
      <c r="O201" s="59">
        <v>9334</v>
      </c>
      <c r="P201" s="59">
        <v>9407</v>
      </c>
      <c r="Q201" s="59">
        <v>8784</v>
      </c>
      <c r="R201" s="59">
        <v>8320</v>
      </c>
      <c r="S201" s="21" t="s">
        <v>42</v>
      </c>
    </row>
    <row r="202" spans="2:19" ht="12.75">
      <c r="B202" s="110" t="s">
        <v>112</v>
      </c>
      <c r="C202" s="110" t="s">
        <v>60</v>
      </c>
      <c r="D202" s="110" t="s">
        <v>61</v>
      </c>
      <c r="E202" s="110" t="s">
        <v>69</v>
      </c>
      <c r="F202" s="110" t="s">
        <v>70</v>
      </c>
      <c r="G202" s="110" t="s">
        <v>71</v>
      </c>
      <c r="H202" s="113"/>
      <c r="I202" s="22"/>
      <c r="K202" s="5"/>
      <c r="L202" s="5"/>
      <c r="M202" s="56" t="s">
        <v>29</v>
      </c>
      <c r="N202" s="59">
        <v>1195</v>
      </c>
      <c r="O202" s="59">
        <v>1249</v>
      </c>
      <c r="P202" s="59">
        <v>1245</v>
      </c>
      <c r="Q202" s="59">
        <v>1214</v>
      </c>
      <c r="R202" s="59">
        <v>1202</v>
      </c>
      <c r="S202" s="21" t="s">
        <v>29</v>
      </c>
    </row>
    <row r="203" spans="2:19" ht="12.75">
      <c r="B203" s="110" t="s">
        <v>119</v>
      </c>
      <c r="C203" s="106">
        <v>22052</v>
      </c>
      <c r="D203" s="106">
        <v>22285</v>
      </c>
      <c r="E203" s="106">
        <v>22607</v>
      </c>
      <c r="F203" s="106">
        <v>23430</v>
      </c>
      <c r="G203" s="106">
        <v>23463</v>
      </c>
      <c r="H203" s="113">
        <f aca="true" t="shared" si="14" ref="H203:H262">AVERAGE(C203:G203)</f>
        <v>22767.4</v>
      </c>
      <c r="I203" s="22">
        <v>22767.4</v>
      </c>
      <c r="K203" s="5"/>
      <c r="L203" s="5"/>
      <c r="M203" s="56" t="s">
        <v>26</v>
      </c>
      <c r="N203" s="59">
        <v>30521</v>
      </c>
      <c r="O203" s="59">
        <v>29810</v>
      </c>
      <c r="P203" s="59">
        <v>28527</v>
      </c>
      <c r="Q203" s="59">
        <v>28031</v>
      </c>
      <c r="R203" s="59">
        <v>29185</v>
      </c>
      <c r="S203" s="21" t="s">
        <v>26</v>
      </c>
    </row>
    <row r="204" spans="2:19" ht="12.75">
      <c r="B204" s="110" t="s">
        <v>120</v>
      </c>
      <c r="C204" s="106">
        <v>18324</v>
      </c>
      <c r="D204" s="106">
        <v>18478</v>
      </c>
      <c r="E204" s="106">
        <v>18848</v>
      </c>
      <c r="F204" s="106">
        <v>19591</v>
      </c>
      <c r="G204" s="106">
        <v>19536</v>
      </c>
      <c r="H204" s="113">
        <f t="shared" si="14"/>
        <v>18955.4</v>
      </c>
      <c r="I204" s="22">
        <v>18955.4</v>
      </c>
      <c r="K204" s="5"/>
      <c r="L204" s="5"/>
      <c r="M204" s="56" t="s">
        <v>43</v>
      </c>
      <c r="N204" s="59">
        <v>729</v>
      </c>
      <c r="O204" s="59">
        <v>478</v>
      </c>
      <c r="P204" s="59">
        <v>467</v>
      </c>
      <c r="Q204" s="59">
        <v>511</v>
      </c>
      <c r="R204" s="59">
        <v>490</v>
      </c>
      <c r="S204" s="21" t="s">
        <v>43</v>
      </c>
    </row>
    <row r="205" spans="2:19" ht="12.75">
      <c r="B205" s="110" t="s">
        <v>121</v>
      </c>
      <c r="C205" s="106">
        <v>1442</v>
      </c>
      <c r="D205" s="106">
        <v>1441</v>
      </c>
      <c r="E205" s="106">
        <v>1427</v>
      </c>
      <c r="F205" s="106">
        <v>1387</v>
      </c>
      <c r="G205" s="106">
        <v>1411</v>
      </c>
      <c r="H205" s="113">
        <f t="shared" si="14"/>
        <v>1421.6</v>
      </c>
      <c r="I205" s="22">
        <v>1421.6</v>
      </c>
      <c r="K205" s="5"/>
      <c r="L205" s="5"/>
      <c r="M205" s="56" t="s">
        <v>18</v>
      </c>
      <c r="N205" s="59">
        <v>105540</v>
      </c>
      <c r="O205" s="59">
        <v>107262</v>
      </c>
      <c r="P205" s="59">
        <v>104940</v>
      </c>
      <c r="Q205" s="59">
        <v>102199</v>
      </c>
      <c r="R205" s="59">
        <v>98683</v>
      </c>
      <c r="S205" s="21" t="s">
        <v>18</v>
      </c>
    </row>
    <row r="206" spans="2:19" ht="12.75">
      <c r="B206" s="110" t="s">
        <v>122</v>
      </c>
      <c r="C206" s="106">
        <v>1398</v>
      </c>
      <c r="D206" s="106">
        <v>1491</v>
      </c>
      <c r="E206" s="106">
        <v>1376</v>
      </c>
      <c r="F206" s="106">
        <v>1467</v>
      </c>
      <c r="G206" s="106">
        <v>1518</v>
      </c>
      <c r="H206" s="113">
        <f t="shared" si="14"/>
        <v>1450</v>
      </c>
      <c r="I206" s="22">
        <v>1450</v>
      </c>
      <c r="K206" s="5"/>
      <c r="L206" s="5"/>
      <c r="M206" s="56" t="s">
        <v>44</v>
      </c>
      <c r="N206" s="59">
        <v>29775</v>
      </c>
      <c r="O206" s="59">
        <v>28757</v>
      </c>
      <c r="P206" s="59">
        <v>28280</v>
      </c>
      <c r="Q206" s="59">
        <v>27453</v>
      </c>
      <c r="R206" s="59">
        <v>27453</v>
      </c>
      <c r="S206" s="21" t="s">
        <v>44</v>
      </c>
    </row>
    <row r="207" spans="2:19" ht="12.75">
      <c r="B207" s="110" t="s">
        <v>123</v>
      </c>
      <c r="C207" s="106">
        <v>548</v>
      </c>
      <c r="D207" s="106">
        <v>549</v>
      </c>
      <c r="E207" s="106">
        <v>646</v>
      </c>
      <c r="F207" s="106">
        <v>670</v>
      </c>
      <c r="G207" s="106">
        <v>682</v>
      </c>
      <c r="H207" s="113">
        <f t="shared" si="14"/>
        <v>619</v>
      </c>
      <c r="I207" s="22">
        <v>619</v>
      </c>
      <c r="K207" s="5"/>
      <c r="L207" s="5"/>
      <c r="M207" s="56" t="s">
        <v>25</v>
      </c>
      <c r="N207" s="59">
        <v>153691</v>
      </c>
      <c r="O207" s="59">
        <v>137226</v>
      </c>
      <c r="P207" s="59">
        <v>118163</v>
      </c>
      <c r="Q207" s="59">
        <v>115386</v>
      </c>
      <c r="R207" s="59">
        <v>119783</v>
      </c>
      <c r="S207" s="21" t="s">
        <v>25</v>
      </c>
    </row>
    <row r="208" spans="2:19" ht="12.75">
      <c r="B208" s="110" t="s">
        <v>124</v>
      </c>
      <c r="C208" s="106">
        <v>340</v>
      </c>
      <c r="D208" s="106">
        <v>325</v>
      </c>
      <c r="E208" s="106">
        <v>310</v>
      </c>
      <c r="F208" s="106">
        <v>315</v>
      </c>
      <c r="G208" s="106">
        <v>315</v>
      </c>
      <c r="H208" s="113">
        <f t="shared" si="14"/>
        <v>321</v>
      </c>
      <c r="I208" s="22">
        <v>321</v>
      </c>
      <c r="K208" s="5"/>
      <c r="L208" s="5"/>
      <c r="M208" s="56" t="s">
        <v>27</v>
      </c>
      <c r="N208" s="59">
        <v>17245</v>
      </c>
      <c r="O208" s="59">
        <v>17220</v>
      </c>
      <c r="P208" s="59">
        <v>17380</v>
      </c>
      <c r="Q208" s="59">
        <v>17349</v>
      </c>
      <c r="R208" s="59">
        <v>18114</v>
      </c>
      <c r="S208" s="21" t="s">
        <v>27</v>
      </c>
    </row>
    <row r="209" spans="2:19" ht="12.75">
      <c r="B209" s="30"/>
      <c r="C209" s="30"/>
      <c r="D209" s="30"/>
      <c r="E209" s="30"/>
      <c r="F209" s="30"/>
      <c r="G209" s="30"/>
      <c r="H209" s="113"/>
      <c r="I209" s="22"/>
      <c r="K209" s="5"/>
      <c r="L209" s="5"/>
      <c r="M209" s="56" t="s">
        <v>45</v>
      </c>
      <c r="N209" s="59">
        <v>96243</v>
      </c>
      <c r="O209" s="59">
        <v>95100</v>
      </c>
      <c r="P209" s="59">
        <v>92804</v>
      </c>
      <c r="Q209" s="59">
        <v>91844</v>
      </c>
      <c r="R209" s="59">
        <v>89391</v>
      </c>
      <c r="S209" s="21" t="s">
        <v>45</v>
      </c>
    </row>
    <row r="210" spans="2:19" ht="12.75">
      <c r="B210" s="108" t="s">
        <v>107</v>
      </c>
      <c r="C210" s="30"/>
      <c r="D210" s="30"/>
      <c r="E210" s="30"/>
      <c r="F210" s="30"/>
      <c r="G210" s="30"/>
      <c r="H210" s="113"/>
      <c r="I210" s="22"/>
      <c r="K210" s="5"/>
      <c r="L210" s="5"/>
      <c r="M210" s="56" t="s">
        <v>23</v>
      </c>
      <c r="N210" s="59">
        <v>4728</v>
      </c>
      <c r="O210" s="59">
        <v>4221</v>
      </c>
      <c r="P210" s="59">
        <v>3610</v>
      </c>
      <c r="Q210" s="59">
        <v>3484</v>
      </c>
      <c r="R210" s="59">
        <v>3413</v>
      </c>
      <c r="S210" s="21" t="s">
        <v>23</v>
      </c>
    </row>
    <row r="211" spans="2:19" ht="12.75">
      <c r="B211" s="108" t="s">
        <v>0</v>
      </c>
      <c r="C211" s="108" t="s">
        <v>108</v>
      </c>
      <c r="D211" s="30"/>
      <c r="E211" s="30"/>
      <c r="F211" s="30"/>
      <c r="G211" s="30"/>
      <c r="H211" s="113"/>
      <c r="I211" s="22"/>
      <c r="K211" s="5"/>
      <c r="L211" s="5"/>
      <c r="M211" s="56" t="s">
        <v>46</v>
      </c>
      <c r="N211" s="59">
        <v>7903</v>
      </c>
      <c r="O211" s="59">
        <v>6674</v>
      </c>
      <c r="P211" s="59">
        <v>7262</v>
      </c>
      <c r="Q211" s="59">
        <v>7327</v>
      </c>
      <c r="R211" s="59">
        <v>7381</v>
      </c>
      <c r="S211" s="21" t="s">
        <v>46</v>
      </c>
    </row>
    <row r="212" spans="2:19" ht="12.75">
      <c r="B212" s="30"/>
      <c r="C212" s="30"/>
      <c r="D212" s="30"/>
      <c r="E212" s="30"/>
      <c r="F212" s="30"/>
      <c r="G212" s="30"/>
      <c r="H212" s="113"/>
      <c r="I212" s="22"/>
      <c r="K212" s="5"/>
      <c r="L212" s="5"/>
      <c r="M212" s="56" t="s">
        <v>24</v>
      </c>
      <c r="N212" s="59">
        <v>15871</v>
      </c>
      <c r="O212" s="59">
        <v>15433</v>
      </c>
      <c r="P212" s="59">
        <v>15151</v>
      </c>
      <c r="Q212" s="59">
        <v>15343</v>
      </c>
      <c r="R212" s="59">
        <v>14507</v>
      </c>
      <c r="S212" s="21" t="s">
        <v>24</v>
      </c>
    </row>
    <row r="213" spans="2:19" ht="12.75">
      <c r="B213" s="108" t="s">
        <v>88</v>
      </c>
      <c r="C213" s="108" t="s">
        <v>89</v>
      </c>
      <c r="D213" s="30"/>
      <c r="E213" s="30"/>
      <c r="F213" s="30"/>
      <c r="G213" s="30"/>
      <c r="H213" s="113"/>
      <c r="I213" s="22"/>
      <c r="K213" s="5"/>
      <c r="L213" s="5"/>
      <c r="M213" s="56" t="s">
        <v>47</v>
      </c>
      <c r="N213" s="59">
        <v>16566</v>
      </c>
      <c r="O213" s="59">
        <v>15918</v>
      </c>
      <c r="P213" s="59">
        <v>15346</v>
      </c>
      <c r="Q213" s="59">
        <v>15225</v>
      </c>
      <c r="R213" s="112">
        <v>15225</v>
      </c>
      <c r="S213" s="21" t="s">
        <v>47</v>
      </c>
    </row>
    <row r="214" spans="2:19" ht="12.75">
      <c r="B214" s="108" t="s">
        <v>111</v>
      </c>
      <c r="C214" s="108" t="s">
        <v>35</v>
      </c>
      <c r="D214" s="30"/>
      <c r="E214" s="30"/>
      <c r="F214" s="30"/>
      <c r="G214" s="30"/>
      <c r="H214" s="113"/>
      <c r="I214" s="22"/>
      <c r="K214" s="5"/>
      <c r="L214" s="5"/>
      <c r="M214" s="56" t="s">
        <v>21</v>
      </c>
      <c r="N214" s="59">
        <v>50911</v>
      </c>
      <c r="O214" s="59">
        <v>50740</v>
      </c>
      <c r="P214" s="59">
        <v>51267</v>
      </c>
      <c r="Q214" s="59">
        <v>54518</v>
      </c>
      <c r="R214" s="59">
        <v>54419</v>
      </c>
      <c r="S214" s="21" t="s">
        <v>21</v>
      </c>
    </row>
    <row r="215" spans="2:18" ht="12.75">
      <c r="B215" s="30"/>
      <c r="C215" s="30"/>
      <c r="D215" s="30"/>
      <c r="E215" s="30"/>
      <c r="F215" s="30"/>
      <c r="G215" s="30"/>
      <c r="H215" s="113"/>
      <c r="I215" s="22"/>
      <c r="K215" s="5"/>
      <c r="L215" s="5"/>
      <c r="M215" s="5"/>
      <c r="N215" s="5"/>
      <c r="O215" s="5"/>
      <c r="P215" s="5"/>
      <c r="Q215" s="5"/>
      <c r="R215" s="5"/>
    </row>
    <row r="216" spans="2:18" ht="12.75">
      <c r="B216" s="110" t="s">
        <v>112</v>
      </c>
      <c r="C216" s="110" t="s">
        <v>60</v>
      </c>
      <c r="D216" s="110" t="s">
        <v>61</v>
      </c>
      <c r="E216" s="110" t="s">
        <v>69</v>
      </c>
      <c r="F216" s="110" t="s">
        <v>70</v>
      </c>
      <c r="G216" s="110" t="s">
        <v>71</v>
      </c>
      <c r="H216" s="113"/>
      <c r="I216" s="22"/>
      <c r="K216" s="5"/>
      <c r="L216" s="5"/>
      <c r="M216" s="5"/>
      <c r="N216" s="5"/>
      <c r="O216" s="5"/>
      <c r="P216" s="5"/>
      <c r="Q216" s="5"/>
      <c r="R216" s="5"/>
    </row>
    <row r="217" spans="2:17" ht="12.75">
      <c r="B217" s="110" t="s">
        <v>119</v>
      </c>
      <c r="C217" s="106">
        <v>443858</v>
      </c>
      <c r="D217" s="106">
        <v>439061</v>
      </c>
      <c r="E217" s="106">
        <v>452976</v>
      </c>
      <c r="F217" s="106">
        <v>462299</v>
      </c>
      <c r="G217" s="107" t="s">
        <v>0</v>
      </c>
      <c r="H217" s="113">
        <f t="shared" si="14"/>
        <v>449548.5</v>
      </c>
      <c r="I217" s="22">
        <v>449548.5</v>
      </c>
      <c r="K217" s="5"/>
      <c r="L217" s="5"/>
      <c r="M217" s="5"/>
      <c r="N217" s="5"/>
      <c r="O217" s="5"/>
      <c r="P217" s="5"/>
      <c r="Q217" s="5"/>
    </row>
    <row r="218" spans="2:18" ht="12.75">
      <c r="B218" s="110" t="s">
        <v>120</v>
      </c>
      <c r="C218" s="106">
        <v>386710</v>
      </c>
      <c r="D218" s="106">
        <v>381107</v>
      </c>
      <c r="E218" s="106">
        <v>392612</v>
      </c>
      <c r="F218" s="106">
        <v>403169</v>
      </c>
      <c r="G218" s="107" t="s">
        <v>0</v>
      </c>
      <c r="H218" s="113">
        <f t="shared" si="14"/>
        <v>390899.5</v>
      </c>
      <c r="I218" s="22">
        <v>390899.5</v>
      </c>
      <c r="K218" s="5"/>
      <c r="L218" s="5"/>
      <c r="M218" s="52" t="s">
        <v>107</v>
      </c>
      <c r="N218" s="53"/>
      <c r="O218" s="53"/>
      <c r="P218" s="53"/>
      <c r="Q218" s="53"/>
      <c r="R218" s="53"/>
    </row>
    <row r="219" spans="2:18" ht="12.75">
      <c r="B219" s="110" t="s">
        <v>121</v>
      </c>
      <c r="C219" s="106">
        <v>12921</v>
      </c>
      <c r="D219" s="106">
        <v>13044</v>
      </c>
      <c r="E219" s="106">
        <v>12854</v>
      </c>
      <c r="F219" s="106">
        <v>12588</v>
      </c>
      <c r="G219" s="107" t="s">
        <v>0</v>
      </c>
      <c r="H219" s="113">
        <f t="shared" si="14"/>
        <v>12851.75</v>
      </c>
      <c r="I219" s="22">
        <v>12851.75</v>
      </c>
      <c r="K219" s="5"/>
      <c r="L219" s="5"/>
      <c r="M219" s="52" t="s">
        <v>0</v>
      </c>
      <c r="N219" s="52" t="s">
        <v>108</v>
      </c>
      <c r="O219" s="53"/>
      <c r="P219" s="53"/>
      <c r="Q219" s="53"/>
      <c r="R219" s="53"/>
    </row>
    <row r="220" spans="2:17" ht="12.75">
      <c r="B220" s="110" t="s">
        <v>122</v>
      </c>
      <c r="C220" s="106">
        <v>30301</v>
      </c>
      <c r="D220" s="106">
        <v>30883</v>
      </c>
      <c r="E220" s="106">
        <v>32472</v>
      </c>
      <c r="F220" s="106">
        <v>32252</v>
      </c>
      <c r="G220" s="107" t="s">
        <v>0</v>
      </c>
      <c r="H220" s="113">
        <f t="shared" si="14"/>
        <v>31477</v>
      </c>
      <c r="I220" s="22">
        <v>31477</v>
      </c>
      <c r="K220" s="5"/>
      <c r="L220" s="5"/>
      <c r="M220" s="5"/>
      <c r="N220" s="5"/>
      <c r="O220" s="5"/>
      <c r="P220" s="5"/>
      <c r="Q220" s="5"/>
    </row>
    <row r="221" spans="2:18" ht="12.75">
      <c r="B221" s="110" t="s">
        <v>123</v>
      </c>
      <c r="C221" s="106">
        <v>7610</v>
      </c>
      <c r="D221" s="106">
        <v>7715</v>
      </c>
      <c r="E221" s="106">
        <v>8392</v>
      </c>
      <c r="F221" s="106">
        <v>8167</v>
      </c>
      <c r="G221" s="107" t="s">
        <v>0</v>
      </c>
      <c r="H221" s="113">
        <f t="shared" si="14"/>
        <v>7971</v>
      </c>
      <c r="I221" s="22">
        <v>7971</v>
      </c>
      <c r="K221" s="5"/>
      <c r="L221" s="5"/>
      <c r="M221" s="52" t="s">
        <v>88</v>
      </c>
      <c r="N221" s="52" t="s">
        <v>89</v>
      </c>
      <c r="O221" s="53"/>
      <c r="P221" s="53"/>
      <c r="Q221" s="53"/>
      <c r="R221" s="53"/>
    </row>
    <row r="222" spans="2:18" ht="12.75">
      <c r="B222" s="110" t="s">
        <v>124</v>
      </c>
      <c r="C222" s="106">
        <v>6316</v>
      </c>
      <c r="D222" s="106">
        <v>6311</v>
      </c>
      <c r="E222" s="106">
        <v>6647</v>
      </c>
      <c r="F222" s="106">
        <v>6123</v>
      </c>
      <c r="G222" s="107" t="s">
        <v>0</v>
      </c>
      <c r="H222" s="113">
        <f t="shared" si="14"/>
        <v>6349.25</v>
      </c>
      <c r="I222" s="22">
        <v>6349.25</v>
      </c>
      <c r="K222" s="5"/>
      <c r="L222" s="5"/>
      <c r="M222" s="52" t="s">
        <v>66</v>
      </c>
      <c r="N222" s="52" t="s">
        <v>122</v>
      </c>
      <c r="O222" s="53"/>
      <c r="P222" s="53"/>
      <c r="Q222" s="53"/>
      <c r="R222" s="53"/>
    </row>
    <row r="223" spans="2:17" ht="12.75">
      <c r="B223" s="30"/>
      <c r="C223" s="30"/>
      <c r="D223" s="30"/>
      <c r="E223" s="30"/>
      <c r="F223" s="30"/>
      <c r="G223" s="30"/>
      <c r="H223" s="113"/>
      <c r="I223" s="22"/>
      <c r="K223" s="5"/>
      <c r="L223" s="5"/>
      <c r="M223" s="5"/>
      <c r="N223" s="5"/>
      <c r="O223" s="5"/>
      <c r="P223" s="5"/>
      <c r="Q223" s="5"/>
    </row>
    <row r="224" spans="2:18" ht="12.75">
      <c r="B224" s="108" t="s">
        <v>107</v>
      </c>
      <c r="C224" s="30"/>
      <c r="D224" s="30"/>
      <c r="E224" s="30"/>
      <c r="F224" s="30"/>
      <c r="G224" s="30"/>
      <c r="H224" s="113"/>
      <c r="I224" s="22"/>
      <c r="K224" s="5"/>
      <c r="L224" s="5"/>
      <c r="M224" s="56" t="s">
        <v>67</v>
      </c>
      <c r="N224" s="56" t="s">
        <v>60</v>
      </c>
      <c r="O224" s="56" t="s">
        <v>61</v>
      </c>
      <c r="P224" s="56" t="s">
        <v>69</v>
      </c>
      <c r="Q224" s="56" t="s">
        <v>70</v>
      </c>
      <c r="R224" s="56" t="s">
        <v>71</v>
      </c>
    </row>
    <row r="225" spans="2:18" ht="12.75">
      <c r="B225" s="108" t="s">
        <v>0</v>
      </c>
      <c r="C225" s="108" t="s">
        <v>108</v>
      </c>
      <c r="D225" s="30"/>
      <c r="E225" s="30"/>
      <c r="F225" s="30"/>
      <c r="G225" s="30"/>
      <c r="H225" s="113"/>
      <c r="I225" s="22"/>
      <c r="K225" s="5"/>
      <c r="L225" s="5"/>
      <c r="M225" s="56" t="s">
        <v>72</v>
      </c>
      <c r="N225" s="59">
        <v>1065349</v>
      </c>
      <c r="O225" s="59">
        <v>1038897</v>
      </c>
      <c r="P225" s="59">
        <v>1020121</v>
      </c>
      <c r="Q225" s="59">
        <v>1020844</v>
      </c>
      <c r="R225" s="57" t="s">
        <v>0</v>
      </c>
    </row>
    <row r="226" spans="2:18" ht="12.75">
      <c r="B226" s="30"/>
      <c r="C226" s="30"/>
      <c r="D226" s="30"/>
      <c r="E226" s="30"/>
      <c r="F226" s="30"/>
      <c r="G226" s="30"/>
      <c r="H226" s="113"/>
      <c r="I226" s="22"/>
      <c r="K226" s="5"/>
      <c r="L226" s="5"/>
      <c r="M226" s="56" t="s">
        <v>95</v>
      </c>
      <c r="N226" s="59">
        <v>938546</v>
      </c>
      <c r="O226" s="59">
        <v>912292</v>
      </c>
      <c r="P226" s="59">
        <v>891810</v>
      </c>
      <c r="Q226" s="59">
        <v>893551</v>
      </c>
      <c r="R226" s="57" t="s">
        <v>0</v>
      </c>
    </row>
    <row r="227" spans="2:19" ht="12.75">
      <c r="B227" s="108" t="s">
        <v>88</v>
      </c>
      <c r="C227" s="108" t="s">
        <v>89</v>
      </c>
      <c r="D227" s="30"/>
      <c r="E227" s="30"/>
      <c r="F227" s="30"/>
      <c r="G227" s="30"/>
      <c r="H227" s="113"/>
      <c r="I227" s="22"/>
      <c r="K227" s="5"/>
      <c r="L227" s="5"/>
      <c r="M227" s="56" t="s">
        <v>31</v>
      </c>
      <c r="N227" s="59">
        <v>1058</v>
      </c>
      <c r="O227" s="59">
        <v>1028</v>
      </c>
      <c r="P227" s="59">
        <v>1095</v>
      </c>
      <c r="Q227" s="59">
        <v>1151</v>
      </c>
      <c r="R227" s="59">
        <v>1196</v>
      </c>
      <c r="S227" s="21" t="s">
        <v>31</v>
      </c>
    </row>
    <row r="228" spans="2:19" ht="12.75">
      <c r="B228" s="108" t="s">
        <v>111</v>
      </c>
      <c r="C228" s="108" t="s">
        <v>36</v>
      </c>
      <c r="D228" s="30"/>
      <c r="E228" s="30"/>
      <c r="F228" s="30"/>
      <c r="G228" s="30"/>
      <c r="H228" s="113"/>
      <c r="I228" s="22"/>
      <c r="K228" s="5"/>
      <c r="L228" s="5"/>
      <c r="M228" s="56" t="s">
        <v>32</v>
      </c>
      <c r="N228" s="59">
        <v>25233</v>
      </c>
      <c r="O228" s="59">
        <v>25413</v>
      </c>
      <c r="P228" s="59">
        <v>24777</v>
      </c>
      <c r="Q228" s="59">
        <v>23965</v>
      </c>
      <c r="R228" s="59">
        <v>23777</v>
      </c>
      <c r="S228" s="21" t="s">
        <v>32</v>
      </c>
    </row>
    <row r="229" spans="2:19" ht="12.75">
      <c r="B229" s="30"/>
      <c r="C229" s="30"/>
      <c r="D229" s="30"/>
      <c r="E229" s="30"/>
      <c r="F229" s="30"/>
      <c r="G229" s="30"/>
      <c r="H229" s="113"/>
      <c r="I229" s="22"/>
      <c r="K229" s="5"/>
      <c r="L229" s="5"/>
      <c r="M229" s="56" t="s">
        <v>20</v>
      </c>
      <c r="N229" s="59">
        <v>2042</v>
      </c>
      <c r="O229" s="59">
        <v>1964</v>
      </c>
      <c r="P229" s="59">
        <v>2084</v>
      </c>
      <c r="Q229" s="59">
        <v>2096</v>
      </c>
      <c r="R229" s="59">
        <v>2146</v>
      </c>
      <c r="S229" s="21" t="s">
        <v>20</v>
      </c>
    </row>
    <row r="230" spans="2:19" ht="12.75">
      <c r="B230" s="110" t="s">
        <v>112</v>
      </c>
      <c r="C230" s="110" t="s">
        <v>60</v>
      </c>
      <c r="D230" s="110" t="s">
        <v>61</v>
      </c>
      <c r="E230" s="110" t="s">
        <v>69</v>
      </c>
      <c r="F230" s="110" t="s">
        <v>70</v>
      </c>
      <c r="G230" s="110" t="s">
        <v>71</v>
      </c>
      <c r="H230" s="113"/>
      <c r="I230" s="22"/>
      <c r="K230" s="5"/>
      <c r="L230" s="5"/>
      <c r="M230" s="56" t="s">
        <v>33</v>
      </c>
      <c r="N230" s="59">
        <v>6655</v>
      </c>
      <c r="O230" s="59">
        <v>5851</v>
      </c>
      <c r="P230" s="59">
        <v>5719</v>
      </c>
      <c r="Q230" s="59">
        <v>5638</v>
      </c>
      <c r="R230" s="59">
        <v>5580</v>
      </c>
      <c r="S230" s="21" t="s">
        <v>33</v>
      </c>
    </row>
    <row r="231" spans="2:19" ht="12.75">
      <c r="B231" s="110" t="s">
        <v>119</v>
      </c>
      <c r="C231" s="106">
        <v>294859</v>
      </c>
      <c r="D231" s="106">
        <v>294251</v>
      </c>
      <c r="E231" s="106">
        <v>293626</v>
      </c>
      <c r="F231" s="106">
        <v>294540</v>
      </c>
      <c r="G231" s="106">
        <v>293226</v>
      </c>
      <c r="H231" s="113">
        <f t="shared" si="14"/>
        <v>294100.4</v>
      </c>
      <c r="I231" s="22">
        <v>294100.4</v>
      </c>
      <c r="K231" s="5"/>
      <c r="L231" s="5"/>
      <c r="M231" s="56" t="s">
        <v>73</v>
      </c>
      <c r="N231" s="59">
        <v>40648</v>
      </c>
      <c r="O231" s="59">
        <v>32627</v>
      </c>
      <c r="P231" s="59">
        <v>32221</v>
      </c>
      <c r="Q231" s="59">
        <v>30813</v>
      </c>
      <c r="R231" s="112">
        <v>30813</v>
      </c>
      <c r="S231" s="21" t="s">
        <v>73</v>
      </c>
    </row>
    <row r="232" spans="2:19" ht="12.75">
      <c r="B232" s="110" t="s">
        <v>120</v>
      </c>
      <c r="C232" s="106">
        <v>42161</v>
      </c>
      <c r="D232" s="106">
        <v>42983</v>
      </c>
      <c r="E232" s="106">
        <v>42622</v>
      </c>
      <c r="F232" s="106">
        <v>43748</v>
      </c>
      <c r="G232" s="106">
        <v>42618</v>
      </c>
      <c r="H232" s="113">
        <f t="shared" si="14"/>
        <v>42826.4</v>
      </c>
      <c r="I232" s="22">
        <v>42826.4</v>
      </c>
      <c r="K232" s="5"/>
      <c r="L232" s="5"/>
      <c r="M232" s="56" t="s">
        <v>34</v>
      </c>
      <c r="N232" s="59">
        <v>1398</v>
      </c>
      <c r="O232" s="59">
        <v>1491</v>
      </c>
      <c r="P232" s="59">
        <v>1376</v>
      </c>
      <c r="Q232" s="59">
        <v>1467</v>
      </c>
      <c r="R232" s="59">
        <v>1518</v>
      </c>
      <c r="S232" s="21" t="s">
        <v>34</v>
      </c>
    </row>
    <row r="233" spans="2:19" ht="12.75">
      <c r="B233" s="110" t="s">
        <v>121</v>
      </c>
      <c r="C233" s="106">
        <v>11823</v>
      </c>
      <c r="D233" s="106">
        <v>11708</v>
      </c>
      <c r="E233" s="106">
        <v>11696</v>
      </c>
      <c r="F233" s="106">
        <v>11685</v>
      </c>
      <c r="G233" s="106">
        <v>11673</v>
      </c>
      <c r="H233" s="113">
        <f t="shared" si="14"/>
        <v>11717</v>
      </c>
      <c r="I233" s="22">
        <v>11717</v>
      </c>
      <c r="K233" s="5"/>
      <c r="L233" s="5"/>
      <c r="M233" s="56" t="s">
        <v>35</v>
      </c>
      <c r="N233" s="59">
        <v>30301</v>
      </c>
      <c r="O233" s="59">
        <v>30883</v>
      </c>
      <c r="P233" s="59">
        <v>32472</v>
      </c>
      <c r="Q233" s="59">
        <v>32252</v>
      </c>
      <c r="R233" s="112">
        <v>32252</v>
      </c>
      <c r="S233" s="21" t="s">
        <v>35</v>
      </c>
    </row>
    <row r="234" spans="2:19" ht="12.75">
      <c r="B234" s="110" t="s">
        <v>122</v>
      </c>
      <c r="C234" s="106">
        <v>224556</v>
      </c>
      <c r="D234" s="106">
        <v>223327</v>
      </c>
      <c r="E234" s="106">
        <v>223099</v>
      </c>
      <c r="F234" s="106">
        <v>222922</v>
      </c>
      <c r="G234" s="106">
        <v>222746</v>
      </c>
      <c r="H234" s="113">
        <f t="shared" si="14"/>
        <v>223330</v>
      </c>
      <c r="I234" s="22">
        <v>223330</v>
      </c>
      <c r="K234" s="5"/>
      <c r="L234" s="5"/>
      <c r="M234" s="56" t="s">
        <v>36</v>
      </c>
      <c r="N234" s="59">
        <v>224556</v>
      </c>
      <c r="O234" s="59">
        <v>223327</v>
      </c>
      <c r="P234" s="59">
        <v>223099</v>
      </c>
      <c r="Q234" s="59">
        <v>222922</v>
      </c>
      <c r="R234" s="59">
        <v>222746</v>
      </c>
      <c r="S234" s="21" t="s">
        <v>36</v>
      </c>
    </row>
    <row r="235" spans="2:19" ht="12.75">
      <c r="B235" s="110" t="s">
        <v>123</v>
      </c>
      <c r="C235" s="106">
        <v>14540</v>
      </c>
      <c r="D235" s="106">
        <v>14524</v>
      </c>
      <c r="E235" s="106">
        <v>14508</v>
      </c>
      <c r="F235" s="106">
        <v>14492</v>
      </c>
      <c r="G235" s="106">
        <v>14505</v>
      </c>
      <c r="H235" s="113">
        <f t="shared" si="14"/>
        <v>14513.8</v>
      </c>
      <c r="I235" s="22">
        <v>14513.8</v>
      </c>
      <c r="K235" s="5"/>
      <c r="L235" s="5"/>
      <c r="M235" s="56" t="s">
        <v>37</v>
      </c>
      <c r="N235" s="59">
        <v>128179</v>
      </c>
      <c r="O235" s="59">
        <v>116910</v>
      </c>
      <c r="P235" s="59">
        <v>112521</v>
      </c>
      <c r="Q235" s="59">
        <v>110671</v>
      </c>
      <c r="R235" s="59">
        <v>107206</v>
      </c>
      <c r="S235" s="21" t="s">
        <v>37</v>
      </c>
    </row>
    <row r="236" spans="2:19" ht="12.75">
      <c r="B236" s="110" t="s">
        <v>124</v>
      </c>
      <c r="C236" s="106">
        <v>1779</v>
      </c>
      <c r="D236" s="106">
        <v>1709</v>
      </c>
      <c r="E236" s="106">
        <v>1701</v>
      </c>
      <c r="F236" s="106">
        <v>1692</v>
      </c>
      <c r="G236" s="106">
        <v>1684</v>
      </c>
      <c r="H236" s="113">
        <f t="shared" si="14"/>
        <v>1713</v>
      </c>
      <c r="I236" s="22">
        <v>1713</v>
      </c>
      <c r="K236" s="5"/>
      <c r="L236" s="5"/>
      <c r="M236" s="56" t="s">
        <v>22</v>
      </c>
      <c r="N236" s="59">
        <v>151639</v>
      </c>
      <c r="O236" s="59">
        <v>145866</v>
      </c>
      <c r="P236" s="59">
        <v>141967</v>
      </c>
      <c r="Q236" s="59">
        <v>138075</v>
      </c>
      <c r="R236" s="59">
        <v>137514</v>
      </c>
      <c r="S236" s="21" t="s">
        <v>22</v>
      </c>
    </row>
    <row r="237" spans="2:19" ht="12.75">
      <c r="B237" s="30"/>
      <c r="C237" s="30"/>
      <c r="D237" s="30"/>
      <c r="E237" s="30"/>
      <c r="F237" s="30"/>
      <c r="G237" s="30"/>
      <c r="H237" s="113"/>
      <c r="I237" s="22"/>
      <c r="K237" s="5"/>
      <c r="L237" s="5"/>
      <c r="M237" s="56" t="s">
        <v>38</v>
      </c>
      <c r="N237" s="59">
        <v>8813</v>
      </c>
      <c r="O237" s="59">
        <v>8863</v>
      </c>
      <c r="P237" s="59">
        <v>9388</v>
      </c>
      <c r="Q237" s="59">
        <v>8613</v>
      </c>
      <c r="R237" s="59">
        <v>8313</v>
      </c>
      <c r="S237" s="21" t="s">
        <v>38</v>
      </c>
    </row>
    <row r="238" spans="2:19" ht="12.75">
      <c r="B238" s="108" t="s">
        <v>107</v>
      </c>
      <c r="C238" s="30"/>
      <c r="D238" s="30"/>
      <c r="E238" s="30"/>
      <c r="F238" s="30"/>
      <c r="G238" s="30"/>
      <c r="H238" s="113"/>
      <c r="I238" s="22"/>
      <c r="K238" s="5"/>
      <c r="L238" s="5"/>
      <c r="M238" s="56" t="s">
        <v>39</v>
      </c>
      <c r="N238" s="59">
        <v>143904</v>
      </c>
      <c r="O238" s="59">
        <v>144221</v>
      </c>
      <c r="P238" s="59">
        <v>128099</v>
      </c>
      <c r="Q238" s="59">
        <v>132155</v>
      </c>
      <c r="R238" s="59">
        <v>131269</v>
      </c>
      <c r="S238" s="21" t="s">
        <v>39</v>
      </c>
    </row>
    <row r="239" spans="2:19" ht="12.75">
      <c r="B239" s="108" t="s">
        <v>0</v>
      </c>
      <c r="C239" s="108" t="s">
        <v>108</v>
      </c>
      <c r="D239" s="30"/>
      <c r="E239" s="30"/>
      <c r="F239" s="30"/>
      <c r="G239" s="30"/>
      <c r="H239" s="113"/>
      <c r="I239" s="22"/>
      <c r="K239" s="5"/>
      <c r="L239" s="5"/>
      <c r="M239" s="56" t="s">
        <v>40</v>
      </c>
      <c r="N239" s="59">
        <v>9827</v>
      </c>
      <c r="O239" s="59">
        <v>9842</v>
      </c>
      <c r="P239" s="59">
        <v>9373</v>
      </c>
      <c r="Q239" s="59">
        <v>8434</v>
      </c>
      <c r="R239" s="59">
        <v>8434</v>
      </c>
      <c r="S239" s="21" t="s">
        <v>40</v>
      </c>
    </row>
    <row r="240" spans="2:19" ht="12.75">
      <c r="B240" s="30"/>
      <c r="C240" s="30"/>
      <c r="D240" s="30"/>
      <c r="E240" s="30"/>
      <c r="F240" s="30"/>
      <c r="G240" s="30"/>
      <c r="H240" s="113"/>
      <c r="I240" s="22"/>
      <c r="K240" s="5"/>
      <c r="L240" s="5"/>
      <c r="M240" s="56" t="s">
        <v>41</v>
      </c>
      <c r="N240" s="59">
        <v>1174</v>
      </c>
      <c r="O240" s="59">
        <v>1210</v>
      </c>
      <c r="P240" s="59">
        <v>1260</v>
      </c>
      <c r="Q240" s="59">
        <v>1266</v>
      </c>
      <c r="R240" s="59">
        <v>1362</v>
      </c>
      <c r="S240" s="21" t="s">
        <v>41</v>
      </c>
    </row>
    <row r="241" spans="2:19" ht="12.75">
      <c r="B241" s="108" t="s">
        <v>88</v>
      </c>
      <c r="C241" s="108" t="s">
        <v>89</v>
      </c>
      <c r="D241" s="30"/>
      <c r="E241" s="30"/>
      <c r="F241" s="30"/>
      <c r="G241" s="30"/>
      <c r="H241" s="113"/>
      <c r="I241" s="22"/>
      <c r="K241" s="5"/>
      <c r="L241" s="5"/>
      <c r="M241" s="56" t="s">
        <v>42</v>
      </c>
      <c r="N241" s="59">
        <v>869</v>
      </c>
      <c r="O241" s="59">
        <v>871</v>
      </c>
      <c r="P241" s="59">
        <v>1084</v>
      </c>
      <c r="Q241" s="59">
        <v>1265</v>
      </c>
      <c r="R241" s="59">
        <v>1498</v>
      </c>
      <c r="S241" s="21" t="s">
        <v>42</v>
      </c>
    </row>
    <row r="242" spans="2:19" ht="12.75">
      <c r="B242" s="108" t="s">
        <v>111</v>
      </c>
      <c r="C242" s="108" t="s">
        <v>37</v>
      </c>
      <c r="D242" s="30"/>
      <c r="E242" s="30"/>
      <c r="F242" s="30"/>
      <c r="G242" s="30"/>
      <c r="H242" s="113"/>
      <c r="I242" s="22"/>
      <c r="K242" s="5"/>
      <c r="L242" s="5"/>
      <c r="M242" s="56" t="s">
        <v>29</v>
      </c>
      <c r="N242" s="59">
        <v>142</v>
      </c>
      <c r="O242" s="59">
        <v>148</v>
      </c>
      <c r="P242" s="59">
        <v>131</v>
      </c>
      <c r="Q242" s="59">
        <v>130</v>
      </c>
      <c r="R242" s="59">
        <v>130</v>
      </c>
      <c r="S242" s="21" t="s">
        <v>29</v>
      </c>
    </row>
    <row r="243" spans="2:19" ht="12.75">
      <c r="B243" s="30"/>
      <c r="C243" s="30"/>
      <c r="D243" s="30"/>
      <c r="E243" s="30"/>
      <c r="F243" s="30"/>
      <c r="G243" s="30"/>
      <c r="H243" s="113"/>
      <c r="I243" s="22"/>
      <c r="K243" s="5"/>
      <c r="L243" s="5"/>
      <c r="M243" s="56" t="s">
        <v>26</v>
      </c>
      <c r="N243" s="59">
        <v>20559</v>
      </c>
      <c r="O243" s="59">
        <v>19972</v>
      </c>
      <c r="P243" s="59">
        <v>20452</v>
      </c>
      <c r="Q243" s="59">
        <v>20723</v>
      </c>
      <c r="R243" s="59">
        <v>20862</v>
      </c>
      <c r="S243" s="21" t="s">
        <v>26</v>
      </c>
    </row>
    <row r="244" spans="2:19" ht="12.75">
      <c r="B244" s="110" t="s">
        <v>112</v>
      </c>
      <c r="C244" s="110" t="s">
        <v>60</v>
      </c>
      <c r="D244" s="110" t="s">
        <v>61</v>
      </c>
      <c r="E244" s="110" t="s">
        <v>69</v>
      </c>
      <c r="F244" s="110" t="s">
        <v>70</v>
      </c>
      <c r="G244" s="110" t="s">
        <v>71</v>
      </c>
      <c r="H244" s="113"/>
      <c r="I244" s="22"/>
      <c r="K244" s="5"/>
      <c r="L244" s="5"/>
      <c r="M244" s="56" t="s">
        <v>43</v>
      </c>
      <c r="N244" s="59">
        <v>196</v>
      </c>
      <c r="O244" s="59">
        <v>189</v>
      </c>
      <c r="P244" s="59">
        <v>186</v>
      </c>
      <c r="Q244" s="59">
        <v>174</v>
      </c>
      <c r="R244" s="59">
        <v>170</v>
      </c>
      <c r="S244" s="21" t="s">
        <v>43</v>
      </c>
    </row>
    <row r="245" spans="2:19" ht="12.75">
      <c r="B245" s="110" t="s">
        <v>119</v>
      </c>
      <c r="C245" s="106">
        <v>788069</v>
      </c>
      <c r="D245" s="106">
        <v>776614</v>
      </c>
      <c r="E245" s="106">
        <v>755122</v>
      </c>
      <c r="F245" s="106">
        <v>743789</v>
      </c>
      <c r="G245" s="106">
        <v>757237</v>
      </c>
      <c r="H245" s="113">
        <f>AVERAGE(C245:G245)</f>
        <v>764166.2</v>
      </c>
      <c r="I245" s="22">
        <v>764166.2</v>
      </c>
      <c r="K245" s="5"/>
      <c r="L245" s="5"/>
      <c r="M245" s="56" t="s">
        <v>18</v>
      </c>
      <c r="N245" s="59">
        <v>11755</v>
      </c>
      <c r="O245" s="59">
        <v>10976</v>
      </c>
      <c r="P245" s="59">
        <v>11078</v>
      </c>
      <c r="Q245" s="59">
        <v>11531</v>
      </c>
      <c r="R245" s="59">
        <v>11556</v>
      </c>
      <c r="S245" s="21" t="s">
        <v>18</v>
      </c>
    </row>
    <row r="246" spans="2:19" ht="12.75">
      <c r="B246" s="110" t="s">
        <v>120</v>
      </c>
      <c r="C246" s="106">
        <v>319823</v>
      </c>
      <c r="D246" s="106">
        <v>316495</v>
      </c>
      <c r="E246" s="106">
        <v>308488</v>
      </c>
      <c r="F246" s="106">
        <v>302211</v>
      </c>
      <c r="G246" s="106">
        <v>311994</v>
      </c>
      <c r="H246" s="113">
        <f t="shared" si="14"/>
        <v>311802.2</v>
      </c>
      <c r="I246" s="22">
        <v>311802.2</v>
      </c>
      <c r="K246" s="5"/>
      <c r="L246" s="5"/>
      <c r="M246" s="56" t="s">
        <v>44</v>
      </c>
      <c r="N246" s="59">
        <v>5578</v>
      </c>
      <c r="O246" s="59">
        <v>5621</v>
      </c>
      <c r="P246" s="59">
        <v>5677</v>
      </c>
      <c r="Q246" s="59">
        <v>5569</v>
      </c>
      <c r="R246" s="59">
        <v>5569</v>
      </c>
      <c r="S246" s="21" t="s">
        <v>44</v>
      </c>
    </row>
    <row r="247" spans="2:19" ht="12.75">
      <c r="B247" s="110" t="s">
        <v>121</v>
      </c>
      <c r="C247" s="106">
        <v>229351</v>
      </c>
      <c r="D247" s="106">
        <v>231651</v>
      </c>
      <c r="E247" s="106">
        <v>225591</v>
      </c>
      <c r="F247" s="106">
        <v>223158</v>
      </c>
      <c r="G247" s="106">
        <v>227932</v>
      </c>
      <c r="H247" s="113">
        <f t="shared" si="14"/>
        <v>227536.6</v>
      </c>
      <c r="I247" s="22">
        <v>227536.6</v>
      </c>
      <c r="K247" s="5"/>
      <c r="L247" s="5"/>
      <c r="M247" s="56" t="s">
        <v>25</v>
      </c>
      <c r="N247" s="59">
        <v>3137</v>
      </c>
      <c r="O247" s="59">
        <v>2968</v>
      </c>
      <c r="P247" s="59">
        <v>2872</v>
      </c>
      <c r="Q247" s="59">
        <v>2490</v>
      </c>
      <c r="R247" s="59">
        <v>2332</v>
      </c>
      <c r="S247" s="21" t="s">
        <v>25</v>
      </c>
    </row>
    <row r="248" spans="2:19" ht="12.75">
      <c r="B248" s="110" t="s">
        <v>122</v>
      </c>
      <c r="C248" s="106">
        <v>128179</v>
      </c>
      <c r="D248" s="106">
        <v>116910</v>
      </c>
      <c r="E248" s="106">
        <v>112521</v>
      </c>
      <c r="F248" s="106">
        <v>110671</v>
      </c>
      <c r="G248" s="106">
        <v>107206</v>
      </c>
      <c r="H248" s="113">
        <f t="shared" si="14"/>
        <v>115097.4</v>
      </c>
      <c r="I248" s="22">
        <v>115097.4</v>
      </c>
      <c r="K248" s="5"/>
      <c r="L248" s="5"/>
      <c r="M248" s="56" t="s">
        <v>27</v>
      </c>
      <c r="N248" s="59">
        <v>22206</v>
      </c>
      <c r="O248" s="59">
        <v>21658</v>
      </c>
      <c r="P248" s="59">
        <v>20913</v>
      </c>
      <c r="Q248" s="59">
        <v>20649</v>
      </c>
      <c r="R248" s="59">
        <v>20196</v>
      </c>
      <c r="S248" s="21" t="s">
        <v>27</v>
      </c>
    </row>
    <row r="249" spans="2:19" ht="12.75">
      <c r="B249" s="110" t="s">
        <v>123</v>
      </c>
      <c r="C249" s="106">
        <v>71868</v>
      </c>
      <c r="D249" s="106">
        <v>71930</v>
      </c>
      <c r="E249" s="106">
        <v>68685</v>
      </c>
      <c r="F249" s="106">
        <v>68600</v>
      </c>
      <c r="G249" s="106">
        <v>72284</v>
      </c>
      <c r="H249" s="113">
        <f t="shared" si="14"/>
        <v>70673.4</v>
      </c>
      <c r="I249" s="22">
        <v>70673.4</v>
      </c>
      <c r="K249" s="5"/>
      <c r="L249" s="5"/>
      <c r="M249" s="56" t="s">
        <v>45</v>
      </c>
      <c r="N249" s="59">
        <v>44202</v>
      </c>
      <c r="O249" s="59">
        <v>44696</v>
      </c>
      <c r="P249" s="59">
        <v>46195</v>
      </c>
      <c r="Q249" s="59">
        <v>47795</v>
      </c>
      <c r="R249" s="59">
        <v>50058</v>
      </c>
      <c r="S249" s="21" t="s">
        <v>45</v>
      </c>
    </row>
    <row r="250" spans="2:19" ht="12.75">
      <c r="B250" s="110" t="s">
        <v>124</v>
      </c>
      <c r="C250" s="106">
        <v>38848</v>
      </c>
      <c r="D250" s="106">
        <v>39628</v>
      </c>
      <c r="E250" s="106">
        <v>39837</v>
      </c>
      <c r="F250" s="106">
        <v>39150</v>
      </c>
      <c r="G250" s="106">
        <v>37821</v>
      </c>
      <c r="H250" s="113">
        <f t="shared" si="14"/>
        <v>39056.8</v>
      </c>
      <c r="I250" s="22">
        <v>39056.8</v>
      </c>
      <c r="K250" s="5"/>
      <c r="L250" s="5"/>
      <c r="M250" s="56" t="s">
        <v>23</v>
      </c>
      <c r="N250" s="59">
        <v>2206</v>
      </c>
      <c r="O250" s="59">
        <v>2012</v>
      </c>
      <c r="P250" s="59">
        <v>1882</v>
      </c>
      <c r="Q250" s="59">
        <v>1762</v>
      </c>
      <c r="R250" s="59">
        <v>1864</v>
      </c>
      <c r="S250" s="21" t="s">
        <v>23</v>
      </c>
    </row>
    <row r="251" spans="2:19" ht="12.75">
      <c r="B251" s="30"/>
      <c r="C251" s="30"/>
      <c r="D251" s="30"/>
      <c r="E251" s="30"/>
      <c r="F251" s="30"/>
      <c r="G251" s="30"/>
      <c r="H251" s="113"/>
      <c r="I251" s="22"/>
      <c r="K251" s="5"/>
      <c r="L251" s="5"/>
      <c r="M251" s="56" t="s">
        <v>46</v>
      </c>
      <c r="N251" s="59">
        <v>7147</v>
      </c>
      <c r="O251" s="59">
        <v>7114</v>
      </c>
      <c r="P251" s="59">
        <v>7382</v>
      </c>
      <c r="Q251" s="59">
        <v>7243</v>
      </c>
      <c r="R251" s="59">
        <v>7991</v>
      </c>
      <c r="S251" s="21" t="s">
        <v>46</v>
      </c>
    </row>
    <row r="252" spans="2:19" ht="12.75">
      <c r="B252" s="108" t="s">
        <v>107</v>
      </c>
      <c r="C252" s="30"/>
      <c r="D252" s="30"/>
      <c r="E252" s="30"/>
      <c r="F252" s="30"/>
      <c r="G252" s="30"/>
      <c r="H252" s="113"/>
      <c r="I252" s="22"/>
      <c r="K252" s="5"/>
      <c r="L252" s="5"/>
      <c r="M252" s="56" t="s">
        <v>24</v>
      </c>
      <c r="N252" s="59">
        <v>1240</v>
      </c>
      <c r="O252" s="59">
        <v>1273</v>
      </c>
      <c r="P252" s="59">
        <v>1282</v>
      </c>
      <c r="Q252" s="59">
        <v>1328</v>
      </c>
      <c r="R252" s="59">
        <v>1348</v>
      </c>
      <c r="S252" s="21" t="s">
        <v>24</v>
      </c>
    </row>
    <row r="253" spans="2:19" ht="12.75">
      <c r="B253" s="108" t="s">
        <v>0</v>
      </c>
      <c r="C253" s="108" t="s">
        <v>108</v>
      </c>
      <c r="D253" s="30"/>
      <c r="E253" s="30"/>
      <c r="F253" s="30"/>
      <c r="G253" s="30"/>
      <c r="H253" s="113"/>
      <c r="I253" s="22"/>
      <c r="K253" s="5"/>
      <c r="L253" s="5"/>
      <c r="M253" s="56" t="s">
        <v>47</v>
      </c>
      <c r="N253" s="59">
        <v>3611</v>
      </c>
      <c r="O253" s="59">
        <v>3923</v>
      </c>
      <c r="P253" s="59">
        <v>3929</v>
      </c>
      <c r="Q253" s="59">
        <v>4072</v>
      </c>
      <c r="R253" s="112">
        <v>4072</v>
      </c>
      <c r="S253" s="21" t="s">
        <v>47</v>
      </c>
    </row>
    <row r="254" spans="2:19" ht="12.75">
      <c r="B254" s="30"/>
      <c r="C254" s="30"/>
      <c r="D254" s="30"/>
      <c r="E254" s="30"/>
      <c r="F254" s="30"/>
      <c r="G254" s="30"/>
      <c r="H254" s="113"/>
      <c r="I254" s="22"/>
      <c r="K254" s="5"/>
      <c r="L254" s="5"/>
      <c r="M254" s="56" t="s">
        <v>21</v>
      </c>
      <c r="N254" s="59">
        <v>167074</v>
      </c>
      <c r="O254" s="59">
        <v>167980</v>
      </c>
      <c r="P254" s="59">
        <v>171607</v>
      </c>
      <c r="Q254" s="59">
        <v>176595</v>
      </c>
      <c r="R254" s="59">
        <v>180297</v>
      </c>
      <c r="S254" s="21" t="s">
        <v>21</v>
      </c>
    </row>
    <row r="255" spans="2:21" ht="12.75">
      <c r="B255" s="108" t="s">
        <v>88</v>
      </c>
      <c r="C255" s="108" t="s">
        <v>89</v>
      </c>
      <c r="D255" s="30"/>
      <c r="E255" s="30"/>
      <c r="F255" s="30"/>
      <c r="G255" s="30"/>
      <c r="H255" s="113"/>
      <c r="I255" s="22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2:21" ht="12.75">
      <c r="B256" s="108" t="s">
        <v>111</v>
      </c>
      <c r="C256" s="108" t="s">
        <v>22</v>
      </c>
      <c r="D256" s="30"/>
      <c r="E256" s="30"/>
      <c r="F256" s="30"/>
      <c r="G256" s="30"/>
      <c r="H256" s="113"/>
      <c r="I256" s="22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2:17" ht="12.75">
      <c r="B257" s="30"/>
      <c r="C257" s="30"/>
      <c r="D257" s="30"/>
      <c r="E257" s="30"/>
      <c r="F257" s="30"/>
      <c r="G257" s="30"/>
      <c r="H257" s="113"/>
      <c r="I257" s="22"/>
      <c r="K257" s="5"/>
      <c r="L257" s="5"/>
      <c r="M257" s="5"/>
      <c r="N257" s="5"/>
      <c r="O257" s="5"/>
      <c r="P257" s="5"/>
      <c r="Q257" s="5"/>
    </row>
    <row r="258" spans="2:18" ht="12.75">
      <c r="B258" s="110" t="s">
        <v>112</v>
      </c>
      <c r="C258" s="110" t="s">
        <v>60</v>
      </c>
      <c r="D258" s="110" t="s">
        <v>61</v>
      </c>
      <c r="E258" s="110" t="s">
        <v>69</v>
      </c>
      <c r="F258" s="110" t="s">
        <v>70</v>
      </c>
      <c r="G258" s="110" t="s">
        <v>71</v>
      </c>
      <c r="H258" s="113"/>
      <c r="I258" s="22"/>
      <c r="K258" s="5"/>
      <c r="L258" s="5"/>
      <c r="M258" s="52" t="s">
        <v>107</v>
      </c>
      <c r="N258" s="53"/>
      <c r="O258" s="53"/>
      <c r="P258" s="53"/>
      <c r="Q258" s="53"/>
      <c r="R258" s="53"/>
    </row>
    <row r="259" spans="2:18" ht="12.75">
      <c r="B259" s="110" t="s">
        <v>119</v>
      </c>
      <c r="C259" s="106">
        <v>1777207</v>
      </c>
      <c r="D259" s="106">
        <v>1741960</v>
      </c>
      <c r="E259" s="106">
        <v>1705149</v>
      </c>
      <c r="F259" s="106">
        <v>1711695</v>
      </c>
      <c r="G259" s="106">
        <v>1720119</v>
      </c>
      <c r="H259" s="113">
        <f t="shared" si="14"/>
        <v>1731226</v>
      </c>
      <c r="I259" s="22">
        <v>1731226</v>
      </c>
      <c r="K259" s="5"/>
      <c r="L259" s="5"/>
      <c r="M259" s="52" t="s">
        <v>0</v>
      </c>
      <c r="N259" s="52" t="s">
        <v>108</v>
      </c>
      <c r="O259" s="53"/>
      <c r="P259" s="53"/>
      <c r="Q259" s="53"/>
      <c r="R259" s="53"/>
    </row>
    <row r="260" spans="2:17" ht="12.75">
      <c r="B260" s="110" t="s">
        <v>120</v>
      </c>
      <c r="C260" s="106">
        <v>1353743</v>
      </c>
      <c r="D260" s="106">
        <v>1328102</v>
      </c>
      <c r="E260" s="106">
        <v>1298123</v>
      </c>
      <c r="F260" s="106">
        <v>1306840</v>
      </c>
      <c r="G260" s="106">
        <v>1315722</v>
      </c>
      <c r="H260" s="113">
        <f t="shared" si="14"/>
        <v>1320506</v>
      </c>
      <c r="I260" s="22">
        <v>1320506</v>
      </c>
      <c r="K260" s="5"/>
      <c r="L260" s="5"/>
      <c r="M260" s="5"/>
      <c r="N260" s="5"/>
      <c r="O260" s="5"/>
      <c r="P260" s="5"/>
      <c r="Q260" s="5"/>
    </row>
    <row r="261" spans="2:18" ht="12.75">
      <c r="B261" s="110" t="s">
        <v>121</v>
      </c>
      <c r="C261" s="106">
        <v>98698</v>
      </c>
      <c r="D261" s="106">
        <v>96831</v>
      </c>
      <c r="E261" s="106">
        <v>94925</v>
      </c>
      <c r="F261" s="106">
        <v>93044</v>
      </c>
      <c r="G261" s="106">
        <v>91924</v>
      </c>
      <c r="H261" s="113">
        <f t="shared" si="14"/>
        <v>95084.4</v>
      </c>
      <c r="I261" s="22">
        <v>95084.4</v>
      </c>
      <c r="K261" s="5"/>
      <c r="L261" s="5"/>
      <c r="M261" s="52" t="s">
        <v>88</v>
      </c>
      <c r="N261" s="52" t="s">
        <v>89</v>
      </c>
      <c r="O261" s="53"/>
      <c r="P261" s="53"/>
      <c r="Q261" s="53"/>
      <c r="R261" s="53"/>
    </row>
    <row r="262" spans="2:18" ht="12.75">
      <c r="B262" s="110" t="s">
        <v>122</v>
      </c>
      <c r="C262" s="106">
        <v>151639</v>
      </c>
      <c r="D262" s="106">
        <v>145866</v>
      </c>
      <c r="E262" s="106">
        <v>141967</v>
      </c>
      <c r="F262" s="106">
        <v>138075</v>
      </c>
      <c r="G262" s="106">
        <v>137514</v>
      </c>
      <c r="H262" s="113">
        <f t="shared" si="14"/>
        <v>143012.2</v>
      </c>
      <c r="I262" s="22">
        <v>143012.2</v>
      </c>
      <c r="K262" s="5"/>
      <c r="L262" s="5"/>
      <c r="M262" s="52" t="s">
        <v>66</v>
      </c>
      <c r="N262" s="52" t="s">
        <v>123</v>
      </c>
      <c r="O262" s="53"/>
      <c r="P262" s="53"/>
      <c r="Q262" s="53"/>
      <c r="R262" s="53"/>
    </row>
    <row r="263" spans="2:17" ht="12.75">
      <c r="B263" s="110" t="s">
        <v>123</v>
      </c>
      <c r="C263" s="106">
        <v>144441</v>
      </c>
      <c r="D263" s="106">
        <v>142398</v>
      </c>
      <c r="E263" s="106">
        <v>142078</v>
      </c>
      <c r="F263" s="106">
        <v>146092</v>
      </c>
      <c r="G263" s="106">
        <v>147405</v>
      </c>
      <c r="H263" s="113">
        <f aca="true" t="shared" si="15" ref="H263:H320">AVERAGE(C263:G263)</f>
        <v>144482.8</v>
      </c>
      <c r="I263" s="22">
        <v>144482.8</v>
      </c>
      <c r="K263" s="5"/>
      <c r="L263" s="5"/>
      <c r="M263" s="5"/>
      <c r="N263" s="5"/>
      <c r="O263" s="5"/>
      <c r="P263" s="5"/>
      <c r="Q263" s="5"/>
    </row>
    <row r="264" spans="2:18" ht="12.75">
      <c r="B264" s="110" t="s">
        <v>124</v>
      </c>
      <c r="C264" s="106">
        <v>28687</v>
      </c>
      <c r="D264" s="106">
        <v>28763</v>
      </c>
      <c r="E264" s="106">
        <v>28056</v>
      </c>
      <c r="F264" s="106">
        <v>27645</v>
      </c>
      <c r="G264" s="106">
        <v>27554</v>
      </c>
      <c r="H264" s="113">
        <f t="shared" si="15"/>
        <v>28141</v>
      </c>
      <c r="I264" s="22">
        <v>28141</v>
      </c>
      <c r="K264" s="5"/>
      <c r="L264" s="5"/>
      <c r="M264" s="56" t="s">
        <v>67</v>
      </c>
      <c r="N264" s="56" t="s">
        <v>60</v>
      </c>
      <c r="O264" s="56" t="s">
        <v>61</v>
      </c>
      <c r="P264" s="56" t="s">
        <v>69</v>
      </c>
      <c r="Q264" s="56" t="s">
        <v>70</v>
      </c>
      <c r="R264" s="56" t="s">
        <v>71</v>
      </c>
    </row>
    <row r="265" spans="2:18" ht="12.75">
      <c r="B265" s="30"/>
      <c r="C265" s="30"/>
      <c r="D265" s="30"/>
      <c r="E265" s="30"/>
      <c r="F265" s="30"/>
      <c r="G265" s="30"/>
      <c r="H265" s="113"/>
      <c r="I265" s="22"/>
      <c r="K265" s="5"/>
      <c r="L265" s="5"/>
      <c r="M265" s="56" t="s">
        <v>72</v>
      </c>
      <c r="N265" s="59">
        <v>895661</v>
      </c>
      <c r="O265" s="59">
        <v>902517</v>
      </c>
      <c r="P265" s="59">
        <v>896310</v>
      </c>
      <c r="Q265" s="59">
        <v>906909</v>
      </c>
      <c r="R265" s="57" t="s">
        <v>0</v>
      </c>
    </row>
    <row r="266" spans="2:18" ht="12.75">
      <c r="B266" s="108" t="s">
        <v>107</v>
      </c>
      <c r="C266" s="30"/>
      <c r="D266" s="30"/>
      <c r="E266" s="30"/>
      <c r="F266" s="30"/>
      <c r="G266" s="30"/>
      <c r="H266" s="113"/>
      <c r="I266" s="22"/>
      <c r="K266" s="5"/>
      <c r="L266" s="5"/>
      <c r="M266" s="56" t="s">
        <v>95</v>
      </c>
      <c r="N266" s="59">
        <v>664240</v>
      </c>
      <c r="O266" s="59">
        <v>668069</v>
      </c>
      <c r="P266" s="59">
        <v>664727</v>
      </c>
      <c r="Q266" s="59">
        <v>676228</v>
      </c>
      <c r="R266" s="57" t="s">
        <v>0</v>
      </c>
    </row>
    <row r="267" spans="2:19" ht="12.75">
      <c r="B267" s="108" t="s">
        <v>0</v>
      </c>
      <c r="C267" s="108" t="s">
        <v>108</v>
      </c>
      <c r="D267" s="30"/>
      <c r="E267" s="30"/>
      <c r="F267" s="30"/>
      <c r="G267" s="30"/>
      <c r="H267" s="113"/>
      <c r="I267" s="22"/>
      <c r="K267" s="5"/>
      <c r="L267" s="5"/>
      <c r="M267" s="56" t="s">
        <v>31</v>
      </c>
      <c r="N267" s="59">
        <v>19231</v>
      </c>
      <c r="O267" s="59">
        <v>19774</v>
      </c>
      <c r="P267" s="59">
        <v>20372</v>
      </c>
      <c r="Q267" s="59">
        <v>21823</v>
      </c>
      <c r="R267" s="59">
        <v>22721</v>
      </c>
      <c r="S267" s="21" t="s">
        <v>31</v>
      </c>
    </row>
    <row r="268" spans="2:19" ht="12.75">
      <c r="B268" s="30"/>
      <c r="C268" s="30"/>
      <c r="D268" s="30"/>
      <c r="E268" s="30"/>
      <c r="F268" s="30"/>
      <c r="G268" s="30"/>
      <c r="H268" s="113"/>
      <c r="I268" s="22"/>
      <c r="K268" s="5"/>
      <c r="L268" s="5"/>
      <c r="M268" s="56" t="s">
        <v>32</v>
      </c>
      <c r="N268" s="59">
        <v>15334</v>
      </c>
      <c r="O268" s="59">
        <v>14224</v>
      </c>
      <c r="P268" s="59">
        <v>14060</v>
      </c>
      <c r="Q268" s="59">
        <v>13240</v>
      </c>
      <c r="R268" s="59">
        <v>12938</v>
      </c>
      <c r="S268" s="21" t="s">
        <v>32</v>
      </c>
    </row>
    <row r="269" spans="2:19" ht="12.75">
      <c r="B269" s="108" t="s">
        <v>88</v>
      </c>
      <c r="C269" s="108" t="s">
        <v>89</v>
      </c>
      <c r="D269" s="30"/>
      <c r="E269" s="30"/>
      <c r="F269" s="30"/>
      <c r="G269" s="30"/>
      <c r="H269" s="113"/>
      <c r="I269" s="22"/>
      <c r="K269" s="5"/>
      <c r="L269" s="5"/>
      <c r="M269" s="56" t="s">
        <v>20</v>
      </c>
      <c r="N269" s="59">
        <v>10567</v>
      </c>
      <c r="O269" s="59">
        <v>9234</v>
      </c>
      <c r="P269" s="59">
        <v>8799</v>
      </c>
      <c r="Q269" s="59">
        <v>10250</v>
      </c>
      <c r="R269" s="59">
        <v>9563</v>
      </c>
      <c r="S269" s="21" t="s">
        <v>20</v>
      </c>
    </row>
    <row r="270" spans="2:19" ht="12.75">
      <c r="B270" s="108" t="s">
        <v>111</v>
      </c>
      <c r="C270" s="108" t="s">
        <v>38</v>
      </c>
      <c r="D270" s="30"/>
      <c r="E270" s="30"/>
      <c r="F270" s="30"/>
      <c r="G270" s="30"/>
      <c r="H270" s="113"/>
      <c r="I270" s="22"/>
      <c r="K270" s="5"/>
      <c r="L270" s="5"/>
      <c r="M270" s="56" t="s">
        <v>33</v>
      </c>
      <c r="N270" s="59">
        <v>11239</v>
      </c>
      <c r="O270" s="59">
        <v>10626</v>
      </c>
      <c r="P270" s="59">
        <v>10255</v>
      </c>
      <c r="Q270" s="59">
        <v>10493</v>
      </c>
      <c r="R270" s="59">
        <v>9908</v>
      </c>
      <c r="S270" s="21" t="s">
        <v>33</v>
      </c>
    </row>
    <row r="271" spans="2:19" ht="12.75">
      <c r="B271" s="30"/>
      <c r="C271" s="30"/>
      <c r="D271" s="30"/>
      <c r="E271" s="30"/>
      <c r="F271" s="30"/>
      <c r="G271" s="30"/>
      <c r="H271" s="113"/>
      <c r="I271" s="22"/>
      <c r="K271" s="5"/>
      <c r="L271" s="5"/>
      <c r="M271" s="56" t="s">
        <v>73</v>
      </c>
      <c r="N271" s="59">
        <v>77421</v>
      </c>
      <c r="O271" s="59">
        <v>85768</v>
      </c>
      <c r="P271" s="59">
        <v>94116</v>
      </c>
      <c r="Q271" s="59">
        <v>102463</v>
      </c>
      <c r="R271" s="112">
        <v>102463</v>
      </c>
      <c r="S271" s="21" t="s">
        <v>73</v>
      </c>
    </row>
    <row r="272" spans="2:19" ht="12.75">
      <c r="B272" s="110" t="s">
        <v>112</v>
      </c>
      <c r="C272" s="110" t="s">
        <v>60</v>
      </c>
      <c r="D272" s="110" t="s">
        <v>61</v>
      </c>
      <c r="E272" s="110" t="s">
        <v>69</v>
      </c>
      <c r="F272" s="110" t="s">
        <v>70</v>
      </c>
      <c r="G272" s="110" t="s">
        <v>71</v>
      </c>
      <c r="H272" s="113"/>
      <c r="I272" s="22"/>
      <c r="K272" s="5"/>
      <c r="L272" s="5"/>
      <c r="M272" s="56" t="s">
        <v>34</v>
      </c>
      <c r="N272" s="59">
        <v>548</v>
      </c>
      <c r="O272" s="59">
        <v>549</v>
      </c>
      <c r="P272" s="59">
        <v>646</v>
      </c>
      <c r="Q272" s="59">
        <v>670</v>
      </c>
      <c r="R272" s="59">
        <v>682</v>
      </c>
      <c r="S272" s="21" t="s">
        <v>34</v>
      </c>
    </row>
    <row r="273" spans="2:19" ht="12.75">
      <c r="B273" s="110" t="s">
        <v>119</v>
      </c>
      <c r="C273" s="106">
        <v>64554</v>
      </c>
      <c r="D273" s="106">
        <v>63615</v>
      </c>
      <c r="E273" s="106">
        <v>63818</v>
      </c>
      <c r="F273" s="106">
        <v>60397</v>
      </c>
      <c r="G273" s="106">
        <v>61432</v>
      </c>
      <c r="H273" s="113">
        <f>AVERAGE(C273:G273)</f>
        <v>62763.2</v>
      </c>
      <c r="I273" s="22">
        <v>62763.2</v>
      </c>
      <c r="K273" s="5"/>
      <c r="L273" s="5"/>
      <c r="M273" s="56" t="s">
        <v>35</v>
      </c>
      <c r="N273" s="59">
        <v>7610</v>
      </c>
      <c r="O273" s="59">
        <v>7715</v>
      </c>
      <c r="P273" s="59">
        <v>8392</v>
      </c>
      <c r="Q273" s="59">
        <v>8167</v>
      </c>
      <c r="R273" s="112">
        <v>8167</v>
      </c>
      <c r="S273" s="21" t="s">
        <v>35</v>
      </c>
    </row>
    <row r="274" spans="2:19" ht="12.75">
      <c r="B274" s="110" t="s">
        <v>120</v>
      </c>
      <c r="C274" s="106">
        <v>29362</v>
      </c>
      <c r="D274" s="106">
        <v>28036</v>
      </c>
      <c r="E274" s="106">
        <v>28263</v>
      </c>
      <c r="F274" s="106">
        <v>27118</v>
      </c>
      <c r="G274" s="106">
        <v>27105</v>
      </c>
      <c r="H274" s="113">
        <f t="shared" si="15"/>
        <v>27976.8</v>
      </c>
      <c r="I274" s="22">
        <v>27976.8</v>
      </c>
      <c r="K274" s="5"/>
      <c r="L274" s="5"/>
      <c r="M274" s="56" t="s">
        <v>36</v>
      </c>
      <c r="N274" s="59">
        <v>14540</v>
      </c>
      <c r="O274" s="59">
        <v>14524</v>
      </c>
      <c r="P274" s="59">
        <v>14508</v>
      </c>
      <c r="Q274" s="59">
        <v>14492</v>
      </c>
      <c r="R274" s="59">
        <v>14505</v>
      </c>
      <c r="S274" s="21" t="s">
        <v>36</v>
      </c>
    </row>
    <row r="275" spans="2:19" ht="12.75">
      <c r="B275" s="110" t="s">
        <v>121</v>
      </c>
      <c r="C275" s="106">
        <v>20737</v>
      </c>
      <c r="D275" s="106">
        <v>20662</v>
      </c>
      <c r="E275" s="106">
        <v>19641</v>
      </c>
      <c r="F275" s="106">
        <v>18620</v>
      </c>
      <c r="G275" s="106">
        <v>19213</v>
      </c>
      <c r="H275" s="113">
        <f t="shared" si="15"/>
        <v>19774.6</v>
      </c>
      <c r="I275" s="22">
        <v>19774.6</v>
      </c>
      <c r="K275" s="5"/>
      <c r="L275" s="5"/>
      <c r="M275" s="56" t="s">
        <v>37</v>
      </c>
      <c r="N275" s="59">
        <v>71868</v>
      </c>
      <c r="O275" s="59">
        <v>71930</v>
      </c>
      <c r="P275" s="59">
        <v>68685</v>
      </c>
      <c r="Q275" s="59">
        <v>68600</v>
      </c>
      <c r="R275" s="59">
        <v>72284</v>
      </c>
      <c r="S275" s="21" t="s">
        <v>37</v>
      </c>
    </row>
    <row r="276" spans="2:19" ht="12.75">
      <c r="B276" s="110" t="s">
        <v>122</v>
      </c>
      <c r="C276" s="106">
        <v>8813</v>
      </c>
      <c r="D276" s="106">
        <v>8863</v>
      </c>
      <c r="E276" s="106">
        <v>9388</v>
      </c>
      <c r="F276" s="106">
        <v>8613</v>
      </c>
      <c r="G276" s="106">
        <v>8313</v>
      </c>
      <c r="H276" s="113">
        <f t="shared" si="15"/>
        <v>8798</v>
      </c>
      <c r="I276" s="22">
        <v>8798</v>
      </c>
      <c r="K276" s="5"/>
      <c r="L276" s="5"/>
      <c r="M276" s="56" t="s">
        <v>22</v>
      </c>
      <c r="N276" s="59">
        <v>144441</v>
      </c>
      <c r="O276" s="59">
        <v>142398</v>
      </c>
      <c r="P276" s="59">
        <v>142078</v>
      </c>
      <c r="Q276" s="59">
        <v>146092</v>
      </c>
      <c r="R276" s="59">
        <v>147405</v>
      </c>
      <c r="S276" s="21" t="s">
        <v>22</v>
      </c>
    </row>
    <row r="277" spans="2:19" ht="12.75">
      <c r="B277" s="110" t="s">
        <v>123</v>
      </c>
      <c r="C277" s="106">
        <v>5117</v>
      </c>
      <c r="D277" s="106">
        <v>5480</v>
      </c>
      <c r="E277" s="106">
        <v>5952</v>
      </c>
      <c r="F277" s="106">
        <v>5447</v>
      </c>
      <c r="G277" s="106">
        <v>6226</v>
      </c>
      <c r="H277" s="113">
        <f t="shared" si="15"/>
        <v>5644.4</v>
      </c>
      <c r="I277" s="22">
        <v>5644.4</v>
      </c>
      <c r="K277" s="5"/>
      <c r="L277" s="5"/>
      <c r="M277" s="56" t="s">
        <v>38</v>
      </c>
      <c r="N277" s="59">
        <v>5117</v>
      </c>
      <c r="O277" s="59">
        <v>5480</v>
      </c>
      <c r="P277" s="59">
        <v>5952</v>
      </c>
      <c r="Q277" s="59">
        <v>5447</v>
      </c>
      <c r="R277" s="59">
        <v>6226</v>
      </c>
      <c r="S277" s="21" t="s">
        <v>38</v>
      </c>
    </row>
    <row r="278" spans="2:19" ht="12.75">
      <c r="B278" s="110" t="s">
        <v>124</v>
      </c>
      <c r="C278" s="106">
        <v>525</v>
      </c>
      <c r="D278" s="106">
        <v>575</v>
      </c>
      <c r="E278" s="106">
        <v>575</v>
      </c>
      <c r="F278" s="106">
        <v>600</v>
      </c>
      <c r="G278" s="106">
        <v>575</v>
      </c>
      <c r="H278" s="113">
        <f t="shared" si="15"/>
        <v>570</v>
      </c>
      <c r="I278" s="22">
        <v>570</v>
      </c>
      <c r="K278" s="5"/>
      <c r="L278" s="5"/>
      <c r="M278" s="56" t="s">
        <v>39</v>
      </c>
      <c r="N278" s="59">
        <v>105124</v>
      </c>
      <c r="O278" s="59">
        <v>104373</v>
      </c>
      <c r="P278" s="59">
        <v>101372</v>
      </c>
      <c r="Q278" s="59">
        <v>99103</v>
      </c>
      <c r="R278" s="59">
        <v>98348</v>
      </c>
      <c r="S278" s="21" t="s">
        <v>39</v>
      </c>
    </row>
    <row r="279" spans="2:19" ht="12.75">
      <c r="B279" s="30"/>
      <c r="C279" s="30"/>
      <c r="D279" s="30"/>
      <c r="E279" s="30"/>
      <c r="F279" s="30"/>
      <c r="G279" s="30"/>
      <c r="H279" s="113"/>
      <c r="I279" s="22"/>
      <c r="K279" s="5"/>
      <c r="L279" s="5"/>
      <c r="M279" s="56" t="s">
        <v>40</v>
      </c>
      <c r="N279" s="59">
        <v>3452</v>
      </c>
      <c r="O279" s="59">
        <v>3347</v>
      </c>
      <c r="P279" s="59">
        <v>3174</v>
      </c>
      <c r="Q279" s="59">
        <v>2813</v>
      </c>
      <c r="R279" s="59">
        <v>2813</v>
      </c>
      <c r="S279" s="21" t="s">
        <v>40</v>
      </c>
    </row>
    <row r="280" spans="2:19" ht="12.75">
      <c r="B280" s="108" t="s">
        <v>107</v>
      </c>
      <c r="C280" s="30"/>
      <c r="D280" s="30"/>
      <c r="E280" s="30"/>
      <c r="F280" s="30"/>
      <c r="G280" s="30"/>
      <c r="H280" s="113"/>
      <c r="I280" s="22"/>
      <c r="K280" s="5"/>
      <c r="L280" s="5"/>
      <c r="M280" s="56" t="s">
        <v>41</v>
      </c>
      <c r="N280" s="59">
        <v>2375</v>
      </c>
      <c r="O280" s="59">
        <v>2165</v>
      </c>
      <c r="P280" s="59">
        <v>2357</v>
      </c>
      <c r="Q280" s="59">
        <v>2393</v>
      </c>
      <c r="R280" s="59">
        <v>2163</v>
      </c>
      <c r="S280" s="21" t="s">
        <v>41</v>
      </c>
    </row>
    <row r="281" spans="2:19" ht="12.75">
      <c r="B281" s="108" t="s">
        <v>0</v>
      </c>
      <c r="C281" s="108" t="s">
        <v>108</v>
      </c>
      <c r="D281" s="30"/>
      <c r="E281" s="30"/>
      <c r="F281" s="30"/>
      <c r="G281" s="30"/>
      <c r="H281" s="113"/>
      <c r="I281" s="22"/>
      <c r="K281" s="5"/>
      <c r="L281" s="5"/>
      <c r="M281" s="56" t="s">
        <v>42</v>
      </c>
      <c r="N281" s="59">
        <v>4260</v>
      </c>
      <c r="O281" s="59">
        <v>4015</v>
      </c>
      <c r="P281" s="59">
        <v>3998</v>
      </c>
      <c r="Q281" s="59">
        <v>4002</v>
      </c>
      <c r="R281" s="59">
        <v>4190</v>
      </c>
      <c r="S281" s="21" t="s">
        <v>42</v>
      </c>
    </row>
    <row r="282" spans="2:19" ht="12.75">
      <c r="B282" s="30"/>
      <c r="C282" s="30"/>
      <c r="D282" s="30"/>
      <c r="E282" s="30"/>
      <c r="F282" s="30"/>
      <c r="G282" s="30"/>
      <c r="H282" s="113"/>
      <c r="I282" s="22"/>
      <c r="K282" s="5"/>
      <c r="L282" s="5"/>
      <c r="M282" s="56" t="s">
        <v>29</v>
      </c>
      <c r="N282" s="59">
        <v>62</v>
      </c>
      <c r="O282" s="59">
        <v>72</v>
      </c>
      <c r="P282" s="59">
        <v>81</v>
      </c>
      <c r="Q282" s="59">
        <v>80</v>
      </c>
      <c r="R282" s="59">
        <v>83</v>
      </c>
      <c r="S282" s="21" t="s">
        <v>29</v>
      </c>
    </row>
    <row r="283" spans="2:19" ht="12.75">
      <c r="B283" s="108" t="s">
        <v>88</v>
      </c>
      <c r="C283" s="108" t="s">
        <v>89</v>
      </c>
      <c r="D283" s="30"/>
      <c r="E283" s="30"/>
      <c r="F283" s="30"/>
      <c r="G283" s="30"/>
      <c r="H283" s="113"/>
      <c r="I283" s="22"/>
      <c r="K283" s="5"/>
      <c r="L283" s="5"/>
      <c r="M283" s="56" t="s">
        <v>26</v>
      </c>
      <c r="N283" s="59">
        <v>14736</v>
      </c>
      <c r="O283" s="59">
        <v>20218</v>
      </c>
      <c r="P283" s="59">
        <v>24383</v>
      </c>
      <c r="Q283" s="59">
        <v>23258</v>
      </c>
      <c r="R283" s="59">
        <v>23825</v>
      </c>
      <c r="S283" s="21" t="s">
        <v>26</v>
      </c>
    </row>
    <row r="284" spans="2:19" ht="12.75">
      <c r="B284" s="108" t="s">
        <v>111</v>
      </c>
      <c r="C284" s="108" t="s">
        <v>39</v>
      </c>
      <c r="D284" s="30"/>
      <c r="E284" s="30"/>
      <c r="F284" s="30"/>
      <c r="G284" s="30"/>
      <c r="H284" s="113"/>
      <c r="I284" s="22"/>
      <c r="K284" s="5"/>
      <c r="L284" s="5"/>
      <c r="M284" s="56" t="s">
        <v>43</v>
      </c>
      <c r="N284" s="59">
        <v>466</v>
      </c>
      <c r="O284" s="59">
        <v>425</v>
      </c>
      <c r="P284" s="59">
        <v>384</v>
      </c>
      <c r="Q284" s="59">
        <v>441</v>
      </c>
      <c r="R284" s="59">
        <v>441</v>
      </c>
      <c r="S284" s="21" t="s">
        <v>43</v>
      </c>
    </row>
    <row r="285" spans="2:19" ht="12.75">
      <c r="B285" s="30"/>
      <c r="C285" s="30"/>
      <c r="D285" s="30"/>
      <c r="E285" s="30"/>
      <c r="F285" s="30"/>
      <c r="G285" s="30"/>
      <c r="H285" s="113"/>
      <c r="I285" s="22"/>
      <c r="K285" s="5"/>
      <c r="L285" s="5"/>
      <c r="M285" s="56" t="s">
        <v>18</v>
      </c>
      <c r="N285" s="59">
        <v>64503</v>
      </c>
      <c r="O285" s="59">
        <v>62315</v>
      </c>
      <c r="P285" s="59">
        <v>58237</v>
      </c>
      <c r="Q285" s="59">
        <v>60592</v>
      </c>
      <c r="R285" s="59">
        <v>60073</v>
      </c>
      <c r="S285" s="21" t="s">
        <v>18</v>
      </c>
    </row>
    <row r="286" spans="2:19" ht="12.75">
      <c r="B286" s="110" t="s">
        <v>112</v>
      </c>
      <c r="C286" s="110" t="s">
        <v>60</v>
      </c>
      <c r="D286" s="110" t="s">
        <v>61</v>
      </c>
      <c r="E286" s="110" t="s">
        <v>69</v>
      </c>
      <c r="F286" s="110" t="s">
        <v>70</v>
      </c>
      <c r="G286" s="110" t="s">
        <v>71</v>
      </c>
      <c r="H286" s="113"/>
      <c r="I286" s="22"/>
      <c r="K286" s="5"/>
      <c r="L286" s="5"/>
      <c r="M286" s="56" t="s">
        <v>44</v>
      </c>
      <c r="N286" s="59">
        <v>7908</v>
      </c>
      <c r="O286" s="59">
        <v>7908</v>
      </c>
      <c r="P286" s="59">
        <v>7908</v>
      </c>
      <c r="Q286" s="59">
        <v>7908</v>
      </c>
      <c r="R286" s="59">
        <v>7908</v>
      </c>
      <c r="S286" s="21" t="s">
        <v>44</v>
      </c>
    </row>
    <row r="287" spans="2:19" ht="12.75">
      <c r="B287" s="110" t="s">
        <v>119</v>
      </c>
      <c r="C287" s="106">
        <v>838415</v>
      </c>
      <c r="D287" s="106">
        <v>839779</v>
      </c>
      <c r="E287" s="106">
        <v>827222</v>
      </c>
      <c r="F287" s="106">
        <v>836298</v>
      </c>
      <c r="G287" s="106">
        <v>826324</v>
      </c>
      <c r="H287" s="113">
        <f t="shared" si="15"/>
        <v>833607.6</v>
      </c>
      <c r="I287" s="22">
        <v>833607.6</v>
      </c>
      <c r="K287" s="5"/>
      <c r="L287" s="5"/>
      <c r="M287" s="56" t="s">
        <v>25</v>
      </c>
      <c r="N287" s="59">
        <v>73386</v>
      </c>
      <c r="O287" s="59">
        <v>75950</v>
      </c>
      <c r="P287" s="59">
        <v>68134</v>
      </c>
      <c r="Q287" s="59">
        <v>69622</v>
      </c>
      <c r="R287" s="59">
        <v>69415</v>
      </c>
      <c r="S287" s="21" t="s">
        <v>25</v>
      </c>
    </row>
    <row r="288" spans="2:19" ht="12.75">
      <c r="B288" s="110" t="s">
        <v>120</v>
      </c>
      <c r="C288" s="106">
        <v>440978</v>
      </c>
      <c r="D288" s="106">
        <v>442196</v>
      </c>
      <c r="E288" s="106">
        <v>447876</v>
      </c>
      <c r="F288" s="106">
        <v>457287</v>
      </c>
      <c r="G288" s="106">
        <v>447593</v>
      </c>
      <c r="H288" s="113">
        <f t="shared" si="15"/>
        <v>447186</v>
      </c>
      <c r="I288" s="22">
        <v>447186</v>
      </c>
      <c r="K288" s="5"/>
      <c r="L288" s="5"/>
      <c r="M288" s="56" t="s">
        <v>27</v>
      </c>
      <c r="N288" s="59">
        <v>19845</v>
      </c>
      <c r="O288" s="59">
        <v>19886</v>
      </c>
      <c r="P288" s="59">
        <v>19880</v>
      </c>
      <c r="Q288" s="59">
        <v>15690</v>
      </c>
      <c r="R288" s="59">
        <v>15672</v>
      </c>
      <c r="S288" s="21" t="s">
        <v>27</v>
      </c>
    </row>
    <row r="289" spans="2:19" ht="12.75">
      <c r="B289" s="110" t="s">
        <v>121</v>
      </c>
      <c r="C289" s="106">
        <v>108591</v>
      </c>
      <c r="D289" s="106">
        <v>109217</v>
      </c>
      <c r="E289" s="106">
        <v>108616</v>
      </c>
      <c r="F289" s="106">
        <v>107363</v>
      </c>
      <c r="G289" s="106">
        <v>108798</v>
      </c>
      <c r="H289" s="113">
        <f t="shared" si="15"/>
        <v>108517</v>
      </c>
      <c r="I289" s="22">
        <v>108517</v>
      </c>
      <c r="K289" s="5"/>
      <c r="L289" s="5"/>
      <c r="M289" s="56" t="s">
        <v>45</v>
      </c>
      <c r="N289" s="59">
        <v>92162</v>
      </c>
      <c r="O289" s="59">
        <v>91019</v>
      </c>
      <c r="P289" s="59">
        <v>91355</v>
      </c>
      <c r="Q289" s="59">
        <v>90562</v>
      </c>
      <c r="R289" s="59">
        <v>86009</v>
      </c>
      <c r="S289" s="21" t="s">
        <v>45</v>
      </c>
    </row>
    <row r="290" spans="2:19" ht="12.75">
      <c r="B290" s="110" t="s">
        <v>122</v>
      </c>
      <c r="C290" s="106">
        <v>143904</v>
      </c>
      <c r="D290" s="106">
        <v>144221</v>
      </c>
      <c r="E290" s="106">
        <v>128099</v>
      </c>
      <c r="F290" s="106">
        <v>132155</v>
      </c>
      <c r="G290" s="106">
        <v>131269</v>
      </c>
      <c r="H290" s="113">
        <f t="shared" si="15"/>
        <v>135929.6</v>
      </c>
      <c r="I290" s="22">
        <v>135929.6</v>
      </c>
      <c r="K290" s="5"/>
      <c r="L290" s="5"/>
      <c r="M290" s="56" t="s">
        <v>23</v>
      </c>
      <c r="N290" s="59">
        <v>2392</v>
      </c>
      <c r="O290" s="59">
        <v>2134</v>
      </c>
      <c r="P290" s="59">
        <v>2416</v>
      </c>
      <c r="Q290" s="59">
        <v>2499</v>
      </c>
      <c r="R290" s="59">
        <v>2661</v>
      </c>
      <c r="S290" s="21" t="s">
        <v>23</v>
      </c>
    </row>
    <row r="291" spans="2:19" ht="12.75">
      <c r="B291" s="110" t="s">
        <v>123</v>
      </c>
      <c r="C291" s="106">
        <v>105124</v>
      </c>
      <c r="D291" s="106">
        <v>104373</v>
      </c>
      <c r="E291" s="106">
        <v>101372</v>
      </c>
      <c r="F291" s="106">
        <v>99103</v>
      </c>
      <c r="G291" s="106">
        <v>98348</v>
      </c>
      <c r="H291" s="113">
        <f t="shared" si="15"/>
        <v>101664</v>
      </c>
      <c r="I291" s="22">
        <v>101664</v>
      </c>
      <c r="K291" s="5"/>
      <c r="L291" s="5"/>
      <c r="M291" s="56" t="s">
        <v>46</v>
      </c>
      <c r="N291" s="59">
        <v>6626</v>
      </c>
      <c r="O291" s="59">
        <v>5688</v>
      </c>
      <c r="P291" s="59">
        <v>5925</v>
      </c>
      <c r="Q291" s="59">
        <v>5484</v>
      </c>
      <c r="R291" s="59">
        <v>6372</v>
      </c>
      <c r="S291" s="21" t="s">
        <v>46</v>
      </c>
    </row>
    <row r="292" spans="2:19" ht="12.75">
      <c r="B292" s="110" t="s">
        <v>124</v>
      </c>
      <c r="C292" s="106">
        <v>39819</v>
      </c>
      <c r="D292" s="106">
        <v>39771</v>
      </c>
      <c r="E292" s="106">
        <v>41260</v>
      </c>
      <c r="F292" s="106">
        <v>40390</v>
      </c>
      <c r="G292" s="106">
        <v>40316</v>
      </c>
      <c r="H292" s="113">
        <f t="shared" si="15"/>
        <v>40311.2</v>
      </c>
      <c r="I292" s="22">
        <v>40311.2</v>
      </c>
      <c r="K292" s="5"/>
      <c r="L292" s="5"/>
      <c r="M292" s="56" t="s">
        <v>24</v>
      </c>
      <c r="N292" s="59">
        <v>5347</v>
      </c>
      <c r="O292" s="59">
        <v>5705</v>
      </c>
      <c r="P292" s="59">
        <v>6088</v>
      </c>
      <c r="Q292" s="59">
        <v>6638</v>
      </c>
      <c r="R292" s="59">
        <v>6994</v>
      </c>
      <c r="S292" s="21" t="s">
        <v>24</v>
      </c>
    </row>
    <row r="293" spans="2:19" ht="12.75">
      <c r="B293" s="30"/>
      <c r="C293" s="30"/>
      <c r="D293" s="30"/>
      <c r="E293" s="30"/>
      <c r="F293" s="30"/>
      <c r="G293" s="30"/>
      <c r="H293" s="113"/>
      <c r="I293" s="22"/>
      <c r="K293" s="5"/>
      <c r="L293" s="5"/>
      <c r="M293" s="56" t="s">
        <v>47</v>
      </c>
      <c r="N293" s="59">
        <v>6697</v>
      </c>
      <c r="O293" s="59">
        <v>6966</v>
      </c>
      <c r="P293" s="59">
        <v>7159</v>
      </c>
      <c r="Q293" s="59">
        <v>6234</v>
      </c>
      <c r="R293" s="112">
        <v>6234</v>
      </c>
      <c r="S293" s="21" t="s">
        <v>47</v>
      </c>
    </row>
    <row r="294" spans="2:19" ht="12.75">
      <c r="B294" s="108" t="s">
        <v>107</v>
      </c>
      <c r="C294" s="30"/>
      <c r="D294" s="30"/>
      <c r="E294" s="30"/>
      <c r="F294" s="30"/>
      <c r="G294" s="30"/>
      <c r="H294" s="113"/>
      <c r="I294" s="22"/>
      <c r="K294" s="5"/>
      <c r="L294" s="5"/>
      <c r="M294" s="56" t="s">
        <v>21</v>
      </c>
      <c r="N294" s="59">
        <v>108404</v>
      </c>
      <c r="O294" s="59">
        <v>108109</v>
      </c>
      <c r="P294" s="59">
        <v>105596</v>
      </c>
      <c r="Q294" s="59">
        <v>107853</v>
      </c>
      <c r="R294" s="59">
        <v>111343</v>
      </c>
      <c r="S294" s="21" t="s">
        <v>21</v>
      </c>
    </row>
    <row r="295" spans="2:21" ht="12.75">
      <c r="B295" s="108" t="s">
        <v>0</v>
      </c>
      <c r="C295" s="108" t="s">
        <v>108</v>
      </c>
      <c r="D295" s="30"/>
      <c r="E295" s="30"/>
      <c r="F295" s="30"/>
      <c r="G295" s="30"/>
      <c r="H295" s="113"/>
      <c r="I295" s="22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2:21" ht="12.75">
      <c r="B296" s="30"/>
      <c r="C296" s="30"/>
      <c r="D296" s="30"/>
      <c r="E296" s="30"/>
      <c r="F296" s="30"/>
      <c r="G296" s="30"/>
      <c r="H296" s="113"/>
      <c r="I296" s="22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2:17" ht="12.75">
      <c r="B297" s="108" t="s">
        <v>88</v>
      </c>
      <c r="C297" s="108" t="s">
        <v>89</v>
      </c>
      <c r="D297" s="30"/>
      <c r="E297" s="30"/>
      <c r="F297" s="30"/>
      <c r="G297" s="30"/>
      <c r="H297" s="113"/>
      <c r="I297" s="22"/>
      <c r="K297" s="5"/>
      <c r="L297" s="5"/>
      <c r="M297" s="5"/>
      <c r="N297" s="5"/>
      <c r="O297" s="5"/>
      <c r="P297" s="5"/>
      <c r="Q297" s="5"/>
    </row>
    <row r="298" spans="2:18" ht="12.75">
      <c r="B298" s="108" t="s">
        <v>111</v>
      </c>
      <c r="C298" s="108" t="s">
        <v>40</v>
      </c>
      <c r="D298" s="30"/>
      <c r="E298" s="30"/>
      <c r="F298" s="30"/>
      <c r="G298" s="30"/>
      <c r="H298" s="113"/>
      <c r="I298" s="22"/>
      <c r="K298" s="5"/>
      <c r="L298" s="5"/>
      <c r="M298" s="52" t="s">
        <v>107</v>
      </c>
      <c r="N298" s="53"/>
      <c r="O298" s="53"/>
      <c r="P298" s="53"/>
      <c r="Q298" s="53"/>
      <c r="R298" s="53"/>
    </row>
    <row r="299" spans="2:18" ht="12.75">
      <c r="B299" s="30"/>
      <c r="C299" s="30"/>
      <c r="D299" s="30"/>
      <c r="E299" s="30"/>
      <c r="F299" s="30"/>
      <c r="G299" s="30"/>
      <c r="H299" s="113"/>
      <c r="I299" s="22"/>
      <c r="K299" s="5"/>
      <c r="L299" s="5"/>
      <c r="M299" s="52" t="s">
        <v>0</v>
      </c>
      <c r="N299" s="52" t="s">
        <v>108</v>
      </c>
      <c r="O299" s="53"/>
      <c r="P299" s="53"/>
      <c r="Q299" s="53"/>
      <c r="R299" s="53"/>
    </row>
    <row r="300" spans="2:17" ht="12.75">
      <c r="B300" s="110" t="s">
        <v>112</v>
      </c>
      <c r="C300" s="110" t="s">
        <v>60</v>
      </c>
      <c r="D300" s="110" t="s">
        <v>61</v>
      </c>
      <c r="E300" s="110" t="s">
        <v>69</v>
      </c>
      <c r="F300" s="110" t="s">
        <v>70</v>
      </c>
      <c r="G300" s="110" t="s">
        <v>71</v>
      </c>
      <c r="H300" s="113"/>
      <c r="I300" s="22"/>
      <c r="K300" s="5"/>
      <c r="L300" s="5"/>
      <c r="M300" s="5"/>
      <c r="N300" s="5"/>
      <c r="O300" s="5"/>
      <c r="P300" s="5"/>
      <c r="Q300" s="5"/>
    </row>
    <row r="301" spans="2:18" ht="12.75">
      <c r="B301" s="110" t="s">
        <v>119</v>
      </c>
      <c r="C301" s="106">
        <v>22591</v>
      </c>
      <c r="D301" s="106">
        <v>22251</v>
      </c>
      <c r="E301" s="106">
        <v>21207</v>
      </c>
      <c r="F301" s="106">
        <v>19465</v>
      </c>
      <c r="G301" s="106">
        <v>19465</v>
      </c>
      <c r="H301" s="113">
        <f t="shared" si="15"/>
        <v>20995.8</v>
      </c>
      <c r="I301" s="22">
        <v>20995.8</v>
      </c>
      <c r="K301" s="5"/>
      <c r="L301" s="5"/>
      <c r="M301" s="52" t="s">
        <v>88</v>
      </c>
      <c r="N301" s="52" t="s">
        <v>89</v>
      </c>
      <c r="O301" s="53"/>
      <c r="P301" s="53"/>
      <c r="Q301" s="53"/>
      <c r="R301" s="53"/>
    </row>
    <row r="302" spans="2:18" ht="12.75">
      <c r="B302" s="110" t="s">
        <v>120</v>
      </c>
      <c r="C302" s="106">
        <v>3610</v>
      </c>
      <c r="D302" s="106">
        <v>3732</v>
      </c>
      <c r="E302" s="106">
        <v>3825</v>
      </c>
      <c r="F302" s="106">
        <v>3740</v>
      </c>
      <c r="G302" s="106">
        <v>3740</v>
      </c>
      <c r="H302" s="113">
        <f t="shared" si="15"/>
        <v>3729.4</v>
      </c>
      <c r="I302" s="22">
        <v>3729.4</v>
      </c>
      <c r="K302" s="5"/>
      <c r="L302" s="5"/>
      <c r="M302" s="52" t="s">
        <v>66</v>
      </c>
      <c r="N302" s="52" t="s">
        <v>124</v>
      </c>
      <c r="O302" s="53"/>
      <c r="P302" s="53"/>
      <c r="Q302" s="53"/>
      <c r="R302" s="53"/>
    </row>
    <row r="303" spans="2:17" ht="12.75">
      <c r="B303" s="110" t="s">
        <v>121</v>
      </c>
      <c r="C303" s="106">
        <v>5317</v>
      </c>
      <c r="D303" s="106">
        <v>4945</v>
      </c>
      <c r="E303" s="106">
        <v>4451</v>
      </c>
      <c r="F303" s="106">
        <v>4093</v>
      </c>
      <c r="G303" s="106">
        <v>4093</v>
      </c>
      <c r="H303" s="113">
        <f t="shared" si="15"/>
        <v>4579.8</v>
      </c>
      <c r="I303" s="22">
        <v>4579.8</v>
      </c>
      <c r="K303" s="5"/>
      <c r="L303" s="5"/>
      <c r="M303" s="5"/>
      <c r="N303" s="5"/>
      <c r="O303" s="5"/>
      <c r="P303" s="5"/>
      <c r="Q303" s="5"/>
    </row>
    <row r="304" spans="2:18" ht="12.75">
      <c r="B304" s="110" t="s">
        <v>122</v>
      </c>
      <c r="C304" s="106">
        <v>9827</v>
      </c>
      <c r="D304" s="106">
        <v>9842</v>
      </c>
      <c r="E304" s="106">
        <v>9373</v>
      </c>
      <c r="F304" s="106">
        <v>8434</v>
      </c>
      <c r="G304" s="106">
        <v>8434</v>
      </c>
      <c r="H304" s="113">
        <f t="shared" si="15"/>
        <v>9182</v>
      </c>
      <c r="I304" s="22">
        <v>9182</v>
      </c>
      <c r="K304" s="5"/>
      <c r="L304" s="5"/>
      <c r="M304" s="56" t="s">
        <v>67</v>
      </c>
      <c r="N304" s="56" t="s">
        <v>60</v>
      </c>
      <c r="O304" s="56" t="s">
        <v>61</v>
      </c>
      <c r="P304" s="56" t="s">
        <v>69</v>
      </c>
      <c r="Q304" s="56" t="s">
        <v>70</v>
      </c>
      <c r="R304" s="56" t="s">
        <v>71</v>
      </c>
    </row>
    <row r="305" spans="2:18" ht="12.75">
      <c r="B305" s="110" t="s">
        <v>123</v>
      </c>
      <c r="C305" s="106">
        <v>3452</v>
      </c>
      <c r="D305" s="106">
        <v>3347</v>
      </c>
      <c r="E305" s="106">
        <v>3174</v>
      </c>
      <c r="F305" s="106">
        <v>2813</v>
      </c>
      <c r="G305" s="106">
        <v>2813</v>
      </c>
      <c r="H305" s="113">
        <f t="shared" si="15"/>
        <v>3119.8</v>
      </c>
      <c r="I305" s="22">
        <v>3119.8</v>
      </c>
      <c r="K305" s="5"/>
      <c r="L305" s="5"/>
      <c r="M305" s="56" t="s">
        <v>72</v>
      </c>
      <c r="N305" s="59">
        <v>268721</v>
      </c>
      <c r="O305" s="59">
        <v>265745</v>
      </c>
      <c r="P305" s="59">
        <v>264629</v>
      </c>
      <c r="Q305" s="59">
        <v>263277</v>
      </c>
      <c r="R305" s="57" t="s">
        <v>0</v>
      </c>
    </row>
    <row r="306" spans="2:18" ht="12.75">
      <c r="B306" s="110" t="s">
        <v>124</v>
      </c>
      <c r="C306" s="106">
        <v>385</v>
      </c>
      <c r="D306" s="106">
        <v>385</v>
      </c>
      <c r="E306" s="106">
        <v>385</v>
      </c>
      <c r="F306" s="106">
        <v>385</v>
      </c>
      <c r="G306" s="106">
        <v>385</v>
      </c>
      <c r="H306" s="113">
        <f t="shared" si="15"/>
        <v>385</v>
      </c>
      <c r="I306" s="22">
        <v>385</v>
      </c>
      <c r="K306" s="5"/>
      <c r="L306" s="5"/>
      <c r="M306" s="56" t="s">
        <v>95</v>
      </c>
      <c r="N306" s="59">
        <v>204331</v>
      </c>
      <c r="O306" s="59">
        <v>203766</v>
      </c>
      <c r="P306" s="59">
        <v>204714</v>
      </c>
      <c r="Q306" s="59">
        <v>202304</v>
      </c>
      <c r="R306" s="57" t="s">
        <v>0</v>
      </c>
    </row>
    <row r="307" spans="2:19" ht="12.75">
      <c r="B307" s="30"/>
      <c r="C307" s="30"/>
      <c r="D307" s="30"/>
      <c r="E307" s="30"/>
      <c r="F307" s="30"/>
      <c r="G307" s="30"/>
      <c r="H307" s="113"/>
      <c r="I307" s="22"/>
      <c r="K307" s="5"/>
      <c r="L307" s="5"/>
      <c r="M307" s="56" t="s">
        <v>31</v>
      </c>
      <c r="N307" s="59">
        <v>3570</v>
      </c>
      <c r="O307" s="59">
        <v>3420</v>
      </c>
      <c r="P307" s="59">
        <v>3626</v>
      </c>
      <c r="Q307" s="59">
        <v>4030</v>
      </c>
      <c r="R307" s="59">
        <v>3925</v>
      </c>
      <c r="S307" s="21" t="s">
        <v>31</v>
      </c>
    </row>
    <row r="308" spans="2:19" ht="12.75">
      <c r="B308" s="108" t="s">
        <v>107</v>
      </c>
      <c r="C308" s="30"/>
      <c r="D308" s="30"/>
      <c r="E308" s="30"/>
      <c r="F308" s="30"/>
      <c r="G308" s="30"/>
      <c r="H308" s="113"/>
      <c r="I308" s="22"/>
      <c r="K308" s="5"/>
      <c r="L308" s="5"/>
      <c r="M308" s="56" t="s">
        <v>32</v>
      </c>
      <c r="N308" s="59">
        <v>6352</v>
      </c>
      <c r="O308" s="59">
        <v>4370</v>
      </c>
      <c r="P308" s="59">
        <v>4019</v>
      </c>
      <c r="Q308" s="59">
        <v>3890</v>
      </c>
      <c r="R308" s="59">
        <v>3768</v>
      </c>
      <c r="S308" s="21" t="s">
        <v>32</v>
      </c>
    </row>
    <row r="309" spans="2:19" ht="12.75">
      <c r="B309" s="108" t="s">
        <v>0</v>
      </c>
      <c r="C309" s="108" t="s">
        <v>108</v>
      </c>
      <c r="D309" s="30"/>
      <c r="E309" s="30"/>
      <c r="F309" s="30"/>
      <c r="G309" s="30"/>
      <c r="H309" s="113"/>
      <c r="I309" s="22"/>
      <c r="K309" s="5"/>
      <c r="L309" s="5"/>
      <c r="M309" s="56" t="s">
        <v>20</v>
      </c>
      <c r="N309" s="59">
        <v>1805</v>
      </c>
      <c r="O309" s="59">
        <v>1877</v>
      </c>
      <c r="P309" s="59">
        <v>2002</v>
      </c>
      <c r="Q309" s="59">
        <v>2075</v>
      </c>
      <c r="R309" s="59">
        <v>1992</v>
      </c>
      <c r="S309" s="21" t="s">
        <v>20</v>
      </c>
    </row>
    <row r="310" spans="2:19" ht="12.75">
      <c r="B310" s="30"/>
      <c r="C310" s="30"/>
      <c r="D310" s="30"/>
      <c r="E310" s="30"/>
      <c r="F310" s="30"/>
      <c r="G310" s="30"/>
      <c r="H310" s="113"/>
      <c r="I310" s="22"/>
      <c r="K310" s="5"/>
      <c r="L310" s="5"/>
      <c r="M310" s="56" t="s">
        <v>33</v>
      </c>
      <c r="N310" s="59">
        <v>22455</v>
      </c>
      <c r="O310" s="59">
        <v>21899</v>
      </c>
      <c r="P310" s="59">
        <v>22346</v>
      </c>
      <c r="Q310" s="59">
        <v>23218</v>
      </c>
      <c r="R310" s="59">
        <v>24146</v>
      </c>
      <c r="S310" s="21" t="s">
        <v>33</v>
      </c>
    </row>
    <row r="311" spans="2:19" ht="12.75">
      <c r="B311" s="108" t="s">
        <v>88</v>
      </c>
      <c r="C311" s="108" t="s">
        <v>89</v>
      </c>
      <c r="D311" s="30"/>
      <c r="E311" s="30"/>
      <c r="F311" s="30"/>
      <c r="G311" s="30"/>
      <c r="H311" s="113"/>
      <c r="I311" s="22"/>
      <c r="K311" s="5"/>
      <c r="L311" s="5"/>
      <c r="M311" s="56" t="s">
        <v>73</v>
      </c>
      <c r="N311" s="59">
        <v>22627</v>
      </c>
      <c r="O311" s="59">
        <v>22619</v>
      </c>
      <c r="P311" s="59">
        <v>22612</v>
      </c>
      <c r="Q311" s="59">
        <v>22604</v>
      </c>
      <c r="R311" s="112">
        <v>22604</v>
      </c>
      <c r="S311" s="21" t="s">
        <v>73</v>
      </c>
    </row>
    <row r="312" spans="2:19" ht="12.75">
      <c r="B312" s="108" t="s">
        <v>111</v>
      </c>
      <c r="C312" s="108" t="s">
        <v>41</v>
      </c>
      <c r="D312" s="30"/>
      <c r="E312" s="30"/>
      <c r="F312" s="30"/>
      <c r="G312" s="30"/>
      <c r="H312" s="113"/>
      <c r="I312" s="22"/>
      <c r="K312" s="5"/>
      <c r="L312" s="5"/>
      <c r="M312" s="56" t="s">
        <v>34</v>
      </c>
      <c r="N312" s="59">
        <v>340</v>
      </c>
      <c r="O312" s="59">
        <v>325</v>
      </c>
      <c r="P312" s="59">
        <v>310</v>
      </c>
      <c r="Q312" s="59">
        <v>315</v>
      </c>
      <c r="R312" s="59">
        <v>315</v>
      </c>
      <c r="S312" s="21" t="s">
        <v>34</v>
      </c>
    </row>
    <row r="313" spans="2:19" ht="12.75">
      <c r="B313" s="30"/>
      <c r="C313" s="30"/>
      <c r="D313" s="30"/>
      <c r="E313" s="30"/>
      <c r="F313" s="30"/>
      <c r="G313" s="30"/>
      <c r="H313" s="113"/>
      <c r="I313" s="22"/>
      <c r="K313" s="5"/>
      <c r="L313" s="5"/>
      <c r="M313" s="56" t="s">
        <v>35</v>
      </c>
      <c r="N313" s="59">
        <v>6316</v>
      </c>
      <c r="O313" s="59">
        <v>6311</v>
      </c>
      <c r="P313" s="59">
        <v>6647</v>
      </c>
      <c r="Q313" s="59">
        <v>6123</v>
      </c>
      <c r="R313" s="112">
        <v>6123</v>
      </c>
      <c r="S313" s="21" t="s">
        <v>35</v>
      </c>
    </row>
    <row r="314" spans="2:19" ht="12.75">
      <c r="B314" s="110" t="s">
        <v>112</v>
      </c>
      <c r="C314" s="110" t="s">
        <v>60</v>
      </c>
      <c r="D314" s="110" t="s">
        <v>61</v>
      </c>
      <c r="E314" s="110" t="s">
        <v>69</v>
      </c>
      <c r="F314" s="110" t="s">
        <v>70</v>
      </c>
      <c r="G314" s="110" t="s">
        <v>71</v>
      </c>
      <c r="H314" s="113"/>
      <c r="I314" s="22"/>
      <c r="K314" s="5"/>
      <c r="L314" s="5"/>
      <c r="M314" s="56" t="s">
        <v>36</v>
      </c>
      <c r="N314" s="59">
        <v>1779</v>
      </c>
      <c r="O314" s="59">
        <v>1709</v>
      </c>
      <c r="P314" s="59">
        <v>1701</v>
      </c>
      <c r="Q314" s="59">
        <v>1692</v>
      </c>
      <c r="R314" s="59">
        <v>1684</v>
      </c>
      <c r="S314" s="21" t="s">
        <v>36</v>
      </c>
    </row>
    <row r="315" spans="2:19" ht="12.75">
      <c r="B315" s="110" t="s">
        <v>119</v>
      </c>
      <c r="C315" s="106">
        <v>34081</v>
      </c>
      <c r="D315" s="106">
        <v>34141</v>
      </c>
      <c r="E315" s="106">
        <v>35122</v>
      </c>
      <c r="F315" s="106">
        <v>36179</v>
      </c>
      <c r="G315" s="106">
        <v>37415</v>
      </c>
      <c r="H315" s="113">
        <f t="shared" si="15"/>
        <v>35387.6</v>
      </c>
      <c r="I315" s="22">
        <v>35387.6</v>
      </c>
      <c r="K315" s="5"/>
      <c r="L315" s="5"/>
      <c r="M315" s="56" t="s">
        <v>37</v>
      </c>
      <c r="N315" s="59">
        <v>38848</v>
      </c>
      <c r="O315" s="59">
        <v>39628</v>
      </c>
      <c r="P315" s="59">
        <v>39837</v>
      </c>
      <c r="Q315" s="59">
        <v>39150</v>
      </c>
      <c r="R315" s="59">
        <v>37821</v>
      </c>
      <c r="S315" s="21" t="s">
        <v>37</v>
      </c>
    </row>
    <row r="316" spans="2:19" ht="12.75">
      <c r="B316" s="110" t="s">
        <v>120</v>
      </c>
      <c r="C316" s="106">
        <v>23956</v>
      </c>
      <c r="D316" s="106">
        <v>24224</v>
      </c>
      <c r="E316" s="106">
        <v>24910</v>
      </c>
      <c r="F316" s="106">
        <v>25793</v>
      </c>
      <c r="G316" s="106">
        <v>26585</v>
      </c>
      <c r="H316" s="113">
        <f t="shared" si="15"/>
        <v>25093.6</v>
      </c>
      <c r="I316" s="22">
        <v>25093.6</v>
      </c>
      <c r="K316" s="5"/>
      <c r="L316" s="5"/>
      <c r="M316" s="56" t="s">
        <v>22</v>
      </c>
      <c r="N316" s="59">
        <v>28687</v>
      </c>
      <c r="O316" s="59">
        <v>28763</v>
      </c>
      <c r="P316" s="59">
        <v>28056</v>
      </c>
      <c r="Q316" s="59">
        <v>27645</v>
      </c>
      <c r="R316" s="59">
        <v>27554</v>
      </c>
      <c r="S316" s="21" t="s">
        <v>22</v>
      </c>
    </row>
    <row r="317" spans="2:19" ht="12.75">
      <c r="B317" s="110" t="s">
        <v>121</v>
      </c>
      <c r="C317" s="106">
        <v>4279</v>
      </c>
      <c r="D317" s="106">
        <v>4065</v>
      </c>
      <c r="E317" s="106">
        <v>3765</v>
      </c>
      <c r="F317" s="106">
        <v>3873</v>
      </c>
      <c r="G317" s="106">
        <v>3784</v>
      </c>
      <c r="H317" s="113">
        <f t="shared" si="15"/>
        <v>3953.2</v>
      </c>
      <c r="I317" s="22">
        <v>3953.2</v>
      </c>
      <c r="K317" s="5"/>
      <c r="L317" s="5"/>
      <c r="M317" s="56" t="s">
        <v>38</v>
      </c>
      <c r="N317" s="59">
        <v>525</v>
      </c>
      <c r="O317" s="59">
        <v>575</v>
      </c>
      <c r="P317" s="59">
        <v>575</v>
      </c>
      <c r="Q317" s="59">
        <v>600</v>
      </c>
      <c r="R317" s="59">
        <v>575</v>
      </c>
      <c r="S317" s="21" t="s">
        <v>38</v>
      </c>
    </row>
    <row r="318" spans="2:19" ht="12.75">
      <c r="B318" s="110" t="s">
        <v>122</v>
      </c>
      <c r="C318" s="106">
        <v>1174</v>
      </c>
      <c r="D318" s="106">
        <v>1210</v>
      </c>
      <c r="E318" s="106">
        <v>1260</v>
      </c>
      <c r="F318" s="106">
        <v>1266</v>
      </c>
      <c r="G318" s="106">
        <v>1362</v>
      </c>
      <c r="H318" s="113">
        <f t="shared" si="15"/>
        <v>1254.4</v>
      </c>
      <c r="I318" s="22">
        <v>1254.4</v>
      </c>
      <c r="K318" s="5"/>
      <c r="L318" s="5"/>
      <c r="M318" s="56" t="s">
        <v>39</v>
      </c>
      <c r="N318" s="59">
        <v>39819</v>
      </c>
      <c r="O318" s="59">
        <v>39771</v>
      </c>
      <c r="P318" s="59">
        <v>41260</v>
      </c>
      <c r="Q318" s="59">
        <v>40390</v>
      </c>
      <c r="R318" s="59">
        <v>40316</v>
      </c>
      <c r="S318" s="21" t="s">
        <v>39</v>
      </c>
    </row>
    <row r="319" spans="2:19" ht="12.75">
      <c r="B319" s="110" t="s">
        <v>123</v>
      </c>
      <c r="C319" s="106">
        <v>2375</v>
      </c>
      <c r="D319" s="106">
        <v>2165</v>
      </c>
      <c r="E319" s="106">
        <v>2357</v>
      </c>
      <c r="F319" s="106">
        <v>2393</v>
      </c>
      <c r="G319" s="106">
        <v>2163</v>
      </c>
      <c r="H319" s="113">
        <f t="shared" si="15"/>
        <v>2290.6</v>
      </c>
      <c r="I319" s="22">
        <v>2290.6</v>
      </c>
      <c r="K319" s="5"/>
      <c r="L319" s="5"/>
      <c r="M319" s="56" t="s">
        <v>40</v>
      </c>
      <c r="N319" s="59">
        <v>385</v>
      </c>
      <c r="O319" s="59">
        <v>385</v>
      </c>
      <c r="P319" s="59">
        <v>385</v>
      </c>
      <c r="Q319" s="59">
        <v>385</v>
      </c>
      <c r="R319" s="59">
        <v>385</v>
      </c>
      <c r="S319" s="21" t="s">
        <v>40</v>
      </c>
    </row>
    <row r="320" spans="2:19" ht="12.75">
      <c r="B320" s="110" t="s">
        <v>124</v>
      </c>
      <c r="C320" s="106">
        <v>2297</v>
      </c>
      <c r="D320" s="106">
        <v>2477</v>
      </c>
      <c r="E320" s="106">
        <v>2830</v>
      </c>
      <c r="F320" s="106">
        <v>2853</v>
      </c>
      <c r="G320" s="106">
        <v>3521</v>
      </c>
      <c r="H320" s="113">
        <f t="shared" si="15"/>
        <v>2795.6</v>
      </c>
      <c r="I320" s="22">
        <v>2795.6</v>
      </c>
      <c r="K320" s="5"/>
      <c r="L320" s="5"/>
      <c r="M320" s="56" t="s">
        <v>41</v>
      </c>
      <c r="N320" s="59">
        <v>2297</v>
      </c>
      <c r="O320" s="59">
        <v>2477</v>
      </c>
      <c r="P320" s="59">
        <v>2830</v>
      </c>
      <c r="Q320" s="59">
        <v>2853</v>
      </c>
      <c r="R320" s="59">
        <v>3521</v>
      </c>
      <c r="S320" s="21" t="s">
        <v>41</v>
      </c>
    </row>
    <row r="321" spans="2:19" ht="12.75">
      <c r="B321" s="30"/>
      <c r="C321" s="30"/>
      <c r="D321" s="30"/>
      <c r="E321" s="30"/>
      <c r="F321" s="30"/>
      <c r="G321" s="30"/>
      <c r="H321" s="113"/>
      <c r="I321" s="22"/>
      <c r="K321" s="5"/>
      <c r="L321" s="5"/>
      <c r="M321" s="56" t="s">
        <v>42</v>
      </c>
      <c r="N321" s="59">
        <v>3628</v>
      </c>
      <c r="O321" s="59">
        <v>3269</v>
      </c>
      <c r="P321" s="59">
        <v>3485</v>
      </c>
      <c r="Q321" s="59">
        <v>3357</v>
      </c>
      <c r="R321" s="59">
        <v>3764</v>
      </c>
      <c r="S321" s="21" t="s">
        <v>42</v>
      </c>
    </row>
    <row r="322" spans="2:19" ht="12.75">
      <c r="B322" s="108" t="s">
        <v>107</v>
      </c>
      <c r="C322" s="30"/>
      <c r="D322" s="30"/>
      <c r="E322" s="30"/>
      <c r="F322" s="30"/>
      <c r="G322" s="30"/>
      <c r="H322" s="113"/>
      <c r="I322" s="22"/>
      <c r="K322" s="5"/>
      <c r="L322" s="5"/>
      <c r="M322" s="56" t="s">
        <v>29</v>
      </c>
      <c r="N322" s="59">
        <v>314</v>
      </c>
      <c r="O322" s="59">
        <v>318</v>
      </c>
      <c r="P322" s="59">
        <v>335</v>
      </c>
      <c r="Q322" s="59">
        <v>319</v>
      </c>
      <c r="R322" s="59">
        <v>319</v>
      </c>
      <c r="S322" s="21" t="s">
        <v>29</v>
      </c>
    </row>
    <row r="323" spans="2:19" ht="12.75">
      <c r="B323" s="108" t="s">
        <v>0</v>
      </c>
      <c r="C323" s="108" t="s">
        <v>108</v>
      </c>
      <c r="D323" s="30"/>
      <c r="E323" s="30"/>
      <c r="F323" s="30"/>
      <c r="G323" s="30"/>
      <c r="H323" s="113"/>
      <c r="I323" s="22"/>
      <c r="K323" s="5"/>
      <c r="L323" s="5"/>
      <c r="M323" s="56" t="s">
        <v>26</v>
      </c>
      <c r="N323" s="59">
        <v>2823</v>
      </c>
      <c r="O323" s="59">
        <v>3144</v>
      </c>
      <c r="P323" s="59">
        <v>3276</v>
      </c>
      <c r="Q323" s="59">
        <v>2851</v>
      </c>
      <c r="R323" s="59">
        <v>2713</v>
      </c>
      <c r="S323" s="21" t="s">
        <v>26</v>
      </c>
    </row>
    <row r="324" spans="2:19" ht="12.75">
      <c r="B324" s="30"/>
      <c r="C324" s="30"/>
      <c r="D324" s="30"/>
      <c r="E324" s="30"/>
      <c r="F324" s="30"/>
      <c r="G324" s="30"/>
      <c r="H324" s="113"/>
      <c r="I324" s="22"/>
      <c r="K324" s="5"/>
      <c r="L324" s="5"/>
      <c r="M324" s="56" t="s">
        <v>43</v>
      </c>
      <c r="N324" s="59">
        <v>234</v>
      </c>
      <c r="O324" s="59">
        <v>243</v>
      </c>
      <c r="P324" s="59">
        <v>253</v>
      </c>
      <c r="Q324" s="59">
        <v>262</v>
      </c>
      <c r="R324" s="59">
        <v>262</v>
      </c>
      <c r="S324" s="21" t="s">
        <v>43</v>
      </c>
    </row>
    <row r="325" spans="2:19" ht="12.75">
      <c r="B325" s="108" t="s">
        <v>88</v>
      </c>
      <c r="C325" s="108" t="s">
        <v>89</v>
      </c>
      <c r="D325" s="30"/>
      <c r="E325" s="30"/>
      <c r="F325" s="30"/>
      <c r="G325" s="30"/>
      <c r="H325" s="113"/>
      <c r="I325" s="22"/>
      <c r="K325" s="5"/>
      <c r="L325" s="5"/>
      <c r="M325" s="56" t="s">
        <v>18</v>
      </c>
      <c r="N325" s="59">
        <v>9401</v>
      </c>
      <c r="O325" s="59">
        <v>9217</v>
      </c>
      <c r="P325" s="59">
        <v>9266</v>
      </c>
      <c r="Q325" s="59">
        <v>9075</v>
      </c>
      <c r="R325" s="59">
        <v>8697</v>
      </c>
      <c r="S325" s="21" t="s">
        <v>18</v>
      </c>
    </row>
    <row r="326" spans="2:19" ht="12.75">
      <c r="B326" s="108" t="s">
        <v>111</v>
      </c>
      <c r="C326" s="108" t="s">
        <v>42</v>
      </c>
      <c r="D326" s="30"/>
      <c r="E326" s="30"/>
      <c r="F326" s="30"/>
      <c r="G326" s="30"/>
      <c r="H326" s="113"/>
      <c r="I326" s="22"/>
      <c r="K326" s="5"/>
      <c r="L326" s="5"/>
      <c r="M326" s="56" t="s">
        <v>44</v>
      </c>
      <c r="N326" s="59">
        <v>4534</v>
      </c>
      <c r="O326" s="59">
        <v>4534</v>
      </c>
      <c r="P326" s="59">
        <v>4534</v>
      </c>
      <c r="Q326" s="59">
        <v>4534</v>
      </c>
      <c r="R326" s="59">
        <v>4534</v>
      </c>
      <c r="S326" s="21" t="s">
        <v>44</v>
      </c>
    </row>
    <row r="327" spans="2:19" ht="12.75">
      <c r="B327" s="30"/>
      <c r="C327" s="30"/>
      <c r="D327" s="30"/>
      <c r="E327" s="30"/>
      <c r="F327" s="30"/>
      <c r="G327" s="30"/>
      <c r="H327" s="113"/>
      <c r="I327" s="22"/>
      <c r="K327" s="5"/>
      <c r="L327" s="5"/>
      <c r="M327" s="56" t="s">
        <v>25</v>
      </c>
      <c r="N327" s="59">
        <v>9587</v>
      </c>
      <c r="O327" s="59">
        <v>9664</v>
      </c>
      <c r="P327" s="59">
        <v>8318</v>
      </c>
      <c r="Q327" s="59">
        <v>11389</v>
      </c>
      <c r="R327" s="59">
        <v>11389</v>
      </c>
      <c r="S327" s="21" t="s">
        <v>25</v>
      </c>
    </row>
    <row r="328" spans="2:19" ht="12.75">
      <c r="B328" s="110" t="s">
        <v>112</v>
      </c>
      <c r="C328" s="110" t="s">
        <v>60</v>
      </c>
      <c r="D328" s="110" t="s">
        <v>61</v>
      </c>
      <c r="E328" s="110" t="s">
        <v>69</v>
      </c>
      <c r="F328" s="110" t="s">
        <v>70</v>
      </c>
      <c r="G328" s="110" t="s">
        <v>71</v>
      </c>
      <c r="H328" s="113"/>
      <c r="I328" s="22"/>
      <c r="K328" s="5"/>
      <c r="L328" s="5"/>
      <c r="M328" s="56" t="s">
        <v>27</v>
      </c>
      <c r="N328" s="59">
        <v>4402</v>
      </c>
      <c r="O328" s="59">
        <v>4415</v>
      </c>
      <c r="P328" s="59">
        <v>4249</v>
      </c>
      <c r="Q328" s="59">
        <v>3197</v>
      </c>
      <c r="R328" s="59">
        <v>3197</v>
      </c>
      <c r="S328" s="21" t="s">
        <v>27</v>
      </c>
    </row>
    <row r="329" spans="2:19" ht="12.75">
      <c r="B329" s="110" t="s">
        <v>119</v>
      </c>
      <c r="C329" s="106">
        <v>69976</v>
      </c>
      <c r="D329" s="106">
        <v>67232</v>
      </c>
      <c r="E329" s="106">
        <v>67161</v>
      </c>
      <c r="F329" s="106">
        <v>65954</v>
      </c>
      <c r="G329" s="106">
        <v>67212</v>
      </c>
      <c r="H329" s="113">
        <f aca="true" t="shared" si="16" ref="H329:H390">AVERAGE(C329:G329)</f>
        <v>67507</v>
      </c>
      <c r="I329" s="22">
        <v>67507</v>
      </c>
      <c r="K329" s="5"/>
      <c r="L329" s="5"/>
      <c r="M329" s="56" t="s">
        <v>45</v>
      </c>
      <c r="N329" s="59">
        <v>34890</v>
      </c>
      <c r="O329" s="59">
        <v>34135</v>
      </c>
      <c r="P329" s="59">
        <v>32930</v>
      </c>
      <c r="Q329" s="59">
        <v>31469</v>
      </c>
      <c r="R329" s="59">
        <v>30166</v>
      </c>
      <c r="S329" s="21" t="s">
        <v>45</v>
      </c>
    </row>
    <row r="330" spans="2:19" ht="12.75">
      <c r="B330" s="110" t="s">
        <v>120</v>
      </c>
      <c r="C330" s="106">
        <v>50206</v>
      </c>
      <c r="D330" s="106">
        <v>49744</v>
      </c>
      <c r="E330" s="106">
        <v>49188</v>
      </c>
      <c r="F330" s="106">
        <v>48546</v>
      </c>
      <c r="G330" s="106">
        <v>49441</v>
      </c>
      <c r="H330" s="113">
        <f t="shared" si="16"/>
        <v>49425</v>
      </c>
      <c r="I330" s="22">
        <v>49425</v>
      </c>
      <c r="K330" s="5"/>
      <c r="L330" s="5"/>
      <c r="M330" s="56" t="s">
        <v>23</v>
      </c>
      <c r="N330" s="59">
        <v>1134</v>
      </c>
      <c r="O330" s="59">
        <v>1134</v>
      </c>
      <c r="P330" s="59">
        <v>1134</v>
      </c>
      <c r="Q330" s="59">
        <v>1134</v>
      </c>
      <c r="R330" s="59">
        <v>1134</v>
      </c>
      <c r="S330" s="21" t="s">
        <v>23</v>
      </c>
    </row>
    <row r="331" spans="2:19" ht="12.75">
      <c r="B331" s="110" t="s">
        <v>121</v>
      </c>
      <c r="C331" s="106">
        <v>11013</v>
      </c>
      <c r="D331" s="106">
        <v>9334</v>
      </c>
      <c r="E331" s="106">
        <v>9407</v>
      </c>
      <c r="F331" s="106">
        <v>8784</v>
      </c>
      <c r="G331" s="106">
        <v>8320</v>
      </c>
      <c r="H331" s="113">
        <f t="shared" si="16"/>
        <v>9371.6</v>
      </c>
      <c r="I331" s="22">
        <v>9371.6</v>
      </c>
      <c r="K331" s="5"/>
      <c r="L331" s="5"/>
      <c r="M331" s="56" t="s">
        <v>46</v>
      </c>
      <c r="N331" s="59">
        <v>390</v>
      </c>
      <c r="O331" s="59">
        <v>381</v>
      </c>
      <c r="P331" s="59">
        <v>398</v>
      </c>
      <c r="Q331" s="59">
        <v>393</v>
      </c>
      <c r="R331" s="59">
        <v>375</v>
      </c>
      <c r="S331" s="21" t="s">
        <v>46</v>
      </c>
    </row>
    <row r="332" spans="2:19" ht="12.75">
      <c r="B332" s="110" t="s">
        <v>122</v>
      </c>
      <c r="C332" s="106">
        <v>869</v>
      </c>
      <c r="D332" s="106">
        <v>871</v>
      </c>
      <c r="E332" s="106">
        <v>1084</v>
      </c>
      <c r="F332" s="106">
        <v>1265</v>
      </c>
      <c r="G332" s="106">
        <v>1498</v>
      </c>
      <c r="H332" s="113">
        <f t="shared" si="16"/>
        <v>1117.4</v>
      </c>
      <c r="I332" s="22">
        <v>1117.4</v>
      </c>
      <c r="K332" s="5"/>
      <c r="L332" s="5"/>
      <c r="M332" s="56" t="s">
        <v>24</v>
      </c>
      <c r="N332" s="59">
        <v>8080</v>
      </c>
      <c r="O332" s="59">
        <v>7751</v>
      </c>
      <c r="P332" s="59">
        <v>6805</v>
      </c>
      <c r="Q332" s="59">
        <v>7751</v>
      </c>
      <c r="R332" s="59">
        <v>6023</v>
      </c>
      <c r="S332" s="21" t="s">
        <v>24</v>
      </c>
    </row>
    <row r="333" spans="2:19" ht="12.75">
      <c r="B333" s="110" t="s">
        <v>123</v>
      </c>
      <c r="C333" s="106">
        <v>4260</v>
      </c>
      <c r="D333" s="106">
        <v>4015</v>
      </c>
      <c r="E333" s="106">
        <v>3998</v>
      </c>
      <c r="F333" s="106">
        <v>4002</v>
      </c>
      <c r="G333" s="106">
        <v>4190</v>
      </c>
      <c r="H333" s="113">
        <f t="shared" si="16"/>
        <v>4093</v>
      </c>
      <c r="I333" s="22">
        <v>4093</v>
      </c>
      <c r="K333" s="5"/>
      <c r="L333" s="5"/>
      <c r="M333" s="56" t="s">
        <v>47</v>
      </c>
      <c r="N333" s="59">
        <v>5850</v>
      </c>
      <c r="O333" s="59">
        <v>5700</v>
      </c>
      <c r="P333" s="59">
        <v>5700</v>
      </c>
      <c r="Q333" s="59">
        <v>5328</v>
      </c>
      <c r="R333" s="112">
        <v>5328</v>
      </c>
      <c r="S333" s="21" t="s">
        <v>47</v>
      </c>
    </row>
    <row r="334" spans="2:19" ht="12.75">
      <c r="B334" s="110" t="s">
        <v>124</v>
      </c>
      <c r="C334" s="106">
        <v>3628</v>
      </c>
      <c r="D334" s="106">
        <v>3269</v>
      </c>
      <c r="E334" s="106">
        <v>3485</v>
      </c>
      <c r="F334" s="106">
        <v>3357</v>
      </c>
      <c r="G334" s="106">
        <v>3764</v>
      </c>
      <c r="H334" s="113">
        <f t="shared" si="16"/>
        <v>3500.6</v>
      </c>
      <c r="I334" s="22">
        <v>3500.6</v>
      </c>
      <c r="K334" s="5"/>
      <c r="L334" s="5"/>
      <c r="M334" s="56" t="s">
        <v>21</v>
      </c>
      <c r="N334" s="59">
        <v>7649</v>
      </c>
      <c r="O334" s="59">
        <v>7711</v>
      </c>
      <c r="P334" s="59">
        <v>7740</v>
      </c>
      <c r="Q334" s="59">
        <v>7248</v>
      </c>
      <c r="R334" s="59">
        <v>7480</v>
      </c>
      <c r="S334" s="21" t="s">
        <v>21</v>
      </c>
    </row>
    <row r="335" spans="2:19" ht="12.75">
      <c r="B335" s="30"/>
      <c r="C335" s="30"/>
      <c r="D335" s="30"/>
      <c r="E335" s="30"/>
      <c r="F335" s="30"/>
      <c r="G335" s="30"/>
      <c r="H335" s="113"/>
      <c r="I335" s="22"/>
      <c r="K335" s="5"/>
      <c r="L335" s="5"/>
      <c r="M335" s="5"/>
      <c r="N335" s="5"/>
      <c r="O335" s="5"/>
      <c r="P335" s="5"/>
      <c r="Q335" s="5"/>
      <c r="R335" s="5"/>
      <c r="S335" s="5"/>
    </row>
    <row r="336" spans="2:19" ht="12.75">
      <c r="B336" s="108" t="s">
        <v>107</v>
      </c>
      <c r="C336" s="30"/>
      <c r="D336" s="30"/>
      <c r="E336" s="30"/>
      <c r="F336" s="30"/>
      <c r="G336" s="30"/>
      <c r="H336" s="113"/>
      <c r="I336" s="22"/>
      <c r="K336" s="5"/>
      <c r="L336" s="5"/>
      <c r="M336" s="5"/>
      <c r="N336" s="5"/>
      <c r="O336" s="5"/>
      <c r="P336" s="5"/>
      <c r="Q336" s="5"/>
      <c r="R336" s="5"/>
      <c r="S336" s="5"/>
    </row>
    <row r="337" spans="2:17" ht="12.75">
      <c r="B337" s="108" t="s">
        <v>0</v>
      </c>
      <c r="C337" s="108" t="s">
        <v>108</v>
      </c>
      <c r="D337" s="30"/>
      <c r="E337" s="30"/>
      <c r="F337" s="30"/>
      <c r="G337" s="30"/>
      <c r="H337" s="113"/>
      <c r="I337" s="22"/>
      <c r="K337" s="5"/>
      <c r="L337" s="5"/>
      <c r="M337" s="5"/>
      <c r="N337" s="5"/>
      <c r="O337" s="5"/>
      <c r="P337" s="5"/>
      <c r="Q337" s="5"/>
    </row>
    <row r="338" spans="2:18" ht="12.75">
      <c r="B338" s="30"/>
      <c r="C338" s="30"/>
      <c r="D338" s="30"/>
      <c r="E338" s="30"/>
      <c r="F338" s="30"/>
      <c r="G338" s="30"/>
      <c r="H338" s="113"/>
      <c r="I338" s="22"/>
      <c r="K338" s="5"/>
      <c r="L338" s="5"/>
      <c r="M338" s="52" t="s">
        <v>107</v>
      </c>
      <c r="N338" s="53"/>
      <c r="O338" s="53"/>
      <c r="P338" s="53"/>
      <c r="Q338" s="53"/>
      <c r="R338" s="53"/>
    </row>
    <row r="339" spans="2:18" ht="12.75">
      <c r="B339" s="108" t="s">
        <v>88</v>
      </c>
      <c r="C339" s="108" t="s">
        <v>89</v>
      </c>
      <c r="D339" s="30"/>
      <c r="E339" s="30"/>
      <c r="F339" s="30"/>
      <c r="G339" s="30"/>
      <c r="H339" s="113"/>
      <c r="I339" s="22"/>
      <c r="K339" s="5"/>
      <c r="L339" s="5"/>
      <c r="M339" s="52" t="s">
        <v>0</v>
      </c>
      <c r="N339" s="52" t="s">
        <v>108</v>
      </c>
      <c r="O339" s="53"/>
      <c r="P339" s="53"/>
      <c r="Q339" s="53"/>
      <c r="R339" s="53"/>
    </row>
    <row r="340" spans="2:17" ht="12.75">
      <c r="B340" s="108" t="s">
        <v>111</v>
      </c>
      <c r="C340" s="108" t="s">
        <v>29</v>
      </c>
      <c r="D340" s="30"/>
      <c r="E340" s="30"/>
      <c r="F340" s="30"/>
      <c r="G340" s="30"/>
      <c r="H340" s="113"/>
      <c r="I340" s="22"/>
      <c r="K340" s="5"/>
      <c r="L340" s="5"/>
      <c r="M340" s="5"/>
      <c r="N340" s="5"/>
      <c r="O340" s="5"/>
      <c r="P340" s="5"/>
      <c r="Q340" s="5"/>
    </row>
    <row r="341" spans="2:17" ht="12.75">
      <c r="B341" s="30"/>
      <c r="C341" s="30"/>
      <c r="D341" s="30"/>
      <c r="E341" s="30"/>
      <c r="F341" s="30"/>
      <c r="G341" s="30"/>
      <c r="H341" s="113"/>
      <c r="I341" s="22"/>
      <c r="K341" s="5"/>
      <c r="L341" s="5"/>
      <c r="M341" s="5"/>
      <c r="N341" s="5"/>
      <c r="O341" s="5"/>
      <c r="P341" s="5"/>
      <c r="Q341" s="5"/>
    </row>
    <row r="342" spans="2:17" ht="12.75">
      <c r="B342" s="110" t="s">
        <v>112</v>
      </c>
      <c r="C342" s="110" t="s">
        <v>60</v>
      </c>
      <c r="D342" s="110" t="s">
        <v>61</v>
      </c>
      <c r="E342" s="110" t="s">
        <v>69</v>
      </c>
      <c r="F342" s="110" t="s">
        <v>70</v>
      </c>
      <c r="G342" s="110" t="s">
        <v>71</v>
      </c>
      <c r="H342" s="113"/>
      <c r="I342" s="22"/>
      <c r="K342" s="5"/>
      <c r="L342" s="5"/>
      <c r="M342" s="5"/>
      <c r="N342" s="5"/>
      <c r="O342" s="5"/>
      <c r="P342" s="5"/>
      <c r="Q342" s="5"/>
    </row>
    <row r="343" spans="2:17" ht="12.75">
      <c r="B343" s="110" t="s">
        <v>119</v>
      </c>
      <c r="C343" s="106">
        <v>15328</v>
      </c>
      <c r="D343" s="106">
        <v>14974</v>
      </c>
      <c r="E343" s="106">
        <v>14651</v>
      </c>
      <c r="F343" s="106">
        <v>14930</v>
      </c>
      <c r="G343" s="106">
        <v>15144</v>
      </c>
      <c r="H343" s="113">
        <f t="shared" si="16"/>
        <v>15005.4</v>
      </c>
      <c r="I343" s="22">
        <v>15005.4</v>
      </c>
      <c r="K343" s="5"/>
      <c r="L343" s="5"/>
      <c r="M343" s="5"/>
      <c r="N343" s="5"/>
      <c r="O343" s="5"/>
      <c r="P343" s="5"/>
      <c r="Q343" s="5"/>
    </row>
    <row r="344" spans="2:17" ht="12.75">
      <c r="B344" s="110" t="s">
        <v>120</v>
      </c>
      <c r="C344" s="106">
        <v>13615</v>
      </c>
      <c r="D344" s="106">
        <v>13188</v>
      </c>
      <c r="E344" s="106">
        <v>12858</v>
      </c>
      <c r="F344" s="106">
        <v>13187</v>
      </c>
      <c r="G344" s="106">
        <v>13409</v>
      </c>
      <c r="H344" s="113">
        <f t="shared" si="16"/>
        <v>13251.4</v>
      </c>
      <c r="I344" s="22">
        <v>13251.4</v>
      </c>
      <c r="K344" s="5"/>
      <c r="L344" s="5"/>
      <c r="M344" s="5"/>
      <c r="N344" s="5"/>
      <c r="O344" s="5"/>
      <c r="P344" s="5"/>
      <c r="Q344" s="5"/>
    </row>
    <row r="345" spans="2:17" ht="12.75">
      <c r="B345" s="110" t="s">
        <v>121</v>
      </c>
      <c r="C345" s="106">
        <v>1195</v>
      </c>
      <c r="D345" s="106">
        <v>1249</v>
      </c>
      <c r="E345" s="106">
        <v>1245</v>
      </c>
      <c r="F345" s="106">
        <v>1214</v>
      </c>
      <c r="G345" s="106">
        <v>1202</v>
      </c>
      <c r="H345" s="113">
        <f t="shared" si="16"/>
        <v>1221</v>
      </c>
      <c r="I345" s="22">
        <v>1221</v>
      </c>
      <c r="K345" s="5"/>
      <c r="L345" s="5"/>
      <c r="M345" s="5"/>
      <c r="N345" s="5"/>
      <c r="O345" s="5"/>
      <c r="P345" s="5"/>
      <c r="Q345" s="5"/>
    </row>
    <row r="346" spans="2:17" ht="12.75">
      <c r="B346" s="110" t="s">
        <v>122</v>
      </c>
      <c r="C346" s="106">
        <v>142</v>
      </c>
      <c r="D346" s="106">
        <v>148</v>
      </c>
      <c r="E346" s="106">
        <v>131</v>
      </c>
      <c r="F346" s="106">
        <v>130</v>
      </c>
      <c r="G346" s="106">
        <v>130</v>
      </c>
      <c r="H346" s="113">
        <f t="shared" si="16"/>
        <v>136.2</v>
      </c>
      <c r="I346" s="22">
        <v>136.2</v>
      </c>
      <c r="K346" s="5"/>
      <c r="L346" s="5"/>
      <c r="M346" s="5"/>
      <c r="N346" s="5"/>
      <c r="O346" s="5"/>
      <c r="P346" s="5"/>
      <c r="Q346" s="5"/>
    </row>
    <row r="347" spans="2:17" ht="12.75">
      <c r="B347" s="110" t="s">
        <v>123</v>
      </c>
      <c r="C347" s="106">
        <v>62</v>
      </c>
      <c r="D347" s="106">
        <v>72</v>
      </c>
      <c r="E347" s="106">
        <v>81</v>
      </c>
      <c r="F347" s="106">
        <v>80</v>
      </c>
      <c r="G347" s="106">
        <v>83</v>
      </c>
      <c r="H347" s="113">
        <f t="shared" si="16"/>
        <v>75.6</v>
      </c>
      <c r="I347" s="22">
        <v>75.6</v>
      </c>
      <c r="K347" s="5"/>
      <c r="L347" s="5"/>
      <c r="M347" s="5"/>
      <c r="N347" s="5"/>
      <c r="O347" s="5"/>
      <c r="P347" s="5"/>
      <c r="Q347" s="5"/>
    </row>
    <row r="348" spans="2:17" ht="12.75">
      <c r="B348" s="110" t="s">
        <v>124</v>
      </c>
      <c r="C348" s="106">
        <v>314</v>
      </c>
      <c r="D348" s="106">
        <v>318</v>
      </c>
      <c r="E348" s="106">
        <v>335</v>
      </c>
      <c r="F348" s="106">
        <v>319</v>
      </c>
      <c r="G348" s="106">
        <v>319</v>
      </c>
      <c r="H348" s="113">
        <f t="shared" si="16"/>
        <v>321</v>
      </c>
      <c r="I348" s="22">
        <v>321</v>
      </c>
      <c r="K348" s="5"/>
      <c r="L348" s="5"/>
      <c r="M348" s="5"/>
      <c r="N348" s="5"/>
      <c r="O348" s="5"/>
      <c r="P348" s="5"/>
      <c r="Q348" s="5"/>
    </row>
    <row r="349" spans="2:17" ht="12.75">
      <c r="B349" s="30"/>
      <c r="C349" s="30"/>
      <c r="D349" s="30"/>
      <c r="E349" s="30"/>
      <c r="F349" s="30"/>
      <c r="G349" s="30"/>
      <c r="H349" s="113"/>
      <c r="I349" s="22"/>
      <c r="K349" s="5"/>
      <c r="L349" s="5"/>
      <c r="M349" s="5"/>
      <c r="N349" s="5"/>
      <c r="O349" s="5"/>
      <c r="P349" s="5"/>
      <c r="Q349" s="5"/>
    </row>
    <row r="350" spans="2:17" ht="12.75">
      <c r="B350" s="108" t="s">
        <v>107</v>
      </c>
      <c r="C350" s="30"/>
      <c r="D350" s="30"/>
      <c r="E350" s="30"/>
      <c r="F350" s="30"/>
      <c r="G350" s="30"/>
      <c r="H350" s="113"/>
      <c r="I350" s="22"/>
      <c r="K350" s="5"/>
      <c r="L350" s="5"/>
      <c r="M350" s="5"/>
      <c r="N350" s="5"/>
      <c r="O350" s="5"/>
      <c r="P350" s="5"/>
      <c r="Q350" s="5"/>
    </row>
    <row r="351" spans="2:17" ht="12.75">
      <c r="B351" s="108" t="s">
        <v>0</v>
      </c>
      <c r="C351" s="108" t="s">
        <v>108</v>
      </c>
      <c r="D351" s="30"/>
      <c r="E351" s="30"/>
      <c r="F351" s="30"/>
      <c r="G351" s="30"/>
      <c r="H351" s="113"/>
      <c r="I351" s="22"/>
      <c r="K351" s="5"/>
      <c r="L351" s="5"/>
      <c r="M351" s="5"/>
      <c r="N351" s="5"/>
      <c r="O351" s="5"/>
      <c r="P351" s="5"/>
      <c r="Q351" s="5"/>
    </row>
    <row r="352" spans="2:17" ht="12.75">
      <c r="B352" s="30"/>
      <c r="C352" s="30"/>
      <c r="D352" s="30"/>
      <c r="E352" s="30"/>
      <c r="F352" s="30"/>
      <c r="G352" s="30"/>
      <c r="H352" s="113"/>
      <c r="I352" s="22"/>
      <c r="K352" s="5"/>
      <c r="L352" s="5"/>
      <c r="M352" s="5"/>
      <c r="N352" s="5"/>
      <c r="O352" s="5"/>
      <c r="P352" s="5"/>
      <c r="Q352" s="5"/>
    </row>
    <row r="353" spans="2:17" ht="12.75">
      <c r="B353" s="108" t="s">
        <v>88</v>
      </c>
      <c r="C353" s="108" t="s">
        <v>89</v>
      </c>
      <c r="D353" s="30"/>
      <c r="E353" s="30"/>
      <c r="F353" s="30"/>
      <c r="G353" s="30"/>
      <c r="H353" s="113"/>
      <c r="I353" s="22"/>
      <c r="K353" s="5"/>
      <c r="L353" s="5"/>
      <c r="M353" s="5"/>
      <c r="N353" s="5"/>
      <c r="O353" s="5"/>
      <c r="P353" s="5"/>
      <c r="Q353" s="5"/>
    </row>
    <row r="354" spans="2:17" ht="12.75">
      <c r="B354" s="108" t="s">
        <v>111</v>
      </c>
      <c r="C354" s="108" t="s">
        <v>26</v>
      </c>
      <c r="D354" s="30"/>
      <c r="E354" s="30"/>
      <c r="F354" s="30"/>
      <c r="G354" s="30"/>
      <c r="H354" s="113"/>
      <c r="I354" s="22"/>
      <c r="K354" s="5"/>
      <c r="L354" s="5"/>
      <c r="M354" s="5"/>
      <c r="N354" s="5"/>
      <c r="O354" s="5"/>
      <c r="P354" s="5"/>
      <c r="Q354" s="5"/>
    </row>
    <row r="355" spans="2:17" ht="12.75">
      <c r="B355" s="30"/>
      <c r="C355" s="30"/>
      <c r="D355" s="30"/>
      <c r="E355" s="30"/>
      <c r="F355" s="30"/>
      <c r="G355" s="30"/>
      <c r="H355" s="113"/>
      <c r="I355" s="22"/>
      <c r="K355" s="5"/>
      <c r="L355" s="5"/>
      <c r="M355" s="5"/>
      <c r="N355" s="5"/>
      <c r="O355" s="5"/>
      <c r="P355" s="5"/>
      <c r="Q355" s="5"/>
    </row>
    <row r="356" spans="2:17" ht="12.75">
      <c r="B356" s="110" t="s">
        <v>112</v>
      </c>
      <c r="C356" s="110" t="s">
        <v>60</v>
      </c>
      <c r="D356" s="110" t="s">
        <v>61</v>
      </c>
      <c r="E356" s="110" t="s">
        <v>69</v>
      </c>
      <c r="F356" s="110" t="s">
        <v>70</v>
      </c>
      <c r="G356" s="110" t="s">
        <v>71</v>
      </c>
      <c r="H356" s="113"/>
      <c r="I356" s="22"/>
      <c r="K356" s="5"/>
      <c r="L356" s="5"/>
      <c r="M356" s="5"/>
      <c r="N356" s="5"/>
      <c r="O356" s="5"/>
      <c r="P356" s="5"/>
      <c r="Q356" s="5"/>
    </row>
    <row r="357" spans="2:17" ht="12.75">
      <c r="B357" s="110" t="s">
        <v>119</v>
      </c>
      <c r="C357" s="106">
        <v>112172</v>
      </c>
      <c r="D357" s="106">
        <v>116767</v>
      </c>
      <c r="E357" s="106">
        <v>120754</v>
      </c>
      <c r="F357" s="106">
        <v>121220</v>
      </c>
      <c r="G357" s="106">
        <v>124750</v>
      </c>
      <c r="H357" s="113">
        <f t="shared" si="16"/>
        <v>119132.6</v>
      </c>
      <c r="I357" s="22">
        <v>119132.6</v>
      </c>
      <c r="K357" s="5"/>
      <c r="L357" s="5"/>
      <c r="M357" s="5"/>
      <c r="N357" s="5"/>
      <c r="O357" s="5"/>
      <c r="P357" s="5"/>
      <c r="Q357" s="5"/>
    </row>
    <row r="358" spans="2:17" ht="12.75">
      <c r="B358" s="110" t="s">
        <v>120</v>
      </c>
      <c r="C358" s="106">
        <v>43533</v>
      </c>
      <c r="D358" s="106">
        <v>43623</v>
      </c>
      <c r="E358" s="106">
        <v>44116</v>
      </c>
      <c r="F358" s="106">
        <v>46357</v>
      </c>
      <c r="G358" s="106">
        <v>48165</v>
      </c>
      <c r="H358" s="113">
        <f t="shared" si="16"/>
        <v>45158.8</v>
      </c>
      <c r="I358" s="22">
        <v>45158.8</v>
      </c>
      <c r="K358" s="5"/>
      <c r="L358" s="5"/>
      <c r="M358" s="5"/>
      <c r="N358" s="5"/>
      <c r="O358" s="5"/>
      <c r="P358" s="5"/>
      <c r="Q358" s="5"/>
    </row>
    <row r="359" spans="2:17" ht="12.75">
      <c r="B359" s="110" t="s">
        <v>121</v>
      </c>
      <c r="C359" s="106">
        <v>30521</v>
      </c>
      <c r="D359" s="106">
        <v>29810</v>
      </c>
      <c r="E359" s="106">
        <v>28527</v>
      </c>
      <c r="F359" s="106">
        <v>28031</v>
      </c>
      <c r="G359" s="106">
        <v>29185</v>
      </c>
      <c r="H359" s="113">
        <f t="shared" si="16"/>
        <v>29214.8</v>
      </c>
      <c r="I359" s="22">
        <v>29214.8</v>
      </c>
      <c r="K359" s="5"/>
      <c r="L359" s="5"/>
      <c r="M359" s="5"/>
      <c r="N359" s="5"/>
      <c r="O359" s="5"/>
      <c r="P359" s="5"/>
      <c r="Q359" s="5"/>
    </row>
    <row r="360" spans="2:17" ht="12.75">
      <c r="B360" s="110" t="s">
        <v>122</v>
      </c>
      <c r="C360" s="106">
        <v>20559</v>
      </c>
      <c r="D360" s="106">
        <v>19972</v>
      </c>
      <c r="E360" s="106">
        <v>20452</v>
      </c>
      <c r="F360" s="106">
        <v>20723</v>
      </c>
      <c r="G360" s="106">
        <v>20862</v>
      </c>
      <c r="H360" s="113">
        <f t="shared" si="16"/>
        <v>20513.6</v>
      </c>
      <c r="I360" s="22">
        <v>20513.6</v>
      </c>
      <c r="K360" s="5"/>
      <c r="L360" s="5"/>
      <c r="M360" s="5"/>
      <c r="N360" s="5"/>
      <c r="O360" s="5"/>
      <c r="P360" s="5"/>
      <c r="Q360" s="5"/>
    </row>
    <row r="361" spans="2:17" ht="12.75">
      <c r="B361" s="110" t="s">
        <v>123</v>
      </c>
      <c r="C361" s="106">
        <v>14736</v>
      </c>
      <c r="D361" s="106">
        <v>20218</v>
      </c>
      <c r="E361" s="106">
        <v>24383</v>
      </c>
      <c r="F361" s="106">
        <v>23258</v>
      </c>
      <c r="G361" s="106">
        <v>23825</v>
      </c>
      <c r="H361" s="113">
        <f t="shared" si="16"/>
        <v>21284</v>
      </c>
      <c r="I361" s="22">
        <v>21284</v>
      </c>
      <c r="K361" s="5"/>
      <c r="L361" s="5"/>
      <c r="M361" s="5"/>
      <c r="N361" s="5"/>
      <c r="O361" s="5"/>
      <c r="P361" s="5"/>
      <c r="Q361" s="5"/>
    </row>
    <row r="362" spans="2:17" ht="12.75">
      <c r="B362" s="110" t="s">
        <v>124</v>
      </c>
      <c r="C362" s="106">
        <v>2823</v>
      </c>
      <c r="D362" s="106">
        <v>3144</v>
      </c>
      <c r="E362" s="106">
        <v>3276</v>
      </c>
      <c r="F362" s="106">
        <v>2851</v>
      </c>
      <c r="G362" s="106">
        <v>2713</v>
      </c>
      <c r="H362" s="113">
        <f t="shared" si="16"/>
        <v>2961.4</v>
      </c>
      <c r="I362" s="22">
        <v>2961.4</v>
      </c>
      <c r="K362" s="5"/>
      <c r="L362" s="5"/>
      <c r="M362" s="5"/>
      <c r="N362" s="5"/>
      <c r="O362" s="5"/>
      <c r="P362" s="5"/>
      <c r="Q362" s="5"/>
    </row>
    <row r="363" spans="2:17" ht="12.75">
      <c r="B363" s="30"/>
      <c r="C363" s="30"/>
      <c r="D363" s="30"/>
      <c r="E363" s="30"/>
      <c r="F363" s="30"/>
      <c r="G363" s="30"/>
      <c r="H363" s="113"/>
      <c r="I363" s="22"/>
      <c r="K363" s="5"/>
      <c r="L363" s="5"/>
      <c r="M363" s="5"/>
      <c r="N363" s="5"/>
      <c r="O363" s="5"/>
      <c r="P363" s="5"/>
      <c r="Q363" s="5"/>
    </row>
    <row r="364" spans="2:17" ht="12.75">
      <c r="B364" s="108" t="s">
        <v>107</v>
      </c>
      <c r="C364" s="30"/>
      <c r="D364" s="30"/>
      <c r="E364" s="30"/>
      <c r="F364" s="30"/>
      <c r="G364" s="30"/>
      <c r="H364" s="113"/>
      <c r="I364" s="22"/>
      <c r="K364" s="5"/>
      <c r="L364" s="5"/>
      <c r="M364" s="5"/>
      <c r="N364" s="5"/>
      <c r="O364" s="5"/>
      <c r="P364" s="5"/>
      <c r="Q364" s="5"/>
    </row>
    <row r="365" spans="2:17" ht="12.75">
      <c r="B365" s="108" t="s">
        <v>0</v>
      </c>
      <c r="C365" s="108" t="s">
        <v>108</v>
      </c>
      <c r="D365" s="30"/>
      <c r="E365" s="30"/>
      <c r="F365" s="30"/>
      <c r="G365" s="30"/>
      <c r="H365" s="113"/>
      <c r="I365" s="22"/>
      <c r="K365" s="5"/>
      <c r="L365" s="5"/>
      <c r="M365" s="5"/>
      <c r="N365" s="5"/>
      <c r="O365" s="5"/>
      <c r="P365" s="5"/>
      <c r="Q365" s="5"/>
    </row>
    <row r="366" spans="2:17" ht="12.75">
      <c r="B366" s="30"/>
      <c r="C366" s="30"/>
      <c r="D366" s="30"/>
      <c r="E366" s="30"/>
      <c r="F366" s="30"/>
      <c r="G366" s="30"/>
      <c r="H366" s="113"/>
      <c r="I366" s="22"/>
      <c r="K366" s="5"/>
      <c r="L366" s="5"/>
      <c r="M366" s="5"/>
      <c r="N366" s="5"/>
      <c r="O366" s="5"/>
      <c r="P366" s="5"/>
      <c r="Q366" s="5"/>
    </row>
    <row r="367" spans="2:17" ht="12.75">
      <c r="B367" s="108" t="s">
        <v>88</v>
      </c>
      <c r="C367" s="108" t="s">
        <v>89</v>
      </c>
      <c r="D367" s="30"/>
      <c r="E367" s="30"/>
      <c r="F367" s="30"/>
      <c r="G367" s="30"/>
      <c r="H367" s="113"/>
      <c r="I367" s="22"/>
      <c r="K367" s="5"/>
      <c r="L367" s="5"/>
      <c r="M367" s="5"/>
      <c r="N367" s="5"/>
      <c r="O367" s="5"/>
      <c r="P367" s="5"/>
      <c r="Q367" s="5"/>
    </row>
    <row r="368" spans="2:17" ht="12.75">
      <c r="B368" s="108" t="s">
        <v>111</v>
      </c>
      <c r="C368" s="108" t="s">
        <v>43</v>
      </c>
      <c r="D368" s="30"/>
      <c r="E368" s="30"/>
      <c r="F368" s="30"/>
      <c r="G368" s="30"/>
      <c r="H368" s="113"/>
      <c r="I368" s="22"/>
      <c r="K368" s="5"/>
      <c r="L368" s="5"/>
      <c r="M368" s="5"/>
      <c r="N368" s="5"/>
      <c r="O368" s="5"/>
      <c r="P368" s="5"/>
      <c r="Q368" s="5"/>
    </row>
    <row r="369" spans="2:17" ht="12.75">
      <c r="B369" s="30"/>
      <c r="C369" s="30"/>
      <c r="D369" s="30"/>
      <c r="E369" s="30"/>
      <c r="F369" s="30"/>
      <c r="G369" s="30"/>
      <c r="H369" s="113"/>
      <c r="I369" s="22"/>
      <c r="K369" s="5"/>
      <c r="L369" s="5"/>
      <c r="M369" s="5"/>
      <c r="N369" s="5"/>
      <c r="O369" s="5"/>
      <c r="P369" s="5"/>
      <c r="Q369" s="5"/>
    </row>
    <row r="370" spans="2:17" ht="12.75">
      <c r="B370" s="110" t="s">
        <v>112</v>
      </c>
      <c r="C370" s="110" t="s">
        <v>60</v>
      </c>
      <c r="D370" s="110" t="s">
        <v>61</v>
      </c>
      <c r="E370" s="110" t="s">
        <v>69</v>
      </c>
      <c r="F370" s="110" t="s">
        <v>70</v>
      </c>
      <c r="G370" s="110" t="s">
        <v>71</v>
      </c>
      <c r="H370" s="113"/>
      <c r="I370" s="22"/>
      <c r="K370" s="5"/>
      <c r="L370" s="5"/>
      <c r="M370" s="5"/>
      <c r="N370" s="5"/>
      <c r="O370" s="5"/>
      <c r="P370" s="5"/>
      <c r="Q370" s="5"/>
    </row>
    <row r="371" spans="2:17" ht="12.75">
      <c r="B371" s="110" t="s">
        <v>119</v>
      </c>
      <c r="C371" s="106">
        <v>2636</v>
      </c>
      <c r="D371" s="106">
        <v>2349</v>
      </c>
      <c r="E371" s="106">
        <v>2325</v>
      </c>
      <c r="F371" s="106">
        <v>2409</v>
      </c>
      <c r="G371" s="106">
        <v>2380</v>
      </c>
      <c r="H371" s="113">
        <f t="shared" si="16"/>
        <v>2419.8</v>
      </c>
      <c r="I371" s="22">
        <v>2419.8</v>
      </c>
      <c r="K371" s="5"/>
      <c r="L371" s="5"/>
      <c r="M371" s="5"/>
      <c r="N371" s="5"/>
      <c r="O371" s="5"/>
      <c r="P371" s="5"/>
      <c r="Q371" s="5"/>
    </row>
    <row r="372" spans="2:17" ht="12.75">
      <c r="B372" s="110" t="s">
        <v>120</v>
      </c>
      <c r="C372" s="106">
        <v>1011</v>
      </c>
      <c r="D372" s="106">
        <v>1013</v>
      </c>
      <c r="E372" s="106">
        <v>1035</v>
      </c>
      <c r="F372" s="106">
        <v>1020</v>
      </c>
      <c r="G372" s="106">
        <v>1016</v>
      </c>
      <c r="H372" s="113">
        <f t="shared" si="16"/>
        <v>1019</v>
      </c>
      <c r="I372" s="22">
        <v>1019</v>
      </c>
      <c r="K372" s="5"/>
      <c r="L372" s="5"/>
      <c r="M372" s="5"/>
      <c r="N372" s="5"/>
      <c r="O372" s="5"/>
      <c r="P372" s="5"/>
      <c r="Q372" s="5"/>
    </row>
    <row r="373" spans="2:17" ht="12.75">
      <c r="B373" s="110" t="s">
        <v>121</v>
      </c>
      <c r="C373" s="106">
        <v>729</v>
      </c>
      <c r="D373" s="106">
        <v>478</v>
      </c>
      <c r="E373" s="106">
        <v>467</v>
      </c>
      <c r="F373" s="106">
        <v>511</v>
      </c>
      <c r="G373" s="106">
        <v>490</v>
      </c>
      <c r="H373" s="113">
        <f t="shared" si="16"/>
        <v>535</v>
      </c>
      <c r="I373" s="22">
        <v>535</v>
      </c>
      <c r="K373" s="5"/>
      <c r="L373" s="5"/>
      <c r="M373" s="5"/>
      <c r="N373" s="5"/>
      <c r="O373" s="5"/>
      <c r="P373" s="5"/>
      <c r="Q373" s="5"/>
    </row>
    <row r="374" spans="2:17" ht="12.75">
      <c r="B374" s="110" t="s">
        <v>122</v>
      </c>
      <c r="C374" s="106">
        <v>196</v>
      </c>
      <c r="D374" s="106">
        <v>189</v>
      </c>
      <c r="E374" s="106">
        <v>186</v>
      </c>
      <c r="F374" s="106">
        <v>174</v>
      </c>
      <c r="G374" s="106">
        <v>170</v>
      </c>
      <c r="H374" s="113">
        <f t="shared" si="16"/>
        <v>183</v>
      </c>
      <c r="I374" s="22">
        <v>183</v>
      </c>
      <c r="K374" s="5"/>
      <c r="L374" s="5"/>
      <c r="M374" s="5"/>
      <c r="N374" s="5"/>
      <c r="O374" s="5"/>
      <c r="P374" s="5"/>
      <c r="Q374" s="5"/>
    </row>
    <row r="375" spans="2:17" ht="12.75">
      <c r="B375" s="110" t="s">
        <v>123</v>
      </c>
      <c r="C375" s="106">
        <v>466</v>
      </c>
      <c r="D375" s="106">
        <v>425</v>
      </c>
      <c r="E375" s="106">
        <v>384</v>
      </c>
      <c r="F375" s="106">
        <v>441</v>
      </c>
      <c r="G375" s="106">
        <v>441</v>
      </c>
      <c r="H375" s="113">
        <f t="shared" si="16"/>
        <v>431.4</v>
      </c>
      <c r="I375" s="22">
        <v>431.4</v>
      </c>
      <c r="K375" s="5"/>
      <c r="L375" s="5"/>
      <c r="M375" s="5"/>
      <c r="N375" s="5"/>
      <c r="O375" s="5"/>
      <c r="P375" s="5"/>
      <c r="Q375" s="5"/>
    </row>
    <row r="376" spans="2:17" ht="12.75">
      <c r="B376" s="110" t="s">
        <v>124</v>
      </c>
      <c r="C376" s="106">
        <v>234</v>
      </c>
      <c r="D376" s="106">
        <v>243</v>
      </c>
      <c r="E376" s="106">
        <v>253</v>
      </c>
      <c r="F376" s="106">
        <v>262</v>
      </c>
      <c r="G376" s="106">
        <v>262</v>
      </c>
      <c r="H376" s="113">
        <f t="shared" si="16"/>
        <v>250.8</v>
      </c>
      <c r="I376" s="22">
        <v>250.8</v>
      </c>
      <c r="K376" s="5"/>
      <c r="L376" s="5"/>
      <c r="M376" s="5"/>
      <c r="N376" s="5"/>
      <c r="O376" s="5"/>
      <c r="P376" s="5"/>
      <c r="Q376" s="5"/>
    </row>
    <row r="377" spans="2:17" ht="12.75">
      <c r="B377" s="30"/>
      <c r="C377" s="30"/>
      <c r="D377" s="30"/>
      <c r="E377" s="30"/>
      <c r="F377" s="30"/>
      <c r="G377" s="30"/>
      <c r="H377" s="113"/>
      <c r="I377" s="22"/>
      <c r="K377" s="5"/>
      <c r="L377" s="5"/>
      <c r="M377" s="5"/>
      <c r="N377" s="5"/>
      <c r="O377" s="5"/>
      <c r="P377" s="5"/>
      <c r="Q377" s="5"/>
    </row>
    <row r="378" spans="2:17" ht="12.75">
      <c r="B378" s="108" t="s">
        <v>107</v>
      </c>
      <c r="C378" s="30"/>
      <c r="D378" s="30"/>
      <c r="E378" s="30"/>
      <c r="F378" s="30"/>
      <c r="G378" s="30"/>
      <c r="H378" s="113"/>
      <c r="I378" s="22"/>
      <c r="K378" s="5"/>
      <c r="L378" s="5"/>
      <c r="M378" s="5"/>
      <c r="N378" s="5"/>
      <c r="O378" s="5"/>
      <c r="P378" s="5"/>
      <c r="Q378" s="5"/>
    </row>
    <row r="379" spans="2:17" ht="12.75">
      <c r="B379" s="108" t="s">
        <v>0</v>
      </c>
      <c r="C379" s="108" t="s">
        <v>108</v>
      </c>
      <c r="D379" s="30"/>
      <c r="E379" s="30"/>
      <c r="F379" s="30"/>
      <c r="G379" s="30"/>
      <c r="H379" s="113"/>
      <c r="I379" s="22"/>
      <c r="K379" s="5"/>
      <c r="L379" s="5"/>
      <c r="M379" s="5"/>
      <c r="N379" s="5"/>
      <c r="O379" s="5"/>
      <c r="P379" s="5"/>
      <c r="Q379" s="5"/>
    </row>
    <row r="380" spans="2:17" ht="12.75">
      <c r="B380" s="30"/>
      <c r="C380" s="30"/>
      <c r="D380" s="30"/>
      <c r="E380" s="30"/>
      <c r="F380" s="30"/>
      <c r="G380" s="30"/>
      <c r="H380" s="113"/>
      <c r="I380" s="22"/>
      <c r="K380" s="5"/>
      <c r="L380" s="5"/>
      <c r="M380" s="5"/>
      <c r="N380" s="5"/>
      <c r="O380" s="5"/>
      <c r="P380" s="5"/>
      <c r="Q380" s="5"/>
    </row>
    <row r="381" spans="2:17" ht="12.75">
      <c r="B381" s="108" t="s">
        <v>88</v>
      </c>
      <c r="C381" s="108" t="s">
        <v>89</v>
      </c>
      <c r="D381" s="30"/>
      <c r="E381" s="30"/>
      <c r="F381" s="30"/>
      <c r="G381" s="30"/>
      <c r="H381" s="113"/>
      <c r="I381" s="22"/>
      <c r="K381" s="5"/>
      <c r="L381" s="5"/>
      <c r="M381" s="5"/>
      <c r="N381" s="5"/>
      <c r="O381" s="5"/>
      <c r="P381" s="5"/>
      <c r="Q381" s="5"/>
    </row>
    <row r="382" spans="2:17" ht="12.75">
      <c r="B382" s="108" t="s">
        <v>111</v>
      </c>
      <c r="C382" s="108" t="s">
        <v>18</v>
      </c>
      <c r="D382" s="30"/>
      <c r="E382" s="30"/>
      <c r="F382" s="30"/>
      <c r="G382" s="30"/>
      <c r="H382" s="113"/>
      <c r="I382" s="22"/>
      <c r="K382" s="5"/>
      <c r="L382" s="5"/>
      <c r="M382" s="5"/>
      <c r="N382" s="5"/>
      <c r="O382" s="5"/>
      <c r="P382" s="5"/>
      <c r="Q382" s="5"/>
    </row>
    <row r="383" spans="2:17" ht="12.75">
      <c r="B383" s="30"/>
      <c r="C383" s="30"/>
      <c r="D383" s="30"/>
      <c r="E383" s="30"/>
      <c r="F383" s="30"/>
      <c r="G383" s="30"/>
      <c r="H383" s="113"/>
      <c r="I383" s="22"/>
      <c r="K383" s="5"/>
      <c r="L383" s="5"/>
      <c r="M383" s="5"/>
      <c r="N383" s="5"/>
      <c r="O383" s="5"/>
      <c r="P383" s="5"/>
      <c r="Q383" s="5"/>
    </row>
    <row r="384" spans="2:17" ht="12.75">
      <c r="B384" s="110" t="s">
        <v>112</v>
      </c>
      <c r="C384" s="110" t="s">
        <v>60</v>
      </c>
      <c r="D384" s="110" t="s">
        <v>61</v>
      </c>
      <c r="E384" s="110" t="s">
        <v>69</v>
      </c>
      <c r="F384" s="110" t="s">
        <v>70</v>
      </c>
      <c r="G384" s="110" t="s">
        <v>71</v>
      </c>
      <c r="H384" s="113"/>
      <c r="I384" s="22"/>
      <c r="K384" s="5"/>
      <c r="L384" s="5"/>
      <c r="M384" s="5"/>
      <c r="N384" s="5"/>
      <c r="O384" s="5"/>
      <c r="P384" s="5"/>
      <c r="Q384" s="5"/>
    </row>
    <row r="385" spans="2:17" ht="12.75">
      <c r="B385" s="110" t="s">
        <v>119</v>
      </c>
      <c r="C385" s="106">
        <v>489792</v>
      </c>
      <c r="D385" s="106">
        <v>477327</v>
      </c>
      <c r="E385" s="106">
        <v>460836</v>
      </c>
      <c r="F385" s="106">
        <v>472792</v>
      </c>
      <c r="G385" s="106">
        <v>486692</v>
      </c>
      <c r="H385" s="113">
        <f t="shared" si="16"/>
        <v>477487.8</v>
      </c>
      <c r="I385" s="22">
        <v>477487.8</v>
      </c>
      <c r="K385" s="5"/>
      <c r="L385" s="5"/>
      <c r="M385" s="5"/>
      <c r="N385" s="5"/>
      <c r="O385" s="5"/>
      <c r="P385" s="5"/>
      <c r="Q385" s="5"/>
    </row>
    <row r="386" spans="2:17" ht="12.75">
      <c r="B386" s="110" t="s">
        <v>120</v>
      </c>
      <c r="C386" s="106">
        <v>298591</v>
      </c>
      <c r="D386" s="106">
        <v>287557</v>
      </c>
      <c r="E386" s="106">
        <v>277316</v>
      </c>
      <c r="F386" s="106">
        <v>289396</v>
      </c>
      <c r="G386" s="106">
        <v>307683</v>
      </c>
      <c r="H386" s="113">
        <f t="shared" si="16"/>
        <v>292108.6</v>
      </c>
      <c r="I386" s="22">
        <v>292108.6</v>
      </c>
      <c r="K386" s="5"/>
      <c r="L386" s="5"/>
      <c r="M386" s="5"/>
      <c r="N386" s="5"/>
      <c r="O386" s="5"/>
      <c r="P386" s="5"/>
      <c r="Q386" s="5"/>
    </row>
    <row r="387" spans="2:17" ht="12.75">
      <c r="B387" s="110" t="s">
        <v>121</v>
      </c>
      <c r="C387" s="106">
        <v>105540</v>
      </c>
      <c r="D387" s="106">
        <v>107262</v>
      </c>
      <c r="E387" s="106">
        <v>104940</v>
      </c>
      <c r="F387" s="106">
        <v>102199</v>
      </c>
      <c r="G387" s="106">
        <v>98683</v>
      </c>
      <c r="H387" s="113">
        <f t="shared" si="16"/>
        <v>103724.8</v>
      </c>
      <c r="I387" s="22">
        <v>103724.8</v>
      </c>
      <c r="K387" s="5"/>
      <c r="L387" s="5"/>
      <c r="M387" s="5"/>
      <c r="N387" s="5"/>
      <c r="O387" s="5"/>
      <c r="P387" s="5"/>
      <c r="Q387" s="5"/>
    </row>
    <row r="388" spans="2:17" ht="12.75">
      <c r="B388" s="110" t="s">
        <v>122</v>
      </c>
      <c r="C388" s="106">
        <v>11755</v>
      </c>
      <c r="D388" s="106">
        <v>10976</v>
      </c>
      <c r="E388" s="106">
        <v>11078</v>
      </c>
      <c r="F388" s="106">
        <v>11531</v>
      </c>
      <c r="G388" s="106">
        <v>11556</v>
      </c>
      <c r="H388" s="113">
        <f t="shared" si="16"/>
        <v>11379.2</v>
      </c>
      <c r="I388" s="22">
        <v>11379.2</v>
      </c>
      <c r="K388" s="5"/>
      <c r="L388" s="5"/>
      <c r="M388" s="5"/>
      <c r="N388" s="5"/>
      <c r="O388" s="5"/>
      <c r="P388" s="5"/>
      <c r="Q388" s="5"/>
    </row>
    <row r="389" spans="2:17" ht="12.75">
      <c r="B389" s="110" t="s">
        <v>123</v>
      </c>
      <c r="C389" s="106">
        <v>64503</v>
      </c>
      <c r="D389" s="106">
        <v>62315</v>
      </c>
      <c r="E389" s="106">
        <v>58237</v>
      </c>
      <c r="F389" s="106">
        <v>60592</v>
      </c>
      <c r="G389" s="106">
        <v>60073</v>
      </c>
      <c r="H389" s="113">
        <f t="shared" si="16"/>
        <v>61144</v>
      </c>
      <c r="I389" s="22">
        <v>61144</v>
      </c>
      <c r="K389" s="5"/>
      <c r="L389" s="5"/>
      <c r="M389" s="5"/>
      <c r="N389" s="5"/>
      <c r="O389" s="5"/>
      <c r="P389" s="5"/>
      <c r="Q389" s="5"/>
    </row>
    <row r="390" spans="2:17" ht="12.75">
      <c r="B390" s="110" t="s">
        <v>124</v>
      </c>
      <c r="C390" s="106">
        <v>9401</v>
      </c>
      <c r="D390" s="106">
        <v>9217</v>
      </c>
      <c r="E390" s="106">
        <v>9266</v>
      </c>
      <c r="F390" s="106">
        <v>9075</v>
      </c>
      <c r="G390" s="106">
        <v>8697</v>
      </c>
      <c r="H390" s="113">
        <f t="shared" si="16"/>
        <v>9131.2</v>
      </c>
      <c r="I390" s="22">
        <v>9131.2</v>
      </c>
      <c r="K390" s="5"/>
      <c r="L390" s="5"/>
      <c r="M390" s="5"/>
      <c r="N390" s="5"/>
      <c r="O390" s="5"/>
      <c r="P390" s="5"/>
      <c r="Q390" s="5"/>
    </row>
    <row r="391" spans="2:17" ht="12.75">
      <c r="B391" s="30"/>
      <c r="C391" s="30"/>
      <c r="D391" s="30"/>
      <c r="E391" s="30"/>
      <c r="F391" s="30"/>
      <c r="G391" s="30"/>
      <c r="H391" s="113"/>
      <c r="I391" s="22"/>
      <c r="K391" s="5"/>
      <c r="L391" s="5"/>
      <c r="M391" s="5"/>
      <c r="N391" s="5"/>
      <c r="O391" s="5"/>
      <c r="P391" s="5"/>
      <c r="Q391" s="5"/>
    </row>
    <row r="392" spans="2:17" ht="12.75">
      <c r="B392" s="108" t="s">
        <v>107</v>
      </c>
      <c r="C392" s="30"/>
      <c r="D392" s="30"/>
      <c r="E392" s="30"/>
      <c r="F392" s="30"/>
      <c r="G392" s="30"/>
      <c r="H392" s="113"/>
      <c r="I392" s="22"/>
      <c r="K392" s="5"/>
      <c r="L392" s="5"/>
      <c r="M392" s="5"/>
      <c r="N392" s="5"/>
      <c r="O392" s="5"/>
      <c r="P392" s="5"/>
      <c r="Q392" s="5"/>
    </row>
    <row r="393" spans="2:17" ht="12.75">
      <c r="B393" s="108" t="s">
        <v>0</v>
      </c>
      <c r="C393" s="108" t="s">
        <v>108</v>
      </c>
      <c r="D393" s="30"/>
      <c r="E393" s="30"/>
      <c r="F393" s="30"/>
      <c r="G393" s="30"/>
      <c r="H393" s="113"/>
      <c r="I393" s="22"/>
      <c r="K393" s="5"/>
      <c r="L393" s="5"/>
      <c r="M393" s="5"/>
      <c r="N393" s="5"/>
      <c r="O393" s="5"/>
      <c r="P393" s="5"/>
      <c r="Q393" s="5"/>
    </row>
    <row r="394" spans="2:17" ht="12.75">
      <c r="B394" s="30"/>
      <c r="C394" s="30"/>
      <c r="D394" s="30"/>
      <c r="E394" s="30"/>
      <c r="F394" s="30"/>
      <c r="G394" s="30"/>
      <c r="H394" s="113"/>
      <c r="I394" s="22"/>
      <c r="K394" s="5"/>
      <c r="L394" s="5"/>
      <c r="M394" s="5"/>
      <c r="N394" s="5"/>
      <c r="O394" s="5"/>
      <c r="P394" s="5"/>
      <c r="Q394" s="5"/>
    </row>
    <row r="395" spans="2:17" ht="12.75">
      <c r="B395" s="108" t="s">
        <v>88</v>
      </c>
      <c r="C395" s="108" t="s">
        <v>89</v>
      </c>
      <c r="D395" s="30"/>
      <c r="E395" s="30"/>
      <c r="F395" s="30"/>
      <c r="G395" s="30"/>
      <c r="H395" s="113"/>
      <c r="I395" s="22"/>
      <c r="K395" s="5"/>
      <c r="L395" s="5"/>
      <c r="M395" s="5"/>
      <c r="N395" s="5"/>
      <c r="O395" s="5"/>
      <c r="P395" s="5"/>
      <c r="Q395" s="5"/>
    </row>
    <row r="396" spans="2:17" ht="12.75">
      <c r="B396" s="108" t="s">
        <v>111</v>
      </c>
      <c r="C396" s="108" t="s">
        <v>44</v>
      </c>
      <c r="D396" s="30"/>
      <c r="E396" s="30"/>
      <c r="F396" s="30"/>
      <c r="G396" s="30"/>
      <c r="H396" s="113"/>
      <c r="I396" s="22"/>
      <c r="K396" s="5"/>
      <c r="L396" s="5"/>
      <c r="M396" s="5"/>
      <c r="N396" s="5"/>
      <c r="O396" s="5"/>
      <c r="P396" s="5"/>
      <c r="Q396" s="5"/>
    </row>
    <row r="397" spans="2:17" ht="12.75">
      <c r="B397" s="30"/>
      <c r="C397" s="30"/>
      <c r="D397" s="30"/>
      <c r="E397" s="30"/>
      <c r="F397" s="30"/>
      <c r="G397" s="30"/>
      <c r="H397" s="113"/>
      <c r="I397" s="22"/>
      <c r="K397" s="5"/>
      <c r="L397" s="5"/>
      <c r="M397" s="5"/>
      <c r="N397" s="5"/>
      <c r="O397" s="5"/>
      <c r="P397" s="5"/>
      <c r="Q397" s="5"/>
    </row>
    <row r="398" spans="2:17" ht="12.75">
      <c r="B398" s="110" t="s">
        <v>112</v>
      </c>
      <c r="C398" s="110" t="s">
        <v>60</v>
      </c>
      <c r="D398" s="110" t="s">
        <v>61</v>
      </c>
      <c r="E398" s="110" t="s">
        <v>69</v>
      </c>
      <c r="F398" s="110" t="s">
        <v>70</v>
      </c>
      <c r="G398" s="110" t="s">
        <v>71</v>
      </c>
      <c r="H398" s="113"/>
      <c r="I398" s="22"/>
      <c r="K398" s="5"/>
      <c r="L398" s="5"/>
      <c r="M398" s="5"/>
      <c r="N398" s="5"/>
      <c r="O398" s="5"/>
      <c r="P398" s="5"/>
      <c r="Q398" s="5"/>
    </row>
    <row r="399" spans="2:17" ht="12.75">
      <c r="B399" s="110" t="s">
        <v>119</v>
      </c>
      <c r="C399" s="106">
        <v>168781</v>
      </c>
      <c r="D399" s="106">
        <v>166362</v>
      </c>
      <c r="E399" s="106">
        <v>165114</v>
      </c>
      <c r="F399" s="106">
        <v>164608</v>
      </c>
      <c r="G399" s="106">
        <v>164608</v>
      </c>
      <c r="H399" s="113">
        <f aca="true" t="shared" si="17" ref="H399:H446">AVERAGE(C399:G399)</f>
        <v>165894.6</v>
      </c>
      <c r="I399" s="22">
        <v>165894.6</v>
      </c>
      <c r="K399" s="5"/>
      <c r="L399" s="5"/>
      <c r="M399" s="5"/>
      <c r="N399" s="5"/>
      <c r="O399" s="5"/>
      <c r="P399" s="5"/>
      <c r="Q399" s="5"/>
    </row>
    <row r="400" spans="2:17" ht="12.75">
      <c r="B400" s="110" t="s">
        <v>120</v>
      </c>
      <c r="C400" s="106">
        <v>120986</v>
      </c>
      <c r="D400" s="106">
        <v>119542</v>
      </c>
      <c r="E400" s="106">
        <v>118715</v>
      </c>
      <c r="F400" s="106">
        <v>119145</v>
      </c>
      <c r="G400" s="106">
        <v>119145</v>
      </c>
      <c r="H400" s="113">
        <f t="shared" si="17"/>
        <v>119506.6</v>
      </c>
      <c r="I400" s="22">
        <v>119506.6</v>
      </c>
      <c r="K400" s="5"/>
      <c r="L400" s="5"/>
      <c r="M400" s="5"/>
      <c r="N400" s="5"/>
      <c r="O400" s="5"/>
      <c r="P400" s="5"/>
      <c r="Q400" s="5"/>
    </row>
    <row r="401" spans="2:17" ht="12.75">
      <c r="B401" s="110" t="s">
        <v>121</v>
      </c>
      <c r="C401" s="106">
        <v>29775</v>
      </c>
      <c r="D401" s="106">
        <v>28757</v>
      </c>
      <c r="E401" s="106">
        <v>28280</v>
      </c>
      <c r="F401" s="106">
        <v>27453</v>
      </c>
      <c r="G401" s="106">
        <v>27453</v>
      </c>
      <c r="H401" s="113">
        <f t="shared" si="17"/>
        <v>28343.6</v>
      </c>
      <c r="I401" s="22">
        <v>28343.6</v>
      </c>
      <c r="K401" s="5"/>
      <c r="L401" s="5"/>
      <c r="M401" s="5"/>
      <c r="N401" s="5"/>
      <c r="O401" s="5"/>
      <c r="P401" s="5"/>
      <c r="Q401" s="5"/>
    </row>
    <row r="402" spans="2:17" ht="12.75">
      <c r="B402" s="110" t="s">
        <v>122</v>
      </c>
      <c r="C402" s="106">
        <v>5578</v>
      </c>
      <c r="D402" s="106">
        <v>5621</v>
      </c>
      <c r="E402" s="106">
        <v>5677</v>
      </c>
      <c r="F402" s="106">
        <v>5569</v>
      </c>
      <c r="G402" s="106">
        <v>5569</v>
      </c>
      <c r="H402" s="113">
        <f t="shared" si="17"/>
        <v>5602.8</v>
      </c>
      <c r="I402" s="22">
        <v>5602.8</v>
      </c>
      <c r="K402" s="5"/>
      <c r="L402" s="5"/>
      <c r="M402" s="5"/>
      <c r="N402" s="5"/>
      <c r="O402" s="5"/>
      <c r="P402" s="5"/>
      <c r="Q402" s="5"/>
    </row>
    <row r="403" spans="2:17" ht="12.75">
      <c r="B403" s="110" t="s">
        <v>123</v>
      </c>
      <c r="C403" s="106">
        <v>7908</v>
      </c>
      <c r="D403" s="106">
        <v>7908</v>
      </c>
      <c r="E403" s="106">
        <v>7908</v>
      </c>
      <c r="F403" s="106">
        <v>7908</v>
      </c>
      <c r="G403" s="106">
        <v>7908</v>
      </c>
      <c r="H403" s="113">
        <f t="shared" si="17"/>
        <v>7908</v>
      </c>
      <c r="I403" s="22">
        <v>7908</v>
      </c>
      <c r="K403" s="5"/>
      <c r="L403" s="5"/>
      <c r="M403" s="5"/>
      <c r="N403" s="5"/>
      <c r="O403" s="5"/>
      <c r="P403" s="5"/>
      <c r="Q403" s="5"/>
    </row>
    <row r="404" spans="2:17" ht="12.75">
      <c r="B404" s="110" t="s">
        <v>124</v>
      </c>
      <c r="C404" s="106">
        <v>4534</v>
      </c>
      <c r="D404" s="106">
        <v>4534</v>
      </c>
      <c r="E404" s="106">
        <v>4534</v>
      </c>
      <c r="F404" s="106">
        <v>4534</v>
      </c>
      <c r="G404" s="106">
        <v>4534</v>
      </c>
      <c r="H404" s="113">
        <f t="shared" si="17"/>
        <v>4534</v>
      </c>
      <c r="I404" s="22">
        <v>4534</v>
      </c>
      <c r="K404" s="5"/>
      <c r="L404" s="5"/>
      <c r="M404" s="5"/>
      <c r="N404" s="5"/>
      <c r="O404" s="5"/>
      <c r="P404" s="5"/>
      <c r="Q404" s="5"/>
    </row>
    <row r="405" spans="2:17" ht="12.75">
      <c r="B405" s="30"/>
      <c r="C405" s="30"/>
      <c r="D405" s="30"/>
      <c r="E405" s="30"/>
      <c r="F405" s="30"/>
      <c r="G405" s="30"/>
      <c r="H405" s="113"/>
      <c r="I405" s="22"/>
      <c r="K405" s="5"/>
      <c r="L405" s="5"/>
      <c r="M405" s="5"/>
      <c r="N405" s="5"/>
      <c r="O405" s="5"/>
      <c r="P405" s="5"/>
      <c r="Q405" s="5"/>
    </row>
    <row r="406" spans="2:17" ht="12.75">
      <c r="B406" s="108" t="s">
        <v>107</v>
      </c>
      <c r="C406" s="30"/>
      <c r="D406" s="30"/>
      <c r="E406" s="30"/>
      <c r="F406" s="30"/>
      <c r="G406" s="30"/>
      <c r="H406" s="113"/>
      <c r="I406" s="22"/>
      <c r="K406" s="5"/>
      <c r="L406" s="5"/>
      <c r="M406" s="5"/>
      <c r="N406" s="5"/>
      <c r="O406" s="5"/>
      <c r="P406" s="5"/>
      <c r="Q406" s="5"/>
    </row>
    <row r="407" spans="2:17" ht="12.75">
      <c r="B407" s="108" t="s">
        <v>0</v>
      </c>
      <c r="C407" s="108" t="s">
        <v>108</v>
      </c>
      <c r="D407" s="30"/>
      <c r="E407" s="30"/>
      <c r="F407" s="30"/>
      <c r="G407" s="30"/>
      <c r="H407" s="113"/>
      <c r="I407" s="22"/>
      <c r="K407" s="5"/>
      <c r="L407" s="5"/>
      <c r="M407" s="5"/>
      <c r="N407" s="5"/>
      <c r="O407" s="5"/>
      <c r="P407" s="5"/>
      <c r="Q407" s="5"/>
    </row>
    <row r="408" spans="2:17" ht="12.75">
      <c r="B408" s="30"/>
      <c r="C408" s="30"/>
      <c r="D408" s="30"/>
      <c r="E408" s="30"/>
      <c r="F408" s="30"/>
      <c r="G408" s="30"/>
      <c r="H408" s="113"/>
      <c r="I408" s="22"/>
      <c r="K408" s="5"/>
      <c r="L408" s="5"/>
      <c r="M408" s="5"/>
      <c r="N408" s="5"/>
      <c r="O408" s="5"/>
      <c r="P408" s="5"/>
      <c r="Q408" s="5"/>
    </row>
    <row r="409" spans="2:17" ht="12.75">
      <c r="B409" s="108" t="s">
        <v>88</v>
      </c>
      <c r="C409" s="108" t="s">
        <v>89</v>
      </c>
      <c r="D409" s="30"/>
      <c r="E409" s="30"/>
      <c r="F409" s="30"/>
      <c r="G409" s="30"/>
      <c r="H409" s="113"/>
      <c r="I409" s="22"/>
      <c r="K409" s="5"/>
      <c r="L409" s="5"/>
      <c r="M409" s="5"/>
      <c r="N409" s="5"/>
      <c r="O409" s="5"/>
      <c r="P409" s="5"/>
      <c r="Q409" s="5"/>
    </row>
    <row r="410" spans="2:17" ht="12.75">
      <c r="B410" s="108" t="s">
        <v>111</v>
      </c>
      <c r="C410" s="108" t="s">
        <v>25</v>
      </c>
      <c r="D410" s="30"/>
      <c r="E410" s="30"/>
      <c r="F410" s="30"/>
      <c r="G410" s="30"/>
      <c r="H410" s="113"/>
      <c r="I410" s="22"/>
      <c r="K410" s="5"/>
      <c r="L410" s="5"/>
      <c r="M410" s="5"/>
      <c r="N410" s="5"/>
      <c r="O410" s="5"/>
      <c r="P410" s="5"/>
      <c r="Q410" s="5"/>
    </row>
    <row r="411" spans="2:17" ht="12.75">
      <c r="B411" s="30"/>
      <c r="C411" s="30"/>
      <c r="D411" s="30"/>
      <c r="E411" s="30"/>
      <c r="F411" s="30"/>
      <c r="G411" s="30"/>
      <c r="H411" s="113"/>
      <c r="I411" s="22"/>
      <c r="K411" s="5"/>
      <c r="L411" s="5"/>
      <c r="M411" s="5"/>
      <c r="N411" s="5"/>
      <c r="O411" s="5"/>
      <c r="P411" s="5"/>
      <c r="Q411" s="5"/>
    </row>
    <row r="412" spans="2:17" ht="12.75">
      <c r="B412" s="110" t="s">
        <v>112</v>
      </c>
      <c r="C412" s="110" t="s">
        <v>60</v>
      </c>
      <c r="D412" s="110" t="s">
        <v>61</v>
      </c>
      <c r="E412" s="110" t="s">
        <v>69</v>
      </c>
      <c r="F412" s="110" t="s">
        <v>70</v>
      </c>
      <c r="G412" s="110" t="s">
        <v>71</v>
      </c>
      <c r="H412" s="113"/>
      <c r="I412" s="22"/>
      <c r="K412" s="5"/>
      <c r="L412" s="5"/>
      <c r="M412" s="5"/>
      <c r="N412" s="5"/>
      <c r="O412" s="5"/>
      <c r="P412" s="5"/>
      <c r="Q412" s="5"/>
    </row>
    <row r="413" spans="2:17" ht="12.75">
      <c r="B413" s="110" t="s">
        <v>119</v>
      </c>
      <c r="C413" s="106">
        <v>559549</v>
      </c>
      <c r="D413" s="106">
        <v>547752</v>
      </c>
      <c r="E413" s="106">
        <v>519909</v>
      </c>
      <c r="F413" s="106">
        <v>508324</v>
      </c>
      <c r="G413" s="106">
        <v>514462</v>
      </c>
      <c r="H413" s="113">
        <f t="shared" si="17"/>
        <v>529999.2</v>
      </c>
      <c r="I413" s="22">
        <v>529999.2</v>
      </c>
      <c r="K413" s="5"/>
      <c r="L413" s="5"/>
      <c r="M413" s="5"/>
      <c r="N413" s="5"/>
      <c r="O413" s="5"/>
      <c r="P413" s="5"/>
      <c r="Q413" s="5"/>
    </row>
    <row r="414" spans="2:17" ht="12.75">
      <c r="B414" s="110" t="s">
        <v>120</v>
      </c>
      <c r="C414" s="106">
        <v>319748</v>
      </c>
      <c r="D414" s="106">
        <v>321944</v>
      </c>
      <c r="E414" s="106">
        <v>322421</v>
      </c>
      <c r="F414" s="106">
        <v>309438</v>
      </c>
      <c r="G414" s="106">
        <v>311544</v>
      </c>
      <c r="H414" s="113">
        <f t="shared" si="17"/>
        <v>317019</v>
      </c>
      <c r="I414" s="22">
        <v>317019</v>
      </c>
      <c r="K414" s="5"/>
      <c r="L414" s="5"/>
      <c r="M414" s="5"/>
      <c r="N414" s="5"/>
      <c r="O414" s="5"/>
      <c r="P414" s="5"/>
      <c r="Q414" s="5"/>
    </row>
    <row r="415" spans="2:17" ht="12.75">
      <c r="B415" s="110" t="s">
        <v>121</v>
      </c>
      <c r="C415" s="106">
        <v>153691</v>
      </c>
      <c r="D415" s="106">
        <v>137226</v>
      </c>
      <c r="E415" s="106">
        <v>118163</v>
      </c>
      <c r="F415" s="106">
        <v>115386</v>
      </c>
      <c r="G415" s="106">
        <v>119783</v>
      </c>
      <c r="H415" s="113">
        <f t="shared" si="17"/>
        <v>128849.8</v>
      </c>
      <c r="I415" s="22">
        <v>128849.8</v>
      </c>
      <c r="K415" s="5"/>
      <c r="L415" s="5"/>
      <c r="M415" s="5"/>
      <c r="N415" s="5"/>
      <c r="O415" s="5"/>
      <c r="P415" s="5"/>
      <c r="Q415" s="5"/>
    </row>
    <row r="416" spans="2:17" ht="12.75">
      <c r="B416" s="110" t="s">
        <v>122</v>
      </c>
      <c r="C416" s="106">
        <v>3137</v>
      </c>
      <c r="D416" s="106">
        <v>2968</v>
      </c>
      <c r="E416" s="106">
        <v>2872</v>
      </c>
      <c r="F416" s="106">
        <v>2490</v>
      </c>
      <c r="G416" s="106">
        <v>2332</v>
      </c>
      <c r="H416" s="113">
        <f t="shared" si="17"/>
        <v>2759.8</v>
      </c>
      <c r="I416" s="22">
        <v>2759.8</v>
      </c>
      <c r="K416" s="5"/>
      <c r="L416" s="5"/>
      <c r="M416" s="5"/>
      <c r="N416" s="5"/>
      <c r="O416" s="5"/>
      <c r="P416" s="5"/>
      <c r="Q416" s="5"/>
    </row>
    <row r="417" spans="2:17" ht="12.75">
      <c r="B417" s="110" t="s">
        <v>123</v>
      </c>
      <c r="C417" s="106">
        <v>73386</v>
      </c>
      <c r="D417" s="106">
        <v>75950</v>
      </c>
      <c r="E417" s="106">
        <v>68134</v>
      </c>
      <c r="F417" s="106">
        <v>69622</v>
      </c>
      <c r="G417" s="106">
        <v>69415</v>
      </c>
      <c r="H417" s="113">
        <f t="shared" si="17"/>
        <v>71301.4</v>
      </c>
      <c r="I417" s="22">
        <v>71301.4</v>
      </c>
      <c r="K417" s="5"/>
      <c r="L417" s="5"/>
      <c r="M417" s="5"/>
      <c r="N417" s="5"/>
      <c r="O417" s="5"/>
      <c r="P417" s="5"/>
      <c r="Q417" s="5"/>
    </row>
    <row r="418" spans="2:17" ht="12.75">
      <c r="B418" s="110" t="s">
        <v>124</v>
      </c>
      <c r="C418" s="106">
        <v>9587</v>
      </c>
      <c r="D418" s="106">
        <v>9664</v>
      </c>
      <c r="E418" s="106">
        <v>8318</v>
      </c>
      <c r="F418" s="106">
        <v>11389</v>
      </c>
      <c r="G418" s="106">
        <v>11389</v>
      </c>
      <c r="H418" s="113">
        <f t="shared" si="17"/>
        <v>10069.4</v>
      </c>
      <c r="I418" s="22">
        <v>10069.4</v>
      </c>
      <c r="K418" s="5"/>
      <c r="L418" s="5"/>
      <c r="M418" s="5"/>
      <c r="N418" s="5"/>
      <c r="O418" s="5"/>
      <c r="P418" s="5"/>
      <c r="Q418" s="5"/>
    </row>
    <row r="419" spans="2:17" ht="12.75">
      <c r="B419" s="30"/>
      <c r="C419" s="30"/>
      <c r="D419" s="30"/>
      <c r="E419" s="30"/>
      <c r="F419" s="30"/>
      <c r="G419" s="30"/>
      <c r="H419" s="113"/>
      <c r="I419" s="22"/>
      <c r="K419" s="5"/>
      <c r="L419" s="5"/>
      <c r="M419" s="5"/>
      <c r="N419" s="5"/>
      <c r="O419" s="5"/>
      <c r="P419" s="5"/>
      <c r="Q419" s="5"/>
    </row>
    <row r="420" spans="2:17" ht="12.75">
      <c r="B420" s="108" t="s">
        <v>107</v>
      </c>
      <c r="C420" s="30"/>
      <c r="D420" s="30"/>
      <c r="E420" s="30"/>
      <c r="F420" s="30"/>
      <c r="G420" s="30"/>
      <c r="H420" s="113"/>
      <c r="I420" s="22"/>
      <c r="K420" s="5"/>
      <c r="L420" s="5"/>
      <c r="M420" s="5"/>
      <c r="N420" s="5"/>
      <c r="O420" s="5"/>
      <c r="P420" s="5"/>
      <c r="Q420" s="5"/>
    </row>
    <row r="421" spans="2:17" ht="12.75">
      <c r="B421" s="108" t="s">
        <v>0</v>
      </c>
      <c r="C421" s="108" t="s">
        <v>108</v>
      </c>
      <c r="D421" s="30"/>
      <c r="E421" s="30"/>
      <c r="F421" s="30"/>
      <c r="G421" s="30"/>
      <c r="H421" s="113"/>
      <c r="I421" s="22"/>
      <c r="K421" s="5"/>
      <c r="L421" s="5"/>
      <c r="M421" s="5"/>
      <c r="N421" s="5"/>
      <c r="O421" s="5"/>
      <c r="P421" s="5"/>
      <c r="Q421" s="5"/>
    </row>
    <row r="422" spans="2:17" ht="12.75">
      <c r="B422" s="30"/>
      <c r="C422" s="30"/>
      <c r="D422" s="30"/>
      <c r="E422" s="30"/>
      <c r="F422" s="30"/>
      <c r="G422" s="30"/>
      <c r="H422" s="113"/>
      <c r="I422" s="22"/>
      <c r="K422" s="5"/>
      <c r="L422" s="5"/>
      <c r="M422" s="5"/>
      <c r="N422" s="5"/>
      <c r="O422" s="5"/>
      <c r="P422" s="5"/>
      <c r="Q422" s="5"/>
    </row>
    <row r="423" spans="2:17" ht="12.75">
      <c r="B423" s="108" t="s">
        <v>88</v>
      </c>
      <c r="C423" s="108" t="s">
        <v>89</v>
      </c>
      <c r="D423" s="30"/>
      <c r="E423" s="30"/>
      <c r="F423" s="30"/>
      <c r="G423" s="30"/>
      <c r="H423" s="113"/>
      <c r="I423" s="22"/>
      <c r="K423" s="5"/>
      <c r="L423" s="5"/>
      <c r="M423" s="5"/>
      <c r="N423" s="5"/>
      <c r="O423" s="5"/>
      <c r="P423" s="5"/>
      <c r="Q423" s="5"/>
    </row>
    <row r="424" spans="2:17" ht="12.75">
      <c r="B424" s="108" t="s">
        <v>111</v>
      </c>
      <c r="C424" s="108" t="s">
        <v>27</v>
      </c>
      <c r="D424" s="30"/>
      <c r="E424" s="30"/>
      <c r="F424" s="30"/>
      <c r="G424" s="30"/>
      <c r="H424" s="113"/>
      <c r="I424" s="22"/>
      <c r="K424" s="5"/>
      <c r="L424" s="5"/>
      <c r="M424" s="5"/>
      <c r="N424" s="5"/>
      <c r="O424" s="5"/>
      <c r="P424" s="5"/>
      <c r="Q424" s="5"/>
    </row>
    <row r="425" spans="2:17" ht="12.75">
      <c r="B425" s="30"/>
      <c r="C425" s="30"/>
      <c r="D425" s="30"/>
      <c r="E425" s="30"/>
      <c r="F425" s="30"/>
      <c r="G425" s="30"/>
      <c r="H425" s="113"/>
      <c r="I425" s="22"/>
      <c r="K425" s="5"/>
      <c r="L425" s="5"/>
      <c r="M425" s="5"/>
      <c r="N425" s="5"/>
      <c r="O425" s="5"/>
      <c r="P425" s="5"/>
      <c r="Q425" s="5"/>
    </row>
    <row r="426" spans="2:17" ht="12.75">
      <c r="B426" s="110" t="s">
        <v>112</v>
      </c>
      <c r="C426" s="110" t="s">
        <v>60</v>
      </c>
      <c r="D426" s="110" t="s">
        <v>61</v>
      </c>
      <c r="E426" s="110" t="s">
        <v>69</v>
      </c>
      <c r="F426" s="110" t="s">
        <v>70</v>
      </c>
      <c r="G426" s="110" t="s">
        <v>71</v>
      </c>
      <c r="H426" s="113"/>
      <c r="I426" s="22"/>
      <c r="K426" s="5"/>
      <c r="L426" s="5"/>
      <c r="M426" s="5"/>
      <c r="N426" s="5"/>
      <c r="O426" s="5"/>
      <c r="P426" s="5"/>
      <c r="Q426" s="5"/>
    </row>
    <row r="427" spans="2:17" ht="12.75">
      <c r="B427" s="110" t="s">
        <v>119</v>
      </c>
      <c r="C427" s="106">
        <v>155698</v>
      </c>
      <c r="D427" s="106">
        <v>155173</v>
      </c>
      <c r="E427" s="106">
        <v>153447</v>
      </c>
      <c r="F427" s="106">
        <v>146841</v>
      </c>
      <c r="G427" s="106">
        <v>150441</v>
      </c>
      <c r="H427" s="113">
        <f t="shared" si="17"/>
        <v>152320</v>
      </c>
      <c r="I427" s="22">
        <v>152320</v>
      </c>
      <c r="K427" s="5"/>
      <c r="L427" s="5"/>
      <c r="M427" s="5"/>
      <c r="N427" s="5"/>
      <c r="O427" s="5"/>
      <c r="P427" s="5"/>
      <c r="Q427" s="5"/>
    </row>
    <row r="428" spans="2:17" ht="12.75">
      <c r="B428" s="110" t="s">
        <v>120</v>
      </c>
      <c r="C428" s="106">
        <v>92000</v>
      </c>
      <c r="D428" s="106">
        <v>91994</v>
      </c>
      <c r="E428" s="106">
        <v>91025</v>
      </c>
      <c r="F428" s="106">
        <v>89956</v>
      </c>
      <c r="G428" s="106">
        <v>93262</v>
      </c>
      <c r="H428" s="113">
        <f t="shared" si="17"/>
        <v>91647.4</v>
      </c>
      <c r="I428" s="22">
        <v>91647.4</v>
      </c>
      <c r="K428" s="5"/>
      <c r="L428" s="5"/>
      <c r="M428" s="5"/>
      <c r="N428" s="5"/>
      <c r="O428" s="5"/>
      <c r="P428" s="5"/>
      <c r="Q428" s="5"/>
    </row>
    <row r="429" spans="2:17" ht="12.75">
      <c r="B429" s="110" t="s">
        <v>121</v>
      </c>
      <c r="C429" s="106">
        <v>17245</v>
      </c>
      <c r="D429" s="106">
        <v>17220</v>
      </c>
      <c r="E429" s="106">
        <v>17380</v>
      </c>
      <c r="F429" s="106">
        <v>17349</v>
      </c>
      <c r="G429" s="106">
        <v>18114</v>
      </c>
      <c r="H429" s="113">
        <f t="shared" si="17"/>
        <v>17461.6</v>
      </c>
      <c r="I429" s="22">
        <v>17461.6</v>
      </c>
      <c r="K429" s="5"/>
      <c r="L429" s="5"/>
      <c r="M429" s="5"/>
      <c r="N429" s="5"/>
      <c r="O429" s="5"/>
      <c r="P429" s="5"/>
      <c r="Q429" s="5"/>
    </row>
    <row r="430" spans="2:17" ht="12.75">
      <c r="B430" s="110" t="s">
        <v>122</v>
      </c>
      <c r="C430" s="106">
        <v>22206</v>
      </c>
      <c r="D430" s="106">
        <v>21658</v>
      </c>
      <c r="E430" s="106">
        <v>20913</v>
      </c>
      <c r="F430" s="106">
        <v>20649</v>
      </c>
      <c r="G430" s="106">
        <v>20196</v>
      </c>
      <c r="H430" s="113">
        <f t="shared" si="17"/>
        <v>21124.4</v>
      </c>
      <c r="I430" s="22">
        <v>21124.4</v>
      </c>
      <c r="K430" s="5"/>
      <c r="L430" s="5"/>
      <c r="M430" s="5"/>
      <c r="N430" s="5"/>
      <c r="O430" s="5"/>
      <c r="P430" s="5"/>
      <c r="Q430" s="5"/>
    </row>
    <row r="431" spans="2:17" ht="12.75">
      <c r="B431" s="110" t="s">
        <v>123</v>
      </c>
      <c r="C431" s="106">
        <v>19845</v>
      </c>
      <c r="D431" s="106">
        <v>19886</v>
      </c>
      <c r="E431" s="106">
        <v>19880</v>
      </c>
      <c r="F431" s="106">
        <v>15690</v>
      </c>
      <c r="G431" s="106">
        <v>15672</v>
      </c>
      <c r="H431" s="113">
        <f t="shared" si="17"/>
        <v>18194.6</v>
      </c>
      <c r="I431" s="22">
        <v>18194.6</v>
      </c>
      <c r="K431" s="5"/>
      <c r="L431" s="5"/>
      <c r="M431" s="5"/>
      <c r="N431" s="5"/>
      <c r="O431" s="5"/>
      <c r="P431" s="5"/>
      <c r="Q431" s="5"/>
    </row>
    <row r="432" spans="2:17" ht="12.75">
      <c r="B432" s="110" t="s">
        <v>124</v>
      </c>
      <c r="C432" s="106">
        <v>4402</v>
      </c>
      <c r="D432" s="106">
        <v>4415</v>
      </c>
      <c r="E432" s="106">
        <v>4249</v>
      </c>
      <c r="F432" s="106">
        <v>3197</v>
      </c>
      <c r="G432" s="106">
        <v>3197</v>
      </c>
      <c r="H432" s="113">
        <f t="shared" si="17"/>
        <v>3892</v>
      </c>
      <c r="I432" s="22">
        <v>3892</v>
      </c>
      <c r="K432" s="5"/>
      <c r="L432" s="5"/>
      <c r="M432" s="5"/>
      <c r="N432" s="5"/>
      <c r="O432" s="5"/>
      <c r="P432" s="5"/>
      <c r="Q432" s="5"/>
    </row>
    <row r="433" spans="2:17" ht="12.75">
      <c r="B433" s="30"/>
      <c r="C433" s="30"/>
      <c r="D433" s="30"/>
      <c r="E433" s="30"/>
      <c r="F433" s="30"/>
      <c r="G433" s="30"/>
      <c r="H433" s="113"/>
      <c r="I433" s="22"/>
      <c r="K433" s="5"/>
      <c r="L433" s="5"/>
      <c r="M433" s="5"/>
      <c r="N433" s="5"/>
      <c r="O433" s="5"/>
      <c r="P433" s="5"/>
      <c r="Q433" s="5"/>
    </row>
    <row r="434" spans="2:17" ht="12.75">
      <c r="B434" s="108" t="s">
        <v>107</v>
      </c>
      <c r="C434" s="30"/>
      <c r="D434" s="30"/>
      <c r="E434" s="30"/>
      <c r="F434" s="30"/>
      <c r="G434" s="30"/>
      <c r="H434" s="113"/>
      <c r="I434" s="22"/>
      <c r="K434" s="5"/>
      <c r="L434" s="5"/>
      <c r="M434" s="5"/>
      <c r="N434" s="5"/>
      <c r="O434" s="5"/>
      <c r="P434" s="5"/>
      <c r="Q434" s="5"/>
    </row>
    <row r="435" spans="2:17" ht="12.75">
      <c r="B435" s="108" t="s">
        <v>0</v>
      </c>
      <c r="C435" s="108" t="s">
        <v>108</v>
      </c>
      <c r="D435" s="30"/>
      <c r="E435" s="30"/>
      <c r="F435" s="30"/>
      <c r="G435" s="30"/>
      <c r="H435" s="113"/>
      <c r="I435" s="22"/>
      <c r="K435" s="5"/>
      <c r="L435" s="5"/>
      <c r="M435" s="5"/>
      <c r="N435" s="5"/>
      <c r="O435" s="5"/>
      <c r="P435" s="5"/>
      <c r="Q435" s="5"/>
    </row>
    <row r="436" spans="2:17" ht="12.75">
      <c r="B436" s="30"/>
      <c r="C436" s="30"/>
      <c r="D436" s="30"/>
      <c r="E436" s="30"/>
      <c r="F436" s="30"/>
      <c r="G436" s="30"/>
      <c r="H436" s="113"/>
      <c r="I436" s="22"/>
      <c r="K436" s="5"/>
      <c r="L436" s="5"/>
      <c r="M436" s="5"/>
      <c r="N436" s="5"/>
      <c r="O436" s="5"/>
      <c r="P436" s="5"/>
      <c r="Q436" s="5"/>
    </row>
    <row r="437" spans="2:17" ht="12.75">
      <c r="B437" s="108" t="s">
        <v>88</v>
      </c>
      <c r="C437" s="108" t="s">
        <v>89</v>
      </c>
      <c r="D437" s="30"/>
      <c r="E437" s="30"/>
      <c r="F437" s="30"/>
      <c r="G437" s="30"/>
      <c r="H437" s="113"/>
      <c r="I437" s="22"/>
      <c r="K437" s="5"/>
      <c r="L437" s="5"/>
      <c r="M437" s="5"/>
      <c r="N437" s="5"/>
      <c r="O437" s="5"/>
      <c r="P437" s="5"/>
      <c r="Q437" s="5"/>
    </row>
    <row r="438" spans="2:17" ht="12.75">
      <c r="B438" s="108" t="s">
        <v>111</v>
      </c>
      <c r="C438" s="108" t="s">
        <v>45</v>
      </c>
      <c r="D438" s="30"/>
      <c r="E438" s="30"/>
      <c r="F438" s="30"/>
      <c r="G438" s="30"/>
      <c r="H438" s="113"/>
      <c r="I438" s="22"/>
      <c r="K438" s="5"/>
      <c r="L438" s="5"/>
      <c r="M438" s="5"/>
      <c r="N438" s="5"/>
      <c r="O438" s="5"/>
      <c r="P438" s="5"/>
      <c r="Q438" s="5"/>
    </row>
    <row r="439" spans="2:17" ht="12.75">
      <c r="B439" s="30"/>
      <c r="C439" s="30"/>
      <c r="D439" s="30"/>
      <c r="E439" s="30"/>
      <c r="F439" s="30"/>
      <c r="G439" s="30"/>
      <c r="H439" s="113"/>
      <c r="I439" s="22"/>
      <c r="K439" s="5"/>
      <c r="L439" s="5"/>
      <c r="M439" s="5"/>
      <c r="N439" s="5"/>
      <c r="O439" s="5"/>
      <c r="P439" s="5"/>
      <c r="Q439" s="5"/>
    </row>
    <row r="440" spans="2:17" ht="12.75">
      <c r="B440" s="110" t="s">
        <v>112</v>
      </c>
      <c r="C440" s="110" t="s">
        <v>60</v>
      </c>
      <c r="D440" s="110" t="s">
        <v>61</v>
      </c>
      <c r="E440" s="110" t="s">
        <v>69</v>
      </c>
      <c r="F440" s="110" t="s">
        <v>70</v>
      </c>
      <c r="G440" s="110" t="s">
        <v>71</v>
      </c>
      <c r="H440" s="113"/>
      <c r="I440" s="22"/>
      <c r="K440" s="5"/>
      <c r="L440" s="5"/>
      <c r="M440" s="5"/>
      <c r="N440" s="5"/>
      <c r="O440" s="5"/>
      <c r="P440" s="5"/>
      <c r="Q440" s="5"/>
    </row>
    <row r="441" spans="2:17" ht="12.75">
      <c r="B441" s="110" t="s">
        <v>119</v>
      </c>
      <c r="C441" s="106">
        <v>361122</v>
      </c>
      <c r="D441" s="106">
        <v>357893</v>
      </c>
      <c r="E441" s="106">
        <v>356924</v>
      </c>
      <c r="F441" s="106">
        <v>356015</v>
      </c>
      <c r="G441" s="106">
        <v>350008</v>
      </c>
      <c r="H441" s="113">
        <f t="shared" si="17"/>
        <v>356392.4</v>
      </c>
      <c r="I441" s="22">
        <v>356392.4</v>
      </c>
      <c r="K441" s="5"/>
      <c r="L441" s="5"/>
      <c r="M441" s="5"/>
      <c r="N441" s="5"/>
      <c r="O441" s="5"/>
      <c r="P441" s="5"/>
      <c r="Q441" s="5"/>
    </row>
    <row r="442" spans="2:17" ht="12.75">
      <c r="B442" s="110" t="s">
        <v>120</v>
      </c>
      <c r="C442" s="106">
        <v>93624</v>
      </c>
      <c r="D442" s="106">
        <v>92942</v>
      </c>
      <c r="E442" s="106">
        <v>93640</v>
      </c>
      <c r="F442" s="106">
        <v>94345</v>
      </c>
      <c r="G442" s="106">
        <v>94383</v>
      </c>
      <c r="H442" s="113">
        <f t="shared" si="17"/>
        <v>93786.8</v>
      </c>
      <c r="I442" s="22">
        <v>93786.8</v>
      </c>
      <c r="K442" s="5"/>
      <c r="L442" s="5"/>
      <c r="M442" s="5"/>
      <c r="N442" s="5"/>
      <c r="O442" s="5"/>
      <c r="P442" s="5"/>
      <c r="Q442" s="5"/>
    </row>
    <row r="443" spans="2:17" ht="12.75">
      <c r="B443" s="110" t="s">
        <v>121</v>
      </c>
      <c r="C443" s="106">
        <v>96243</v>
      </c>
      <c r="D443" s="106">
        <v>95100</v>
      </c>
      <c r="E443" s="106">
        <v>92804</v>
      </c>
      <c r="F443" s="106">
        <v>91844</v>
      </c>
      <c r="G443" s="106">
        <v>89391</v>
      </c>
      <c r="H443" s="113">
        <f t="shared" si="17"/>
        <v>93076.4</v>
      </c>
      <c r="I443" s="22">
        <v>93076.4</v>
      </c>
      <c r="K443" s="5"/>
      <c r="L443" s="5"/>
      <c r="M443" s="5"/>
      <c r="N443" s="5"/>
      <c r="O443" s="5"/>
      <c r="P443" s="5"/>
      <c r="Q443" s="5"/>
    </row>
    <row r="444" spans="2:17" ht="12.75">
      <c r="B444" s="110" t="s">
        <v>122</v>
      </c>
      <c r="C444" s="106">
        <v>44202</v>
      </c>
      <c r="D444" s="106">
        <v>44696</v>
      </c>
      <c r="E444" s="106">
        <v>46195</v>
      </c>
      <c r="F444" s="106">
        <v>47795</v>
      </c>
      <c r="G444" s="106">
        <v>50058</v>
      </c>
      <c r="H444" s="113">
        <f t="shared" si="17"/>
        <v>46589.2</v>
      </c>
      <c r="I444" s="22">
        <v>46589.2</v>
      </c>
      <c r="K444" s="5"/>
      <c r="L444" s="5"/>
      <c r="M444" s="5"/>
      <c r="N444" s="5"/>
      <c r="O444" s="5"/>
      <c r="P444" s="5"/>
      <c r="Q444" s="5"/>
    </row>
    <row r="445" spans="2:17" ht="12.75">
      <c r="B445" s="110" t="s">
        <v>123</v>
      </c>
      <c r="C445" s="106">
        <v>92162</v>
      </c>
      <c r="D445" s="106">
        <v>91019</v>
      </c>
      <c r="E445" s="106">
        <v>91355</v>
      </c>
      <c r="F445" s="106">
        <v>90562</v>
      </c>
      <c r="G445" s="106">
        <v>86009</v>
      </c>
      <c r="H445" s="113">
        <f t="shared" si="17"/>
        <v>90221.4</v>
      </c>
      <c r="I445" s="22">
        <v>90221.4</v>
      </c>
      <c r="K445" s="5"/>
      <c r="L445" s="5"/>
      <c r="M445" s="5"/>
      <c r="N445" s="5"/>
      <c r="O445" s="5"/>
      <c r="P445" s="5"/>
      <c r="Q445" s="5"/>
    </row>
    <row r="446" spans="2:17" ht="12.75">
      <c r="B446" s="110" t="s">
        <v>124</v>
      </c>
      <c r="C446" s="106">
        <v>34890</v>
      </c>
      <c r="D446" s="106">
        <v>34135</v>
      </c>
      <c r="E446" s="106">
        <v>32930</v>
      </c>
      <c r="F446" s="106">
        <v>31469</v>
      </c>
      <c r="G446" s="106">
        <v>30166</v>
      </c>
      <c r="H446" s="113">
        <f t="shared" si="17"/>
        <v>32718</v>
      </c>
      <c r="I446" s="22">
        <v>32718</v>
      </c>
      <c r="K446" s="5"/>
      <c r="L446" s="5"/>
      <c r="M446" s="5"/>
      <c r="N446" s="5"/>
      <c r="O446" s="5"/>
      <c r="P446" s="5"/>
      <c r="Q446" s="5"/>
    </row>
    <row r="447" spans="2:17" ht="12.75">
      <c r="B447" s="30"/>
      <c r="C447" s="30"/>
      <c r="D447" s="30"/>
      <c r="E447" s="30"/>
      <c r="F447" s="30"/>
      <c r="G447" s="30"/>
      <c r="H447" s="113"/>
      <c r="I447" s="22"/>
      <c r="K447" s="5"/>
      <c r="L447" s="5"/>
      <c r="M447" s="5"/>
      <c r="N447" s="5"/>
      <c r="O447" s="5"/>
      <c r="P447" s="5"/>
      <c r="Q447" s="5"/>
    </row>
    <row r="448" spans="2:17" ht="12.75">
      <c r="B448" s="108" t="s">
        <v>107</v>
      </c>
      <c r="C448" s="30"/>
      <c r="D448" s="30"/>
      <c r="E448" s="30"/>
      <c r="F448" s="30"/>
      <c r="G448" s="30"/>
      <c r="H448" s="113"/>
      <c r="I448" s="22"/>
      <c r="K448" s="5"/>
      <c r="L448" s="5"/>
      <c r="M448" s="5"/>
      <c r="N448" s="5"/>
      <c r="O448" s="5"/>
      <c r="P448" s="5"/>
      <c r="Q448" s="5"/>
    </row>
    <row r="449" spans="2:17" ht="12.75">
      <c r="B449" s="108" t="s">
        <v>0</v>
      </c>
      <c r="C449" s="108" t="s">
        <v>108</v>
      </c>
      <c r="D449" s="30"/>
      <c r="E449" s="30"/>
      <c r="F449" s="30"/>
      <c r="G449" s="30"/>
      <c r="H449" s="113"/>
      <c r="I449" s="22"/>
      <c r="K449" s="5"/>
      <c r="L449" s="5"/>
      <c r="M449" s="5"/>
      <c r="N449" s="5"/>
      <c r="O449" s="5"/>
      <c r="P449" s="5"/>
      <c r="Q449" s="5"/>
    </row>
    <row r="450" spans="2:17" ht="12.75">
      <c r="B450" s="30"/>
      <c r="C450" s="30"/>
      <c r="D450" s="30"/>
      <c r="E450" s="30"/>
      <c r="F450" s="30"/>
      <c r="G450" s="30"/>
      <c r="H450" s="113"/>
      <c r="I450" s="22"/>
      <c r="K450" s="5"/>
      <c r="L450" s="5"/>
      <c r="M450" s="5"/>
      <c r="N450" s="5"/>
      <c r="O450" s="5"/>
      <c r="P450" s="5"/>
      <c r="Q450" s="5"/>
    </row>
    <row r="451" spans="2:17" ht="12.75">
      <c r="B451" s="108" t="s">
        <v>88</v>
      </c>
      <c r="C451" s="108" t="s">
        <v>89</v>
      </c>
      <c r="D451" s="30"/>
      <c r="E451" s="30"/>
      <c r="F451" s="30"/>
      <c r="G451" s="30"/>
      <c r="H451" s="113"/>
      <c r="I451" s="22"/>
      <c r="K451" s="5"/>
      <c r="L451" s="5"/>
      <c r="M451" s="5"/>
      <c r="N451" s="5"/>
      <c r="O451" s="5"/>
      <c r="P451" s="5"/>
      <c r="Q451" s="5"/>
    </row>
    <row r="452" spans="2:17" ht="12.75">
      <c r="B452" s="108" t="s">
        <v>111</v>
      </c>
      <c r="C452" s="108" t="s">
        <v>23</v>
      </c>
      <c r="D452" s="30"/>
      <c r="E452" s="30"/>
      <c r="F452" s="30"/>
      <c r="G452" s="30"/>
      <c r="H452" s="113"/>
      <c r="I452" s="22"/>
      <c r="K452" s="5"/>
      <c r="L452" s="5"/>
      <c r="M452" s="5"/>
      <c r="N452" s="5"/>
      <c r="O452" s="5"/>
      <c r="P452" s="5"/>
      <c r="Q452" s="5"/>
    </row>
    <row r="453" spans="2:17" ht="12.75">
      <c r="B453" s="30"/>
      <c r="C453" s="30"/>
      <c r="D453" s="30"/>
      <c r="E453" s="30"/>
      <c r="F453" s="30"/>
      <c r="G453" s="30"/>
      <c r="H453" s="113"/>
      <c r="I453" s="22"/>
      <c r="K453" s="5"/>
      <c r="L453" s="5"/>
      <c r="M453" s="5"/>
      <c r="N453" s="5"/>
      <c r="O453" s="5"/>
      <c r="P453" s="5"/>
      <c r="Q453" s="5"/>
    </row>
    <row r="454" spans="2:17" ht="12.75">
      <c r="B454" s="110" t="s">
        <v>112</v>
      </c>
      <c r="C454" s="110" t="s">
        <v>60</v>
      </c>
      <c r="D454" s="110" t="s">
        <v>61</v>
      </c>
      <c r="E454" s="110" t="s">
        <v>69</v>
      </c>
      <c r="F454" s="110" t="s">
        <v>70</v>
      </c>
      <c r="G454" s="110" t="s">
        <v>71</v>
      </c>
      <c r="H454" s="113"/>
      <c r="I454" s="22"/>
      <c r="K454" s="5"/>
      <c r="L454" s="5"/>
      <c r="M454" s="5"/>
      <c r="N454" s="5"/>
      <c r="O454" s="5"/>
      <c r="P454" s="5"/>
      <c r="Q454" s="5"/>
    </row>
    <row r="455" spans="2:17" ht="12.75">
      <c r="B455" s="110" t="s">
        <v>119</v>
      </c>
      <c r="C455" s="106">
        <v>37919</v>
      </c>
      <c r="D455" s="106">
        <v>36559</v>
      </c>
      <c r="E455" s="106">
        <v>36036</v>
      </c>
      <c r="F455" s="106">
        <v>35587</v>
      </c>
      <c r="G455" s="106">
        <v>36421</v>
      </c>
      <c r="H455" s="113">
        <f aca="true" t="shared" si="18" ref="H455:H516">AVERAGE(C455:G455)</f>
        <v>36504.4</v>
      </c>
      <c r="I455" s="22">
        <v>36504.4</v>
      </c>
      <c r="K455" s="5"/>
      <c r="L455" s="5"/>
      <c r="M455" s="5"/>
      <c r="N455" s="5"/>
      <c r="O455" s="5"/>
      <c r="P455" s="5"/>
      <c r="Q455" s="5"/>
    </row>
    <row r="456" spans="2:17" ht="12.75">
      <c r="B456" s="110" t="s">
        <v>120</v>
      </c>
      <c r="C456" s="106">
        <v>27459</v>
      </c>
      <c r="D456" s="106">
        <v>27058</v>
      </c>
      <c r="E456" s="106">
        <v>26995</v>
      </c>
      <c r="F456" s="106">
        <v>26708</v>
      </c>
      <c r="G456" s="106">
        <v>27351</v>
      </c>
      <c r="H456" s="113">
        <f t="shared" si="18"/>
        <v>27114.2</v>
      </c>
      <c r="I456" s="22">
        <v>27114.2</v>
      </c>
      <c r="K456" s="5"/>
      <c r="L456" s="5"/>
      <c r="M456" s="5"/>
      <c r="N456" s="5"/>
      <c r="O456" s="5"/>
      <c r="P456" s="5"/>
      <c r="Q456" s="5"/>
    </row>
    <row r="457" spans="2:17" ht="12.75">
      <c r="B457" s="110" t="s">
        <v>121</v>
      </c>
      <c r="C457" s="106">
        <v>4728</v>
      </c>
      <c r="D457" s="106">
        <v>4221</v>
      </c>
      <c r="E457" s="106">
        <v>3610</v>
      </c>
      <c r="F457" s="106">
        <v>3484</v>
      </c>
      <c r="G457" s="106">
        <v>3413</v>
      </c>
      <c r="H457" s="113">
        <f t="shared" si="18"/>
        <v>3891.2</v>
      </c>
      <c r="I457" s="22">
        <v>3891.2</v>
      </c>
      <c r="K457" s="5"/>
      <c r="L457" s="5"/>
      <c r="M457" s="5"/>
      <c r="N457" s="5"/>
      <c r="O457" s="5"/>
      <c r="P457" s="5"/>
      <c r="Q457" s="5"/>
    </row>
    <row r="458" spans="2:17" ht="12.75">
      <c r="B458" s="110" t="s">
        <v>122</v>
      </c>
      <c r="C458" s="106">
        <v>2206</v>
      </c>
      <c r="D458" s="106">
        <v>2012</v>
      </c>
      <c r="E458" s="106">
        <v>1882</v>
      </c>
      <c r="F458" s="106">
        <v>1762</v>
      </c>
      <c r="G458" s="106">
        <v>1864</v>
      </c>
      <c r="H458" s="113">
        <f t="shared" si="18"/>
        <v>1945.2</v>
      </c>
      <c r="I458" s="22">
        <v>1945.2</v>
      </c>
      <c r="K458" s="5"/>
      <c r="L458" s="5"/>
      <c r="M458" s="5"/>
      <c r="N458" s="5"/>
      <c r="O458" s="5"/>
      <c r="P458" s="5"/>
      <c r="Q458" s="5"/>
    </row>
    <row r="459" spans="2:17" ht="12.75">
      <c r="B459" s="110" t="s">
        <v>123</v>
      </c>
      <c r="C459" s="106">
        <v>2392</v>
      </c>
      <c r="D459" s="106">
        <v>2134</v>
      </c>
      <c r="E459" s="106">
        <v>2416</v>
      </c>
      <c r="F459" s="106">
        <v>2499</v>
      </c>
      <c r="G459" s="106">
        <v>2661</v>
      </c>
      <c r="H459" s="113">
        <f t="shared" si="18"/>
        <v>2420.4</v>
      </c>
      <c r="I459" s="22">
        <v>2420.4</v>
      </c>
      <c r="K459" s="5"/>
      <c r="L459" s="5"/>
      <c r="M459" s="5"/>
      <c r="N459" s="5"/>
      <c r="O459" s="5"/>
      <c r="P459" s="5"/>
      <c r="Q459" s="5"/>
    </row>
    <row r="460" spans="2:17" ht="12.75">
      <c r="B460" s="110" t="s">
        <v>124</v>
      </c>
      <c r="C460" s="106">
        <v>1134</v>
      </c>
      <c r="D460" s="106">
        <v>1134</v>
      </c>
      <c r="E460" s="106">
        <v>1134</v>
      </c>
      <c r="F460" s="106">
        <v>1134</v>
      </c>
      <c r="G460" s="106">
        <v>1134</v>
      </c>
      <c r="H460" s="113">
        <f t="shared" si="18"/>
        <v>1134</v>
      </c>
      <c r="I460" s="22">
        <v>1134</v>
      </c>
      <c r="K460" s="5"/>
      <c r="L460" s="5"/>
      <c r="M460" s="5"/>
      <c r="N460" s="5"/>
      <c r="O460" s="5"/>
      <c r="P460" s="5"/>
      <c r="Q460" s="5"/>
    </row>
    <row r="461" spans="2:17" ht="12.75">
      <c r="B461" s="30"/>
      <c r="C461" s="30"/>
      <c r="D461" s="30"/>
      <c r="E461" s="30"/>
      <c r="F461" s="30"/>
      <c r="G461" s="30"/>
      <c r="H461" s="113"/>
      <c r="I461" s="22"/>
      <c r="K461" s="5"/>
      <c r="L461" s="5"/>
      <c r="M461" s="5"/>
      <c r="N461" s="5"/>
      <c r="O461" s="5"/>
      <c r="P461" s="5"/>
      <c r="Q461" s="5"/>
    </row>
    <row r="462" spans="2:17" ht="12.75">
      <c r="B462" s="108" t="s">
        <v>107</v>
      </c>
      <c r="C462" s="30"/>
      <c r="D462" s="30"/>
      <c r="E462" s="30"/>
      <c r="F462" s="30"/>
      <c r="G462" s="30"/>
      <c r="H462" s="113"/>
      <c r="I462" s="22"/>
      <c r="K462" s="5"/>
      <c r="L462" s="5"/>
      <c r="M462" s="5"/>
      <c r="N462" s="5"/>
      <c r="O462" s="5"/>
      <c r="P462" s="5"/>
      <c r="Q462" s="5"/>
    </row>
    <row r="463" spans="2:17" ht="12.75">
      <c r="B463" s="108" t="s">
        <v>0</v>
      </c>
      <c r="C463" s="108" t="s">
        <v>108</v>
      </c>
      <c r="D463" s="30"/>
      <c r="E463" s="30"/>
      <c r="F463" s="30"/>
      <c r="G463" s="30"/>
      <c r="H463" s="113"/>
      <c r="I463" s="22"/>
      <c r="K463" s="5"/>
      <c r="L463" s="5"/>
      <c r="M463" s="5"/>
      <c r="N463" s="5"/>
      <c r="O463" s="5"/>
      <c r="P463" s="5"/>
      <c r="Q463" s="5"/>
    </row>
    <row r="464" spans="2:17" ht="12.75">
      <c r="B464" s="30"/>
      <c r="C464" s="30"/>
      <c r="D464" s="30"/>
      <c r="E464" s="30"/>
      <c r="F464" s="30"/>
      <c r="G464" s="30"/>
      <c r="H464" s="113"/>
      <c r="I464" s="22"/>
      <c r="K464" s="5"/>
      <c r="L464" s="5"/>
      <c r="M464" s="5"/>
      <c r="N464" s="5"/>
      <c r="O464" s="5"/>
      <c r="P464" s="5"/>
      <c r="Q464" s="5"/>
    </row>
    <row r="465" spans="2:17" ht="12.75">
      <c r="B465" s="108" t="s">
        <v>88</v>
      </c>
      <c r="C465" s="108" t="s">
        <v>89</v>
      </c>
      <c r="D465" s="30"/>
      <c r="E465" s="30"/>
      <c r="F465" s="30"/>
      <c r="G465" s="30"/>
      <c r="H465" s="113"/>
      <c r="I465" s="22"/>
      <c r="K465" s="5"/>
      <c r="L465" s="5"/>
      <c r="M465" s="5"/>
      <c r="N465" s="5"/>
      <c r="O465" s="5"/>
      <c r="P465" s="5"/>
      <c r="Q465" s="5"/>
    </row>
    <row r="466" spans="2:17" ht="12.75">
      <c r="B466" s="108" t="s">
        <v>111</v>
      </c>
      <c r="C466" s="108" t="s">
        <v>46</v>
      </c>
      <c r="D466" s="30"/>
      <c r="E466" s="30"/>
      <c r="F466" s="30"/>
      <c r="G466" s="30"/>
      <c r="H466" s="113"/>
      <c r="I466" s="22"/>
      <c r="K466" s="5"/>
      <c r="L466" s="5"/>
      <c r="M466" s="5"/>
      <c r="N466" s="5"/>
      <c r="O466" s="5"/>
      <c r="P466" s="5"/>
      <c r="Q466" s="5"/>
    </row>
    <row r="467" spans="2:17" ht="12.75">
      <c r="B467" s="30"/>
      <c r="C467" s="30"/>
      <c r="D467" s="30"/>
      <c r="E467" s="30"/>
      <c r="F467" s="30"/>
      <c r="G467" s="30"/>
      <c r="H467" s="113"/>
      <c r="I467" s="22"/>
      <c r="K467" s="5"/>
      <c r="L467" s="5"/>
      <c r="M467" s="5"/>
      <c r="N467" s="5"/>
      <c r="O467" s="5"/>
      <c r="P467" s="5"/>
      <c r="Q467" s="5"/>
    </row>
    <row r="468" spans="2:17" ht="12.75">
      <c r="B468" s="110" t="s">
        <v>112</v>
      </c>
      <c r="C468" s="110" t="s">
        <v>60</v>
      </c>
      <c r="D468" s="110" t="s">
        <v>61</v>
      </c>
      <c r="E468" s="110" t="s">
        <v>69</v>
      </c>
      <c r="F468" s="110" t="s">
        <v>70</v>
      </c>
      <c r="G468" s="110" t="s">
        <v>71</v>
      </c>
      <c r="H468" s="113"/>
      <c r="I468" s="22"/>
      <c r="K468" s="5"/>
      <c r="L468" s="5"/>
      <c r="M468" s="5"/>
      <c r="N468" s="5"/>
      <c r="O468" s="5"/>
      <c r="P468" s="5"/>
      <c r="Q468" s="5"/>
    </row>
    <row r="469" spans="2:17" ht="12.75">
      <c r="B469" s="110" t="s">
        <v>119</v>
      </c>
      <c r="C469" s="106">
        <v>58270</v>
      </c>
      <c r="D469" s="106">
        <v>55711</v>
      </c>
      <c r="E469" s="106">
        <v>57336</v>
      </c>
      <c r="F469" s="106">
        <v>56476</v>
      </c>
      <c r="G469" s="106">
        <v>53544</v>
      </c>
      <c r="H469" s="113">
        <f t="shared" si="18"/>
        <v>56267.4</v>
      </c>
      <c r="I469" s="22">
        <v>56267.4</v>
      </c>
      <c r="K469" s="5"/>
      <c r="L469" s="5"/>
      <c r="M469" s="5"/>
      <c r="N469" s="5"/>
      <c r="O469" s="5"/>
      <c r="P469" s="5"/>
      <c r="Q469" s="5"/>
    </row>
    <row r="470" spans="2:17" ht="12.75">
      <c r="B470" s="110" t="s">
        <v>120</v>
      </c>
      <c r="C470" s="106">
        <v>36203</v>
      </c>
      <c r="D470" s="106">
        <v>35854</v>
      </c>
      <c r="E470" s="106">
        <v>36369</v>
      </c>
      <c r="F470" s="106">
        <v>36028</v>
      </c>
      <c r="G470" s="106">
        <v>31425</v>
      </c>
      <c r="H470" s="113">
        <f t="shared" si="18"/>
        <v>35175.8</v>
      </c>
      <c r="I470" s="22">
        <v>35175.8</v>
      </c>
      <c r="K470" s="5"/>
      <c r="L470" s="5"/>
      <c r="M470" s="5"/>
      <c r="N470" s="5"/>
      <c r="O470" s="5"/>
      <c r="P470" s="5"/>
      <c r="Q470" s="5"/>
    </row>
    <row r="471" spans="2:17" ht="12.75">
      <c r="B471" s="110" t="s">
        <v>121</v>
      </c>
      <c r="C471" s="106">
        <v>7903</v>
      </c>
      <c r="D471" s="106">
        <v>6674</v>
      </c>
      <c r="E471" s="106">
        <v>7262</v>
      </c>
      <c r="F471" s="106">
        <v>7327</v>
      </c>
      <c r="G471" s="106">
        <v>7381</v>
      </c>
      <c r="H471" s="113">
        <f t="shared" si="18"/>
        <v>7309.4</v>
      </c>
      <c r="I471" s="22">
        <v>7309.4</v>
      </c>
      <c r="K471" s="5"/>
      <c r="L471" s="5"/>
      <c r="M471" s="5"/>
      <c r="N471" s="5"/>
      <c r="O471" s="5"/>
      <c r="P471" s="5"/>
      <c r="Q471" s="5"/>
    </row>
    <row r="472" spans="2:17" ht="12.75">
      <c r="B472" s="110" t="s">
        <v>122</v>
      </c>
      <c r="C472" s="106">
        <v>7147</v>
      </c>
      <c r="D472" s="106">
        <v>7114</v>
      </c>
      <c r="E472" s="106">
        <v>7382</v>
      </c>
      <c r="F472" s="106">
        <v>7243</v>
      </c>
      <c r="G472" s="106">
        <v>7991</v>
      </c>
      <c r="H472" s="113">
        <f t="shared" si="18"/>
        <v>7375.4</v>
      </c>
      <c r="I472" s="22">
        <v>7375.4</v>
      </c>
      <c r="K472" s="5"/>
      <c r="L472" s="5"/>
      <c r="M472" s="5"/>
      <c r="N472" s="5"/>
      <c r="O472" s="5"/>
      <c r="P472" s="5"/>
      <c r="Q472" s="5"/>
    </row>
    <row r="473" spans="2:17" ht="12.75">
      <c r="B473" s="110" t="s">
        <v>123</v>
      </c>
      <c r="C473" s="106">
        <v>6626</v>
      </c>
      <c r="D473" s="106">
        <v>5688</v>
      </c>
      <c r="E473" s="106">
        <v>5925</v>
      </c>
      <c r="F473" s="106">
        <v>5484</v>
      </c>
      <c r="G473" s="106">
        <v>6372</v>
      </c>
      <c r="H473" s="113">
        <f t="shared" si="18"/>
        <v>6019</v>
      </c>
      <c r="I473" s="22">
        <v>6019</v>
      </c>
      <c r="K473" s="5"/>
      <c r="L473" s="5"/>
      <c r="M473" s="5"/>
      <c r="N473" s="5"/>
      <c r="O473" s="5"/>
      <c r="P473" s="5"/>
      <c r="Q473" s="5"/>
    </row>
    <row r="474" spans="2:17" ht="12.75">
      <c r="B474" s="110" t="s">
        <v>124</v>
      </c>
      <c r="C474" s="106">
        <v>390</v>
      </c>
      <c r="D474" s="106">
        <v>381</v>
      </c>
      <c r="E474" s="106">
        <v>398</v>
      </c>
      <c r="F474" s="106">
        <v>393</v>
      </c>
      <c r="G474" s="106">
        <v>375</v>
      </c>
      <c r="H474" s="113">
        <f t="shared" si="18"/>
        <v>387.4</v>
      </c>
      <c r="I474" s="22">
        <v>387.4</v>
      </c>
      <c r="K474" s="5"/>
      <c r="L474" s="5"/>
      <c r="M474" s="5"/>
      <c r="N474" s="5"/>
      <c r="O474" s="5"/>
      <c r="P474" s="5"/>
      <c r="Q474" s="5"/>
    </row>
    <row r="475" spans="2:17" ht="12.75">
      <c r="B475" s="30"/>
      <c r="C475" s="30"/>
      <c r="D475" s="30"/>
      <c r="E475" s="30"/>
      <c r="F475" s="30"/>
      <c r="G475" s="30"/>
      <c r="H475" s="113"/>
      <c r="I475" s="22"/>
      <c r="K475" s="5"/>
      <c r="L475" s="5"/>
      <c r="M475" s="5"/>
      <c r="N475" s="5"/>
      <c r="O475" s="5"/>
      <c r="P475" s="5"/>
      <c r="Q475" s="5"/>
    </row>
    <row r="476" spans="2:17" ht="12.75">
      <c r="B476" s="108" t="s">
        <v>107</v>
      </c>
      <c r="C476" s="30"/>
      <c r="D476" s="30"/>
      <c r="E476" s="30"/>
      <c r="F476" s="30"/>
      <c r="G476" s="30"/>
      <c r="H476" s="113"/>
      <c r="I476" s="22"/>
      <c r="K476" s="5"/>
      <c r="L476" s="5"/>
      <c r="M476" s="5"/>
      <c r="N476" s="5"/>
      <c r="O476" s="5"/>
      <c r="P476" s="5"/>
      <c r="Q476" s="5"/>
    </row>
    <row r="477" spans="2:17" ht="12.75">
      <c r="B477" s="108" t="s">
        <v>0</v>
      </c>
      <c r="C477" s="108" t="s">
        <v>108</v>
      </c>
      <c r="D477" s="30"/>
      <c r="E477" s="30"/>
      <c r="F477" s="30"/>
      <c r="G477" s="30"/>
      <c r="H477" s="113"/>
      <c r="I477" s="22"/>
      <c r="K477" s="5"/>
      <c r="L477" s="5"/>
      <c r="M477" s="5"/>
      <c r="N477" s="5"/>
      <c r="O477" s="5"/>
      <c r="P477" s="5"/>
      <c r="Q477" s="5"/>
    </row>
    <row r="478" spans="2:17" ht="12.75">
      <c r="B478" s="30"/>
      <c r="C478" s="30"/>
      <c r="D478" s="30"/>
      <c r="E478" s="30"/>
      <c r="F478" s="30"/>
      <c r="G478" s="30"/>
      <c r="H478" s="113"/>
      <c r="I478" s="22"/>
      <c r="K478" s="5"/>
      <c r="L478" s="5"/>
      <c r="M478" s="5"/>
      <c r="N478" s="5"/>
      <c r="O478" s="5"/>
      <c r="P478" s="5"/>
      <c r="Q478" s="5"/>
    </row>
    <row r="479" spans="2:17" ht="12.75">
      <c r="B479" s="108" t="s">
        <v>88</v>
      </c>
      <c r="C479" s="108" t="s">
        <v>89</v>
      </c>
      <c r="D479" s="30"/>
      <c r="E479" s="30"/>
      <c r="F479" s="30"/>
      <c r="G479" s="30"/>
      <c r="H479" s="113"/>
      <c r="I479" s="22"/>
      <c r="K479" s="5"/>
      <c r="L479" s="5"/>
      <c r="M479" s="5"/>
      <c r="N479" s="5"/>
      <c r="O479" s="5"/>
      <c r="P479" s="5"/>
      <c r="Q479" s="5"/>
    </row>
    <row r="480" spans="2:17" ht="12.75">
      <c r="B480" s="108" t="s">
        <v>111</v>
      </c>
      <c r="C480" s="108" t="s">
        <v>24</v>
      </c>
      <c r="D480" s="30"/>
      <c r="E480" s="30"/>
      <c r="F480" s="30"/>
      <c r="G480" s="30"/>
      <c r="H480" s="113"/>
      <c r="I480" s="22"/>
      <c r="K480" s="5"/>
      <c r="L480" s="5"/>
      <c r="M480" s="5"/>
      <c r="N480" s="5"/>
      <c r="O480" s="5"/>
      <c r="P480" s="5"/>
      <c r="Q480" s="5"/>
    </row>
    <row r="481" spans="2:17" ht="12.75">
      <c r="B481" s="30"/>
      <c r="C481" s="30"/>
      <c r="D481" s="30"/>
      <c r="E481" s="30"/>
      <c r="F481" s="30"/>
      <c r="G481" s="30"/>
      <c r="H481" s="113"/>
      <c r="I481" s="22"/>
      <c r="K481" s="5"/>
      <c r="L481" s="5"/>
      <c r="M481" s="5"/>
      <c r="N481" s="5"/>
      <c r="O481" s="5"/>
      <c r="P481" s="5"/>
      <c r="Q481" s="5"/>
    </row>
    <row r="482" spans="2:17" ht="12.75">
      <c r="B482" s="110" t="s">
        <v>112</v>
      </c>
      <c r="C482" s="110" t="s">
        <v>60</v>
      </c>
      <c r="D482" s="110" t="s">
        <v>61</v>
      </c>
      <c r="E482" s="110" t="s">
        <v>69</v>
      </c>
      <c r="F482" s="110" t="s">
        <v>70</v>
      </c>
      <c r="G482" s="110" t="s">
        <v>71</v>
      </c>
      <c r="H482" s="113"/>
      <c r="I482" s="22"/>
      <c r="K482" s="5"/>
      <c r="L482" s="5"/>
      <c r="M482" s="5"/>
      <c r="N482" s="5"/>
      <c r="O482" s="5"/>
      <c r="P482" s="5"/>
      <c r="Q482" s="5"/>
    </row>
    <row r="483" spans="2:17" ht="12.75">
      <c r="B483" s="110" t="s">
        <v>119</v>
      </c>
      <c r="C483" s="106">
        <v>100818</v>
      </c>
      <c r="D483" s="106">
        <v>99694</v>
      </c>
      <c r="E483" s="106">
        <v>98260</v>
      </c>
      <c r="F483" s="106">
        <v>98986</v>
      </c>
      <c r="G483" s="106">
        <v>97510</v>
      </c>
      <c r="H483" s="113">
        <f t="shared" si="18"/>
        <v>99053.6</v>
      </c>
      <c r="I483" s="22">
        <v>99053.6</v>
      </c>
      <c r="K483" s="5"/>
      <c r="L483" s="5"/>
      <c r="M483" s="5"/>
      <c r="N483" s="5"/>
      <c r="O483" s="5"/>
      <c r="P483" s="5"/>
      <c r="Q483" s="5"/>
    </row>
    <row r="484" spans="2:17" ht="12.75">
      <c r="B484" s="110" t="s">
        <v>120</v>
      </c>
      <c r="C484" s="106">
        <v>70279</v>
      </c>
      <c r="D484" s="106">
        <v>69532</v>
      </c>
      <c r="E484" s="106">
        <v>68934</v>
      </c>
      <c r="F484" s="106">
        <v>67925</v>
      </c>
      <c r="G484" s="106">
        <v>68637</v>
      </c>
      <c r="H484" s="113">
        <f t="shared" si="18"/>
        <v>69061.4</v>
      </c>
      <c r="I484" s="22">
        <v>69061.4</v>
      </c>
      <c r="K484" s="5"/>
      <c r="L484" s="5"/>
      <c r="M484" s="5"/>
      <c r="N484" s="5"/>
      <c r="O484" s="5"/>
      <c r="P484" s="5"/>
      <c r="Q484" s="5"/>
    </row>
    <row r="485" spans="2:17" ht="12.75">
      <c r="B485" s="110" t="s">
        <v>121</v>
      </c>
      <c r="C485" s="106">
        <v>15871</v>
      </c>
      <c r="D485" s="106">
        <v>15433</v>
      </c>
      <c r="E485" s="106">
        <v>15151</v>
      </c>
      <c r="F485" s="106">
        <v>15343</v>
      </c>
      <c r="G485" s="106">
        <v>14507</v>
      </c>
      <c r="H485" s="113">
        <f t="shared" si="18"/>
        <v>15261</v>
      </c>
      <c r="I485" s="22">
        <v>15261</v>
      </c>
      <c r="K485" s="5"/>
      <c r="L485" s="5"/>
      <c r="M485" s="5"/>
      <c r="N485" s="5"/>
      <c r="O485" s="5"/>
      <c r="P485" s="5"/>
      <c r="Q485" s="5"/>
    </row>
    <row r="486" spans="2:17" ht="12.75">
      <c r="B486" s="110" t="s">
        <v>122</v>
      </c>
      <c r="C486" s="106">
        <v>1240</v>
      </c>
      <c r="D486" s="106">
        <v>1273</v>
      </c>
      <c r="E486" s="106">
        <v>1282</v>
      </c>
      <c r="F486" s="106">
        <v>1328</v>
      </c>
      <c r="G486" s="106">
        <v>1348</v>
      </c>
      <c r="H486" s="113">
        <f t="shared" si="18"/>
        <v>1294.2</v>
      </c>
      <c r="I486" s="22">
        <v>1294.2</v>
      </c>
      <c r="K486" s="5"/>
      <c r="L486" s="5"/>
      <c r="M486" s="5"/>
      <c r="N486" s="5"/>
      <c r="O486" s="5"/>
      <c r="P486" s="5"/>
      <c r="Q486" s="5"/>
    </row>
    <row r="487" spans="2:17" ht="12.75">
      <c r="B487" s="110" t="s">
        <v>123</v>
      </c>
      <c r="C487" s="106">
        <v>5347</v>
      </c>
      <c r="D487" s="106">
        <v>5705</v>
      </c>
      <c r="E487" s="106">
        <v>6088</v>
      </c>
      <c r="F487" s="106">
        <v>6638</v>
      </c>
      <c r="G487" s="106">
        <v>6994</v>
      </c>
      <c r="H487" s="113">
        <f t="shared" si="18"/>
        <v>6154.4</v>
      </c>
      <c r="I487" s="22">
        <v>6154.4</v>
      </c>
      <c r="K487" s="5"/>
      <c r="L487" s="5"/>
      <c r="M487" s="5"/>
      <c r="N487" s="5"/>
      <c r="O487" s="5"/>
      <c r="P487" s="5"/>
      <c r="Q487" s="5"/>
    </row>
    <row r="488" spans="2:17" ht="12.75">
      <c r="B488" s="110" t="s">
        <v>124</v>
      </c>
      <c r="C488" s="106">
        <v>8080</v>
      </c>
      <c r="D488" s="106">
        <v>7751</v>
      </c>
      <c r="E488" s="106">
        <v>6805</v>
      </c>
      <c r="F488" s="106">
        <v>7751</v>
      </c>
      <c r="G488" s="106">
        <v>6023</v>
      </c>
      <c r="H488" s="113">
        <f t="shared" si="18"/>
        <v>7282</v>
      </c>
      <c r="I488" s="22">
        <v>7282</v>
      </c>
      <c r="K488" s="5"/>
      <c r="L488" s="5"/>
      <c r="M488" s="5"/>
      <c r="N488" s="5"/>
      <c r="O488" s="5"/>
      <c r="P488" s="5"/>
      <c r="Q488" s="5"/>
    </row>
    <row r="489" spans="2:17" ht="12.75">
      <c r="B489" s="30"/>
      <c r="C489" s="30"/>
      <c r="D489" s="30"/>
      <c r="E489" s="30"/>
      <c r="F489" s="30"/>
      <c r="G489" s="30"/>
      <c r="H489" s="113"/>
      <c r="I489" s="22"/>
      <c r="K489" s="5"/>
      <c r="L489" s="5"/>
      <c r="M489" s="5"/>
      <c r="N489" s="5"/>
      <c r="O489" s="5"/>
      <c r="P489" s="5"/>
      <c r="Q489" s="5"/>
    </row>
    <row r="490" spans="2:17" ht="12.75">
      <c r="B490" s="108" t="s">
        <v>107</v>
      </c>
      <c r="C490" s="30"/>
      <c r="D490" s="30"/>
      <c r="E490" s="30"/>
      <c r="F490" s="30"/>
      <c r="G490" s="30"/>
      <c r="H490" s="113"/>
      <c r="I490" s="22"/>
      <c r="K490" s="5"/>
      <c r="L490" s="5"/>
      <c r="M490" s="5"/>
      <c r="N490" s="5"/>
      <c r="O490" s="5"/>
      <c r="P490" s="5"/>
      <c r="Q490" s="5"/>
    </row>
    <row r="491" spans="2:17" ht="12.75">
      <c r="B491" s="108" t="s">
        <v>0</v>
      </c>
      <c r="C491" s="108" t="s">
        <v>108</v>
      </c>
      <c r="D491" s="30"/>
      <c r="E491" s="30"/>
      <c r="F491" s="30"/>
      <c r="G491" s="30"/>
      <c r="H491" s="113"/>
      <c r="I491" s="22"/>
      <c r="K491" s="5"/>
      <c r="L491" s="5"/>
      <c r="M491" s="5"/>
      <c r="N491" s="5"/>
      <c r="O491" s="5"/>
      <c r="P491" s="5"/>
      <c r="Q491" s="5"/>
    </row>
    <row r="492" spans="2:17" ht="12.75">
      <c r="B492" s="30"/>
      <c r="C492" s="30"/>
      <c r="D492" s="30"/>
      <c r="E492" s="30"/>
      <c r="F492" s="30"/>
      <c r="G492" s="30"/>
      <c r="H492" s="113"/>
      <c r="I492" s="22"/>
      <c r="K492" s="5"/>
      <c r="L492" s="5"/>
      <c r="M492" s="5"/>
      <c r="N492" s="5"/>
      <c r="O492" s="5"/>
      <c r="P492" s="5"/>
      <c r="Q492" s="5"/>
    </row>
    <row r="493" spans="2:17" ht="12.75">
      <c r="B493" s="108" t="s">
        <v>88</v>
      </c>
      <c r="C493" s="108" t="s">
        <v>89</v>
      </c>
      <c r="D493" s="30"/>
      <c r="E493" s="30"/>
      <c r="F493" s="30"/>
      <c r="G493" s="30"/>
      <c r="H493" s="113"/>
      <c r="I493" s="22"/>
      <c r="K493" s="5"/>
      <c r="L493" s="5"/>
      <c r="M493" s="5"/>
      <c r="N493" s="5"/>
      <c r="O493" s="5"/>
      <c r="P493" s="5"/>
      <c r="Q493" s="5"/>
    </row>
    <row r="494" spans="2:17" ht="12.75">
      <c r="B494" s="108" t="s">
        <v>111</v>
      </c>
      <c r="C494" s="108" t="s">
        <v>47</v>
      </c>
      <c r="D494" s="30"/>
      <c r="E494" s="30"/>
      <c r="F494" s="30"/>
      <c r="G494" s="30"/>
      <c r="H494" s="113"/>
      <c r="I494" s="22"/>
      <c r="K494" s="5"/>
      <c r="L494" s="5"/>
      <c r="M494" s="5"/>
      <c r="N494" s="5"/>
      <c r="O494" s="5"/>
      <c r="P494" s="5"/>
      <c r="Q494" s="5"/>
    </row>
    <row r="495" spans="2:17" ht="12.75">
      <c r="B495" s="30"/>
      <c r="C495" s="30"/>
      <c r="D495" s="30"/>
      <c r="E495" s="30"/>
      <c r="F495" s="30"/>
      <c r="G495" s="30"/>
      <c r="H495" s="113"/>
      <c r="I495" s="22"/>
      <c r="K495" s="5"/>
      <c r="L495" s="5"/>
      <c r="M495" s="5"/>
      <c r="N495" s="5"/>
      <c r="O495" s="5"/>
      <c r="P495" s="5"/>
      <c r="Q495" s="5"/>
    </row>
    <row r="496" spans="2:17" ht="12.75">
      <c r="B496" s="110" t="s">
        <v>112</v>
      </c>
      <c r="C496" s="110" t="s">
        <v>60</v>
      </c>
      <c r="D496" s="110" t="s">
        <v>61</v>
      </c>
      <c r="E496" s="110" t="s">
        <v>69</v>
      </c>
      <c r="F496" s="110" t="s">
        <v>70</v>
      </c>
      <c r="G496" s="110" t="s">
        <v>71</v>
      </c>
      <c r="H496" s="113"/>
      <c r="I496" s="22"/>
      <c r="K496" s="5"/>
      <c r="L496" s="5"/>
      <c r="M496" s="5"/>
      <c r="N496" s="5"/>
      <c r="O496" s="5"/>
      <c r="P496" s="5"/>
      <c r="Q496" s="5"/>
    </row>
    <row r="497" spans="2:17" ht="12.75">
      <c r="B497" s="110" t="s">
        <v>119</v>
      </c>
      <c r="C497" s="106">
        <v>120492</v>
      </c>
      <c r="D497" s="106">
        <v>118860</v>
      </c>
      <c r="E497" s="106">
        <v>118138</v>
      </c>
      <c r="F497" s="106">
        <v>120505</v>
      </c>
      <c r="G497" s="107" t="s">
        <v>0</v>
      </c>
      <c r="H497" s="113">
        <f t="shared" si="18"/>
        <v>119498.75</v>
      </c>
      <c r="I497" s="22">
        <v>119498.75</v>
      </c>
      <c r="K497" s="5"/>
      <c r="L497" s="5"/>
      <c r="M497" s="5"/>
      <c r="N497" s="5"/>
      <c r="O497" s="5"/>
      <c r="P497" s="5"/>
      <c r="Q497" s="5"/>
    </row>
    <row r="498" spans="2:17" ht="12.75">
      <c r="B498" s="110" t="s">
        <v>120</v>
      </c>
      <c r="C498" s="106">
        <v>87768</v>
      </c>
      <c r="D498" s="106">
        <v>86353</v>
      </c>
      <c r="E498" s="106">
        <v>86005</v>
      </c>
      <c r="F498" s="106">
        <v>89647</v>
      </c>
      <c r="G498" s="107" t="s">
        <v>0</v>
      </c>
      <c r="H498" s="113">
        <f t="shared" si="18"/>
        <v>87443.25</v>
      </c>
      <c r="I498" s="22">
        <v>87443.25</v>
      </c>
      <c r="K498" s="5"/>
      <c r="L498" s="5"/>
      <c r="M498" s="5"/>
      <c r="N498" s="5"/>
      <c r="O498" s="5"/>
      <c r="P498" s="5"/>
      <c r="Q498" s="5"/>
    </row>
    <row r="499" spans="2:17" ht="12.75">
      <c r="B499" s="110" t="s">
        <v>121</v>
      </c>
      <c r="C499" s="106">
        <v>16566</v>
      </c>
      <c r="D499" s="106">
        <v>15918</v>
      </c>
      <c r="E499" s="106">
        <v>15346</v>
      </c>
      <c r="F499" s="106">
        <v>15225</v>
      </c>
      <c r="G499" s="107" t="s">
        <v>0</v>
      </c>
      <c r="H499" s="113">
        <f t="shared" si="18"/>
        <v>15763.75</v>
      </c>
      <c r="I499" s="22">
        <v>15763.75</v>
      </c>
      <c r="K499" s="5"/>
      <c r="L499" s="5"/>
      <c r="M499" s="5"/>
      <c r="N499" s="5"/>
      <c r="O499" s="5"/>
      <c r="P499" s="5"/>
      <c r="Q499" s="5"/>
    </row>
    <row r="500" spans="2:17" ht="12.75">
      <c r="B500" s="110" t="s">
        <v>122</v>
      </c>
      <c r="C500" s="106">
        <v>3611</v>
      </c>
      <c r="D500" s="106">
        <v>3923</v>
      </c>
      <c r="E500" s="106">
        <v>3929</v>
      </c>
      <c r="F500" s="106">
        <v>4072</v>
      </c>
      <c r="G500" s="107" t="s">
        <v>0</v>
      </c>
      <c r="H500" s="113">
        <f t="shared" si="18"/>
        <v>3883.75</v>
      </c>
      <c r="I500" s="22">
        <v>3883.75</v>
      </c>
      <c r="K500" s="5"/>
      <c r="L500" s="5"/>
      <c r="M500" s="5"/>
      <c r="N500" s="5"/>
      <c r="O500" s="5"/>
      <c r="P500" s="5"/>
      <c r="Q500" s="5"/>
    </row>
    <row r="501" spans="2:17" ht="12.75">
      <c r="B501" s="110" t="s">
        <v>123</v>
      </c>
      <c r="C501" s="106">
        <v>6697</v>
      </c>
      <c r="D501" s="106">
        <v>6966</v>
      </c>
      <c r="E501" s="106">
        <v>7159</v>
      </c>
      <c r="F501" s="106">
        <v>6234</v>
      </c>
      <c r="G501" s="107" t="s">
        <v>0</v>
      </c>
      <c r="H501" s="113">
        <f t="shared" si="18"/>
        <v>6764</v>
      </c>
      <c r="I501" s="22">
        <v>6764</v>
      </c>
      <c r="K501" s="5"/>
      <c r="L501" s="5"/>
      <c r="M501" s="5"/>
      <c r="N501" s="5"/>
      <c r="O501" s="5"/>
      <c r="P501" s="5"/>
      <c r="Q501" s="5"/>
    </row>
    <row r="502" spans="2:17" ht="12.75">
      <c r="B502" s="110" t="s">
        <v>124</v>
      </c>
      <c r="C502" s="106">
        <v>5850</v>
      </c>
      <c r="D502" s="106">
        <v>5700</v>
      </c>
      <c r="E502" s="106">
        <v>5700</v>
      </c>
      <c r="F502" s="106">
        <v>5328</v>
      </c>
      <c r="G502" s="107" t="s">
        <v>0</v>
      </c>
      <c r="H502" s="113">
        <f t="shared" si="18"/>
        <v>5644.5</v>
      </c>
      <c r="I502" s="22">
        <v>5644.5</v>
      </c>
      <c r="K502" s="5"/>
      <c r="L502" s="5"/>
      <c r="M502" s="5"/>
      <c r="N502" s="5"/>
      <c r="O502" s="5"/>
      <c r="P502" s="5"/>
      <c r="Q502" s="5"/>
    </row>
    <row r="503" spans="2:17" ht="12.75">
      <c r="B503" s="30"/>
      <c r="C503" s="30"/>
      <c r="D503" s="30"/>
      <c r="E503" s="30"/>
      <c r="F503" s="30"/>
      <c r="G503" s="30"/>
      <c r="H503" s="113"/>
      <c r="I503" s="22"/>
      <c r="K503" s="5"/>
      <c r="L503" s="5"/>
      <c r="M503" s="5"/>
      <c r="N503" s="5"/>
      <c r="O503" s="5"/>
      <c r="P503" s="5"/>
      <c r="Q503" s="5"/>
    </row>
    <row r="504" spans="2:17" ht="12.75">
      <c r="B504" s="108" t="s">
        <v>107</v>
      </c>
      <c r="C504" s="30"/>
      <c r="D504" s="30"/>
      <c r="E504" s="30"/>
      <c r="F504" s="30"/>
      <c r="G504" s="30"/>
      <c r="H504" s="113"/>
      <c r="I504" s="22"/>
      <c r="K504" s="5"/>
      <c r="L504" s="5"/>
      <c r="M504" s="5"/>
      <c r="N504" s="5"/>
      <c r="O504" s="5"/>
      <c r="P504" s="5"/>
      <c r="Q504" s="5"/>
    </row>
    <row r="505" spans="2:17" ht="12.75">
      <c r="B505" s="108" t="s">
        <v>0</v>
      </c>
      <c r="C505" s="108" t="s">
        <v>108</v>
      </c>
      <c r="D505" s="30"/>
      <c r="E505" s="30"/>
      <c r="F505" s="30"/>
      <c r="G505" s="30"/>
      <c r="H505" s="113"/>
      <c r="I505" s="22"/>
      <c r="K505" s="5"/>
      <c r="L505" s="5"/>
      <c r="M505" s="5"/>
      <c r="N505" s="5"/>
      <c r="O505" s="5"/>
      <c r="P505" s="5"/>
      <c r="Q505" s="5"/>
    </row>
    <row r="506" spans="2:17" ht="12.75">
      <c r="B506" s="30"/>
      <c r="C506" s="30"/>
      <c r="D506" s="30"/>
      <c r="E506" s="30"/>
      <c r="F506" s="30"/>
      <c r="G506" s="30"/>
      <c r="H506" s="113"/>
      <c r="I506" s="22"/>
      <c r="K506" s="5"/>
      <c r="L506" s="5"/>
      <c r="M506" s="5"/>
      <c r="N506" s="5"/>
      <c r="O506" s="5"/>
      <c r="P506" s="5"/>
      <c r="Q506" s="5"/>
    </row>
    <row r="507" spans="2:17" ht="12.75">
      <c r="B507" s="108" t="s">
        <v>88</v>
      </c>
      <c r="C507" s="108" t="s">
        <v>89</v>
      </c>
      <c r="D507" s="30"/>
      <c r="E507" s="30"/>
      <c r="F507" s="30"/>
      <c r="G507" s="30"/>
      <c r="H507" s="113"/>
      <c r="I507" s="22"/>
      <c r="K507" s="5"/>
      <c r="L507" s="5"/>
      <c r="M507" s="5"/>
      <c r="N507" s="5"/>
      <c r="O507" s="5"/>
      <c r="P507" s="5"/>
      <c r="Q507" s="5"/>
    </row>
    <row r="508" spans="2:17" ht="12.75">
      <c r="B508" s="108" t="s">
        <v>111</v>
      </c>
      <c r="C508" s="108" t="s">
        <v>21</v>
      </c>
      <c r="D508" s="30"/>
      <c r="E508" s="30"/>
      <c r="F508" s="30"/>
      <c r="G508" s="30"/>
      <c r="H508" s="113"/>
      <c r="I508" s="22"/>
      <c r="K508" s="5"/>
      <c r="L508" s="5"/>
      <c r="M508" s="5"/>
      <c r="N508" s="5"/>
      <c r="O508" s="5"/>
      <c r="P508" s="5"/>
      <c r="Q508" s="5"/>
    </row>
    <row r="509" spans="2:17" ht="12.75">
      <c r="B509" s="30"/>
      <c r="C509" s="30"/>
      <c r="D509" s="30"/>
      <c r="E509" s="30"/>
      <c r="F509" s="30"/>
      <c r="G509" s="30"/>
      <c r="H509" s="113"/>
      <c r="I509" s="22"/>
      <c r="K509" s="5"/>
      <c r="L509" s="5"/>
      <c r="M509" s="5"/>
      <c r="N509" s="5"/>
      <c r="O509" s="5"/>
      <c r="P509" s="5"/>
      <c r="Q509" s="5"/>
    </row>
    <row r="510" spans="2:17" ht="12.75">
      <c r="B510" s="110" t="s">
        <v>112</v>
      </c>
      <c r="C510" s="110" t="s">
        <v>60</v>
      </c>
      <c r="D510" s="110" t="s">
        <v>61</v>
      </c>
      <c r="E510" s="110" t="s">
        <v>69</v>
      </c>
      <c r="F510" s="110" t="s">
        <v>70</v>
      </c>
      <c r="G510" s="110" t="s">
        <v>71</v>
      </c>
      <c r="H510" s="113"/>
      <c r="I510" s="22"/>
      <c r="K510" s="5"/>
      <c r="L510" s="5"/>
      <c r="M510" s="5"/>
      <c r="N510" s="5"/>
      <c r="O510" s="5"/>
      <c r="P510" s="5"/>
      <c r="Q510" s="5"/>
    </row>
    <row r="511" spans="2:17" ht="12.75">
      <c r="B511" s="110" t="s">
        <v>119</v>
      </c>
      <c r="C511" s="106">
        <v>1015057</v>
      </c>
      <c r="D511" s="106">
        <v>1004463</v>
      </c>
      <c r="E511" s="106">
        <v>1003366</v>
      </c>
      <c r="F511" s="106">
        <v>1007627</v>
      </c>
      <c r="G511" s="106">
        <v>1017112</v>
      </c>
      <c r="H511" s="113">
        <f t="shared" si="18"/>
        <v>1009525</v>
      </c>
      <c r="I511" s="22">
        <v>1009525</v>
      </c>
      <c r="K511" s="5"/>
      <c r="L511" s="5"/>
      <c r="M511" s="5"/>
      <c r="N511" s="5"/>
      <c r="O511" s="5"/>
      <c r="P511" s="5"/>
      <c r="Q511" s="5"/>
    </row>
    <row r="512" spans="2:17" ht="12.75">
      <c r="B512" s="110" t="s">
        <v>120</v>
      </c>
      <c r="C512" s="106">
        <v>681018</v>
      </c>
      <c r="D512" s="106">
        <v>669923</v>
      </c>
      <c r="E512" s="106">
        <v>667156</v>
      </c>
      <c r="F512" s="106">
        <v>661414</v>
      </c>
      <c r="G512" s="106">
        <v>663574</v>
      </c>
      <c r="H512" s="113">
        <f t="shared" si="18"/>
        <v>668617</v>
      </c>
      <c r="I512" s="22">
        <v>668617</v>
      </c>
      <c r="K512" s="5"/>
      <c r="L512" s="5"/>
      <c r="M512" s="5"/>
      <c r="N512" s="5"/>
      <c r="O512" s="5"/>
      <c r="P512" s="5"/>
      <c r="Q512" s="5"/>
    </row>
    <row r="513" spans="2:17" ht="12.75">
      <c r="B513" s="110" t="s">
        <v>121</v>
      </c>
      <c r="C513" s="106">
        <v>50911</v>
      </c>
      <c r="D513" s="106">
        <v>50740</v>
      </c>
      <c r="E513" s="106">
        <v>51267</v>
      </c>
      <c r="F513" s="106">
        <v>54518</v>
      </c>
      <c r="G513" s="106">
        <v>54419</v>
      </c>
      <c r="H513" s="113">
        <f t="shared" si="18"/>
        <v>52371</v>
      </c>
      <c r="I513" s="22">
        <v>52371</v>
      </c>
      <c r="K513" s="5"/>
      <c r="L513" s="5"/>
      <c r="M513" s="5"/>
      <c r="N513" s="5"/>
      <c r="O513" s="5"/>
      <c r="P513" s="5"/>
      <c r="Q513" s="5"/>
    </row>
    <row r="514" spans="2:17" ht="12.75">
      <c r="B514" s="110" t="s">
        <v>122</v>
      </c>
      <c r="C514" s="106">
        <v>167074</v>
      </c>
      <c r="D514" s="106">
        <v>167980</v>
      </c>
      <c r="E514" s="106">
        <v>171607</v>
      </c>
      <c r="F514" s="106">
        <v>176595</v>
      </c>
      <c r="G514" s="106">
        <v>180297</v>
      </c>
      <c r="H514" s="113">
        <f t="shared" si="18"/>
        <v>172710.6</v>
      </c>
      <c r="I514" s="22">
        <v>172710.6</v>
      </c>
      <c r="K514" s="5"/>
      <c r="L514" s="5"/>
      <c r="M514" s="5"/>
      <c r="N514" s="5"/>
      <c r="O514" s="5"/>
      <c r="P514" s="5"/>
      <c r="Q514" s="5"/>
    </row>
    <row r="515" spans="2:17" ht="12.75">
      <c r="B515" s="110" t="s">
        <v>123</v>
      </c>
      <c r="C515" s="106">
        <v>108404</v>
      </c>
      <c r="D515" s="106">
        <v>108109</v>
      </c>
      <c r="E515" s="106">
        <v>105596</v>
      </c>
      <c r="F515" s="106">
        <v>107853</v>
      </c>
      <c r="G515" s="106">
        <v>111343</v>
      </c>
      <c r="H515" s="113">
        <f t="shared" si="18"/>
        <v>108261</v>
      </c>
      <c r="I515" s="22">
        <v>108261</v>
      </c>
      <c r="K515" s="5"/>
      <c r="L515" s="5"/>
      <c r="M515" s="5"/>
      <c r="N515" s="5"/>
      <c r="O515" s="5"/>
      <c r="P515" s="5"/>
      <c r="Q515" s="5"/>
    </row>
    <row r="516" spans="2:17" ht="12.75">
      <c r="B516" s="110" t="s">
        <v>124</v>
      </c>
      <c r="C516" s="106">
        <v>7649</v>
      </c>
      <c r="D516" s="106">
        <v>7711</v>
      </c>
      <c r="E516" s="106">
        <v>7740</v>
      </c>
      <c r="F516" s="106">
        <v>7248</v>
      </c>
      <c r="G516" s="106">
        <v>7480</v>
      </c>
      <c r="H516" s="113">
        <f t="shared" si="18"/>
        <v>7565.6</v>
      </c>
      <c r="I516" s="22">
        <v>7565.6</v>
      </c>
      <c r="K516" s="5"/>
      <c r="L516" s="5"/>
      <c r="M516" s="5"/>
      <c r="N516" s="5"/>
      <c r="O516" s="5"/>
      <c r="P516" s="5"/>
      <c r="Q516" s="5"/>
    </row>
    <row r="517" spans="2:17" ht="12.75">
      <c r="B517" s="30"/>
      <c r="C517" s="30"/>
      <c r="D517" s="30"/>
      <c r="E517" s="30"/>
      <c r="F517" s="30"/>
      <c r="G517" s="30"/>
      <c r="H517" s="113"/>
      <c r="I517" s="22"/>
      <c r="K517" s="5"/>
      <c r="L517" s="5"/>
      <c r="M517" s="5"/>
      <c r="N517" s="5"/>
      <c r="O517" s="5"/>
      <c r="P517" s="5"/>
      <c r="Q517" s="5"/>
    </row>
    <row r="518" spans="2:17" ht="12.75">
      <c r="B518" s="108" t="s">
        <v>107</v>
      </c>
      <c r="C518" s="30"/>
      <c r="D518" s="30"/>
      <c r="E518" s="30"/>
      <c r="F518" s="30"/>
      <c r="G518" s="30"/>
      <c r="H518" s="113"/>
      <c r="I518" s="22"/>
      <c r="K518" s="5"/>
      <c r="L518" s="5"/>
      <c r="M518" s="5"/>
      <c r="N518" s="5"/>
      <c r="O518" s="5"/>
      <c r="P518" s="5"/>
      <c r="Q518" s="5"/>
    </row>
    <row r="519" spans="2:17" ht="12.75">
      <c r="B519" s="108" t="s">
        <v>0</v>
      </c>
      <c r="C519" s="108" t="s">
        <v>108</v>
      </c>
      <c r="D519" s="30"/>
      <c r="E519" s="30"/>
      <c r="F519" s="30"/>
      <c r="G519" s="30"/>
      <c r="H519" s="113"/>
      <c r="I519" s="22"/>
      <c r="K519" s="5"/>
      <c r="L519" s="5"/>
      <c r="M519" s="5"/>
      <c r="N519" s="5"/>
      <c r="O519" s="5"/>
      <c r="P519" s="5"/>
      <c r="Q519" s="5"/>
    </row>
    <row r="520" spans="2:17" ht="12.75">
      <c r="B520" s="30"/>
      <c r="C520" s="30"/>
      <c r="D520" s="30"/>
      <c r="E520" s="30"/>
      <c r="F520" s="30"/>
      <c r="G520" s="30"/>
      <c r="H520" s="113"/>
      <c r="I520" s="22"/>
      <c r="K520" s="5"/>
      <c r="L520" s="5"/>
      <c r="M520" s="5"/>
      <c r="N520" s="5"/>
      <c r="O520" s="5"/>
      <c r="P520" s="5"/>
      <c r="Q520" s="5"/>
    </row>
    <row r="521" spans="2:17" ht="12.75">
      <c r="B521" s="108" t="s">
        <v>88</v>
      </c>
      <c r="C521" s="108" t="s">
        <v>89</v>
      </c>
      <c r="D521" s="30"/>
      <c r="E521" s="30"/>
      <c r="F521" s="30"/>
      <c r="G521" s="30"/>
      <c r="H521" s="113"/>
      <c r="I521" s="22"/>
      <c r="K521" s="5"/>
      <c r="L521" s="5"/>
      <c r="M521" s="5"/>
      <c r="N521" s="5"/>
      <c r="O521" s="5"/>
      <c r="P521" s="5"/>
      <c r="Q521" s="5"/>
    </row>
    <row r="522" spans="2:17" ht="12.75">
      <c r="B522" s="108" t="s">
        <v>111</v>
      </c>
      <c r="C522" s="108" t="s">
        <v>28</v>
      </c>
      <c r="D522" s="30"/>
      <c r="E522" s="30"/>
      <c r="F522" s="30"/>
      <c r="G522" s="30"/>
      <c r="H522" s="113"/>
      <c r="I522" s="22"/>
      <c r="K522" s="5"/>
      <c r="L522" s="5"/>
      <c r="M522" s="5"/>
      <c r="N522" s="5"/>
      <c r="O522" s="5"/>
      <c r="P522" s="5"/>
      <c r="Q522" s="5"/>
    </row>
    <row r="523" spans="2:17" ht="12.75">
      <c r="B523" s="30"/>
      <c r="C523" s="30"/>
      <c r="D523" s="30"/>
      <c r="E523" s="30"/>
      <c r="F523" s="30"/>
      <c r="G523" s="30"/>
      <c r="H523" s="113"/>
      <c r="I523" s="22"/>
      <c r="K523" s="5"/>
      <c r="L523" s="5"/>
      <c r="M523" s="5"/>
      <c r="N523" s="5"/>
      <c r="O523" s="5"/>
      <c r="P523" s="5"/>
      <c r="Q523" s="5"/>
    </row>
    <row r="524" spans="2:17" ht="12.75">
      <c r="B524" s="110" t="s">
        <v>112</v>
      </c>
      <c r="C524" s="110" t="s">
        <v>60</v>
      </c>
      <c r="D524" s="110" t="s">
        <v>61</v>
      </c>
      <c r="E524" s="110" t="s">
        <v>69</v>
      </c>
      <c r="F524" s="110" t="s">
        <v>70</v>
      </c>
      <c r="G524" s="110" t="s">
        <v>71</v>
      </c>
      <c r="H524" s="113"/>
      <c r="I524" s="22"/>
      <c r="K524" s="5"/>
      <c r="L524" s="5"/>
      <c r="M524" s="5"/>
      <c r="N524" s="5"/>
      <c r="O524" s="5"/>
      <c r="P524" s="5"/>
      <c r="Q524" s="5"/>
    </row>
    <row r="525" spans="2:17" ht="12.75">
      <c r="B525" s="110" t="s">
        <v>119</v>
      </c>
      <c r="C525" s="106">
        <v>90557</v>
      </c>
      <c r="D525" s="106">
        <v>89642</v>
      </c>
      <c r="E525" s="106">
        <v>89042</v>
      </c>
      <c r="F525" s="106">
        <v>89393</v>
      </c>
      <c r="G525" s="106">
        <v>88338</v>
      </c>
      <c r="H525" s="113">
        <f aca="true" t="shared" si="19" ref="H525:H544">AVERAGE(C525:G525)</f>
        <v>89394.4</v>
      </c>
      <c r="I525" s="22">
        <v>89394.4</v>
      </c>
      <c r="K525" s="5"/>
      <c r="L525" s="5"/>
      <c r="M525" s="5"/>
      <c r="N525" s="5"/>
      <c r="O525" s="5"/>
      <c r="P525" s="5"/>
      <c r="Q525" s="5"/>
    </row>
    <row r="526" spans="2:17" ht="12.75">
      <c r="B526" s="110" t="s">
        <v>120</v>
      </c>
      <c r="C526" s="106">
        <v>53440</v>
      </c>
      <c r="D526" s="106">
        <v>52539</v>
      </c>
      <c r="E526" s="106">
        <v>53047</v>
      </c>
      <c r="F526" s="106">
        <v>52954</v>
      </c>
      <c r="G526" s="106">
        <v>51972</v>
      </c>
      <c r="H526" s="113">
        <f t="shared" si="19"/>
        <v>52790.4</v>
      </c>
      <c r="I526" s="22">
        <v>52790.4</v>
      </c>
      <c r="K526" s="5"/>
      <c r="L526" s="5"/>
      <c r="M526" s="5"/>
      <c r="N526" s="5"/>
      <c r="O526" s="5"/>
      <c r="P526" s="5"/>
      <c r="Q526" s="5"/>
    </row>
    <row r="527" spans="2:17" ht="12.75">
      <c r="B527" s="110" t="s">
        <v>121</v>
      </c>
      <c r="C527" s="106">
        <v>9348</v>
      </c>
      <c r="D527" s="106">
        <v>9411</v>
      </c>
      <c r="E527" s="106">
        <v>9484</v>
      </c>
      <c r="F527" s="106">
        <v>9446</v>
      </c>
      <c r="G527" s="106">
        <v>9158</v>
      </c>
      <c r="H527" s="113">
        <f t="shared" si="19"/>
        <v>9369.4</v>
      </c>
      <c r="I527" s="22">
        <v>9369.4</v>
      </c>
      <c r="K527" s="5"/>
      <c r="L527" s="5"/>
      <c r="M527" s="5"/>
      <c r="N527" s="5"/>
      <c r="O527" s="5"/>
      <c r="P527" s="5"/>
      <c r="Q527" s="5"/>
    </row>
    <row r="528" spans="2:17" ht="12.75">
      <c r="B528" s="110" t="s">
        <v>122</v>
      </c>
      <c r="C528" s="106">
        <v>22260</v>
      </c>
      <c r="D528" s="106">
        <v>22185</v>
      </c>
      <c r="E528" s="106">
        <v>20946</v>
      </c>
      <c r="F528" s="106">
        <v>21290</v>
      </c>
      <c r="G528" s="106">
        <v>21869</v>
      </c>
      <c r="H528" s="113">
        <f t="shared" si="19"/>
        <v>21710</v>
      </c>
      <c r="I528" s="22">
        <v>21710</v>
      </c>
      <c r="K528" s="5"/>
      <c r="L528" s="5"/>
      <c r="M528" s="5"/>
      <c r="N528" s="5"/>
      <c r="O528" s="5"/>
      <c r="P528" s="5"/>
      <c r="Q528" s="5"/>
    </row>
    <row r="529" spans="2:17" ht="12.75">
      <c r="B529" s="110" t="s">
        <v>123</v>
      </c>
      <c r="C529" s="106">
        <v>3673</v>
      </c>
      <c r="D529" s="106">
        <v>3686</v>
      </c>
      <c r="E529" s="106">
        <v>3749</v>
      </c>
      <c r="F529" s="106">
        <v>3699</v>
      </c>
      <c r="G529" s="106">
        <v>3688</v>
      </c>
      <c r="H529" s="113">
        <f t="shared" si="19"/>
        <v>3699</v>
      </c>
      <c r="I529" s="22">
        <v>3699</v>
      </c>
      <c r="K529" s="5"/>
      <c r="L529" s="5"/>
      <c r="M529" s="5"/>
      <c r="N529" s="5"/>
      <c r="O529" s="5"/>
      <c r="P529" s="5"/>
      <c r="Q529" s="5"/>
    </row>
    <row r="530" spans="2:17" ht="12.75">
      <c r="B530" s="110" t="s">
        <v>124</v>
      </c>
      <c r="C530" s="106">
        <v>1836</v>
      </c>
      <c r="D530" s="106">
        <v>1821</v>
      </c>
      <c r="E530" s="106">
        <v>1817</v>
      </c>
      <c r="F530" s="106">
        <v>2004</v>
      </c>
      <c r="G530" s="106">
        <v>1652</v>
      </c>
      <c r="H530" s="113">
        <f t="shared" si="19"/>
        <v>1826</v>
      </c>
      <c r="I530" s="22">
        <v>1826</v>
      </c>
      <c r="K530" s="5"/>
      <c r="L530" s="5"/>
      <c r="M530" s="5"/>
      <c r="N530" s="5"/>
      <c r="O530" s="5"/>
      <c r="P530" s="5"/>
      <c r="Q530" s="5"/>
    </row>
    <row r="531" spans="2:17" ht="12.75">
      <c r="B531" s="30"/>
      <c r="C531" s="30"/>
      <c r="D531" s="30"/>
      <c r="E531" s="30"/>
      <c r="F531" s="30"/>
      <c r="G531" s="30"/>
      <c r="H531" s="113"/>
      <c r="I531" s="22"/>
      <c r="K531" s="5"/>
      <c r="L531" s="5"/>
      <c r="M531" s="5"/>
      <c r="N531" s="5"/>
      <c r="O531" s="5"/>
      <c r="P531" s="5"/>
      <c r="Q531" s="5"/>
    </row>
    <row r="532" spans="2:17" ht="12.75">
      <c r="B532" s="108" t="s">
        <v>107</v>
      </c>
      <c r="C532" s="30"/>
      <c r="D532" s="30"/>
      <c r="E532" s="30"/>
      <c r="F532" s="30"/>
      <c r="G532" s="30"/>
      <c r="H532" s="113"/>
      <c r="I532" s="22"/>
      <c r="K532" s="5"/>
      <c r="L532" s="5"/>
      <c r="M532" s="5"/>
      <c r="N532" s="5"/>
      <c r="O532" s="5"/>
      <c r="P532" s="5"/>
      <c r="Q532" s="5"/>
    </row>
    <row r="533" spans="2:17" ht="12.75">
      <c r="B533" s="108" t="s">
        <v>0</v>
      </c>
      <c r="C533" s="108" t="s">
        <v>108</v>
      </c>
      <c r="D533" s="30"/>
      <c r="E533" s="30"/>
      <c r="F533" s="30"/>
      <c r="G533" s="30"/>
      <c r="H533" s="113"/>
      <c r="I533" s="22"/>
      <c r="K533" s="5"/>
      <c r="L533" s="5"/>
      <c r="M533" s="5"/>
      <c r="N533" s="5"/>
      <c r="O533" s="5"/>
      <c r="P533" s="5"/>
      <c r="Q533" s="5"/>
    </row>
    <row r="534" spans="2:17" ht="12.75">
      <c r="B534" s="30"/>
      <c r="C534" s="30"/>
      <c r="D534" s="30"/>
      <c r="E534" s="30"/>
      <c r="F534" s="30"/>
      <c r="G534" s="30"/>
      <c r="H534" s="113"/>
      <c r="I534" s="22"/>
      <c r="K534" s="5"/>
      <c r="L534" s="5"/>
      <c r="M534" s="5"/>
      <c r="N534" s="5"/>
      <c r="O534" s="5"/>
      <c r="P534" s="5"/>
      <c r="Q534" s="5"/>
    </row>
    <row r="535" spans="2:17" ht="12.75">
      <c r="B535" s="108" t="s">
        <v>88</v>
      </c>
      <c r="C535" s="108" t="s">
        <v>89</v>
      </c>
      <c r="D535" s="30"/>
      <c r="E535" s="30"/>
      <c r="F535" s="30"/>
      <c r="G535" s="30"/>
      <c r="H535" s="113"/>
      <c r="I535" s="22"/>
      <c r="K535" s="5"/>
      <c r="L535" s="5"/>
      <c r="M535" s="5"/>
      <c r="N535" s="5"/>
      <c r="O535" s="5"/>
      <c r="P535" s="5"/>
      <c r="Q535" s="5"/>
    </row>
    <row r="536" spans="2:17" ht="12.75">
      <c r="B536" s="108" t="s">
        <v>111</v>
      </c>
      <c r="C536" s="108" t="s">
        <v>48</v>
      </c>
      <c r="D536" s="30"/>
      <c r="E536" s="30"/>
      <c r="F536" s="30"/>
      <c r="G536" s="30"/>
      <c r="H536" s="113"/>
      <c r="I536" s="22"/>
      <c r="K536" s="5"/>
      <c r="L536" s="5"/>
      <c r="M536" s="5"/>
      <c r="N536" s="5"/>
      <c r="O536" s="5"/>
      <c r="P536" s="5"/>
      <c r="Q536" s="5"/>
    </row>
    <row r="537" spans="2:17" ht="12.75">
      <c r="B537" s="30"/>
      <c r="C537" s="30"/>
      <c r="D537" s="30"/>
      <c r="E537" s="30"/>
      <c r="F537" s="30"/>
      <c r="G537" s="30"/>
      <c r="H537" s="113"/>
      <c r="I537" s="22"/>
      <c r="K537" s="5"/>
      <c r="L537" s="5"/>
      <c r="M537" s="5"/>
      <c r="N537" s="5"/>
      <c r="O537" s="5"/>
      <c r="P537" s="5"/>
      <c r="Q537" s="5"/>
    </row>
    <row r="538" spans="2:17" ht="12.75">
      <c r="B538" s="110" t="s">
        <v>112</v>
      </c>
      <c r="C538" s="110" t="s">
        <v>60</v>
      </c>
      <c r="D538" s="110" t="s">
        <v>61</v>
      </c>
      <c r="E538" s="110" t="s">
        <v>69</v>
      </c>
      <c r="F538" s="110" t="s">
        <v>70</v>
      </c>
      <c r="G538" s="110" t="s">
        <v>71</v>
      </c>
      <c r="H538" s="113"/>
      <c r="I538" s="22"/>
      <c r="K538" s="5"/>
      <c r="L538" s="5"/>
      <c r="M538" s="5"/>
      <c r="N538" s="5"/>
      <c r="O538" s="5"/>
      <c r="P538" s="5"/>
      <c r="Q538" s="5"/>
    </row>
    <row r="539" spans="2:17" ht="12.75">
      <c r="B539" s="110" t="s">
        <v>119</v>
      </c>
      <c r="C539" s="106">
        <v>133980</v>
      </c>
      <c r="D539" s="106">
        <v>133601</v>
      </c>
      <c r="E539" s="106">
        <v>133441</v>
      </c>
      <c r="F539" s="106">
        <v>132387</v>
      </c>
      <c r="G539" s="107" t="s">
        <v>0</v>
      </c>
      <c r="H539" s="113">
        <f t="shared" si="19"/>
        <v>133352.25</v>
      </c>
      <c r="I539" s="22">
        <v>133352.25</v>
      </c>
      <c r="K539" s="5"/>
      <c r="L539" s="5"/>
      <c r="M539" s="5"/>
      <c r="N539" s="5"/>
      <c r="O539" s="5"/>
      <c r="P539" s="5"/>
      <c r="Q539" s="5"/>
    </row>
    <row r="540" spans="2:17" ht="12.75">
      <c r="B540" s="110" t="s">
        <v>120</v>
      </c>
      <c r="C540" s="106">
        <v>106282</v>
      </c>
      <c r="D540" s="106">
        <v>105811</v>
      </c>
      <c r="E540" s="106">
        <v>105649</v>
      </c>
      <c r="F540" s="106">
        <v>105093</v>
      </c>
      <c r="G540" s="107" t="s">
        <v>0</v>
      </c>
      <c r="H540" s="113">
        <f t="shared" si="19"/>
        <v>105708.75</v>
      </c>
      <c r="I540" s="22">
        <v>105708.75</v>
      </c>
      <c r="K540" s="5"/>
      <c r="L540" s="5"/>
      <c r="M540" s="5"/>
      <c r="N540" s="5"/>
      <c r="O540" s="5"/>
      <c r="P540" s="5"/>
      <c r="Q540" s="5"/>
    </row>
    <row r="541" spans="2:17" ht="12.75">
      <c r="B541" s="110" t="s">
        <v>121</v>
      </c>
      <c r="C541" s="106">
        <v>14594</v>
      </c>
      <c r="D541" s="106">
        <v>14481</v>
      </c>
      <c r="E541" s="106">
        <v>14126</v>
      </c>
      <c r="F541" s="106">
        <v>13652</v>
      </c>
      <c r="G541" s="107" t="s">
        <v>0</v>
      </c>
      <c r="H541" s="113">
        <f t="shared" si="19"/>
        <v>14213.25</v>
      </c>
      <c r="I541" s="22">
        <v>14213.25</v>
      </c>
      <c r="K541" s="5"/>
      <c r="L541" s="5"/>
      <c r="M541" s="5"/>
      <c r="N541" s="5"/>
      <c r="O541" s="5"/>
      <c r="P541" s="5"/>
      <c r="Q541" s="5"/>
    </row>
    <row r="542" spans="2:17" ht="12.75">
      <c r="B542" s="110" t="s">
        <v>122</v>
      </c>
      <c r="C542" s="106">
        <v>5173</v>
      </c>
      <c r="D542" s="106">
        <v>5192</v>
      </c>
      <c r="E542" s="106">
        <v>5287</v>
      </c>
      <c r="F542" s="106">
        <v>5215</v>
      </c>
      <c r="G542" s="107" t="s">
        <v>0</v>
      </c>
      <c r="H542" s="113">
        <f t="shared" si="19"/>
        <v>5216.75</v>
      </c>
      <c r="I542" s="22">
        <v>5216.75</v>
      </c>
      <c r="K542" s="5"/>
      <c r="L542" s="5"/>
      <c r="M542" s="5"/>
      <c r="N542" s="5"/>
      <c r="O542" s="5"/>
      <c r="P542" s="5"/>
      <c r="Q542" s="5"/>
    </row>
    <row r="543" spans="2:17" ht="12.75">
      <c r="B543" s="110" t="s">
        <v>123</v>
      </c>
      <c r="C543" s="106">
        <v>4867</v>
      </c>
      <c r="D543" s="106">
        <v>5062</v>
      </c>
      <c r="E543" s="106">
        <v>5275</v>
      </c>
      <c r="F543" s="106">
        <v>5360</v>
      </c>
      <c r="G543" s="107" t="s">
        <v>0</v>
      </c>
      <c r="H543" s="113">
        <f t="shared" si="19"/>
        <v>5141</v>
      </c>
      <c r="I543" s="22">
        <v>5141</v>
      </c>
      <c r="K543" s="5"/>
      <c r="L543" s="5"/>
      <c r="M543" s="5"/>
      <c r="N543" s="5"/>
      <c r="O543" s="5"/>
      <c r="P543" s="5"/>
      <c r="Q543" s="5"/>
    </row>
    <row r="544" spans="2:17" ht="12.75">
      <c r="B544" s="110" t="s">
        <v>124</v>
      </c>
      <c r="C544" s="106">
        <v>3064</v>
      </c>
      <c r="D544" s="106">
        <v>3054</v>
      </c>
      <c r="E544" s="106">
        <v>3103</v>
      </c>
      <c r="F544" s="106">
        <v>3067</v>
      </c>
      <c r="G544" s="107" t="s">
        <v>0</v>
      </c>
      <c r="H544" s="113">
        <f t="shared" si="19"/>
        <v>3072</v>
      </c>
      <c r="I544" s="22">
        <v>3072</v>
      </c>
      <c r="K544" s="5"/>
      <c r="L544" s="5"/>
      <c r="M544" s="5"/>
      <c r="N544" s="5"/>
      <c r="O544" s="5"/>
      <c r="P544" s="5"/>
      <c r="Q544" s="5"/>
    </row>
    <row r="545" spans="2:17" ht="12.75">
      <c r="B545" s="30"/>
      <c r="C545" s="30"/>
      <c r="D545" s="30"/>
      <c r="E545" s="30"/>
      <c r="F545" s="30"/>
      <c r="G545" s="30"/>
      <c r="H545" s="30"/>
      <c r="K545" s="5"/>
      <c r="L545" s="5"/>
      <c r="M545" s="5"/>
      <c r="N545" s="5"/>
      <c r="O545" s="5"/>
      <c r="P545" s="5"/>
      <c r="Q545" s="5"/>
    </row>
    <row r="546" spans="11:17" ht="12.75">
      <c r="K546" s="5"/>
      <c r="L546" s="5"/>
      <c r="M546" s="5"/>
      <c r="N546" s="5"/>
      <c r="O546" s="5"/>
      <c r="P546" s="5"/>
      <c r="Q546" s="5"/>
    </row>
    <row r="547" spans="11:17" ht="12.75">
      <c r="K547" s="5"/>
      <c r="L547" s="5"/>
      <c r="M547" s="5"/>
      <c r="N547" s="5"/>
      <c r="O547" s="5"/>
      <c r="P547" s="5"/>
      <c r="Q547" s="5"/>
    </row>
    <row r="548" spans="11:17" ht="12.75">
      <c r="K548" s="5"/>
      <c r="L548" s="5"/>
      <c r="M548" s="5"/>
      <c r="N548" s="5"/>
      <c r="O548" s="5"/>
      <c r="P548" s="5"/>
      <c r="Q548" s="5"/>
    </row>
    <row r="549" spans="11:17" ht="12.75">
      <c r="K549" s="5"/>
      <c r="L549" s="5"/>
      <c r="M549" s="5"/>
      <c r="N549" s="5"/>
      <c r="O549" s="5"/>
      <c r="P549" s="5"/>
      <c r="Q549" s="5"/>
    </row>
    <row r="550" spans="11:17" ht="12.75">
      <c r="K550" s="5"/>
      <c r="L550" s="5"/>
      <c r="M550" s="5"/>
      <c r="N550" s="5"/>
      <c r="O550" s="5"/>
      <c r="P550" s="5"/>
      <c r="Q550" s="5"/>
    </row>
    <row r="551" spans="11:17" ht="12.75">
      <c r="K551" s="5"/>
      <c r="L551" s="5"/>
      <c r="M551" s="5"/>
      <c r="N551" s="5"/>
      <c r="O551" s="5"/>
      <c r="P551" s="5"/>
      <c r="Q551" s="5"/>
    </row>
    <row r="552" spans="11:17" ht="12.75">
      <c r="K552" s="5"/>
      <c r="L552" s="5"/>
      <c r="M552" s="5"/>
      <c r="N552" s="5"/>
      <c r="O552" s="5"/>
      <c r="P552" s="5"/>
      <c r="Q552" s="5"/>
    </row>
    <row r="553" spans="11:17" ht="12.75">
      <c r="K553" s="5"/>
      <c r="L553" s="5"/>
      <c r="M553" s="5"/>
      <c r="N553" s="5"/>
      <c r="O553" s="5"/>
      <c r="P553" s="5"/>
      <c r="Q553" s="5"/>
    </row>
  </sheetData>
  <mergeCells count="1">
    <mergeCell ref="B44:O4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B184"/>
  <sheetViews>
    <sheetView showGridLines="0" zoomScale="110" zoomScaleNormal="110" workbookViewId="0" topLeftCell="A1">
      <selection activeCell="S50" sqref="S50"/>
    </sheetView>
  </sheetViews>
  <sheetFormatPr defaultColWidth="9.140625" defaultRowHeight="12.75"/>
  <cols>
    <col min="1" max="1" width="9.140625" style="21" customWidth="1"/>
    <col min="2" max="2" width="17.28125" style="21" customWidth="1"/>
    <col min="3" max="4" width="9.28125" style="21" bestFit="1" customWidth="1"/>
    <col min="5" max="8" width="9.140625" style="21" customWidth="1"/>
    <col min="9" max="9" width="9.28125" style="21" bestFit="1" customWidth="1"/>
    <col min="10" max="20" width="9.140625" style="21" customWidth="1"/>
    <col min="21" max="21" width="10.00390625" style="21" bestFit="1" customWidth="1"/>
    <col min="22" max="22" width="9.140625" style="21" customWidth="1"/>
    <col min="23" max="26" width="10.00390625" style="21" bestFit="1" customWidth="1"/>
    <col min="27" max="27" width="9.8515625" style="21" bestFit="1" customWidth="1"/>
    <col min="28" max="16384" width="9.140625" style="21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43" t="s">
        <v>180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209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63"/>
      <c r="C7" s="286">
        <v>1990</v>
      </c>
      <c r="D7" s="63" t="s">
        <v>68</v>
      </c>
      <c r="E7" s="64">
        <v>2000</v>
      </c>
      <c r="F7" s="64">
        <v>2005</v>
      </c>
      <c r="G7" s="64">
        <v>2010</v>
      </c>
      <c r="H7" s="64">
        <v>2011</v>
      </c>
      <c r="I7" s="64">
        <v>2012</v>
      </c>
      <c r="J7" s="64">
        <v>2013</v>
      </c>
      <c r="K7" s="64">
        <v>2014</v>
      </c>
      <c r="L7" s="294" t="s">
        <v>142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281" t="s">
        <v>81</v>
      </c>
      <c r="C8" s="287" t="s">
        <v>0</v>
      </c>
      <c r="D8" s="308" t="s">
        <v>0</v>
      </c>
      <c r="E8" s="308">
        <v>77.90630822464732</v>
      </c>
      <c r="F8" s="74">
        <v>79</v>
      </c>
      <c r="G8" s="74">
        <v>82</v>
      </c>
      <c r="H8" s="74">
        <v>83</v>
      </c>
      <c r="I8" s="74">
        <v>80</v>
      </c>
      <c r="J8" s="74">
        <v>84</v>
      </c>
      <c r="K8" s="308">
        <v>86.50784309312688</v>
      </c>
      <c r="L8" s="28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282" t="s">
        <v>96</v>
      </c>
      <c r="C9" s="288" t="s">
        <v>0</v>
      </c>
      <c r="D9" s="75">
        <v>82</v>
      </c>
      <c r="E9" s="76">
        <v>90</v>
      </c>
      <c r="F9" s="76">
        <v>87</v>
      </c>
      <c r="G9" s="76">
        <v>89</v>
      </c>
      <c r="H9" s="76">
        <v>89</v>
      </c>
      <c r="I9" s="76">
        <v>87</v>
      </c>
      <c r="J9" s="76">
        <v>89</v>
      </c>
      <c r="K9" s="309">
        <v>90.66373800650226</v>
      </c>
      <c r="L9" s="288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283" t="s">
        <v>31</v>
      </c>
      <c r="C10" s="289">
        <v>153</v>
      </c>
      <c r="D10" s="65">
        <v>164</v>
      </c>
      <c r="E10" s="65">
        <v>170</v>
      </c>
      <c r="F10" s="65">
        <v>166</v>
      </c>
      <c r="G10" s="65">
        <v>172</v>
      </c>
      <c r="H10" s="65">
        <v>170</v>
      </c>
      <c r="I10" s="65">
        <v>169</v>
      </c>
      <c r="J10" s="65">
        <v>172</v>
      </c>
      <c r="K10" s="65">
        <v>177</v>
      </c>
      <c r="L10" s="28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284" t="s">
        <v>32</v>
      </c>
      <c r="C11" s="290">
        <v>50</v>
      </c>
      <c r="D11" s="66">
        <v>37</v>
      </c>
      <c r="E11" s="66">
        <v>34</v>
      </c>
      <c r="F11" s="66">
        <v>41</v>
      </c>
      <c r="G11" s="66">
        <v>56</v>
      </c>
      <c r="H11" s="66">
        <v>56</v>
      </c>
      <c r="I11" s="66">
        <v>51</v>
      </c>
      <c r="J11" s="66">
        <v>65</v>
      </c>
      <c r="K11" s="66">
        <v>68</v>
      </c>
      <c r="L11" s="28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284" t="s">
        <v>20</v>
      </c>
      <c r="C12" s="291">
        <v>99</v>
      </c>
      <c r="D12" s="67">
        <v>77</v>
      </c>
      <c r="E12" s="67">
        <v>71</v>
      </c>
      <c r="F12" s="67">
        <v>79</v>
      </c>
      <c r="G12" s="67">
        <v>78</v>
      </c>
      <c r="H12" s="67">
        <v>90</v>
      </c>
      <c r="I12" s="67">
        <v>80</v>
      </c>
      <c r="J12" s="67">
        <v>88</v>
      </c>
      <c r="K12" s="67">
        <v>101</v>
      </c>
      <c r="L12" s="28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284" t="s">
        <v>33</v>
      </c>
      <c r="C13" s="290">
        <v>119</v>
      </c>
      <c r="D13" s="66">
        <v>107</v>
      </c>
      <c r="E13" s="66">
        <v>107</v>
      </c>
      <c r="F13" s="66">
        <v>105</v>
      </c>
      <c r="G13" s="66">
        <v>116</v>
      </c>
      <c r="H13" s="66">
        <v>117</v>
      </c>
      <c r="I13" s="66">
        <v>120</v>
      </c>
      <c r="J13" s="66">
        <v>120</v>
      </c>
      <c r="K13" s="66">
        <v>123</v>
      </c>
      <c r="L13" s="28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284" t="s">
        <v>19</v>
      </c>
      <c r="C14" s="291">
        <v>116</v>
      </c>
      <c r="D14" s="67">
        <v>116</v>
      </c>
      <c r="E14" s="67">
        <v>126</v>
      </c>
      <c r="F14" s="67">
        <v>129</v>
      </c>
      <c r="G14" s="67">
        <v>122</v>
      </c>
      <c r="H14" s="67">
        <v>118</v>
      </c>
      <c r="I14" s="67">
        <v>124</v>
      </c>
      <c r="J14" s="67">
        <v>125</v>
      </c>
      <c r="K14" s="67" t="s">
        <v>0</v>
      </c>
      <c r="L14" s="28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284" t="s">
        <v>34</v>
      </c>
      <c r="C15" s="291" t="s">
        <v>0</v>
      </c>
      <c r="D15" s="67" t="s">
        <v>0</v>
      </c>
      <c r="E15" s="67" t="s">
        <v>0</v>
      </c>
      <c r="F15" s="67">
        <v>44</v>
      </c>
      <c r="G15" s="67">
        <v>38</v>
      </c>
      <c r="H15" s="67">
        <v>41</v>
      </c>
      <c r="I15" s="67">
        <v>50</v>
      </c>
      <c r="J15" s="67">
        <v>48</v>
      </c>
      <c r="K15" s="67">
        <v>52</v>
      </c>
      <c r="L15" s="28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284" t="s">
        <v>35</v>
      </c>
      <c r="C16" s="291">
        <v>152</v>
      </c>
      <c r="D16" s="67">
        <v>154</v>
      </c>
      <c r="E16" s="67">
        <v>155</v>
      </c>
      <c r="F16" s="67">
        <v>154</v>
      </c>
      <c r="G16" s="67">
        <v>156</v>
      </c>
      <c r="H16" s="67">
        <v>157</v>
      </c>
      <c r="I16" s="67">
        <v>155</v>
      </c>
      <c r="J16" s="67">
        <v>156</v>
      </c>
      <c r="K16" s="67" t="s">
        <v>0</v>
      </c>
      <c r="L16" s="28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284" t="s">
        <v>36</v>
      </c>
      <c r="C17" s="290">
        <v>45</v>
      </c>
      <c r="D17" s="66">
        <v>50</v>
      </c>
      <c r="E17" s="66">
        <v>47</v>
      </c>
      <c r="F17" s="66">
        <v>44</v>
      </c>
      <c r="G17" s="66">
        <v>43</v>
      </c>
      <c r="H17" s="66">
        <v>42</v>
      </c>
      <c r="I17" s="66">
        <v>41</v>
      </c>
      <c r="J17" s="66">
        <v>41</v>
      </c>
      <c r="K17" s="66">
        <v>43</v>
      </c>
      <c r="L17" s="28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284" t="s">
        <v>37</v>
      </c>
      <c r="C18" s="290">
        <v>37</v>
      </c>
      <c r="D18" s="66">
        <v>30</v>
      </c>
      <c r="E18" s="66">
        <v>43</v>
      </c>
      <c r="F18" s="66">
        <v>35</v>
      </c>
      <c r="G18" s="66">
        <v>43</v>
      </c>
      <c r="H18" s="66">
        <v>47</v>
      </c>
      <c r="I18" s="66">
        <v>41</v>
      </c>
      <c r="J18" s="66">
        <v>50</v>
      </c>
      <c r="K18" s="66">
        <v>43</v>
      </c>
      <c r="L18" s="28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284" t="s">
        <v>22</v>
      </c>
      <c r="C19" s="291">
        <v>100</v>
      </c>
      <c r="D19" s="67">
        <v>105</v>
      </c>
      <c r="E19" s="67">
        <v>113</v>
      </c>
      <c r="F19" s="67">
        <v>108</v>
      </c>
      <c r="G19" s="67">
        <v>112</v>
      </c>
      <c r="H19" s="67">
        <v>107</v>
      </c>
      <c r="I19" s="67">
        <v>109</v>
      </c>
      <c r="J19" s="67">
        <v>108</v>
      </c>
      <c r="K19" s="66">
        <v>112</v>
      </c>
      <c r="L19" s="28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284" t="s">
        <v>38</v>
      </c>
      <c r="C20" s="291" t="s">
        <v>0</v>
      </c>
      <c r="D20" s="67" t="s">
        <v>0</v>
      </c>
      <c r="E20" s="67">
        <v>56</v>
      </c>
      <c r="F20" s="67">
        <v>74</v>
      </c>
      <c r="G20" s="67">
        <v>70</v>
      </c>
      <c r="H20" s="67">
        <v>68</v>
      </c>
      <c r="I20" s="67">
        <v>60</v>
      </c>
      <c r="J20" s="67">
        <v>74</v>
      </c>
      <c r="K20" s="67">
        <v>72</v>
      </c>
      <c r="L20" s="28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284" t="s">
        <v>39</v>
      </c>
      <c r="C21" s="290">
        <v>69</v>
      </c>
      <c r="D21" s="66">
        <v>77</v>
      </c>
      <c r="E21" s="66">
        <v>78</v>
      </c>
      <c r="F21" s="66">
        <v>85</v>
      </c>
      <c r="G21" s="66">
        <v>86</v>
      </c>
      <c r="H21" s="66">
        <v>91</v>
      </c>
      <c r="I21" s="66">
        <v>83</v>
      </c>
      <c r="J21" s="66">
        <v>86</v>
      </c>
      <c r="K21" s="66">
        <v>87</v>
      </c>
      <c r="L21" s="28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284" t="s">
        <v>40</v>
      </c>
      <c r="C22" s="290">
        <v>49</v>
      </c>
      <c r="D22" s="66">
        <v>58</v>
      </c>
      <c r="E22" s="66">
        <v>35</v>
      </c>
      <c r="F22" s="66">
        <v>32</v>
      </c>
      <c r="G22" s="66">
        <v>49</v>
      </c>
      <c r="H22" s="66">
        <v>45</v>
      </c>
      <c r="I22" s="66">
        <v>47</v>
      </c>
      <c r="J22" s="66">
        <v>40</v>
      </c>
      <c r="K22" s="66">
        <v>24</v>
      </c>
      <c r="L22" s="28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284" t="s">
        <v>41</v>
      </c>
      <c r="C23" s="290">
        <v>88</v>
      </c>
      <c r="D23" s="66">
        <v>54</v>
      </c>
      <c r="E23" s="66">
        <v>50</v>
      </c>
      <c r="F23" s="66">
        <v>51</v>
      </c>
      <c r="G23" s="66">
        <v>49</v>
      </c>
      <c r="H23" s="66">
        <v>49</v>
      </c>
      <c r="I23" s="66">
        <v>57</v>
      </c>
      <c r="J23" s="66">
        <v>54</v>
      </c>
      <c r="K23" s="66">
        <v>57</v>
      </c>
      <c r="L23" s="28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284" t="s">
        <v>42</v>
      </c>
      <c r="C24" s="290">
        <v>36</v>
      </c>
      <c r="D24" s="66">
        <v>25</v>
      </c>
      <c r="E24" s="66">
        <v>29</v>
      </c>
      <c r="F24" s="66">
        <v>49</v>
      </c>
      <c r="G24" s="66">
        <v>50</v>
      </c>
      <c r="H24" s="66">
        <v>52</v>
      </c>
      <c r="I24" s="66">
        <v>63</v>
      </c>
      <c r="J24" s="66">
        <v>60</v>
      </c>
      <c r="K24" s="66">
        <v>65</v>
      </c>
      <c r="L24" s="28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284" t="s">
        <v>29</v>
      </c>
      <c r="C25" s="290">
        <v>132</v>
      </c>
      <c r="D25" s="66">
        <v>132</v>
      </c>
      <c r="E25" s="66">
        <v>120</v>
      </c>
      <c r="F25" s="66">
        <v>122</v>
      </c>
      <c r="G25" s="66">
        <v>121</v>
      </c>
      <c r="H25" s="66">
        <v>117</v>
      </c>
      <c r="I25" s="66">
        <v>121</v>
      </c>
      <c r="J25" s="66">
        <v>122</v>
      </c>
      <c r="K25" s="66">
        <v>123</v>
      </c>
      <c r="L25" s="28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284" t="s">
        <v>26</v>
      </c>
      <c r="C26" s="291" t="s">
        <v>0</v>
      </c>
      <c r="D26" s="67" t="s">
        <v>0</v>
      </c>
      <c r="E26" s="67">
        <v>42</v>
      </c>
      <c r="F26" s="67">
        <v>63</v>
      </c>
      <c r="G26" s="67">
        <v>56</v>
      </c>
      <c r="H26" s="67">
        <v>63</v>
      </c>
      <c r="I26" s="67">
        <v>52</v>
      </c>
      <c r="J26" s="67">
        <v>64</v>
      </c>
      <c r="K26" s="67">
        <v>74</v>
      </c>
      <c r="L26" s="28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284" t="s">
        <v>43</v>
      </c>
      <c r="C27" s="290">
        <v>132</v>
      </c>
      <c r="D27" s="66">
        <v>138</v>
      </c>
      <c r="E27" s="66">
        <v>141</v>
      </c>
      <c r="F27" s="66">
        <v>126</v>
      </c>
      <c r="G27" s="66">
        <v>127</v>
      </c>
      <c r="H27" s="66">
        <v>140</v>
      </c>
      <c r="I27" s="66">
        <v>128</v>
      </c>
      <c r="J27" s="66">
        <v>123</v>
      </c>
      <c r="K27" s="66">
        <v>120</v>
      </c>
      <c r="L27" s="28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284" t="s">
        <v>18</v>
      </c>
      <c r="C28" s="291">
        <v>250</v>
      </c>
      <c r="D28" s="67">
        <v>229</v>
      </c>
      <c r="E28" s="67">
        <v>210</v>
      </c>
      <c r="F28" s="67">
        <v>189</v>
      </c>
      <c r="G28" s="67">
        <v>193</v>
      </c>
      <c r="H28" s="67">
        <v>191</v>
      </c>
      <c r="I28" s="67">
        <v>182</v>
      </c>
      <c r="J28" s="67">
        <v>192</v>
      </c>
      <c r="K28" s="67">
        <v>208</v>
      </c>
      <c r="L28" s="28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284" t="s">
        <v>44</v>
      </c>
      <c r="C29" s="290">
        <v>79</v>
      </c>
      <c r="D29" s="66">
        <v>76</v>
      </c>
      <c r="E29" s="66">
        <v>79</v>
      </c>
      <c r="F29" s="66">
        <v>86</v>
      </c>
      <c r="G29" s="66">
        <v>84</v>
      </c>
      <c r="H29" s="66">
        <v>92</v>
      </c>
      <c r="I29" s="66">
        <v>85</v>
      </c>
      <c r="J29" s="66">
        <v>84</v>
      </c>
      <c r="K29" s="66">
        <v>94</v>
      </c>
      <c r="L29" s="28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284" t="s">
        <v>25</v>
      </c>
      <c r="C30" s="291">
        <v>81</v>
      </c>
      <c r="D30" s="67">
        <v>72</v>
      </c>
      <c r="E30" s="67">
        <v>57</v>
      </c>
      <c r="F30" s="67">
        <v>65</v>
      </c>
      <c r="G30" s="67">
        <v>76</v>
      </c>
      <c r="H30" s="67">
        <v>76</v>
      </c>
      <c r="I30" s="67">
        <v>81</v>
      </c>
      <c r="J30" s="67">
        <v>83</v>
      </c>
      <c r="K30" s="67">
        <v>89</v>
      </c>
      <c r="L30" s="28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284" t="s">
        <v>27</v>
      </c>
      <c r="C31" s="291" t="s">
        <v>0</v>
      </c>
      <c r="D31" s="67">
        <v>45</v>
      </c>
      <c r="E31" s="67">
        <v>55</v>
      </c>
      <c r="F31" s="67">
        <v>39</v>
      </c>
      <c r="G31" s="67">
        <v>43</v>
      </c>
      <c r="H31" s="67">
        <v>43</v>
      </c>
      <c r="I31" s="67">
        <v>41</v>
      </c>
      <c r="J31" s="67">
        <v>45</v>
      </c>
      <c r="K31" s="67">
        <v>45</v>
      </c>
      <c r="L31" s="28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284" t="s">
        <v>45</v>
      </c>
      <c r="C32" s="290">
        <v>59</v>
      </c>
      <c r="D32" s="66">
        <v>58</v>
      </c>
      <c r="E32" s="66">
        <v>48</v>
      </c>
      <c r="F32" s="66">
        <v>58</v>
      </c>
      <c r="G32" s="66">
        <v>66</v>
      </c>
      <c r="H32" s="66">
        <v>76</v>
      </c>
      <c r="I32" s="66">
        <v>48</v>
      </c>
      <c r="J32" s="66">
        <v>64</v>
      </c>
      <c r="K32" s="66">
        <v>66</v>
      </c>
      <c r="L32" s="28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284" t="s">
        <v>23</v>
      </c>
      <c r="C33" s="291" t="s">
        <v>0</v>
      </c>
      <c r="D33" s="67">
        <v>89</v>
      </c>
      <c r="E33" s="67">
        <v>80</v>
      </c>
      <c r="F33" s="67">
        <v>108</v>
      </c>
      <c r="G33" s="67">
        <v>109</v>
      </c>
      <c r="H33" s="67">
        <v>108</v>
      </c>
      <c r="I33" s="67">
        <v>92</v>
      </c>
      <c r="J33" s="67">
        <v>82</v>
      </c>
      <c r="K33" s="67">
        <v>112</v>
      </c>
      <c r="L33" s="28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284" t="s">
        <v>46</v>
      </c>
      <c r="C34" s="290">
        <v>66</v>
      </c>
      <c r="D34" s="66">
        <v>57</v>
      </c>
      <c r="E34" s="66">
        <v>47</v>
      </c>
      <c r="F34" s="66">
        <v>66</v>
      </c>
      <c r="G34" s="66">
        <v>54</v>
      </c>
      <c r="H34" s="66">
        <v>68</v>
      </c>
      <c r="I34" s="66">
        <v>65</v>
      </c>
      <c r="J34" s="66">
        <v>63</v>
      </c>
      <c r="K34" s="66">
        <v>79</v>
      </c>
      <c r="L34" s="28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284" t="s">
        <v>24</v>
      </c>
      <c r="C35" s="291">
        <v>57</v>
      </c>
      <c r="D35" s="67">
        <v>64</v>
      </c>
      <c r="E35" s="67">
        <v>73</v>
      </c>
      <c r="F35" s="67">
        <v>69</v>
      </c>
      <c r="G35" s="67">
        <v>64</v>
      </c>
      <c r="H35" s="67">
        <v>66</v>
      </c>
      <c r="I35" s="67">
        <v>65</v>
      </c>
      <c r="J35" s="67">
        <v>67</v>
      </c>
      <c r="K35" s="67">
        <v>69</v>
      </c>
      <c r="L35" s="289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284" t="s">
        <v>47</v>
      </c>
      <c r="C36" s="291">
        <v>73</v>
      </c>
      <c r="D36" s="67">
        <v>66</v>
      </c>
      <c r="E36" s="67">
        <v>70</v>
      </c>
      <c r="F36" s="68">
        <v>67</v>
      </c>
      <c r="G36" s="68">
        <v>74</v>
      </c>
      <c r="H36" s="68">
        <v>74</v>
      </c>
      <c r="I36" s="69">
        <v>78</v>
      </c>
      <c r="J36" s="69">
        <v>82</v>
      </c>
      <c r="K36" s="69" t="s">
        <v>0</v>
      </c>
      <c r="L36" s="289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285" t="s">
        <v>21</v>
      </c>
      <c r="C37" s="292">
        <v>83</v>
      </c>
      <c r="D37" s="70">
        <v>82</v>
      </c>
      <c r="E37" s="70">
        <v>85</v>
      </c>
      <c r="F37" s="70">
        <v>79</v>
      </c>
      <c r="G37" s="70">
        <v>74</v>
      </c>
      <c r="H37" s="70">
        <v>76</v>
      </c>
      <c r="I37" s="70">
        <v>71</v>
      </c>
      <c r="J37" s="70">
        <v>71</v>
      </c>
      <c r="K37" s="70">
        <v>77</v>
      </c>
      <c r="L37" s="29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283" t="s">
        <v>28</v>
      </c>
      <c r="C38" s="293">
        <v>119</v>
      </c>
      <c r="D38" s="71">
        <v>104</v>
      </c>
      <c r="E38" s="71">
        <v>117</v>
      </c>
      <c r="F38" s="71">
        <v>112</v>
      </c>
      <c r="G38" s="71">
        <v>109</v>
      </c>
      <c r="H38" s="71">
        <v>107</v>
      </c>
      <c r="I38" s="71">
        <v>114</v>
      </c>
      <c r="J38" s="71">
        <v>105</v>
      </c>
      <c r="K38" s="71">
        <v>119</v>
      </c>
      <c r="L38" s="29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285" t="s">
        <v>48</v>
      </c>
      <c r="C39" s="292">
        <v>100</v>
      </c>
      <c r="D39" s="70">
        <v>100</v>
      </c>
      <c r="E39" s="72">
        <v>102</v>
      </c>
      <c r="F39" s="72">
        <v>102</v>
      </c>
      <c r="G39" s="72">
        <v>101</v>
      </c>
      <c r="H39" s="72">
        <v>102</v>
      </c>
      <c r="I39" s="72">
        <v>103</v>
      </c>
      <c r="J39" s="72">
        <v>98</v>
      </c>
      <c r="K39" s="72" t="s">
        <v>0</v>
      </c>
      <c r="L39" s="29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459" t="s">
        <v>104</v>
      </c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9.75" customHeight="1"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21" t="s">
        <v>102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42" t="s">
        <v>14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>
      <c r="E47" s="9"/>
    </row>
    <row r="48" ht="12.75">
      <c r="E48" s="9"/>
    </row>
    <row r="49" ht="12.75">
      <c r="E49" s="9"/>
    </row>
    <row r="50" spans="13:26" ht="12.75"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2" spans="2:28" ht="12.75">
      <c r="B52" s="108" t="s">
        <v>65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2:28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2:28" ht="12.75">
      <c r="B54" s="108" t="s">
        <v>84</v>
      </c>
      <c r="C54" s="109">
        <v>42746.56958333333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2:28" ht="12.75">
      <c r="B55" s="108" t="s">
        <v>85</v>
      </c>
      <c r="C55" s="109">
        <v>42748.38174473379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2:28" ht="12.75">
      <c r="B56" s="108" t="s">
        <v>86</v>
      </c>
      <c r="C56" s="108" t="s">
        <v>87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2:28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2:28" ht="12.75">
      <c r="B58" s="108" t="s">
        <v>88</v>
      </c>
      <c r="C58" s="108" t="s">
        <v>89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2:28" ht="12.75">
      <c r="B59" s="108" t="s">
        <v>66</v>
      </c>
      <c r="C59" s="108" t="s">
        <v>145</v>
      </c>
      <c r="D59" s="30"/>
      <c r="E59" s="30"/>
      <c r="F59" s="30"/>
      <c r="G59" s="30"/>
      <c r="H59" s="30"/>
      <c r="I59" s="30"/>
      <c r="J59" s="30"/>
      <c r="K59" s="30"/>
      <c r="L59" s="30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30"/>
      <c r="AB59" s="30"/>
    </row>
    <row r="60" spans="2:28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2:28" ht="12.75">
      <c r="B61" s="110" t="s">
        <v>67</v>
      </c>
      <c r="C61" s="110" t="s">
        <v>97</v>
      </c>
      <c r="D61" s="110" t="s">
        <v>98</v>
      </c>
      <c r="E61" s="110" t="s">
        <v>99</v>
      </c>
      <c r="F61" s="110" t="s">
        <v>100</v>
      </c>
      <c r="G61" s="110" t="s">
        <v>101</v>
      </c>
      <c r="H61" s="110" t="s">
        <v>68</v>
      </c>
      <c r="I61" s="110" t="s">
        <v>91</v>
      </c>
      <c r="J61" s="110" t="s">
        <v>92</v>
      </c>
      <c r="K61" s="110" t="s">
        <v>93</v>
      </c>
      <c r="L61" s="110" t="s">
        <v>94</v>
      </c>
      <c r="M61" s="110" t="s">
        <v>50</v>
      </c>
      <c r="N61" s="110" t="s">
        <v>51</v>
      </c>
      <c r="O61" s="110" t="s">
        <v>52</v>
      </c>
      <c r="P61" s="110" t="s">
        <v>53</v>
      </c>
      <c r="Q61" s="110" t="s">
        <v>54</v>
      </c>
      <c r="R61" s="110" t="s">
        <v>55</v>
      </c>
      <c r="S61" s="110" t="s">
        <v>56</v>
      </c>
      <c r="T61" s="110" t="s">
        <v>57</v>
      </c>
      <c r="U61" s="110" t="s">
        <v>58</v>
      </c>
      <c r="V61" s="110" t="s">
        <v>59</v>
      </c>
      <c r="W61" s="110" t="s">
        <v>60</v>
      </c>
      <c r="X61" s="110" t="s">
        <v>61</v>
      </c>
      <c r="Y61" s="110" t="s">
        <v>69</v>
      </c>
      <c r="Z61" s="110" t="s">
        <v>70</v>
      </c>
      <c r="AA61" s="110" t="s">
        <v>71</v>
      </c>
      <c r="AB61" s="30"/>
    </row>
    <row r="62" spans="2:28" ht="12.75">
      <c r="B62" s="110" t="s">
        <v>72</v>
      </c>
      <c r="C62" s="107" t="s">
        <v>0</v>
      </c>
      <c r="D62" s="107" t="s">
        <v>0</v>
      </c>
      <c r="E62" s="107" t="s">
        <v>0</v>
      </c>
      <c r="F62" s="107" t="s">
        <v>0</v>
      </c>
      <c r="G62" s="107" t="s">
        <v>0</v>
      </c>
      <c r="H62" s="107" t="s">
        <v>0</v>
      </c>
      <c r="I62" s="107" t="s">
        <v>0</v>
      </c>
      <c r="J62" s="107" t="s">
        <v>0</v>
      </c>
      <c r="K62" s="107" t="s">
        <v>0</v>
      </c>
      <c r="L62" s="107" t="s">
        <v>0</v>
      </c>
      <c r="M62" s="111">
        <f>M110/M150</f>
        <v>77.90630822464732</v>
      </c>
      <c r="N62" s="111">
        <f aca="true" t="shared" si="0" ref="N62:P62">N110/N150</f>
        <v>77.98120543373892</v>
      </c>
      <c r="O62" s="111">
        <f t="shared" si="0"/>
        <v>78.29821279031557</v>
      </c>
      <c r="P62" s="111">
        <f t="shared" si="0"/>
        <v>70.49234354372331</v>
      </c>
      <c r="Q62" s="106">
        <v>83</v>
      </c>
      <c r="R62" s="106">
        <v>79</v>
      </c>
      <c r="S62" s="106">
        <v>77</v>
      </c>
      <c r="T62" s="106">
        <v>77</v>
      </c>
      <c r="U62" s="106">
        <v>83</v>
      </c>
      <c r="V62" s="106">
        <v>82</v>
      </c>
      <c r="W62" s="106">
        <v>82</v>
      </c>
      <c r="X62" s="106">
        <v>83</v>
      </c>
      <c r="Y62" s="106">
        <v>80</v>
      </c>
      <c r="Z62" s="106">
        <v>84</v>
      </c>
      <c r="AA62" s="303">
        <f>AA110/AA150</f>
        <v>86.50784309312688</v>
      </c>
      <c r="AB62" s="30"/>
    </row>
    <row r="63" spans="2:28" ht="12.75">
      <c r="B63" s="110" t="s">
        <v>95</v>
      </c>
      <c r="C63" s="107" t="s">
        <v>0</v>
      </c>
      <c r="D63" s="107" t="s">
        <v>0</v>
      </c>
      <c r="E63" s="107" t="s">
        <v>0</v>
      </c>
      <c r="F63" s="107" t="s">
        <v>0</v>
      </c>
      <c r="G63" s="107" t="s">
        <v>0</v>
      </c>
      <c r="H63" s="106">
        <v>82</v>
      </c>
      <c r="I63" s="107" t="s">
        <v>0</v>
      </c>
      <c r="J63" s="107" t="s">
        <v>0</v>
      </c>
      <c r="K63" s="107" t="s">
        <v>0</v>
      </c>
      <c r="L63" s="107" t="s">
        <v>0</v>
      </c>
      <c r="M63" s="106">
        <v>90</v>
      </c>
      <c r="N63" s="106">
        <v>87</v>
      </c>
      <c r="O63" s="106">
        <v>88</v>
      </c>
      <c r="P63" s="106">
        <v>79</v>
      </c>
      <c r="Q63" s="106">
        <v>90</v>
      </c>
      <c r="R63" s="106">
        <v>87</v>
      </c>
      <c r="S63" s="106">
        <v>86</v>
      </c>
      <c r="T63" s="106">
        <v>86</v>
      </c>
      <c r="U63" s="106">
        <v>91</v>
      </c>
      <c r="V63" s="106">
        <v>90</v>
      </c>
      <c r="W63" s="106">
        <v>89</v>
      </c>
      <c r="X63" s="106">
        <v>89</v>
      </c>
      <c r="Y63" s="106">
        <v>87</v>
      </c>
      <c r="Z63" s="106">
        <v>89</v>
      </c>
      <c r="AA63" s="303">
        <f>AA111/AA151</f>
        <v>90.66373800650226</v>
      </c>
      <c r="AB63" s="30"/>
    </row>
    <row r="64" spans="2:28" ht="12.75">
      <c r="B64" s="110" t="s">
        <v>31</v>
      </c>
      <c r="C64" s="106">
        <v>153</v>
      </c>
      <c r="D64" s="106">
        <v>158</v>
      </c>
      <c r="E64" s="106">
        <v>168</v>
      </c>
      <c r="F64" s="106">
        <v>168</v>
      </c>
      <c r="G64" s="106">
        <v>169</v>
      </c>
      <c r="H64" s="106">
        <v>164</v>
      </c>
      <c r="I64" s="106">
        <v>163</v>
      </c>
      <c r="J64" s="106">
        <v>172</v>
      </c>
      <c r="K64" s="106">
        <v>169</v>
      </c>
      <c r="L64" s="106">
        <v>171</v>
      </c>
      <c r="M64" s="106">
        <v>170</v>
      </c>
      <c r="N64" s="106">
        <v>164</v>
      </c>
      <c r="O64" s="106">
        <v>172</v>
      </c>
      <c r="P64" s="106">
        <v>171</v>
      </c>
      <c r="Q64" s="106">
        <v>173</v>
      </c>
      <c r="R64" s="106">
        <v>166</v>
      </c>
      <c r="S64" s="106">
        <v>162</v>
      </c>
      <c r="T64" s="106">
        <v>167</v>
      </c>
      <c r="U64" s="106">
        <v>174</v>
      </c>
      <c r="V64" s="106">
        <v>179</v>
      </c>
      <c r="W64" s="106">
        <v>172</v>
      </c>
      <c r="X64" s="106">
        <v>170</v>
      </c>
      <c r="Y64" s="106">
        <v>169</v>
      </c>
      <c r="Z64" s="106">
        <v>172</v>
      </c>
      <c r="AA64" s="106">
        <v>177</v>
      </c>
      <c r="AB64" s="30"/>
    </row>
    <row r="65" spans="2:28" ht="12.75">
      <c r="B65" s="110" t="s">
        <v>32</v>
      </c>
      <c r="C65" s="106">
        <v>50</v>
      </c>
      <c r="D65" s="106">
        <v>49</v>
      </c>
      <c r="E65" s="106">
        <v>39</v>
      </c>
      <c r="F65" s="106">
        <v>35</v>
      </c>
      <c r="G65" s="106">
        <v>36</v>
      </c>
      <c r="H65" s="106">
        <v>37</v>
      </c>
      <c r="I65" s="106">
        <v>25</v>
      </c>
      <c r="J65" s="106">
        <v>33</v>
      </c>
      <c r="K65" s="106">
        <v>36</v>
      </c>
      <c r="L65" s="106">
        <v>35</v>
      </c>
      <c r="M65" s="106">
        <v>34</v>
      </c>
      <c r="N65" s="106">
        <v>37</v>
      </c>
      <c r="O65" s="106">
        <v>43</v>
      </c>
      <c r="P65" s="106">
        <v>31</v>
      </c>
      <c r="Q65" s="106">
        <v>48</v>
      </c>
      <c r="R65" s="106">
        <v>41</v>
      </c>
      <c r="S65" s="106">
        <v>40</v>
      </c>
      <c r="T65" s="106">
        <v>33</v>
      </c>
      <c r="U65" s="106">
        <v>51</v>
      </c>
      <c r="V65" s="106">
        <v>48</v>
      </c>
      <c r="W65" s="106">
        <v>56</v>
      </c>
      <c r="X65" s="106">
        <v>56</v>
      </c>
      <c r="Y65" s="106">
        <v>51</v>
      </c>
      <c r="Z65" s="106">
        <v>65</v>
      </c>
      <c r="AA65" s="106">
        <v>68</v>
      </c>
      <c r="AB65" s="30"/>
    </row>
    <row r="66" spans="2:28" ht="12.75">
      <c r="B66" s="110" t="s">
        <v>20</v>
      </c>
      <c r="C66" s="106">
        <v>99</v>
      </c>
      <c r="D66" s="106">
        <v>98</v>
      </c>
      <c r="E66" s="106">
        <v>77</v>
      </c>
      <c r="F66" s="106">
        <v>80</v>
      </c>
      <c r="G66" s="106">
        <v>77</v>
      </c>
      <c r="H66" s="106">
        <v>77</v>
      </c>
      <c r="I66" s="106">
        <v>76</v>
      </c>
      <c r="J66" s="106">
        <v>75</v>
      </c>
      <c r="K66" s="106">
        <v>71</v>
      </c>
      <c r="L66" s="106">
        <v>74</v>
      </c>
      <c r="M66" s="106">
        <v>71</v>
      </c>
      <c r="N66" s="106">
        <v>76</v>
      </c>
      <c r="O66" s="106">
        <v>74</v>
      </c>
      <c r="P66" s="106">
        <v>59</v>
      </c>
      <c r="Q66" s="106">
        <v>86</v>
      </c>
      <c r="R66" s="106">
        <v>79</v>
      </c>
      <c r="S66" s="106">
        <v>74</v>
      </c>
      <c r="T66" s="106">
        <v>76</v>
      </c>
      <c r="U66" s="106">
        <v>84</v>
      </c>
      <c r="V66" s="106">
        <v>84</v>
      </c>
      <c r="W66" s="106">
        <v>78</v>
      </c>
      <c r="X66" s="106">
        <v>90</v>
      </c>
      <c r="Y66" s="106">
        <v>80</v>
      </c>
      <c r="Z66" s="106">
        <v>88</v>
      </c>
      <c r="AA66" s="106">
        <v>101</v>
      </c>
      <c r="AB66" s="30"/>
    </row>
    <row r="67" spans="2:28" ht="12.75">
      <c r="B67" s="110" t="s">
        <v>33</v>
      </c>
      <c r="C67" s="106">
        <v>119</v>
      </c>
      <c r="D67" s="106">
        <v>111</v>
      </c>
      <c r="E67" s="106">
        <v>91</v>
      </c>
      <c r="F67" s="106">
        <v>106</v>
      </c>
      <c r="G67" s="106">
        <v>100</v>
      </c>
      <c r="H67" s="106">
        <v>107</v>
      </c>
      <c r="I67" s="106">
        <v>94</v>
      </c>
      <c r="J67" s="106">
        <v>99</v>
      </c>
      <c r="K67" s="106">
        <v>100</v>
      </c>
      <c r="L67" s="106">
        <v>93</v>
      </c>
      <c r="M67" s="106">
        <v>107</v>
      </c>
      <c r="N67" s="106">
        <v>106</v>
      </c>
      <c r="O67" s="106">
        <v>99</v>
      </c>
      <c r="P67" s="106">
        <v>102</v>
      </c>
      <c r="Q67" s="106">
        <v>100</v>
      </c>
      <c r="R67" s="106">
        <v>105</v>
      </c>
      <c r="S67" s="106">
        <v>104</v>
      </c>
      <c r="T67" s="106">
        <v>105</v>
      </c>
      <c r="U67" s="106">
        <v>112</v>
      </c>
      <c r="V67" s="106">
        <v>126</v>
      </c>
      <c r="W67" s="106">
        <v>116</v>
      </c>
      <c r="X67" s="106">
        <v>117</v>
      </c>
      <c r="Y67" s="106">
        <v>120</v>
      </c>
      <c r="Z67" s="106">
        <v>120</v>
      </c>
      <c r="AA67" s="106">
        <v>123</v>
      </c>
      <c r="AB67" s="30"/>
    </row>
    <row r="68" spans="2:28" ht="12.75">
      <c r="B68" s="110" t="s">
        <v>73</v>
      </c>
      <c r="C68" s="106">
        <v>116</v>
      </c>
      <c r="D68" s="106">
        <v>119</v>
      </c>
      <c r="E68" s="106">
        <v>110</v>
      </c>
      <c r="F68" s="106">
        <v>117</v>
      </c>
      <c r="G68" s="106">
        <v>113</v>
      </c>
      <c r="H68" s="106">
        <v>116</v>
      </c>
      <c r="I68" s="106">
        <v>118</v>
      </c>
      <c r="J68" s="106">
        <v>123</v>
      </c>
      <c r="K68" s="106">
        <v>124</v>
      </c>
      <c r="L68" s="106">
        <v>125</v>
      </c>
      <c r="M68" s="106">
        <v>126</v>
      </c>
      <c r="N68" s="106">
        <v>130</v>
      </c>
      <c r="O68" s="106">
        <v>123</v>
      </c>
      <c r="P68" s="106">
        <v>104</v>
      </c>
      <c r="Q68" s="106">
        <v>134</v>
      </c>
      <c r="R68" s="106">
        <v>129</v>
      </c>
      <c r="S68" s="106">
        <v>120</v>
      </c>
      <c r="T68" s="106">
        <v>124</v>
      </c>
      <c r="U68" s="106">
        <v>130</v>
      </c>
      <c r="V68" s="106">
        <v>133</v>
      </c>
      <c r="W68" s="106">
        <v>122</v>
      </c>
      <c r="X68" s="106">
        <v>118</v>
      </c>
      <c r="Y68" s="106">
        <v>124</v>
      </c>
      <c r="Z68" s="106">
        <v>125</v>
      </c>
      <c r="AA68" s="107" t="s">
        <v>0</v>
      </c>
      <c r="AB68" s="30"/>
    </row>
    <row r="69" spans="2:28" ht="12.75">
      <c r="B69" s="110" t="s">
        <v>34</v>
      </c>
      <c r="C69" s="107" t="s">
        <v>0</v>
      </c>
      <c r="D69" s="107" t="s">
        <v>0</v>
      </c>
      <c r="E69" s="107" t="s">
        <v>0</v>
      </c>
      <c r="F69" s="107" t="s">
        <v>0</v>
      </c>
      <c r="G69" s="107" t="s">
        <v>0</v>
      </c>
      <c r="H69" s="107" t="s">
        <v>0</v>
      </c>
      <c r="I69" s="107" t="s">
        <v>0</v>
      </c>
      <c r="J69" s="107" t="s">
        <v>0</v>
      </c>
      <c r="K69" s="107" t="s">
        <v>0</v>
      </c>
      <c r="L69" s="107" t="s">
        <v>0</v>
      </c>
      <c r="M69" s="107" t="s">
        <v>0</v>
      </c>
      <c r="N69" s="107" t="s">
        <v>0</v>
      </c>
      <c r="O69" s="107" t="s">
        <v>0</v>
      </c>
      <c r="P69" s="107" t="s">
        <v>0</v>
      </c>
      <c r="Q69" s="106">
        <v>40</v>
      </c>
      <c r="R69" s="106">
        <v>44</v>
      </c>
      <c r="S69" s="106">
        <v>33</v>
      </c>
      <c r="T69" s="106">
        <v>45</v>
      </c>
      <c r="U69" s="106">
        <v>44</v>
      </c>
      <c r="V69" s="106">
        <v>42</v>
      </c>
      <c r="W69" s="106">
        <v>38</v>
      </c>
      <c r="X69" s="106">
        <v>41</v>
      </c>
      <c r="Y69" s="106">
        <v>50</v>
      </c>
      <c r="Z69" s="106">
        <v>48</v>
      </c>
      <c r="AA69" s="106">
        <v>52</v>
      </c>
      <c r="AB69" s="30"/>
    </row>
    <row r="70" spans="2:28" ht="12.75">
      <c r="B70" s="110" t="s">
        <v>35</v>
      </c>
      <c r="C70" s="106">
        <v>152</v>
      </c>
      <c r="D70" s="106">
        <v>155</v>
      </c>
      <c r="E70" s="106">
        <v>155</v>
      </c>
      <c r="F70" s="106">
        <v>153</v>
      </c>
      <c r="G70" s="106">
        <v>153</v>
      </c>
      <c r="H70" s="106">
        <v>154</v>
      </c>
      <c r="I70" s="106">
        <v>155</v>
      </c>
      <c r="J70" s="106">
        <v>154</v>
      </c>
      <c r="K70" s="106">
        <v>154</v>
      </c>
      <c r="L70" s="106">
        <v>155</v>
      </c>
      <c r="M70" s="106">
        <v>155</v>
      </c>
      <c r="N70" s="106">
        <v>155</v>
      </c>
      <c r="O70" s="106">
        <v>153</v>
      </c>
      <c r="P70" s="106">
        <v>154</v>
      </c>
      <c r="Q70" s="106">
        <v>156</v>
      </c>
      <c r="R70" s="106">
        <v>154</v>
      </c>
      <c r="S70" s="106">
        <v>155</v>
      </c>
      <c r="T70" s="106">
        <v>154</v>
      </c>
      <c r="U70" s="106">
        <v>156</v>
      </c>
      <c r="V70" s="106">
        <v>155</v>
      </c>
      <c r="W70" s="106">
        <v>156</v>
      </c>
      <c r="X70" s="106">
        <v>157</v>
      </c>
      <c r="Y70" s="106">
        <v>155</v>
      </c>
      <c r="Z70" s="106">
        <v>156</v>
      </c>
      <c r="AA70" s="107" t="s">
        <v>0</v>
      </c>
      <c r="AB70" s="30"/>
    </row>
    <row r="71" spans="2:28" ht="12.75">
      <c r="B71" s="110" t="s">
        <v>36</v>
      </c>
      <c r="C71" s="106">
        <v>45</v>
      </c>
      <c r="D71" s="106">
        <v>58</v>
      </c>
      <c r="E71" s="106">
        <v>53</v>
      </c>
      <c r="F71" s="106">
        <v>48</v>
      </c>
      <c r="G71" s="106">
        <v>53</v>
      </c>
      <c r="H71" s="106">
        <v>50</v>
      </c>
      <c r="I71" s="106">
        <v>49</v>
      </c>
      <c r="J71" s="106">
        <v>51</v>
      </c>
      <c r="K71" s="106">
        <v>49</v>
      </c>
      <c r="L71" s="106">
        <v>49</v>
      </c>
      <c r="M71" s="106">
        <v>47</v>
      </c>
      <c r="N71" s="106">
        <v>44</v>
      </c>
      <c r="O71" s="106">
        <v>42</v>
      </c>
      <c r="P71" s="106">
        <v>40</v>
      </c>
      <c r="Q71" s="106">
        <v>45</v>
      </c>
      <c r="R71" s="106">
        <v>44</v>
      </c>
      <c r="S71" s="106">
        <v>40</v>
      </c>
      <c r="T71" s="106">
        <v>40</v>
      </c>
      <c r="U71" s="106">
        <v>42</v>
      </c>
      <c r="V71" s="106">
        <v>43</v>
      </c>
      <c r="W71" s="106">
        <v>43</v>
      </c>
      <c r="X71" s="106">
        <v>42</v>
      </c>
      <c r="Y71" s="106">
        <v>41</v>
      </c>
      <c r="Z71" s="106">
        <v>41</v>
      </c>
      <c r="AA71" s="106">
        <v>43</v>
      </c>
      <c r="AB71" s="30"/>
    </row>
    <row r="72" spans="2:28" ht="12.75">
      <c r="B72" s="110" t="s">
        <v>37</v>
      </c>
      <c r="C72" s="106">
        <v>37</v>
      </c>
      <c r="D72" s="106">
        <v>36</v>
      </c>
      <c r="E72" s="106">
        <v>34</v>
      </c>
      <c r="F72" s="106">
        <v>35</v>
      </c>
      <c r="G72" s="106">
        <v>35</v>
      </c>
      <c r="H72" s="106">
        <v>30</v>
      </c>
      <c r="I72" s="106">
        <v>40</v>
      </c>
      <c r="J72" s="106">
        <v>39</v>
      </c>
      <c r="K72" s="106">
        <v>42</v>
      </c>
      <c r="L72" s="106">
        <v>39</v>
      </c>
      <c r="M72" s="106">
        <v>43</v>
      </c>
      <c r="N72" s="106">
        <v>39</v>
      </c>
      <c r="O72" s="106">
        <v>41</v>
      </c>
      <c r="P72" s="106">
        <v>42</v>
      </c>
      <c r="Q72" s="106">
        <v>42</v>
      </c>
      <c r="R72" s="106">
        <v>35</v>
      </c>
      <c r="S72" s="106">
        <v>40</v>
      </c>
      <c r="T72" s="106">
        <v>43</v>
      </c>
      <c r="U72" s="106">
        <v>42</v>
      </c>
      <c r="V72" s="106">
        <v>40</v>
      </c>
      <c r="W72" s="106">
        <v>43</v>
      </c>
      <c r="X72" s="106">
        <v>47</v>
      </c>
      <c r="Y72" s="106">
        <v>41</v>
      </c>
      <c r="Z72" s="106">
        <v>50</v>
      </c>
      <c r="AA72" s="106">
        <v>43</v>
      </c>
      <c r="AB72" s="30"/>
    </row>
    <row r="73" spans="2:28" ht="12.75">
      <c r="B73" s="110" t="s">
        <v>22</v>
      </c>
      <c r="C73" s="106">
        <v>100</v>
      </c>
      <c r="D73" s="106">
        <v>106</v>
      </c>
      <c r="E73" s="106">
        <v>108</v>
      </c>
      <c r="F73" s="106">
        <v>105</v>
      </c>
      <c r="G73" s="106">
        <v>105</v>
      </c>
      <c r="H73" s="106">
        <v>105</v>
      </c>
      <c r="I73" s="106">
        <v>105</v>
      </c>
      <c r="J73" s="106">
        <v>110</v>
      </c>
      <c r="K73" s="106">
        <v>114</v>
      </c>
      <c r="L73" s="106">
        <v>112</v>
      </c>
      <c r="M73" s="106">
        <v>113</v>
      </c>
      <c r="N73" s="106">
        <v>108</v>
      </c>
      <c r="O73" s="106">
        <v>113</v>
      </c>
      <c r="P73" s="106">
        <v>91</v>
      </c>
      <c r="Q73" s="106">
        <v>111</v>
      </c>
      <c r="R73" s="106">
        <v>108</v>
      </c>
      <c r="S73" s="106">
        <v>107</v>
      </c>
      <c r="T73" s="106">
        <v>105</v>
      </c>
      <c r="U73" s="106">
        <v>112</v>
      </c>
      <c r="V73" s="106">
        <v>114</v>
      </c>
      <c r="W73" s="106">
        <v>112</v>
      </c>
      <c r="X73" s="106">
        <v>107</v>
      </c>
      <c r="Y73" s="106">
        <v>109</v>
      </c>
      <c r="Z73" s="106">
        <v>108</v>
      </c>
      <c r="AA73" s="106">
        <v>112</v>
      </c>
      <c r="AB73" s="30"/>
    </row>
    <row r="74" spans="2:28" ht="12.75">
      <c r="B74" s="110" t="s">
        <v>38</v>
      </c>
      <c r="C74" s="107" t="s">
        <v>0</v>
      </c>
      <c r="D74" s="107" t="s">
        <v>0</v>
      </c>
      <c r="E74" s="107" t="s">
        <v>0</v>
      </c>
      <c r="F74" s="107" t="s">
        <v>0</v>
      </c>
      <c r="G74" s="107" t="s">
        <v>0</v>
      </c>
      <c r="H74" s="107" t="s">
        <v>0</v>
      </c>
      <c r="I74" s="107" t="s">
        <v>0</v>
      </c>
      <c r="J74" s="107" t="s">
        <v>0</v>
      </c>
      <c r="K74" s="107" t="s">
        <v>0</v>
      </c>
      <c r="L74" s="107" t="s">
        <v>0</v>
      </c>
      <c r="M74" s="106">
        <v>56</v>
      </c>
      <c r="N74" s="106">
        <v>66</v>
      </c>
      <c r="O74" s="106">
        <v>73</v>
      </c>
      <c r="P74" s="106">
        <v>53</v>
      </c>
      <c r="Q74" s="106">
        <v>71</v>
      </c>
      <c r="R74" s="106">
        <v>74</v>
      </c>
      <c r="S74" s="106">
        <v>79</v>
      </c>
      <c r="T74" s="106">
        <v>67</v>
      </c>
      <c r="U74" s="106">
        <v>85</v>
      </c>
      <c r="V74" s="106">
        <v>78</v>
      </c>
      <c r="W74" s="106">
        <v>70</v>
      </c>
      <c r="X74" s="106">
        <v>68</v>
      </c>
      <c r="Y74" s="106">
        <v>60</v>
      </c>
      <c r="Z74" s="106">
        <v>74</v>
      </c>
      <c r="AA74" s="106">
        <v>72</v>
      </c>
      <c r="AB74" s="30"/>
    </row>
    <row r="75" spans="2:28" ht="12.75">
      <c r="B75" s="110" t="s">
        <v>39</v>
      </c>
      <c r="C75" s="106">
        <v>69</v>
      </c>
      <c r="D75" s="106">
        <v>79</v>
      </c>
      <c r="E75" s="106">
        <v>77</v>
      </c>
      <c r="F75" s="106">
        <v>77</v>
      </c>
      <c r="G75" s="106">
        <v>77</v>
      </c>
      <c r="H75" s="106">
        <v>77</v>
      </c>
      <c r="I75" s="106">
        <v>77</v>
      </c>
      <c r="J75" s="106">
        <v>80</v>
      </c>
      <c r="K75" s="106">
        <v>81</v>
      </c>
      <c r="L75" s="106">
        <v>82</v>
      </c>
      <c r="M75" s="106">
        <v>78</v>
      </c>
      <c r="N75" s="106">
        <v>78</v>
      </c>
      <c r="O75" s="106">
        <v>78</v>
      </c>
      <c r="P75" s="106">
        <v>72</v>
      </c>
      <c r="Q75" s="106">
        <v>87</v>
      </c>
      <c r="R75" s="106">
        <v>85</v>
      </c>
      <c r="S75" s="106">
        <v>87</v>
      </c>
      <c r="T75" s="106">
        <v>81</v>
      </c>
      <c r="U75" s="106">
        <v>87</v>
      </c>
      <c r="V75" s="106">
        <v>83</v>
      </c>
      <c r="W75" s="106">
        <v>86</v>
      </c>
      <c r="X75" s="106">
        <v>91</v>
      </c>
      <c r="Y75" s="106">
        <v>83</v>
      </c>
      <c r="Z75" s="106">
        <v>86</v>
      </c>
      <c r="AA75" s="106">
        <v>87</v>
      </c>
      <c r="AB75" s="30"/>
    </row>
    <row r="76" spans="2:28" ht="12.75">
      <c r="B76" s="110" t="s">
        <v>40</v>
      </c>
      <c r="C76" s="106">
        <v>49</v>
      </c>
      <c r="D76" s="106">
        <v>38</v>
      </c>
      <c r="E76" s="106">
        <v>59</v>
      </c>
      <c r="F76" s="106">
        <v>62</v>
      </c>
      <c r="G76" s="106">
        <v>54</v>
      </c>
      <c r="H76" s="106">
        <v>58</v>
      </c>
      <c r="I76" s="106">
        <v>55</v>
      </c>
      <c r="J76" s="106">
        <v>39</v>
      </c>
      <c r="K76" s="106">
        <v>42</v>
      </c>
      <c r="L76" s="106">
        <v>49</v>
      </c>
      <c r="M76" s="106">
        <v>35</v>
      </c>
      <c r="N76" s="106">
        <v>46</v>
      </c>
      <c r="O76" s="106">
        <v>53</v>
      </c>
      <c r="P76" s="106">
        <v>47</v>
      </c>
      <c r="Q76" s="106">
        <v>43</v>
      </c>
      <c r="R76" s="106">
        <v>32</v>
      </c>
      <c r="S76" s="106">
        <v>33</v>
      </c>
      <c r="T76" s="106">
        <v>36</v>
      </c>
      <c r="U76" s="106">
        <v>19</v>
      </c>
      <c r="V76" s="106">
        <v>39</v>
      </c>
      <c r="W76" s="106">
        <v>49</v>
      </c>
      <c r="X76" s="106">
        <v>45</v>
      </c>
      <c r="Y76" s="106">
        <v>47</v>
      </c>
      <c r="Z76" s="106">
        <v>40</v>
      </c>
      <c r="AA76" s="106">
        <v>24</v>
      </c>
      <c r="AB76" s="30"/>
    </row>
    <row r="77" spans="2:28" ht="12.75">
      <c r="B77" s="110" t="s">
        <v>41</v>
      </c>
      <c r="C77" s="106">
        <v>88</v>
      </c>
      <c r="D77" s="106">
        <v>84</v>
      </c>
      <c r="E77" s="106">
        <v>76</v>
      </c>
      <c r="F77" s="106">
        <v>67</v>
      </c>
      <c r="G77" s="106">
        <v>59</v>
      </c>
      <c r="H77" s="106">
        <v>54</v>
      </c>
      <c r="I77" s="106">
        <v>57</v>
      </c>
      <c r="J77" s="106">
        <v>54</v>
      </c>
      <c r="K77" s="106">
        <v>57</v>
      </c>
      <c r="L77" s="106">
        <v>48</v>
      </c>
      <c r="M77" s="106">
        <v>50</v>
      </c>
      <c r="N77" s="106">
        <v>45</v>
      </c>
      <c r="O77" s="106">
        <v>50</v>
      </c>
      <c r="P77" s="106">
        <v>48</v>
      </c>
      <c r="Q77" s="106">
        <v>49</v>
      </c>
      <c r="R77" s="106">
        <v>51</v>
      </c>
      <c r="S77" s="106">
        <v>46</v>
      </c>
      <c r="T77" s="106">
        <v>51</v>
      </c>
      <c r="U77" s="106">
        <v>54</v>
      </c>
      <c r="V77" s="106">
        <v>50</v>
      </c>
      <c r="W77" s="106">
        <v>49</v>
      </c>
      <c r="X77" s="106">
        <v>49</v>
      </c>
      <c r="Y77" s="106">
        <v>57</v>
      </c>
      <c r="Z77" s="106">
        <v>54</v>
      </c>
      <c r="AA77" s="106">
        <v>57</v>
      </c>
      <c r="AB77" s="30"/>
    </row>
    <row r="78" spans="2:28" ht="12.75">
      <c r="B78" s="110" t="s">
        <v>42</v>
      </c>
      <c r="C78" s="106">
        <v>36</v>
      </c>
      <c r="D78" s="106">
        <v>35</v>
      </c>
      <c r="E78" s="106">
        <v>26</v>
      </c>
      <c r="F78" s="106">
        <v>30</v>
      </c>
      <c r="G78" s="106">
        <v>25</v>
      </c>
      <c r="H78" s="106">
        <v>25</v>
      </c>
      <c r="I78" s="106">
        <v>30</v>
      </c>
      <c r="J78" s="106">
        <v>32</v>
      </c>
      <c r="K78" s="106">
        <v>31</v>
      </c>
      <c r="L78" s="106">
        <v>26</v>
      </c>
      <c r="M78" s="106">
        <v>29</v>
      </c>
      <c r="N78" s="106">
        <v>43</v>
      </c>
      <c r="O78" s="106">
        <v>44</v>
      </c>
      <c r="P78" s="106">
        <v>49</v>
      </c>
      <c r="Q78" s="106">
        <v>49</v>
      </c>
      <c r="R78" s="106">
        <v>49</v>
      </c>
      <c r="S78" s="106">
        <v>38</v>
      </c>
      <c r="T78" s="106">
        <v>63</v>
      </c>
      <c r="U78" s="106">
        <v>54</v>
      </c>
      <c r="V78" s="106">
        <v>56</v>
      </c>
      <c r="W78" s="106">
        <v>50</v>
      </c>
      <c r="X78" s="106">
        <v>52</v>
      </c>
      <c r="Y78" s="106">
        <v>63</v>
      </c>
      <c r="Z78" s="106">
        <v>60</v>
      </c>
      <c r="AA78" s="106">
        <v>65</v>
      </c>
      <c r="AB78" s="30"/>
    </row>
    <row r="79" spans="2:28" ht="12.75">
      <c r="B79" s="110" t="s">
        <v>29</v>
      </c>
      <c r="C79" s="106">
        <v>132</v>
      </c>
      <c r="D79" s="106">
        <v>130</v>
      </c>
      <c r="E79" s="106">
        <v>140</v>
      </c>
      <c r="F79" s="106">
        <v>136</v>
      </c>
      <c r="G79" s="106">
        <v>131</v>
      </c>
      <c r="H79" s="106">
        <v>132</v>
      </c>
      <c r="I79" s="106">
        <v>135</v>
      </c>
      <c r="J79" s="106">
        <v>124</v>
      </c>
      <c r="K79" s="106">
        <v>133</v>
      </c>
      <c r="L79" s="106">
        <v>127</v>
      </c>
      <c r="M79" s="106">
        <v>120</v>
      </c>
      <c r="N79" s="106">
        <v>126</v>
      </c>
      <c r="O79" s="106">
        <v>119</v>
      </c>
      <c r="P79" s="106">
        <v>117</v>
      </c>
      <c r="Q79" s="106">
        <v>124</v>
      </c>
      <c r="R79" s="106">
        <v>122</v>
      </c>
      <c r="S79" s="106">
        <v>122</v>
      </c>
      <c r="T79" s="106">
        <v>121</v>
      </c>
      <c r="U79" s="106">
        <v>126</v>
      </c>
      <c r="V79" s="106">
        <v>127</v>
      </c>
      <c r="W79" s="106">
        <v>121</v>
      </c>
      <c r="X79" s="106">
        <v>117</v>
      </c>
      <c r="Y79" s="106">
        <v>121</v>
      </c>
      <c r="Z79" s="106">
        <v>122</v>
      </c>
      <c r="AA79" s="106">
        <v>123</v>
      </c>
      <c r="AB79" s="30"/>
    </row>
    <row r="80" spans="2:28" ht="12.75">
      <c r="B80" s="110" t="s">
        <v>26</v>
      </c>
      <c r="C80" s="107" t="s">
        <v>0</v>
      </c>
      <c r="D80" s="107" t="s">
        <v>0</v>
      </c>
      <c r="E80" s="107" t="s">
        <v>0</v>
      </c>
      <c r="F80" s="107" t="s">
        <v>0</v>
      </c>
      <c r="G80" s="107" t="s">
        <v>0</v>
      </c>
      <c r="H80" s="107" t="s">
        <v>0</v>
      </c>
      <c r="I80" s="107" t="s">
        <v>0</v>
      </c>
      <c r="J80" s="107" t="s">
        <v>0</v>
      </c>
      <c r="K80" s="107" t="s">
        <v>0</v>
      </c>
      <c r="L80" s="107" t="s">
        <v>0</v>
      </c>
      <c r="M80" s="106">
        <v>42</v>
      </c>
      <c r="N80" s="106">
        <v>58</v>
      </c>
      <c r="O80" s="106">
        <v>48</v>
      </c>
      <c r="P80" s="106">
        <v>39</v>
      </c>
      <c r="Q80" s="106">
        <v>68</v>
      </c>
      <c r="R80" s="106">
        <v>63</v>
      </c>
      <c r="S80" s="106">
        <v>59</v>
      </c>
      <c r="T80" s="106">
        <v>47</v>
      </c>
      <c r="U80" s="106">
        <v>70</v>
      </c>
      <c r="V80" s="106">
        <v>58</v>
      </c>
      <c r="W80" s="106">
        <v>56</v>
      </c>
      <c r="X80" s="106">
        <v>63</v>
      </c>
      <c r="Y80" s="106">
        <v>52</v>
      </c>
      <c r="Z80" s="106">
        <v>64</v>
      </c>
      <c r="AA80" s="106">
        <v>74</v>
      </c>
      <c r="AB80" s="30"/>
    </row>
    <row r="81" spans="2:28" ht="12.75">
      <c r="B81" s="110" t="s">
        <v>43</v>
      </c>
      <c r="C81" s="106">
        <v>132</v>
      </c>
      <c r="D81" s="106">
        <v>129</v>
      </c>
      <c r="E81" s="106">
        <v>138</v>
      </c>
      <c r="F81" s="106">
        <v>135</v>
      </c>
      <c r="G81" s="106">
        <v>133</v>
      </c>
      <c r="H81" s="106">
        <v>138</v>
      </c>
      <c r="I81" s="106">
        <v>137</v>
      </c>
      <c r="J81" s="106">
        <v>147</v>
      </c>
      <c r="K81" s="106">
        <v>152</v>
      </c>
      <c r="L81" s="106">
        <v>154</v>
      </c>
      <c r="M81" s="106">
        <v>141</v>
      </c>
      <c r="N81" s="106">
        <v>125</v>
      </c>
      <c r="O81" s="106">
        <v>149</v>
      </c>
      <c r="P81" s="106">
        <v>162</v>
      </c>
      <c r="Q81" s="106">
        <v>107</v>
      </c>
      <c r="R81" s="106">
        <v>126</v>
      </c>
      <c r="S81" s="106">
        <v>127</v>
      </c>
      <c r="T81" s="106">
        <v>123</v>
      </c>
      <c r="U81" s="106">
        <v>129</v>
      </c>
      <c r="V81" s="106">
        <v>135</v>
      </c>
      <c r="W81" s="106">
        <v>127</v>
      </c>
      <c r="X81" s="106">
        <v>140</v>
      </c>
      <c r="Y81" s="106">
        <v>128</v>
      </c>
      <c r="Z81" s="106">
        <v>123</v>
      </c>
      <c r="AA81" s="106">
        <v>120</v>
      </c>
      <c r="AB81" s="30"/>
    </row>
    <row r="82" spans="2:28" ht="12.75">
      <c r="B82" s="110" t="s">
        <v>18</v>
      </c>
      <c r="C82" s="106">
        <v>250</v>
      </c>
      <c r="D82" s="106">
        <v>248</v>
      </c>
      <c r="E82" s="106">
        <v>265</v>
      </c>
      <c r="F82" s="106">
        <v>259</v>
      </c>
      <c r="G82" s="106">
        <v>229</v>
      </c>
      <c r="H82" s="106">
        <v>229</v>
      </c>
      <c r="I82" s="106">
        <v>239</v>
      </c>
      <c r="J82" s="106">
        <v>247</v>
      </c>
      <c r="K82" s="106">
        <v>208</v>
      </c>
      <c r="L82" s="106">
        <v>214</v>
      </c>
      <c r="M82" s="106">
        <v>210</v>
      </c>
      <c r="N82" s="106">
        <v>207</v>
      </c>
      <c r="O82" s="106">
        <v>212</v>
      </c>
      <c r="P82" s="106">
        <v>177</v>
      </c>
      <c r="Q82" s="106">
        <v>195</v>
      </c>
      <c r="R82" s="106">
        <v>189</v>
      </c>
      <c r="S82" s="106">
        <v>194</v>
      </c>
      <c r="T82" s="106">
        <v>192</v>
      </c>
      <c r="U82" s="106">
        <v>194</v>
      </c>
      <c r="V82" s="106">
        <v>188</v>
      </c>
      <c r="W82" s="106">
        <v>193</v>
      </c>
      <c r="X82" s="106">
        <v>191</v>
      </c>
      <c r="Y82" s="106">
        <v>182</v>
      </c>
      <c r="Z82" s="106">
        <v>192</v>
      </c>
      <c r="AA82" s="106">
        <v>208</v>
      </c>
      <c r="AB82" s="30"/>
    </row>
    <row r="83" spans="2:28" ht="12.75">
      <c r="B83" s="110" t="s">
        <v>44</v>
      </c>
      <c r="C83" s="106">
        <v>79</v>
      </c>
      <c r="D83" s="106">
        <v>78</v>
      </c>
      <c r="E83" s="106">
        <v>77</v>
      </c>
      <c r="F83" s="106">
        <v>76</v>
      </c>
      <c r="G83" s="106">
        <v>78</v>
      </c>
      <c r="H83" s="106">
        <v>76</v>
      </c>
      <c r="I83" s="106">
        <v>77</v>
      </c>
      <c r="J83" s="106">
        <v>80</v>
      </c>
      <c r="K83" s="106">
        <v>84</v>
      </c>
      <c r="L83" s="106">
        <v>84</v>
      </c>
      <c r="M83" s="106">
        <v>79</v>
      </c>
      <c r="N83" s="106">
        <v>81</v>
      </c>
      <c r="O83" s="106">
        <v>82</v>
      </c>
      <c r="P83" s="106">
        <v>77</v>
      </c>
      <c r="Q83" s="106">
        <v>86</v>
      </c>
      <c r="R83" s="106">
        <v>86</v>
      </c>
      <c r="S83" s="106">
        <v>83</v>
      </c>
      <c r="T83" s="106">
        <v>82</v>
      </c>
      <c r="U83" s="106">
        <v>89</v>
      </c>
      <c r="V83" s="106">
        <v>86</v>
      </c>
      <c r="W83" s="106">
        <v>84</v>
      </c>
      <c r="X83" s="106">
        <v>92</v>
      </c>
      <c r="Y83" s="106">
        <v>85</v>
      </c>
      <c r="Z83" s="106">
        <v>84</v>
      </c>
      <c r="AA83" s="106">
        <v>94</v>
      </c>
      <c r="AB83" s="30"/>
    </row>
    <row r="84" spans="2:28" ht="12.75">
      <c r="B84" s="110" t="s">
        <v>25</v>
      </c>
      <c r="C84" s="106">
        <v>81</v>
      </c>
      <c r="D84" s="106">
        <v>76</v>
      </c>
      <c r="E84" s="106">
        <v>58</v>
      </c>
      <c r="F84" s="106">
        <v>77</v>
      </c>
      <c r="G84" s="106">
        <v>65</v>
      </c>
      <c r="H84" s="106">
        <v>72</v>
      </c>
      <c r="I84" s="106">
        <v>65</v>
      </c>
      <c r="J84" s="106">
        <v>65</v>
      </c>
      <c r="K84" s="106">
        <v>68</v>
      </c>
      <c r="L84" s="106">
        <v>63</v>
      </c>
      <c r="M84" s="106">
        <v>57</v>
      </c>
      <c r="N84" s="106">
        <v>63</v>
      </c>
      <c r="O84" s="106">
        <v>60</v>
      </c>
      <c r="P84" s="106">
        <v>56</v>
      </c>
      <c r="Q84" s="106">
        <v>69</v>
      </c>
      <c r="R84" s="106">
        <v>65</v>
      </c>
      <c r="S84" s="106">
        <v>56</v>
      </c>
      <c r="T84" s="106">
        <v>73</v>
      </c>
      <c r="U84" s="106">
        <v>70</v>
      </c>
      <c r="V84" s="106">
        <v>75</v>
      </c>
      <c r="W84" s="106">
        <v>76</v>
      </c>
      <c r="X84" s="106">
        <v>76</v>
      </c>
      <c r="Y84" s="106">
        <v>81</v>
      </c>
      <c r="Z84" s="106">
        <v>83</v>
      </c>
      <c r="AA84" s="106">
        <v>89</v>
      </c>
      <c r="AB84" s="30"/>
    </row>
    <row r="85" spans="2:28" ht="12.75">
      <c r="B85" s="110" t="s">
        <v>27</v>
      </c>
      <c r="C85" s="107" t="s">
        <v>0</v>
      </c>
      <c r="D85" s="107" t="s">
        <v>0</v>
      </c>
      <c r="E85" s="107" t="s">
        <v>0</v>
      </c>
      <c r="F85" s="107" t="s">
        <v>0</v>
      </c>
      <c r="G85" s="107" t="s">
        <v>0</v>
      </c>
      <c r="H85" s="106">
        <v>45</v>
      </c>
      <c r="I85" s="106">
        <v>49</v>
      </c>
      <c r="J85" s="106">
        <v>45</v>
      </c>
      <c r="K85" s="106">
        <v>44</v>
      </c>
      <c r="L85" s="106">
        <v>55</v>
      </c>
      <c r="M85" s="106">
        <v>55</v>
      </c>
      <c r="N85" s="106">
        <v>43</v>
      </c>
      <c r="O85" s="106">
        <v>54</v>
      </c>
      <c r="P85" s="106">
        <v>43</v>
      </c>
      <c r="Q85" s="106">
        <v>50</v>
      </c>
      <c r="R85" s="106">
        <v>39</v>
      </c>
      <c r="S85" s="106">
        <v>52</v>
      </c>
      <c r="T85" s="106">
        <v>47</v>
      </c>
      <c r="U85" s="106">
        <v>52</v>
      </c>
      <c r="V85" s="106">
        <v>47</v>
      </c>
      <c r="W85" s="106">
        <v>43</v>
      </c>
      <c r="X85" s="106">
        <v>43</v>
      </c>
      <c r="Y85" s="106">
        <v>41</v>
      </c>
      <c r="Z85" s="106">
        <v>45</v>
      </c>
      <c r="AA85" s="106">
        <v>45</v>
      </c>
      <c r="AB85" s="30"/>
    </row>
    <row r="86" spans="2:28" ht="12.75">
      <c r="B86" s="110" t="s">
        <v>45</v>
      </c>
      <c r="C86" s="106">
        <v>59</v>
      </c>
      <c r="D86" s="106">
        <v>57</v>
      </c>
      <c r="E86" s="106">
        <v>50</v>
      </c>
      <c r="F86" s="106">
        <v>53</v>
      </c>
      <c r="G86" s="106">
        <v>55</v>
      </c>
      <c r="H86" s="106">
        <v>58</v>
      </c>
      <c r="I86" s="106">
        <v>50</v>
      </c>
      <c r="J86" s="106">
        <v>57</v>
      </c>
      <c r="K86" s="106">
        <v>53</v>
      </c>
      <c r="L86" s="106">
        <v>53</v>
      </c>
      <c r="M86" s="106">
        <v>48</v>
      </c>
      <c r="N86" s="106">
        <v>56</v>
      </c>
      <c r="O86" s="106">
        <v>50</v>
      </c>
      <c r="P86" s="106">
        <v>50</v>
      </c>
      <c r="Q86" s="106">
        <v>65</v>
      </c>
      <c r="R86" s="106">
        <v>58</v>
      </c>
      <c r="S86" s="106">
        <v>55</v>
      </c>
      <c r="T86" s="106">
        <v>38</v>
      </c>
      <c r="U86" s="106">
        <v>55</v>
      </c>
      <c r="V86" s="106">
        <v>51</v>
      </c>
      <c r="W86" s="106">
        <v>66</v>
      </c>
      <c r="X86" s="106">
        <v>76</v>
      </c>
      <c r="Y86" s="106">
        <v>48</v>
      </c>
      <c r="Z86" s="106">
        <v>64</v>
      </c>
      <c r="AA86" s="106">
        <v>66</v>
      </c>
      <c r="AB86" s="30"/>
    </row>
    <row r="87" spans="2:28" ht="12.75">
      <c r="B87" s="110" t="s">
        <v>23</v>
      </c>
      <c r="C87" s="107" t="s">
        <v>0</v>
      </c>
      <c r="D87" s="107" t="s">
        <v>0</v>
      </c>
      <c r="E87" s="106">
        <v>52</v>
      </c>
      <c r="F87" s="106">
        <v>53</v>
      </c>
      <c r="G87" s="106">
        <v>93</v>
      </c>
      <c r="H87" s="106">
        <v>89</v>
      </c>
      <c r="I87" s="106">
        <v>88</v>
      </c>
      <c r="J87" s="106">
        <v>100</v>
      </c>
      <c r="K87" s="106">
        <v>101</v>
      </c>
      <c r="L87" s="106">
        <v>95</v>
      </c>
      <c r="M87" s="106">
        <v>80</v>
      </c>
      <c r="N87" s="106">
        <v>79</v>
      </c>
      <c r="O87" s="106">
        <v>100</v>
      </c>
      <c r="P87" s="106">
        <v>66</v>
      </c>
      <c r="Q87" s="106">
        <v>104</v>
      </c>
      <c r="R87" s="106">
        <v>108</v>
      </c>
      <c r="S87" s="106">
        <v>91</v>
      </c>
      <c r="T87" s="106">
        <v>99</v>
      </c>
      <c r="U87" s="106">
        <v>104</v>
      </c>
      <c r="V87" s="106">
        <v>107</v>
      </c>
      <c r="W87" s="106">
        <v>109</v>
      </c>
      <c r="X87" s="106">
        <v>108</v>
      </c>
      <c r="Y87" s="106">
        <v>92</v>
      </c>
      <c r="Z87" s="106">
        <v>82</v>
      </c>
      <c r="AA87" s="106">
        <v>112</v>
      </c>
      <c r="AB87" s="30"/>
    </row>
    <row r="88" spans="2:28" ht="12.75">
      <c r="B88" s="110" t="s">
        <v>46</v>
      </c>
      <c r="C88" s="106">
        <v>66</v>
      </c>
      <c r="D88" s="106">
        <v>67</v>
      </c>
      <c r="E88" s="106">
        <v>60</v>
      </c>
      <c r="F88" s="106">
        <v>56</v>
      </c>
      <c r="G88" s="106">
        <v>61</v>
      </c>
      <c r="H88" s="106">
        <v>57</v>
      </c>
      <c r="I88" s="106">
        <v>56</v>
      </c>
      <c r="J88" s="106">
        <v>57</v>
      </c>
      <c r="K88" s="106">
        <v>55</v>
      </c>
      <c r="L88" s="106">
        <v>53</v>
      </c>
      <c r="M88" s="106">
        <v>47</v>
      </c>
      <c r="N88" s="106">
        <v>60</v>
      </c>
      <c r="O88" s="106">
        <v>60</v>
      </c>
      <c r="P88" s="106">
        <v>52</v>
      </c>
      <c r="Q88" s="106">
        <v>69</v>
      </c>
      <c r="R88" s="106">
        <v>66</v>
      </c>
      <c r="S88" s="106">
        <v>59</v>
      </c>
      <c r="T88" s="106">
        <v>56</v>
      </c>
      <c r="U88" s="106">
        <v>71</v>
      </c>
      <c r="V88" s="106">
        <v>62</v>
      </c>
      <c r="W88" s="106">
        <v>54</v>
      </c>
      <c r="X88" s="106">
        <v>68</v>
      </c>
      <c r="Y88" s="106">
        <v>65</v>
      </c>
      <c r="Z88" s="106">
        <v>63</v>
      </c>
      <c r="AA88" s="106">
        <v>79</v>
      </c>
      <c r="AB88" s="30"/>
    </row>
    <row r="89" spans="2:28" ht="12.75">
      <c r="B89" s="110" t="s">
        <v>24</v>
      </c>
      <c r="C89" s="106">
        <v>57</v>
      </c>
      <c r="D89" s="106">
        <v>50</v>
      </c>
      <c r="E89" s="106">
        <v>44</v>
      </c>
      <c r="F89" s="106">
        <v>57</v>
      </c>
      <c r="G89" s="106">
        <v>54</v>
      </c>
      <c r="H89" s="106">
        <v>64</v>
      </c>
      <c r="I89" s="106">
        <v>66</v>
      </c>
      <c r="J89" s="106">
        <v>67</v>
      </c>
      <c r="K89" s="106">
        <v>57</v>
      </c>
      <c r="L89" s="106">
        <v>62</v>
      </c>
      <c r="M89" s="106">
        <v>73</v>
      </c>
      <c r="N89" s="106">
        <v>67</v>
      </c>
      <c r="O89" s="106">
        <v>69</v>
      </c>
      <c r="P89" s="106">
        <v>67</v>
      </c>
      <c r="Q89" s="106">
        <v>68</v>
      </c>
      <c r="R89" s="106">
        <v>69</v>
      </c>
      <c r="S89" s="106">
        <v>60</v>
      </c>
      <c r="T89" s="106">
        <v>73</v>
      </c>
      <c r="U89" s="106">
        <v>72</v>
      </c>
      <c r="V89" s="106">
        <v>72</v>
      </c>
      <c r="W89" s="106">
        <v>64</v>
      </c>
      <c r="X89" s="106">
        <v>66</v>
      </c>
      <c r="Y89" s="106">
        <v>65</v>
      </c>
      <c r="Z89" s="106">
        <v>67</v>
      </c>
      <c r="AA89" s="106">
        <v>69</v>
      </c>
      <c r="AB89" s="30"/>
    </row>
    <row r="90" spans="2:28" ht="12.75">
      <c r="B90" s="110" t="s">
        <v>47</v>
      </c>
      <c r="C90" s="106">
        <v>73</v>
      </c>
      <c r="D90" s="106">
        <v>65</v>
      </c>
      <c r="E90" s="106">
        <v>60</v>
      </c>
      <c r="F90" s="106">
        <v>70</v>
      </c>
      <c r="G90" s="106">
        <v>64</v>
      </c>
      <c r="H90" s="106">
        <v>66</v>
      </c>
      <c r="I90" s="106">
        <v>70</v>
      </c>
      <c r="J90" s="106">
        <v>71</v>
      </c>
      <c r="K90" s="106">
        <v>69</v>
      </c>
      <c r="L90" s="106">
        <v>67</v>
      </c>
      <c r="M90" s="106">
        <v>70</v>
      </c>
      <c r="N90" s="106">
        <v>68</v>
      </c>
      <c r="O90" s="106">
        <v>70</v>
      </c>
      <c r="P90" s="106">
        <v>69</v>
      </c>
      <c r="Q90" s="106">
        <v>71</v>
      </c>
      <c r="R90" s="106">
        <v>67</v>
      </c>
      <c r="S90" s="106">
        <v>62</v>
      </c>
      <c r="T90" s="106">
        <v>70</v>
      </c>
      <c r="U90" s="106">
        <v>71</v>
      </c>
      <c r="V90" s="106">
        <v>78</v>
      </c>
      <c r="W90" s="106">
        <v>74</v>
      </c>
      <c r="X90" s="106">
        <v>74</v>
      </c>
      <c r="Y90" s="106">
        <v>78</v>
      </c>
      <c r="Z90" s="106">
        <v>82</v>
      </c>
      <c r="AA90" s="107" t="s">
        <v>0</v>
      </c>
      <c r="AB90" s="30"/>
    </row>
    <row r="91" spans="2:28" ht="12.75">
      <c r="B91" s="110" t="s">
        <v>21</v>
      </c>
      <c r="C91" s="106">
        <v>83</v>
      </c>
      <c r="D91" s="107" t="s">
        <v>0</v>
      </c>
      <c r="E91" s="107" t="s">
        <v>0</v>
      </c>
      <c r="F91" s="107" t="s">
        <v>0</v>
      </c>
      <c r="G91" s="107" t="s">
        <v>0</v>
      </c>
      <c r="H91" s="106">
        <v>82</v>
      </c>
      <c r="I91" s="107" t="s">
        <v>0</v>
      </c>
      <c r="J91" s="107" t="s">
        <v>0</v>
      </c>
      <c r="K91" s="107" t="s">
        <v>0</v>
      </c>
      <c r="L91" s="107" t="s">
        <v>0</v>
      </c>
      <c r="M91" s="106">
        <v>85</v>
      </c>
      <c r="N91" s="106">
        <v>74</v>
      </c>
      <c r="O91" s="106">
        <v>79</v>
      </c>
      <c r="P91" s="106">
        <v>79</v>
      </c>
      <c r="Q91" s="106">
        <v>80</v>
      </c>
      <c r="R91" s="106">
        <v>79</v>
      </c>
      <c r="S91" s="106">
        <v>76</v>
      </c>
      <c r="T91" s="106">
        <v>72</v>
      </c>
      <c r="U91" s="106">
        <v>75</v>
      </c>
      <c r="V91" s="106">
        <v>73</v>
      </c>
      <c r="W91" s="106">
        <v>74</v>
      </c>
      <c r="X91" s="106">
        <v>76</v>
      </c>
      <c r="Y91" s="106">
        <v>71</v>
      </c>
      <c r="Z91" s="106">
        <v>71</v>
      </c>
      <c r="AA91" s="106">
        <v>77</v>
      </c>
      <c r="AB91" s="30"/>
    </row>
    <row r="92" spans="2:28" ht="12.75">
      <c r="B92" s="110" t="s">
        <v>28</v>
      </c>
      <c r="C92" s="106">
        <v>119</v>
      </c>
      <c r="D92" s="106">
        <v>116</v>
      </c>
      <c r="E92" s="106">
        <v>102</v>
      </c>
      <c r="F92" s="106">
        <v>114</v>
      </c>
      <c r="G92" s="106">
        <v>104</v>
      </c>
      <c r="H92" s="106">
        <v>104</v>
      </c>
      <c r="I92" s="106">
        <v>108</v>
      </c>
      <c r="J92" s="106">
        <v>109</v>
      </c>
      <c r="K92" s="106">
        <v>111</v>
      </c>
      <c r="L92" s="106">
        <v>110</v>
      </c>
      <c r="M92" s="106">
        <v>117</v>
      </c>
      <c r="N92" s="106">
        <v>112</v>
      </c>
      <c r="O92" s="106">
        <v>112</v>
      </c>
      <c r="P92" s="106">
        <v>112</v>
      </c>
      <c r="Q92" s="106">
        <v>117</v>
      </c>
      <c r="R92" s="106">
        <v>112</v>
      </c>
      <c r="S92" s="106">
        <v>109</v>
      </c>
      <c r="T92" s="106">
        <v>110</v>
      </c>
      <c r="U92" s="106">
        <v>117</v>
      </c>
      <c r="V92" s="106">
        <v>111</v>
      </c>
      <c r="W92" s="106">
        <v>109</v>
      </c>
      <c r="X92" s="106">
        <v>107</v>
      </c>
      <c r="Y92" s="106">
        <v>114</v>
      </c>
      <c r="Z92" s="106">
        <v>105</v>
      </c>
      <c r="AA92" s="106">
        <v>119</v>
      </c>
      <c r="AB92" s="30"/>
    </row>
    <row r="93" spans="2:28" ht="12.75">
      <c r="B93" s="110" t="s">
        <v>48</v>
      </c>
      <c r="C93" s="106">
        <v>100</v>
      </c>
      <c r="D93" s="106">
        <v>97</v>
      </c>
      <c r="E93" s="106">
        <v>102</v>
      </c>
      <c r="F93" s="106">
        <v>105</v>
      </c>
      <c r="G93" s="106">
        <v>102</v>
      </c>
      <c r="H93" s="106">
        <v>100</v>
      </c>
      <c r="I93" s="106">
        <v>102</v>
      </c>
      <c r="J93" s="106">
        <v>105</v>
      </c>
      <c r="K93" s="106">
        <v>99</v>
      </c>
      <c r="L93" s="106">
        <v>100</v>
      </c>
      <c r="M93" s="106">
        <v>102</v>
      </c>
      <c r="N93" s="106">
        <v>100</v>
      </c>
      <c r="O93" s="106">
        <v>102</v>
      </c>
      <c r="P93" s="106">
        <v>94</v>
      </c>
      <c r="Q93" s="106">
        <v>104</v>
      </c>
      <c r="R93" s="106">
        <v>102</v>
      </c>
      <c r="S93" s="106">
        <v>100</v>
      </c>
      <c r="T93" s="106">
        <v>103</v>
      </c>
      <c r="U93" s="106">
        <v>102</v>
      </c>
      <c r="V93" s="106">
        <v>102</v>
      </c>
      <c r="W93" s="106">
        <v>101</v>
      </c>
      <c r="X93" s="106">
        <v>102</v>
      </c>
      <c r="Y93" s="106">
        <v>103</v>
      </c>
      <c r="Z93" s="106">
        <v>98</v>
      </c>
      <c r="AA93" s="107" t="s">
        <v>0</v>
      </c>
      <c r="AB93" s="30"/>
    </row>
    <row r="94" spans="2:28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2:28" ht="12.75">
      <c r="B95" s="108" t="s">
        <v>107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2:28" ht="12.75">
      <c r="B96" s="108" t="s">
        <v>0</v>
      </c>
      <c r="C96" s="108" t="s">
        <v>108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2:28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9" spans="2:27" ht="12.75"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2:27" ht="12.75">
      <c r="B100" s="13" t="s">
        <v>65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2" spans="2:27" ht="12.75">
      <c r="B102" s="13" t="s">
        <v>84</v>
      </c>
      <c r="C102" s="182">
        <v>42746.56958333333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2:27" ht="12.75">
      <c r="B103" s="13" t="s">
        <v>85</v>
      </c>
      <c r="C103" s="182">
        <v>42755.449239988426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2:27" ht="12.75">
      <c r="B104" s="13" t="s">
        <v>86</v>
      </c>
      <c r="C104" s="13" t="s">
        <v>87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6" spans="2:27" ht="12.75">
      <c r="B106" s="13" t="s">
        <v>88</v>
      </c>
      <c r="C106" s="13" t="s">
        <v>89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2:27" ht="12.75">
      <c r="B107" s="13" t="s">
        <v>66</v>
      </c>
      <c r="C107" s="13" t="s">
        <v>140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9" spans="2:27" ht="12.75">
      <c r="B109" s="60" t="s">
        <v>67</v>
      </c>
      <c r="C109" s="60" t="s">
        <v>97</v>
      </c>
      <c r="D109" s="60" t="s">
        <v>98</v>
      </c>
      <c r="E109" s="60" t="s">
        <v>99</v>
      </c>
      <c r="F109" s="60" t="s">
        <v>100</v>
      </c>
      <c r="G109" s="60" t="s">
        <v>101</v>
      </c>
      <c r="H109" s="60" t="s">
        <v>68</v>
      </c>
      <c r="I109" s="60" t="s">
        <v>91</v>
      </c>
      <c r="J109" s="60" t="s">
        <v>92</v>
      </c>
      <c r="K109" s="60" t="s">
        <v>93</v>
      </c>
      <c r="L109" s="60" t="s">
        <v>94</v>
      </c>
      <c r="M109" s="60" t="s">
        <v>50</v>
      </c>
      <c r="N109" s="60" t="s">
        <v>51</v>
      </c>
      <c r="O109" s="60" t="s">
        <v>52</v>
      </c>
      <c r="P109" s="60" t="s">
        <v>53</v>
      </c>
      <c r="Q109" s="60" t="s">
        <v>54</v>
      </c>
      <c r="R109" s="60" t="s">
        <v>55</v>
      </c>
      <c r="S109" s="60" t="s">
        <v>56</v>
      </c>
      <c r="T109" s="60" t="s">
        <v>57</v>
      </c>
      <c r="U109" s="60" t="s">
        <v>58</v>
      </c>
      <c r="V109" s="60" t="s">
        <v>59</v>
      </c>
      <c r="W109" s="60" t="s">
        <v>60</v>
      </c>
      <c r="X109" s="60" t="s">
        <v>61</v>
      </c>
      <c r="Y109" s="60" t="s">
        <v>69</v>
      </c>
      <c r="Z109" s="60" t="s">
        <v>70</v>
      </c>
      <c r="AA109" s="60" t="s">
        <v>71</v>
      </c>
    </row>
    <row r="110" spans="2:27" ht="12.75">
      <c r="B110" s="60" t="s">
        <v>72</v>
      </c>
      <c r="C110" s="61" t="s">
        <v>0</v>
      </c>
      <c r="D110" s="61" t="s">
        <v>0</v>
      </c>
      <c r="E110" s="61" t="s">
        <v>0</v>
      </c>
      <c r="F110" s="61" t="s">
        <v>0</v>
      </c>
      <c r="G110" s="61" t="s">
        <v>0</v>
      </c>
      <c r="H110" s="61" t="s">
        <v>0</v>
      </c>
      <c r="I110" s="61" t="s">
        <v>0</v>
      </c>
      <c r="J110" s="61" t="s">
        <v>0</v>
      </c>
      <c r="K110" s="61" t="s">
        <v>0</v>
      </c>
      <c r="L110" s="61" t="s">
        <v>0</v>
      </c>
      <c r="M110" s="300">
        <f>SUM(M112:M139)</f>
        <v>14927394</v>
      </c>
      <c r="N110" s="300">
        <f aca="true" t="shared" si="1" ref="N110:O110">SUM(N112:N139)</f>
        <v>14862204</v>
      </c>
      <c r="O110" s="300">
        <f t="shared" si="1"/>
        <v>14772837</v>
      </c>
      <c r="P110" s="300">
        <f>SUM(P112:P139)</f>
        <v>13188906</v>
      </c>
      <c r="Q110" s="46">
        <v>15551367</v>
      </c>
      <c r="R110" s="46">
        <v>14754956</v>
      </c>
      <c r="S110" s="46">
        <v>14153193</v>
      </c>
      <c r="T110" s="46">
        <v>14187534</v>
      </c>
      <c r="U110" s="46">
        <v>15113622</v>
      </c>
      <c r="V110" s="46">
        <v>14858096</v>
      </c>
      <c r="W110" s="46">
        <v>14681261</v>
      </c>
      <c r="X110" s="46">
        <v>14948400</v>
      </c>
      <c r="Y110" s="46">
        <v>14305634</v>
      </c>
      <c r="Z110" s="46">
        <v>14912519</v>
      </c>
      <c r="AA110" s="300">
        <f>SUM(AA112:AA139)</f>
        <v>15375558</v>
      </c>
    </row>
    <row r="111" spans="2:27" ht="12.75">
      <c r="B111" s="60" t="s">
        <v>95</v>
      </c>
      <c r="C111" s="61" t="s">
        <v>0</v>
      </c>
      <c r="D111" s="61" t="s">
        <v>0</v>
      </c>
      <c r="E111" s="61" t="s">
        <v>0</v>
      </c>
      <c r="F111" s="61" t="s">
        <v>0</v>
      </c>
      <c r="G111" s="61" t="s">
        <v>0</v>
      </c>
      <c r="H111" s="46">
        <v>11447540</v>
      </c>
      <c r="I111" s="61" t="s">
        <v>0</v>
      </c>
      <c r="J111" s="61" t="s">
        <v>0</v>
      </c>
      <c r="K111" s="61" t="s">
        <v>0</v>
      </c>
      <c r="L111" s="61" t="s">
        <v>0</v>
      </c>
      <c r="M111" s="46">
        <v>12042766</v>
      </c>
      <c r="N111" s="46">
        <v>11566789</v>
      </c>
      <c r="O111" s="46">
        <v>11726695</v>
      </c>
      <c r="P111" s="46">
        <v>10487524</v>
      </c>
      <c r="Q111" s="46">
        <v>12010020</v>
      </c>
      <c r="R111" s="46">
        <v>11474998</v>
      </c>
      <c r="S111" s="46">
        <v>11192925</v>
      </c>
      <c r="T111" s="46">
        <v>11268255</v>
      </c>
      <c r="U111" s="46">
        <v>11712654</v>
      </c>
      <c r="V111" s="46">
        <v>11553958</v>
      </c>
      <c r="W111" s="46">
        <v>11275987</v>
      </c>
      <c r="X111" s="46">
        <v>11285756</v>
      </c>
      <c r="Y111" s="46">
        <v>11068012</v>
      </c>
      <c r="Z111" s="46">
        <v>11288563</v>
      </c>
      <c r="AA111" s="300">
        <f>SUM(AA112+AA115+AA116+AA118+AA119+AA120+AA121+AA123+AA127+AA130+AA131+AA133+AA137+AA138+AA139)</f>
        <v>11433604</v>
      </c>
    </row>
    <row r="112" spans="2:28" ht="12.75">
      <c r="B112" s="60" t="s">
        <v>31</v>
      </c>
      <c r="C112" s="46">
        <v>211168</v>
      </c>
      <c r="D112" s="46">
        <v>216747</v>
      </c>
      <c r="E112" s="46">
        <v>226789</v>
      </c>
      <c r="F112" s="46">
        <v>230393</v>
      </c>
      <c r="G112" s="46">
        <v>231198</v>
      </c>
      <c r="H112" s="46">
        <v>226812</v>
      </c>
      <c r="I112" s="46">
        <v>226843</v>
      </c>
      <c r="J112" s="46">
        <v>238107</v>
      </c>
      <c r="K112" s="46">
        <v>235497</v>
      </c>
      <c r="L112" s="46">
        <v>239036</v>
      </c>
      <c r="M112" s="46">
        <v>236770</v>
      </c>
      <c r="N112" s="46">
        <v>228084</v>
      </c>
      <c r="O112" s="46">
        <v>238950</v>
      </c>
      <c r="P112" s="46">
        <v>237726</v>
      </c>
      <c r="Q112" s="46">
        <v>240546</v>
      </c>
      <c r="R112" s="46">
        <v>230112</v>
      </c>
      <c r="S112" s="46">
        <v>223551</v>
      </c>
      <c r="T112" s="46">
        <v>229386</v>
      </c>
      <c r="U112" s="46">
        <v>238873</v>
      </c>
      <c r="V112" s="46">
        <v>244484</v>
      </c>
      <c r="W112" s="46">
        <v>233247</v>
      </c>
      <c r="X112" s="46">
        <v>227943</v>
      </c>
      <c r="Y112" s="46">
        <v>224847</v>
      </c>
      <c r="Z112" s="46">
        <v>230342</v>
      </c>
      <c r="AA112" s="46">
        <v>236521</v>
      </c>
      <c r="AB112" s="21" t="s">
        <v>31</v>
      </c>
    </row>
    <row r="113" spans="2:28" ht="12.75">
      <c r="B113" s="60" t="s">
        <v>32</v>
      </c>
      <c r="C113" s="46">
        <v>304991</v>
      </c>
      <c r="D113" s="46">
        <v>301785</v>
      </c>
      <c r="E113" s="46">
        <v>242649</v>
      </c>
      <c r="F113" s="46">
        <v>213264</v>
      </c>
      <c r="G113" s="46">
        <v>219820</v>
      </c>
      <c r="H113" s="46">
        <v>228374</v>
      </c>
      <c r="I113" s="46">
        <v>155777</v>
      </c>
      <c r="J113" s="46">
        <v>204218</v>
      </c>
      <c r="K113" s="46">
        <v>205771</v>
      </c>
      <c r="L113" s="46">
        <v>196508</v>
      </c>
      <c r="M113" s="46">
        <v>187862</v>
      </c>
      <c r="N113" s="46">
        <v>203869</v>
      </c>
      <c r="O113" s="46">
        <v>228182</v>
      </c>
      <c r="P113" s="46">
        <v>164178</v>
      </c>
      <c r="Q113" s="46">
        <v>254456</v>
      </c>
      <c r="R113" s="46">
        <v>213919</v>
      </c>
      <c r="S113" s="46">
        <v>206303</v>
      </c>
      <c r="T113" s="46">
        <v>167899</v>
      </c>
      <c r="U113" s="46">
        <v>259752</v>
      </c>
      <c r="V113" s="46">
        <v>239360</v>
      </c>
      <c r="W113" s="46">
        <v>283608</v>
      </c>
      <c r="X113" s="46">
        <v>283233</v>
      </c>
      <c r="Y113" s="46">
        <v>259045</v>
      </c>
      <c r="Z113" s="46">
        <v>323743</v>
      </c>
      <c r="AA113" s="46">
        <v>339788</v>
      </c>
      <c r="AB113" s="21" t="s">
        <v>32</v>
      </c>
    </row>
    <row r="114" spans="2:28" ht="12.75">
      <c r="B114" s="60" t="s">
        <v>20</v>
      </c>
      <c r="C114" s="46">
        <v>424259</v>
      </c>
      <c r="D114" s="46">
        <v>418595</v>
      </c>
      <c r="E114" s="46">
        <v>330892</v>
      </c>
      <c r="F114" s="46">
        <v>343586</v>
      </c>
      <c r="G114" s="46">
        <v>328771</v>
      </c>
      <c r="H114" s="46">
        <v>331057</v>
      </c>
      <c r="I114" s="46">
        <v>327089</v>
      </c>
      <c r="J114" s="46">
        <v>320841</v>
      </c>
      <c r="K114" s="46">
        <v>304791</v>
      </c>
      <c r="L114" s="46">
        <v>317511</v>
      </c>
      <c r="M114" s="46">
        <v>294013</v>
      </c>
      <c r="N114" s="46">
        <v>311517</v>
      </c>
      <c r="O114" s="46">
        <v>271011</v>
      </c>
      <c r="P114" s="46">
        <v>220897</v>
      </c>
      <c r="Q114" s="46">
        <v>316990</v>
      </c>
      <c r="R114" s="46">
        <v>290095</v>
      </c>
      <c r="S114" s="46">
        <v>266164</v>
      </c>
      <c r="T114" s="46">
        <v>276575</v>
      </c>
      <c r="U114" s="46">
        <v>302329</v>
      </c>
      <c r="V114" s="46">
        <v>297467</v>
      </c>
      <c r="W114" s="46">
        <v>275592</v>
      </c>
      <c r="X114" s="46">
        <v>316954</v>
      </c>
      <c r="Y114" s="46">
        <v>280719</v>
      </c>
      <c r="Z114" s="46">
        <v>310487</v>
      </c>
      <c r="AA114" s="46">
        <v>354301</v>
      </c>
      <c r="AB114" s="21" t="s">
        <v>20</v>
      </c>
    </row>
    <row r="115" spans="2:28" ht="12.75">
      <c r="B115" s="60" t="s">
        <v>33</v>
      </c>
      <c r="C115" s="46">
        <v>330455</v>
      </c>
      <c r="D115" s="46">
        <v>310224</v>
      </c>
      <c r="E115" s="46">
        <v>251579</v>
      </c>
      <c r="F115" s="46">
        <v>288674</v>
      </c>
      <c r="G115" s="46">
        <v>272471</v>
      </c>
      <c r="H115" s="46">
        <v>290194</v>
      </c>
      <c r="I115" s="46">
        <v>281780</v>
      </c>
      <c r="J115" s="46">
        <v>292317</v>
      </c>
      <c r="K115" s="46">
        <v>297931</v>
      </c>
      <c r="L115" s="46">
        <v>279184</v>
      </c>
      <c r="M115" s="46">
        <v>283196</v>
      </c>
      <c r="N115" s="46">
        <v>284496</v>
      </c>
      <c r="O115" s="46">
        <v>265473</v>
      </c>
      <c r="P115" s="46">
        <v>270263</v>
      </c>
      <c r="Q115" s="46">
        <v>267505</v>
      </c>
      <c r="R115" s="46">
        <v>284832</v>
      </c>
      <c r="S115" s="46">
        <v>281080</v>
      </c>
      <c r="T115" s="46">
        <v>283419</v>
      </c>
      <c r="U115" s="46">
        <v>301386</v>
      </c>
      <c r="V115" s="46">
        <v>333304</v>
      </c>
      <c r="W115" s="46">
        <v>310683</v>
      </c>
      <c r="X115" s="46">
        <v>312709</v>
      </c>
      <c r="Y115" s="46">
        <v>319439</v>
      </c>
      <c r="Z115" s="46">
        <v>316336</v>
      </c>
      <c r="AA115" s="46">
        <v>325863</v>
      </c>
      <c r="AB115" s="21" t="s">
        <v>33</v>
      </c>
    </row>
    <row r="116" spans="2:28" ht="12.75">
      <c r="B116" s="60" t="s">
        <v>73</v>
      </c>
      <c r="C116" s="46">
        <v>2070443</v>
      </c>
      <c r="D116" s="46">
        <v>2031551</v>
      </c>
      <c r="E116" s="46">
        <v>1869574</v>
      </c>
      <c r="F116" s="46">
        <v>2008904</v>
      </c>
      <c r="G116" s="46">
        <v>1945913</v>
      </c>
      <c r="H116" s="46">
        <v>2006076</v>
      </c>
      <c r="I116" s="46">
        <v>2035526</v>
      </c>
      <c r="J116" s="46">
        <v>2125071</v>
      </c>
      <c r="K116" s="46">
        <v>2158685</v>
      </c>
      <c r="L116" s="46">
        <v>2138509</v>
      </c>
      <c r="M116" s="46">
        <v>2147881</v>
      </c>
      <c r="N116" s="46">
        <v>2215226</v>
      </c>
      <c r="O116" s="46">
        <v>2089351</v>
      </c>
      <c r="P116" s="46">
        <v>1774097</v>
      </c>
      <c r="Q116" s="46">
        <v>2286595</v>
      </c>
      <c r="R116" s="46">
        <v>2196576</v>
      </c>
      <c r="S116" s="46">
        <v>2034981</v>
      </c>
      <c r="T116" s="46">
        <v>2104272</v>
      </c>
      <c r="U116" s="46">
        <v>2203551</v>
      </c>
      <c r="V116" s="46">
        <v>2240736</v>
      </c>
      <c r="W116" s="46">
        <v>2035083</v>
      </c>
      <c r="X116" s="46">
        <v>1976350</v>
      </c>
      <c r="Y116" s="46">
        <v>2069860</v>
      </c>
      <c r="Z116" s="46">
        <v>2078314</v>
      </c>
      <c r="AA116" s="299">
        <v>2078314</v>
      </c>
      <c r="AB116" s="21" t="s">
        <v>73</v>
      </c>
    </row>
    <row r="117" spans="2:28" ht="12.75">
      <c r="B117" s="60" t="s">
        <v>34</v>
      </c>
      <c r="C117" s="61" t="s">
        <v>0</v>
      </c>
      <c r="D117" s="61" t="s">
        <v>0</v>
      </c>
      <c r="E117" s="61" t="s">
        <v>0</v>
      </c>
      <c r="F117" s="61" t="s">
        <v>0</v>
      </c>
      <c r="G117" s="61" t="s">
        <v>0</v>
      </c>
      <c r="H117" s="61" t="s">
        <v>0</v>
      </c>
      <c r="I117" s="61" t="s">
        <v>0</v>
      </c>
      <c r="J117" s="61" t="s">
        <v>0</v>
      </c>
      <c r="K117" s="61" t="s">
        <v>0</v>
      </c>
      <c r="L117" s="61" t="s">
        <v>0</v>
      </c>
      <c r="M117" s="299">
        <v>31398</v>
      </c>
      <c r="N117" s="299">
        <v>31398</v>
      </c>
      <c r="O117" s="299">
        <v>31398</v>
      </c>
      <c r="P117" s="299">
        <v>31398</v>
      </c>
      <c r="Q117" s="46">
        <v>31398</v>
      </c>
      <c r="R117" s="46">
        <v>38406</v>
      </c>
      <c r="S117" s="46">
        <v>29836</v>
      </c>
      <c r="T117" s="46">
        <v>41583</v>
      </c>
      <c r="U117" s="46">
        <v>39844</v>
      </c>
      <c r="V117" s="46">
        <v>39405</v>
      </c>
      <c r="W117" s="46">
        <v>36511</v>
      </c>
      <c r="X117" s="46">
        <v>38571</v>
      </c>
      <c r="Y117" s="46">
        <v>47734</v>
      </c>
      <c r="Z117" s="46">
        <v>46337</v>
      </c>
      <c r="AA117" s="46">
        <v>50749</v>
      </c>
      <c r="AB117" s="21" t="s">
        <v>34</v>
      </c>
    </row>
    <row r="118" spans="2:28" ht="12.75">
      <c r="B118" s="60" t="s">
        <v>35</v>
      </c>
      <c r="C118" s="46">
        <v>688785</v>
      </c>
      <c r="D118" s="46">
        <v>688729</v>
      </c>
      <c r="E118" s="46">
        <v>685141</v>
      </c>
      <c r="F118" s="46">
        <v>674297</v>
      </c>
      <c r="G118" s="46">
        <v>673518</v>
      </c>
      <c r="H118" s="46">
        <v>676229</v>
      </c>
      <c r="I118" s="46">
        <v>674014</v>
      </c>
      <c r="J118" s="46">
        <v>682934</v>
      </c>
      <c r="K118" s="46">
        <v>680172</v>
      </c>
      <c r="L118" s="46">
        <v>683619</v>
      </c>
      <c r="M118" s="46">
        <v>690217</v>
      </c>
      <c r="N118" s="46">
        <v>681798</v>
      </c>
      <c r="O118" s="46">
        <v>670977</v>
      </c>
      <c r="P118" s="46">
        <v>671677</v>
      </c>
      <c r="Q118" s="46">
        <v>670050</v>
      </c>
      <c r="R118" s="46">
        <v>662770</v>
      </c>
      <c r="S118" s="46">
        <v>658978</v>
      </c>
      <c r="T118" s="46">
        <v>660373</v>
      </c>
      <c r="U118" s="46">
        <v>723346</v>
      </c>
      <c r="V118" s="46">
        <v>713678</v>
      </c>
      <c r="W118" s="46">
        <v>712278</v>
      </c>
      <c r="X118" s="46">
        <v>716724</v>
      </c>
      <c r="Y118" s="46">
        <v>703588</v>
      </c>
      <c r="Z118" s="46">
        <v>700308</v>
      </c>
      <c r="AA118" s="299">
        <v>700308</v>
      </c>
      <c r="AB118" s="21" t="s">
        <v>35</v>
      </c>
    </row>
    <row r="119" spans="2:28" ht="12.75">
      <c r="B119" s="60" t="s">
        <v>36</v>
      </c>
      <c r="C119" s="46">
        <v>213774</v>
      </c>
      <c r="D119" s="46">
        <v>275253</v>
      </c>
      <c r="E119" s="46">
        <v>251435</v>
      </c>
      <c r="F119" s="46">
        <v>226238</v>
      </c>
      <c r="G119" s="46">
        <v>251169</v>
      </c>
      <c r="H119" s="46">
        <v>233551</v>
      </c>
      <c r="I119" s="46">
        <v>231391</v>
      </c>
      <c r="J119" s="46">
        <v>239367</v>
      </c>
      <c r="K119" s="46">
        <v>232879</v>
      </c>
      <c r="L119" s="46">
        <v>231720</v>
      </c>
      <c r="M119" s="46">
        <v>224016</v>
      </c>
      <c r="N119" s="46">
        <v>216476</v>
      </c>
      <c r="O119" s="46">
        <v>201875</v>
      </c>
      <c r="P119" s="46">
        <v>192381</v>
      </c>
      <c r="Q119" s="46">
        <v>213805</v>
      </c>
      <c r="R119" s="46">
        <v>213091</v>
      </c>
      <c r="S119" s="46">
        <v>184067</v>
      </c>
      <c r="T119" s="46">
        <v>176707</v>
      </c>
      <c r="U119" s="46">
        <v>202398</v>
      </c>
      <c r="V119" s="46">
        <v>205028</v>
      </c>
      <c r="W119" s="46">
        <v>207595</v>
      </c>
      <c r="X119" s="46">
        <v>234063</v>
      </c>
      <c r="Y119" s="46">
        <v>233125</v>
      </c>
      <c r="Z119" s="46">
        <v>220645</v>
      </c>
      <c r="AA119" s="46">
        <v>219932</v>
      </c>
      <c r="AB119" s="21" t="s">
        <v>36</v>
      </c>
    </row>
    <row r="120" spans="2:28" ht="12.75">
      <c r="B120" s="60" t="s">
        <v>37</v>
      </c>
      <c r="C120" s="46">
        <v>1130000</v>
      </c>
      <c r="D120" s="46">
        <v>1089351</v>
      </c>
      <c r="E120" s="46">
        <v>1015605</v>
      </c>
      <c r="F120" s="46">
        <v>1053114</v>
      </c>
      <c r="G120" s="46">
        <v>1023804</v>
      </c>
      <c r="H120" s="46">
        <v>896174</v>
      </c>
      <c r="I120" s="46">
        <v>1200771</v>
      </c>
      <c r="J120" s="46">
        <v>1157484</v>
      </c>
      <c r="K120" s="46">
        <v>1222945</v>
      </c>
      <c r="L120" s="46">
        <v>1006147</v>
      </c>
      <c r="M120" s="46">
        <v>1104247</v>
      </c>
      <c r="N120" s="46">
        <v>994325</v>
      </c>
      <c r="O120" s="46">
        <v>1024558</v>
      </c>
      <c r="P120" s="46">
        <v>1049116</v>
      </c>
      <c r="Q120" s="46">
        <v>1103483</v>
      </c>
      <c r="R120" s="46">
        <v>896944</v>
      </c>
      <c r="S120" s="46">
        <v>989438</v>
      </c>
      <c r="T120" s="46">
        <v>1079886</v>
      </c>
      <c r="U120" s="46">
        <v>1042169</v>
      </c>
      <c r="V120" s="46">
        <v>958375</v>
      </c>
      <c r="W120" s="46">
        <v>1011297</v>
      </c>
      <c r="X120" s="46">
        <v>1118294</v>
      </c>
      <c r="Y120" s="46">
        <v>971889</v>
      </c>
      <c r="Z120" s="46">
        <v>1165016</v>
      </c>
      <c r="AA120" s="46">
        <v>1017257</v>
      </c>
      <c r="AB120" s="21" t="s">
        <v>37</v>
      </c>
    </row>
    <row r="121" spans="2:28" ht="12.75">
      <c r="B121" s="60" t="s">
        <v>22</v>
      </c>
      <c r="C121" s="46">
        <v>3027598</v>
      </c>
      <c r="D121" s="46">
        <v>3209059</v>
      </c>
      <c r="E121" s="46">
        <v>3269954</v>
      </c>
      <c r="F121" s="46">
        <v>3162115</v>
      </c>
      <c r="G121" s="46">
        <v>3151881</v>
      </c>
      <c r="H121" s="46">
        <v>3142508</v>
      </c>
      <c r="I121" s="46">
        <v>3152193</v>
      </c>
      <c r="J121" s="46">
        <v>3278301</v>
      </c>
      <c r="K121" s="46">
        <v>3390284</v>
      </c>
      <c r="L121" s="46">
        <v>3325288</v>
      </c>
      <c r="M121" s="46">
        <v>3351884</v>
      </c>
      <c r="N121" s="46">
        <v>3198341</v>
      </c>
      <c r="O121" s="46">
        <v>3336842</v>
      </c>
      <c r="P121" s="46">
        <v>2669872</v>
      </c>
      <c r="Q121" s="46">
        <v>3271370</v>
      </c>
      <c r="R121" s="46">
        <v>3169671</v>
      </c>
      <c r="S121" s="46">
        <v>3125008</v>
      </c>
      <c r="T121" s="46">
        <v>3073360</v>
      </c>
      <c r="U121" s="46">
        <v>3254200</v>
      </c>
      <c r="V121" s="46">
        <v>3279522</v>
      </c>
      <c r="W121" s="46">
        <v>3215781</v>
      </c>
      <c r="X121" s="46">
        <v>3074405</v>
      </c>
      <c r="Y121" s="46">
        <v>3135765</v>
      </c>
      <c r="Z121" s="46">
        <v>3098203</v>
      </c>
      <c r="AA121" s="46">
        <v>3209900</v>
      </c>
      <c r="AB121" s="21" t="s">
        <v>22</v>
      </c>
    </row>
    <row r="122" spans="2:28" ht="12.75">
      <c r="B122" s="60" t="s">
        <v>38</v>
      </c>
      <c r="C122" s="61" t="s">
        <v>0</v>
      </c>
      <c r="D122" s="61" t="s">
        <v>0</v>
      </c>
      <c r="E122" s="61" t="s">
        <v>0</v>
      </c>
      <c r="F122" s="61" t="s">
        <v>0</v>
      </c>
      <c r="G122" s="61" t="s">
        <v>0</v>
      </c>
      <c r="H122" s="61" t="s">
        <v>0</v>
      </c>
      <c r="I122" s="61" t="s">
        <v>0</v>
      </c>
      <c r="J122" s="61" t="s">
        <v>0</v>
      </c>
      <c r="K122" s="61" t="s">
        <v>0</v>
      </c>
      <c r="L122" s="61" t="s">
        <v>0</v>
      </c>
      <c r="M122" s="46">
        <v>65915</v>
      </c>
      <c r="N122" s="46">
        <v>77594</v>
      </c>
      <c r="O122" s="46">
        <v>86009</v>
      </c>
      <c r="P122" s="46">
        <v>63501</v>
      </c>
      <c r="Q122" s="46">
        <v>84751</v>
      </c>
      <c r="R122" s="46">
        <v>87483</v>
      </c>
      <c r="S122" s="46">
        <v>92386</v>
      </c>
      <c r="T122" s="46">
        <v>80807</v>
      </c>
      <c r="U122" s="46">
        <v>109338</v>
      </c>
      <c r="V122" s="46">
        <v>101182</v>
      </c>
      <c r="W122" s="46">
        <v>93917</v>
      </c>
      <c r="X122" s="46">
        <v>89780</v>
      </c>
      <c r="Y122" s="46">
        <v>79996</v>
      </c>
      <c r="Z122" s="46">
        <v>96496</v>
      </c>
      <c r="AA122" s="46">
        <v>89661</v>
      </c>
      <c r="AB122" s="21" t="s">
        <v>38</v>
      </c>
    </row>
    <row r="123" spans="2:28" ht="12.75">
      <c r="B123" s="60" t="s">
        <v>39</v>
      </c>
      <c r="C123" s="46">
        <v>1253503</v>
      </c>
      <c r="D123" s="46">
        <v>1387100</v>
      </c>
      <c r="E123" s="46">
        <v>1324102</v>
      </c>
      <c r="F123" s="46">
        <v>1275465</v>
      </c>
      <c r="G123" s="46">
        <v>1267260</v>
      </c>
      <c r="H123" s="46">
        <v>1246128</v>
      </c>
      <c r="I123" s="46">
        <v>1212782</v>
      </c>
      <c r="J123" s="46">
        <v>1248960</v>
      </c>
      <c r="K123" s="46">
        <v>1268917</v>
      </c>
      <c r="L123" s="46">
        <v>1296571</v>
      </c>
      <c r="M123" s="46">
        <v>1224128</v>
      </c>
      <c r="N123" s="46">
        <v>1213972</v>
      </c>
      <c r="O123" s="46">
        <v>1207183</v>
      </c>
      <c r="P123" s="46">
        <v>1085791</v>
      </c>
      <c r="Q123" s="46">
        <v>1297048</v>
      </c>
      <c r="R123" s="46">
        <v>1252035</v>
      </c>
      <c r="S123" s="46">
        <v>1148480</v>
      </c>
      <c r="T123" s="46">
        <v>1169949</v>
      </c>
      <c r="U123" s="46">
        <v>1163840</v>
      </c>
      <c r="V123" s="46">
        <v>1089005</v>
      </c>
      <c r="W123" s="46">
        <v>1101708</v>
      </c>
      <c r="X123" s="46">
        <v>1146858</v>
      </c>
      <c r="Y123" s="46">
        <v>1042543</v>
      </c>
      <c r="Z123" s="46">
        <v>1074107</v>
      </c>
      <c r="AA123" s="46">
        <v>1100636</v>
      </c>
      <c r="AB123" s="21" t="s">
        <v>39</v>
      </c>
    </row>
    <row r="124" spans="2:28" ht="12.75">
      <c r="B124" s="60" t="s">
        <v>40</v>
      </c>
      <c r="C124" s="46">
        <v>7002</v>
      </c>
      <c r="D124" s="46">
        <v>5390</v>
      </c>
      <c r="E124" s="46">
        <v>8418</v>
      </c>
      <c r="F124" s="46">
        <v>8855</v>
      </c>
      <c r="G124" s="46">
        <v>7191</v>
      </c>
      <c r="H124" s="46">
        <v>7763</v>
      </c>
      <c r="I124" s="46">
        <v>7457</v>
      </c>
      <c r="J124" s="46">
        <v>5201</v>
      </c>
      <c r="K124" s="46">
        <v>5586</v>
      </c>
      <c r="L124" s="46">
        <v>6824</v>
      </c>
      <c r="M124" s="46">
        <v>5100</v>
      </c>
      <c r="N124" s="46">
        <v>6570</v>
      </c>
      <c r="O124" s="46">
        <v>7202</v>
      </c>
      <c r="P124" s="46">
        <v>7363</v>
      </c>
      <c r="Q124" s="46">
        <v>6623</v>
      </c>
      <c r="R124" s="46">
        <v>5357</v>
      </c>
      <c r="S124" s="46">
        <v>5143</v>
      </c>
      <c r="T124" s="46">
        <v>5316</v>
      </c>
      <c r="U124" s="46">
        <v>2375</v>
      </c>
      <c r="V124" s="46">
        <v>4883</v>
      </c>
      <c r="W124" s="46">
        <v>5678</v>
      </c>
      <c r="X124" s="46">
        <v>5215</v>
      </c>
      <c r="Y124" s="46">
        <v>5502</v>
      </c>
      <c r="Z124" s="46">
        <v>4315</v>
      </c>
      <c r="AA124" s="46">
        <v>2536</v>
      </c>
      <c r="AB124" s="21" t="s">
        <v>40</v>
      </c>
    </row>
    <row r="125" spans="2:28" ht="12.75">
      <c r="B125" s="60" t="s">
        <v>41</v>
      </c>
      <c r="C125" s="46">
        <v>139756</v>
      </c>
      <c r="D125" s="46">
        <v>132636</v>
      </c>
      <c r="E125" s="46">
        <v>120883</v>
      </c>
      <c r="F125" s="46">
        <v>106704</v>
      </c>
      <c r="G125" s="46">
        <v>94207</v>
      </c>
      <c r="H125" s="46">
        <v>85420</v>
      </c>
      <c r="I125" s="46">
        <v>89764</v>
      </c>
      <c r="J125" s="46">
        <v>86497</v>
      </c>
      <c r="K125" s="46">
        <v>90532</v>
      </c>
      <c r="L125" s="46">
        <v>76381</v>
      </c>
      <c r="M125" s="46">
        <v>79106</v>
      </c>
      <c r="N125" s="46">
        <v>70692</v>
      </c>
      <c r="O125" s="46">
        <v>80451</v>
      </c>
      <c r="P125" s="46">
        <v>76525</v>
      </c>
      <c r="Q125" s="46">
        <v>80069</v>
      </c>
      <c r="R125" s="46">
        <v>88449</v>
      </c>
      <c r="S125" s="46">
        <v>85689</v>
      </c>
      <c r="T125" s="46">
        <v>93472</v>
      </c>
      <c r="U125" s="46">
        <v>98892</v>
      </c>
      <c r="V125" s="46">
        <v>91224</v>
      </c>
      <c r="W125" s="46">
        <v>88455</v>
      </c>
      <c r="X125" s="46">
        <v>89392</v>
      </c>
      <c r="Y125" s="46">
        <v>104355</v>
      </c>
      <c r="Z125" s="46">
        <v>101748</v>
      </c>
      <c r="AA125" s="46">
        <v>107055</v>
      </c>
      <c r="AB125" s="21" t="s">
        <v>41</v>
      </c>
    </row>
    <row r="126" spans="2:28" ht="12.75">
      <c r="B126" s="60" t="s">
        <v>42</v>
      </c>
      <c r="C126" s="46">
        <v>127601</v>
      </c>
      <c r="D126" s="46">
        <v>124636</v>
      </c>
      <c r="E126" s="46">
        <v>90024</v>
      </c>
      <c r="F126" s="46">
        <v>106833</v>
      </c>
      <c r="G126" s="46">
        <v>88087</v>
      </c>
      <c r="H126" s="46">
        <v>87165</v>
      </c>
      <c r="I126" s="46">
        <v>105696</v>
      </c>
      <c r="J126" s="46">
        <v>113602</v>
      </c>
      <c r="K126" s="46">
        <v>107872</v>
      </c>
      <c r="L126" s="46">
        <v>90952</v>
      </c>
      <c r="M126" s="46">
        <v>99981</v>
      </c>
      <c r="N126" s="46">
        <v>123860</v>
      </c>
      <c r="O126" s="46">
        <v>127658</v>
      </c>
      <c r="P126" s="46">
        <v>124395</v>
      </c>
      <c r="Q126" s="46">
        <v>128330</v>
      </c>
      <c r="R126" s="46">
        <v>139100</v>
      </c>
      <c r="S126" s="46">
        <v>106350</v>
      </c>
      <c r="T126" s="46">
        <v>169858</v>
      </c>
      <c r="U126" s="46">
        <v>143629</v>
      </c>
      <c r="V126" s="46">
        <v>150259</v>
      </c>
      <c r="W126" s="46">
        <v>137288</v>
      </c>
      <c r="X126" s="46">
        <v>146807</v>
      </c>
      <c r="Y126" s="46">
        <v>179370</v>
      </c>
      <c r="Z126" s="46">
        <v>172827</v>
      </c>
      <c r="AA126" s="46">
        <v>192611</v>
      </c>
      <c r="AB126" s="21" t="s">
        <v>42</v>
      </c>
    </row>
    <row r="127" spans="2:28" ht="12.75">
      <c r="B127" s="60" t="s">
        <v>29</v>
      </c>
      <c r="C127" s="46">
        <v>16711</v>
      </c>
      <c r="D127" s="46">
        <v>16346</v>
      </c>
      <c r="E127" s="46">
        <v>17621</v>
      </c>
      <c r="F127" s="46">
        <v>17282</v>
      </c>
      <c r="G127" s="46">
        <v>16560</v>
      </c>
      <c r="H127" s="46">
        <v>16736</v>
      </c>
      <c r="I127" s="46">
        <v>17063</v>
      </c>
      <c r="J127" s="46">
        <v>16417</v>
      </c>
      <c r="K127" s="46">
        <v>16917</v>
      </c>
      <c r="L127" s="46">
        <v>16216</v>
      </c>
      <c r="M127" s="46">
        <v>16157</v>
      </c>
      <c r="N127" s="46">
        <v>16152</v>
      </c>
      <c r="O127" s="46">
        <v>15201</v>
      </c>
      <c r="P127" s="46">
        <v>14974</v>
      </c>
      <c r="Q127" s="46">
        <v>15927</v>
      </c>
      <c r="R127" s="46">
        <v>15691</v>
      </c>
      <c r="S127" s="46">
        <v>15683</v>
      </c>
      <c r="T127" s="46">
        <v>15886</v>
      </c>
      <c r="U127" s="46">
        <v>16416</v>
      </c>
      <c r="V127" s="46">
        <v>16592</v>
      </c>
      <c r="W127" s="46">
        <v>15839</v>
      </c>
      <c r="X127" s="46">
        <v>15400</v>
      </c>
      <c r="Y127" s="46">
        <v>15875</v>
      </c>
      <c r="Z127" s="46">
        <v>16026</v>
      </c>
      <c r="AA127" s="46">
        <v>16085</v>
      </c>
      <c r="AB127" s="21" t="s">
        <v>29</v>
      </c>
    </row>
    <row r="128" spans="2:28" ht="12.75">
      <c r="B128" s="60" t="s">
        <v>26</v>
      </c>
      <c r="C128" s="61" t="s">
        <v>0</v>
      </c>
      <c r="D128" s="61" t="s">
        <v>0</v>
      </c>
      <c r="E128" s="61" t="s">
        <v>0</v>
      </c>
      <c r="F128" s="61" t="s">
        <v>0</v>
      </c>
      <c r="G128" s="61" t="s">
        <v>0</v>
      </c>
      <c r="H128" s="61" t="s">
        <v>0</v>
      </c>
      <c r="I128" s="61" t="s">
        <v>0</v>
      </c>
      <c r="J128" s="61" t="s">
        <v>0</v>
      </c>
      <c r="K128" s="61" t="s">
        <v>0</v>
      </c>
      <c r="L128" s="61" t="s">
        <v>0</v>
      </c>
      <c r="M128" s="46">
        <v>244058</v>
      </c>
      <c r="N128" s="46">
        <v>340774</v>
      </c>
      <c r="O128" s="46">
        <v>280870</v>
      </c>
      <c r="P128" s="46">
        <v>228983</v>
      </c>
      <c r="Q128" s="46">
        <v>396793</v>
      </c>
      <c r="R128" s="46">
        <v>368382</v>
      </c>
      <c r="S128" s="46">
        <v>340773</v>
      </c>
      <c r="T128" s="46">
        <v>271333</v>
      </c>
      <c r="U128" s="46">
        <v>406547</v>
      </c>
      <c r="V128" s="46">
        <v>334524</v>
      </c>
      <c r="W128" s="46">
        <v>296532</v>
      </c>
      <c r="X128" s="46">
        <v>333903</v>
      </c>
      <c r="Y128" s="46">
        <v>279432</v>
      </c>
      <c r="Z128" s="46">
        <v>343709</v>
      </c>
      <c r="AA128" s="46">
        <v>397509</v>
      </c>
      <c r="AB128" s="21" t="s">
        <v>26</v>
      </c>
    </row>
    <row r="129" spans="2:28" ht="12.75">
      <c r="B129" s="60" t="s">
        <v>43</v>
      </c>
      <c r="C129" s="46">
        <v>1456</v>
      </c>
      <c r="D129" s="46">
        <v>1415</v>
      </c>
      <c r="E129" s="46">
        <v>1499</v>
      </c>
      <c r="F129" s="46">
        <v>1443</v>
      </c>
      <c r="G129" s="46">
        <v>1407</v>
      </c>
      <c r="H129" s="46">
        <v>1435</v>
      </c>
      <c r="I129" s="46">
        <v>1406</v>
      </c>
      <c r="J129" s="46">
        <v>1482</v>
      </c>
      <c r="K129" s="46">
        <v>1516</v>
      </c>
      <c r="L129" s="46">
        <v>1510</v>
      </c>
      <c r="M129" s="46">
        <v>1371</v>
      </c>
      <c r="N129" s="46">
        <v>1212</v>
      </c>
      <c r="O129" s="46">
        <v>1446</v>
      </c>
      <c r="P129" s="46">
        <v>1648</v>
      </c>
      <c r="Q129" s="46">
        <v>1089</v>
      </c>
      <c r="R129" s="46">
        <v>1291</v>
      </c>
      <c r="S129" s="46">
        <v>1297</v>
      </c>
      <c r="T129" s="46">
        <v>1272</v>
      </c>
      <c r="U129" s="46">
        <v>1336</v>
      </c>
      <c r="V129" s="46">
        <v>1394</v>
      </c>
      <c r="W129" s="46">
        <v>1449</v>
      </c>
      <c r="X129" s="46">
        <v>1599</v>
      </c>
      <c r="Y129" s="46">
        <v>1468</v>
      </c>
      <c r="Z129" s="46">
        <v>1439</v>
      </c>
      <c r="AA129" s="46">
        <v>1403</v>
      </c>
      <c r="AB129" s="21" t="s">
        <v>43</v>
      </c>
    </row>
    <row r="130" spans="2:28" ht="12.75">
      <c r="B130" s="60" t="s">
        <v>18</v>
      </c>
      <c r="C130" s="46">
        <v>501498</v>
      </c>
      <c r="D130" s="46">
        <v>493958</v>
      </c>
      <c r="E130" s="46">
        <v>526785</v>
      </c>
      <c r="F130" s="46">
        <v>515366</v>
      </c>
      <c r="G130" s="46">
        <v>450728</v>
      </c>
      <c r="H130" s="46">
        <v>450313</v>
      </c>
      <c r="I130" s="46">
        <v>473128</v>
      </c>
      <c r="J130" s="46">
        <v>486327</v>
      </c>
      <c r="K130" s="46">
        <v>409822</v>
      </c>
      <c r="L130" s="46">
        <v>420413</v>
      </c>
      <c r="M130" s="46">
        <v>410314</v>
      </c>
      <c r="N130" s="46">
        <v>399020</v>
      </c>
      <c r="O130" s="46">
        <v>413921</v>
      </c>
      <c r="P130" s="46">
        <v>339756</v>
      </c>
      <c r="Q130" s="46">
        <v>374976</v>
      </c>
      <c r="R130" s="46">
        <v>363250</v>
      </c>
      <c r="S130" s="46">
        <v>371674</v>
      </c>
      <c r="T130" s="46">
        <v>367665</v>
      </c>
      <c r="U130" s="46">
        <v>374374</v>
      </c>
      <c r="V130" s="46">
        <v>360939</v>
      </c>
      <c r="W130" s="46">
        <v>360460</v>
      </c>
      <c r="X130" s="46">
        <v>354483</v>
      </c>
      <c r="Y130" s="46">
        <v>335317</v>
      </c>
      <c r="Z130" s="46">
        <v>355400</v>
      </c>
      <c r="AA130" s="46">
        <v>382635</v>
      </c>
      <c r="AB130" s="21" t="s">
        <v>18</v>
      </c>
    </row>
    <row r="131" spans="2:28" ht="12.75">
      <c r="B131" s="60" t="s">
        <v>44</v>
      </c>
      <c r="C131" s="46">
        <v>274537</v>
      </c>
      <c r="D131" s="46">
        <v>272231</v>
      </c>
      <c r="E131" s="46">
        <v>268199</v>
      </c>
      <c r="F131" s="46">
        <v>262892</v>
      </c>
      <c r="G131" s="46">
        <v>267334</v>
      </c>
      <c r="H131" s="46">
        <v>259699</v>
      </c>
      <c r="I131" s="46">
        <v>263280</v>
      </c>
      <c r="J131" s="46">
        <v>273526</v>
      </c>
      <c r="K131" s="46">
        <v>286487</v>
      </c>
      <c r="L131" s="46">
        <v>284389</v>
      </c>
      <c r="M131" s="46">
        <v>268578</v>
      </c>
      <c r="N131" s="46">
        <v>272875</v>
      </c>
      <c r="O131" s="46">
        <v>275395</v>
      </c>
      <c r="P131" s="46">
        <v>259515</v>
      </c>
      <c r="Q131" s="46">
        <v>289495</v>
      </c>
      <c r="R131" s="46">
        <v>280074</v>
      </c>
      <c r="S131" s="46">
        <v>269905</v>
      </c>
      <c r="T131" s="46">
        <v>265856</v>
      </c>
      <c r="U131" s="46">
        <v>283645</v>
      </c>
      <c r="V131" s="46">
        <v>272118</v>
      </c>
      <c r="W131" s="46">
        <v>265092</v>
      </c>
      <c r="X131" s="46">
        <v>264304</v>
      </c>
      <c r="Y131" s="46">
        <v>244722</v>
      </c>
      <c r="Z131" s="46">
        <v>240074</v>
      </c>
      <c r="AA131" s="46">
        <v>254460</v>
      </c>
      <c r="AB131" s="21" t="s">
        <v>44</v>
      </c>
    </row>
    <row r="132" spans="2:28" ht="12.75">
      <c r="B132" s="60" t="s">
        <v>25</v>
      </c>
      <c r="C132" s="46">
        <v>1510891</v>
      </c>
      <c r="D132" s="46">
        <v>1400083</v>
      </c>
      <c r="E132" s="46">
        <v>1030166</v>
      </c>
      <c r="F132" s="46">
        <v>1359831</v>
      </c>
      <c r="G132" s="46">
        <v>1123763</v>
      </c>
      <c r="H132" s="46">
        <v>1287069</v>
      </c>
      <c r="I132" s="46">
        <v>1168107</v>
      </c>
      <c r="J132" s="46">
        <v>1150061</v>
      </c>
      <c r="K132" s="46">
        <v>1221808</v>
      </c>
      <c r="L132" s="46">
        <v>1129973</v>
      </c>
      <c r="M132" s="46">
        <v>1016147</v>
      </c>
      <c r="N132" s="46">
        <v>1128397</v>
      </c>
      <c r="O132" s="46">
        <v>1007756</v>
      </c>
      <c r="P132" s="46">
        <v>899172</v>
      </c>
      <c r="Q132" s="46">
        <v>1120419</v>
      </c>
      <c r="R132" s="46">
        <v>1029898</v>
      </c>
      <c r="S132" s="46">
        <v>895371</v>
      </c>
      <c r="T132" s="46">
        <v>1133944</v>
      </c>
      <c r="U132" s="46">
        <v>1099016</v>
      </c>
      <c r="V132" s="46">
        <v>1176068</v>
      </c>
      <c r="W132" s="46">
        <v>1100546</v>
      </c>
      <c r="X132" s="46">
        <v>1114326</v>
      </c>
      <c r="Y132" s="46">
        <v>1169195</v>
      </c>
      <c r="Z132" s="46">
        <v>1177615</v>
      </c>
      <c r="AA132" s="46">
        <v>1287667</v>
      </c>
      <c r="AB132" s="21" t="s">
        <v>25</v>
      </c>
    </row>
    <row r="133" spans="2:28" ht="12.75">
      <c r="B133" s="60" t="s">
        <v>27</v>
      </c>
      <c r="C133" s="61" t="s">
        <v>0</v>
      </c>
      <c r="D133" s="61" t="s">
        <v>0</v>
      </c>
      <c r="E133" s="61" t="s">
        <v>0</v>
      </c>
      <c r="F133" s="61" t="s">
        <v>0</v>
      </c>
      <c r="G133" s="61" t="s">
        <v>0</v>
      </c>
      <c r="H133" s="46">
        <v>177953</v>
      </c>
      <c r="I133" s="46">
        <v>192448</v>
      </c>
      <c r="J133" s="46">
        <v>176294</v>
      </c>
      <c r="K133" s="46">
        <v>165707</v>
      </c>
      <c r="L133" s="46">
        <v>220239</v>
      </c>
      <c r="M133" s="46">
        <v>216439</v>
      </c>
      <c r="N133" s="46">
        <v>166112</v>
      </c>
      <c r="O133" s="46">
        <v>208558</v>
      </c>
      <c r="P133" s="46">
        <v>163672</v>
      </c>
      <c r="Q133" s="46">
        <v>194553</v>
      </c>
      <c r="R133" s="46">
        <v>148111</v>
      </c>
      <c r="S133" s="46">
        <v>195023</v>
      </c>
      <c r="T133" s="46">
        <v>170472</v>
      </c>
      <c r="U133" s="46">
        <v>193871</v>
      </c>
      <c r="V133" s="46">
        <v>172322</v>
      </c>
      <c r="W133" s="46">
        <v>156027</v>
      </c>
      <c r="X133" s="46">
        <v>156266</v>
      </c>
      <c r="Y133" s="46">
        <v>151130</v>
      </c>
      <c r="Z133" s="46">
        <v>167119</v>
      </c>
      <c r="AA133" s="46">
        <v>166944</v>
      </c>
      <c r="AB133" s="21" t="s">
        <v>27</v>
      </c>
    </row>
    <row r="134" spans="2:28" ht="12.75">
      <c r="B134" s="60" t="s">
        <v>45</v>
      </c>
      <c r="C134" s="46">
        <v>874034</v>
      </c>
      <c r="D134" s="46">
        <v>841096</v>
      </c>
      <c r="E134" s="46">
        <v>732150</v>
      </c>
      <c r="F134" s="46">
        <v>789560</v>
      </c>
      <c r="G134" s="46">
        <v>813213</v>
      </c>
      <c r="H134" s="46">
        <v>853337</v>
      </c>
      <c r="I134" s="46">
        <v>737952</v>
      </c>
      <c r="J134" s="46">
        <v>841223</v>
      </c>
      <c r="K134" s="46">
        <v>785981</v>
      </c>
      <c r="L134" s="46">
        <v>788704</v>
      </c>
      <c r="M134" s="46">
        <v>706725</v>
      </c>
      <c r="N134" s="46">
        <v>823920</v>
      </c>
      <c r="O134" s="46">
        <v>738905</v>
      </c>
      <c r="P134" s="46">
        <v>733013</v>
      </c>
      <c r="Q134" s="46">
        <v>936236</v>
      </c>
      <c r="R134" s="46">
        <v>834450</v>
      </c>
      <c r="S134" s="46">
        <v>771357</v>
      </c>
      <c r="T134" s="46">
        <v>520804</v>
      </c>
      <c r="U134" s="46">
        <v>749973</v>
      </c>
      <c r="V134" s="46">
        <v>698789</v>
      </c>
      <c r="W134" s="46">
        <v>929024</v>
      </c>
      <c r="X134" s="46">
        <v>1062922</v>
      </c>
      <c r="Y134" s="46">
        <v>661062</v>
      </c>
      <c r="Z134" s="46">
        <v>883949</v>
      </c>
      <c r="AA134" s="46">
        <v>913211</v>
      </c>
      <c r="AB134" s="21" t="s">
        <v>45</v>
      </c>
    </row>
    <row r="135" spans="2:28" ht="12.75">
      <c r="B135" s="60" t="s">
        <v>23</v>
      </c>
      <c r="C135" s="61" t="s">
        <v>0</v>
      </c>
      <c r="D135" s="61" t="s">
        <v>0</v>
      </c>
      <c r="E135" s="46">
        <v>28752</v>
      </c>
      <c r="F135" s="46">
        <v>29376</v>
      </c>
      <c r="G135" s="46">
        <v>49789</v>
      </c>
      <c r="H135" s="46">
        <v>46921</v>
      </c>
      <c r="I135" s="46">
        <v>45376</v>
      </c>
      <c r="J135" s="46">
        <v>49428</v>
      </c>
      <c r="K135" s="46">
        <v>49492</v>
      </c>
      <c r="L135" s="46">
        <v>47511</v>
      </c>
      <c r="M135" s="46">
        <v>40831</v>
      </c>
      <c r="N135" s="46">
        <v>40152</v>
      </c>
      <c r="O135" s="46">
        <v>50404</v>
      </c>
      <c r="P135" s="46">
        <v>33416</v>
      </c>
      <c r="Q135" s="46">
        <v>50951</v>
      </c>
      <c r="R135" s="46">
        <v>54875</v>
      </c>
      <c r="S135" s="46">
        <v>44545</v>
      </c>
      <c r="T135" s="46">
        <v>49106</v>
      </c>
      <c r="U135" s="46">
        <v>51120</v>
      </c>
      <c r="V135" s="46">
        <v>50252</v>
      </c>
      <c r="W135" s="46">
        <v>52784</v>
      </c>
      <c r="X135" s="46">
        <v>49670</v>
      </c>
      <c r="Y135" s="46">
        <v>44210</v>
      </c>
      <c r="Z135" s="46">
        <v>39151</v>
      </c>
      <c r="AA135" s="46">
        <v>53893</v>
      </c>
      <c r="AB135" s="21" t="s">
        <v>23</v>
      </c>
    </row>
    <row r="136" spans="2:28" ht="12.75">
      <c r="B136" s="60" t="s">
        <v>46</v>
      </c>
      <c r="C136" s="46">
        <v>158721</v>
      </c>
      <c r="D136" s="46">
        <v>162276</v>
      </c>
      <c r="E136" s="46">
        <v>145882</v>
      </c>
      <c r="F136" s="46">
        <v>134670</v>
      </c>
      <c r="G136" s="46">
        <v>148087</v>
      </c>
      <c r="H136" s="46">
        <v>139184</v>
      </c>
      <c r="I136" s="46">
        <v>135779</v>
      </c>
      <c r="J136" s="46">
        <v>139920</v>
      </c>
      <c r="K136" s="46">
        <v>135654</v>
      </c>
      <c r="L136" s="46">
        <v>129759</v>
      </c>
      <c r="M136" s="46">
        <v>112121</v>
      </c>
      <c r="N136" s="46">
        <v>135460</v>
      </c>
      <c r="O136" s="46">
        <v>134850</v>
      </c>
      <c r="P136" s="46">
        <v>116893</v>
      </c>
      <c r="Q136" s="46">
        <v>133242</v>
      </c>
      <c r="R136" s="46">
        <v>128253</v>
      </c>
      <c r="S136" s="46">
        <v>115054</v>
      </c>
      <c r="T136" s="46">
        <v>107310</v>
      </c>
      <c r="U136" s="46">
        <v>136817</v>
      </c>
      <c r="V136" s="46">
        <v>119331</v>
      </c>
      <c r="W136" s="46">
        <v>103890</v>
      </c>
      <c r="X136" s="46">
        <v>130272</v>
      </c>
      <c r="Y136" s="46">
        <v>125534</v>
      </c>
      <c r="Z136" s="46">
        <v>122140</v>
      </c>
      <c r="AA136" s="46">
        <v>151570</v>
      </c>
      <c r="AB136" s="21" t="s">
        <v>46</v>
      </c>
    </row>
    <row r="137" spans="2:28" ht="12.75">
      <c r="B137" s="60" t="s">
        <v>24</v>
      </c>
      <c r="C137" s="46">
        <v>145394</v>
      </c>
      <c r="D137" s="46">
        <v>125697</v>
      </c>
      <c r="E137" s="46">
        <v>110152</v>
      </c>
      <c r="F137" s="46">
        <v>129591</v>
      </c>
      <c r="G137" s="46">
        <v>125841</v>
      </c>
      <c r="H137" s="46">
        <v>137503</v>
      </c>
      <c r="I137" s="46">
        <v>141868</v>
      </c>
      <c r="J137" s="46">
        <v>143923</v>
      </c>
      <c r="K137" s="46">
        <v>125716</v>
      </c>
      <c r="L137" s="46">
        <v>135477</v>
      </c>
      <c r="M137" s="46">
        <v>161687</v>
      </c>
      <c r="N137" s="46">
        <v>148650</v>
      </c>
      <c r="O137" s="46">
        <v>153911</v>
      </c>
      <c r="P137" s="46">
        <v>150675</v>
      </c>
      <c r="Q137" s="46">
        <v>152253</v>
      </c>
      <c r="R137" s="46">
        <v>156552</v>
      </c>
      <c r="S137" s="46">
        <v>137825</v>
      </c>
      <c r="T137" s="46">
        <v>167804</v>
      </c>
      <c r="U137" s="46">
        <v>164180</v>
      </c>
      <c r="V137" s="46">
        <v>165630</v>
      </c>
      <c r="W137" s="46">
        <v>146493</v>
      </c>
      <c r="X137" s="46">
        <v>151093</v>
      </c>
      <c r="Y137" s="46">
        <v>148328</v>
      </c>
      <c r="Z137" s="46">
        <v>150637</v>
      </c>
      <c r="AA137" s="46">
        <v>155165</v>
      </c>
      <c r="AB137" s="21" t="s">
        <v>24</v>
      </c>
    </row>
    <row r="138" spans="2:28" ht="12.75">
      <c r="B138" s="60" t="s">
        <v>47</v>
      </c>
      <c r="C138" s="46">
        <v>248820</v>
      </c>
      <c r="D138" s="46">
        <v>217452</v>
      </c>
      <c r="E138" s="46">
        <v>200794</v>
      </c>
      <c r="F138" s="46">
        <v>234325</v>
      </c>
      <c r="G138" s="46">
        <v>213673</v>
      </c>
      <c r="H138" s="46">
        <v>214924</v>
      </c>
      <c r="I138" s="46">
        <v>232492</v>
      </c>
      <c r="J138" s="46">
        <v>231862</v>
      </c>
      <c r="K138" s="46">
        <v>223562</v>
      </c>
      <c r="L138" s="46">
        <v>213825</v>
      </c>
      <c r="M138" s="46">
        <v>219758</v>
      </c>
      <c r="N138" s="46">
        <v>216026</v>
      </c>
      <c r="O138" s="46">
        <v>222056</v>
      </c>
      <c r="P138" s="46">
        <v>218379</v>
      </c>
      <c r="Q138" s="46">
        <v>225952</v>
      </c>
      <c r="R138" s="46">
        <v>214125</v>
      </c>
      <c r="S138" s="46">
        <v>194207</v>
      </c>
      <c r="T138" s="46">
        <v>217632</v>
      </c>
      <c r="U138" s="46">
        <v>218964</v>
      </c>
      <c r="V138" s="46">
        <v>239085</v>
      </c>
      <c r="W138" s="46">
        <v>226840</v>
      </c>
      <c r="X138" s="46">
        <v>226956</v>
      </c>
      <c r="Y138" s="46">
        <v>237150</v>
      </c>
      <c r="Z138" s="46">
        <v>249371</v>
      </c>
      <c r="AA138" s="299">
        <v>249371</v>
      </c>
      <c r="AB138" s="21" t="s">
        <v>47</v>
      </c>
    </row>
    <row r="139" spans="2:28" ht="12.75">
      <c r="B139" s="60" t="s">
        <v>21</v>
      </c>
      <c r="C139" s="46">
        <v>1514254</v>
      </c>
      <c r="D139" s="61" t="s">
        <v>0</v>
      </c>
      <c r="E139" s="61" t="s">
        <v>0</v>
      </c>
      <c r="F139" s="61" t="s">
        <v>0</v>
      </c>
      <c r="G139" s="61" t="s">
        <v>0</v>
      </c>
      <c r="H139" s="46">
        <v>1472740</v>
      </c>
      <c r="I139" s="61" t="s">
        <v>0</v>
      </c>
      <c r="J139" s="61" t="s">
        <v>0</v>
      </c>
      <c r="K139" s="61" t="s">
        <v>0</v>
      </c>
      <c r="L139" s="61" t="s">
        <v>0</v>
      </c>
      <c r="M139" s="46">
        <v>1487494</v>
      </c>
      <c r="N139" s="46">
        <v>1315236</v>
      </c>
      <c r="O139" s="46">
        <v>1402444</v>
      </c>
      <c r="P139" s="46">
        <v>1389630</v>
      </c>
      <c r="Q139" s="46">
        <v>1406462</v>
      </c>
      <c r="R139" s="46">
        <v>1391164</v>
      </c>
      <c r="S139" s="46">
        <v>1363025</v>
      </c>
      <c r="T139" s="46">
        <v>1285588</v>
      </c>
      <c r="U139" s="46">
        <v>1331441</v>
      </c>
      <c r="V139" s="46">
        <v>1263140</v>
      </c>
      <c r="W139" s="46">
        <v>1277564</v>
      </c>
      <c r="X139" s="46">
        <v>1309908</v>
      </c>
      <c r="Y139" s="46">
        <v>1234434</v>
      </c>
      <c r="Z139" s="46">
        <v>1226665</v>
      </c>
      <c r="AA139" s="46">
        <v>1320213</v>
      </c>
      <c r="AB139" s="21" t="s">
        <v>21</v>
      </c>
    </row>
    <row r="140" spans="2:27" ht="12.75">
      <c r="B140" s="60" t="s">
        <v>28</v>
      </c>
      <c r="C140" s="46">
        <v>118580</v>
      </c>
      <c r="D140" s="46">
        <v>117226</v>
      </c>
      <c r="E140" s="46">
        <v>101710</v>
      </c>
      <c r="F140" s="46">
        <v>115619</v>
      </c>
      <c r="G140" s="46">
        <v>106180</v>
      </c>
      <c r="H140" s="46">
        <v>106206</v>
      </c>
      <c r="I140" s="46">
        <v>111178</v>
      </c>
      <c r="J140" s="46">
        <v>113408</v>
      </c>
      <c r="K140" s="46">
        <v>116116</v>
      </c>
      <c r="L140" s="46">
        <v>113960</v>
      </c>
      <c r="M140" s="46">
        <v>121519</v>
      </c>
      <c r="N140" s="46">
        <v>116775</v>
      </c>
      <c r="O140" s="46">
        <v>117714</v>
      </c>
      <c r="P140" s="46">
        <v>116063</v>
      </c>
      <c r="Q140" s="46">
        <v>122066</v>
      </c>
      <c r="R140" s="46">
        <v>115690</v>
      </c>
      <c r="S140" s="46">
        <v>112245</v>
      </c>
      <c r="T140" s="46">
        <v>113680</v>
      </c>
      <c r="U140" s="46">
        <v>119955</v>
      </c>
      <c r="V140" s="46">
        <v>112529</v>
      </c>
      <c r="W140" s="46">
        <v>110132</v>
      </c>
      <c r="X140" s="46">
        <v>106995</v>
      </c>
      <c r="Y140" s="46">
        <v>113011</v>
      </c>
      <c r="Z140" s="46">
        <v>103235</v>
      </c>
      <c r="AA140" s="46">
        <v>117314</v>
      </c>
    </row>
    <row r="141" spans="2:27" ht="12.75">
      <c r="B141" s="60" t="s">
        <v>48</v>
      </c>
      <c r="C141" s="46">
        <v>160447</v>
      </c>
      <c r="D141" s="46">
        <v>155894</v>
      </c>
      <c r="E141" s="46">
        <v>162628</v>
      </c>
      <c r="F141" s="46">
        <v>166643</v>
      </c>
      <c r="G141" s="46">
        <v>161385</v>
      </c>
      <c r="H141" s="46">
        <v>158510</v>
      </c>
      <c r="I141" s="46">
        <v>160938</v>
      </c>
      <c r="J141" s="46">
        <v>165269</v>
      </c>
      <c r="K141" s="46">
        <v>155087</v>
      </c>
      <c r="L141" s="46">
        <v>157098</v>
      </c>
      <c r="M141" s="46">
        <v>160340</v>
      </c>
      <c r="N141" s="46">
        <v>156558</v>
      </c>
      <c r="O141" s="46">
        <v>159434</v>
      </c>
      <c r="P141" s="46">
        <v>146097</v>
      </c>
      <c r="Q141" s="46">
        <v>161081</v>
      </c>
      <c r="R141" s="46">
        <v>158402</v>
      </c>
      <c r="S141" s="46">
        <v>154355</v>
      </c>
      <c r="T141" s="46">
        <v>158435</v>
      </c>
      <c r="U141" s="46">
        <v>156964</v>
      </c>
      <c r="V141" s="46">
        <v>157123</v>
      </c>
      <c r="W141" s="46">
        <v>155298</v>
      </c>
      <c r="X141" s="46">
        <v>155559</v>
      </c>
      <c r="Y141" s="46">
        <v>157410</v>
      </c>
      <c r="Z141" s="46">
        <v>149998</v>
      </c>
      <c r="AA141" s="61" t="s">
        <v>0</v>
      </c>
    </row>
    <row r="143" spans="2:27" ht="12.75">
      <c r="B143" s="13" t="s">
        <v>107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2:27" ht="12.75">
      <c r="B144" s="13" t="s">
        <v>0</v>
      </c>
      <c r="C144" s="13" t="s">
        <v>108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6" spans="2:27" ht="12.75">
      <c r="B146" s="13" t="s">
        <v>88</v>
      </c>
      <c r="C146" s="13" t="s">
        <v>89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2:27" ht="12.75">
      <c r="B147" s="13" t="s">
        <v>66</v>
      </c>
      <c r="C147" s="13" t="s">
        <v>110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9" spans="2:27" ht="12.75">
      <c r="B149" s="60" t="s">
        <v>67</v>
      </c>
      <c r="C149" s="60" t="s">
        <v>97</v>
      </c>
      <c r="D149" s="60" t="s">
        <v>98</v>
      </c>
      <c r="E149" s="60" t="s">
        <v>99</v>
      </c>
      <c r="F149" s="60" t="s">
        <v>100</v>
      </c>
      <c r="G149" s="60" t="s">
        <v>101</v>
      </c>
      <c r="H149" s="60" t="s">
        <v>68</v>
      </c>
      <c r="I149" s="60" t="s">
        <v>91</v>
      </c>
      <c r="J149" s="60" t="s">
        <v>92</v>
      </c>
      <c r="K149" s="60" t="s">
        <v>93</v>
      </c>
      <c r="L149" s="60" t="s">
        <v>94</v>
      </c>
      <c r="M149" s="60" t="s">
        <v>50</v>
      </c>
      <c r="N149" s="60" t="s">
        <v>51</v>
      </c>
      <c r="O149" s="60" t="s">
        <v>52</v>
      </c>
      <c r="P149" s="60" t="s">
        <v>53</v>
      </c>
      <c r="Q149" s="60" t="s">
        <v>54</v>
      </c>
      <c r="R149" s="60" t="s">
        <v>55</v>
      </c>
      <c r="S149" s="60" t="s">
        <v>56</v>
      </c>
      <c r="T149" s="60" t="s">
        <v>57</v>
      </c>
      <c r="U149" s="60" t="s">
        <v>58</v>
      </c>
      <c r="V149" s="60" t="s">
        <v>59</v>
      </c>
      <c r="W149" s="60" t="s">
        <v>60</v>
      </c>
      <c r="X149" s="60" t="s">
        <v>61</v>
      </c>
      <c r="Y149" s="60" t="s">
        <v>69</v>
      </c>
      <c r="Z149" s="60" t="s">
        <v>70</v>
      </c>
      <c r="AA149" s="60" t="s">
        <v>71</v>
      </c>
    </row>
    <row r="150" spans="2:27" ht="12.75">
      <c r="B150" s="60" t="s">
        <v>72</v>
      </c>
      <c r="C150" s="61" t="s">
        <v>0</v>
      </c>
      <c r="D150" s="61" t="s">
        <v>0</v>
      </c>
      <c r="E150" s="61" t="s">
        <v>0</v>
      </c>
      <c r="F150" s="61" t="s">
        <v>0</v>
      </c>
      <c r="G150" s="61" t="s">
        <v>0</v>
      </c>
      <c r="H150" s="61" t="s">
        <v>0</v>
      </c>
      <c r="I150" s="61" t="s">
        <v>0</v>
      </c>
      <c r="J150" s="61" t="s">
        <v>0</v>
      </c>
      <c r="K150" s="61" t="s">
        <v>0</v>
      </c>
      <c r="L150" s="61" t="s">
        <v>0</v>
      </c>
      <c r="M150" s="111">
        <f>SUM(M152:M179)</f>
        <v>191607</v>
      </c>
      <c r="N150" s="111">
        <f aca="true" t="shared" si="2" ref="N150:O150">SUM(N152:N179)</f>
        <v>190587</v>
      </c>
      <c r="O150" s="111">
        <f t="shared" si="2"/>
        <v>188674</v>
      </c>
      <c r="P150" s="111">
        <f>SUM(P152:P179)</f>
        <v>187097</v>
      </c>
      <c r="Q150" s="106">
        <v>187205</v>
      </c>
      <c r="R150" s="106">
        <v>186709</v>
      </c>
      <c r="S150" s="106">
        <v>183601</v>
      </c>
      <c r="T150" s="106">
        <v>183452</v>
      </c>
      <c r="U150" s="106">
        <v>182509</v>
      </c>
      <c r="V150" s="106">
        <v>181041</v>
      </c>
      <c r="W150" s="106">
        <v>178908</v>
      </c>
      <c r="X150" s="106">
        <v>179134</v>
      </c>
      <c r="Y150" s="106">
        <v>178322</v>
      </c>
      <c r="Z150" s="106">
        <v>177709</v>
      </c>
      <c r="AA150" s="111">
        <f>SUM(AA152:AA179)</f>
        <v>177736</v>
      </c>
    </row>
    <row r="151" spans="2:27" ht="12.75">
      <c r="B151" s="60" t="s">
        <v>95</v>
      </c>
      <c r="C151" s="61" t="s">
        <v>0</v>
      </c>
      <c r="D151" s="61" t="s">
        <v>0</v>
      </c>
      <c r="E151" s="61" t="s">
        <v>0</v>
      </c>
      <c r="F151" s="61" t="s">
        <v>0</v>
      </c>
      <c r="G151" s="61" t="s">
        <v>0</v>
      </c>
      <c r="H151" s="46">
        <v>139476</v>
      </c>
      <c r="I151" s="61" t="s">
        <v>0</v>
      </c>
      <c r="J151" s="61" t="s">
        <v>0</v>
      </c>
      <c r="K151" s="61" t="s">
        <v>0</v>
      </c>
      <c r="L151" s="61" t="s">
        <v>0</v>
      </c>
      <c r="M151" s="106">
        <v>133315</v>
      </c>
      <c r="N151" s="106">
        <v>133139</v>
      </c>
      <c r="O151" s="106">
        <v>132735</v>
      </c>
      <c r="P151" s="106">
        <v>132198</v>
      </c>
      <c r="Q151" s="106">
        <v>132880</v>
      </c>
      <c r="R151" s="106">
        <v>132498</v>
      </c>
      <c r="S151" s="106">
        <v>129599</v>
      </c>
      <c r="T151" s="106">
        <v>130445</v>
      </c>
      <c r="U151" s="106">
        <v>129422</v>
      </c>
      <c r="V151" s="106">
        <v>128053</v>
      </c>
      <c r="W151" s="106">
        <v>126877</v>
      </c>
      <c r="X151" s="106">
        <v>127088</v>
      </c>
      <c r="Y151" s="106">
        <v>126622</v>
      </c>
      <c r="Z151" s="106">
        <v>126205</v>
      </c>
      <c r="AA151" s="111">
        <f>AA152+AA155+AA156+AA158+AA159+AA160+AA161+AA163+AA167+AA170+AA171+AA173+AA177+AA178+AA179</f>
        <v>126110</v>
      </c>
    </row>
    <row r="152" spans="2:27" ht="12.75">
      <c r="B152" s="60" t="s">
        <v>31</v>
      </c>
      <c r="C152" s="46">
        <v>1384</v>
      </c>
      <c r="D152" s="46">
        <v>1375</v>
      </c>
      <c r="E152" s="46">
        <v>1354</v>
      </c>
      <c r="F152" s="46">
        <v>1371</v>
      </c>
      <c r="G152" s="46">
        <v>1370</v>
      </c>
      <c r="H152" s="46">
        <v>1386</v>
      </c>
      <c r="I152" s="46">
        <v>1391</v>
      </c>
      <c r="J152" s="46">
        <v>1383</v>
      </c>
      <c r="K152" s="46">
        <v>1391</v>
      </c>
      <c r="L152" s="46">
        <v>1394</v>
      </c>
      <c r="M152" s="106">
        <v>1396</v>
      </c>
      <c r="N152" s="106">
        <v>1390</v>
      </c>
      <c r="O152" s="106">
        <v>1393</v>
      </c>
      <c r="P152" s="106">
        <v>1392</v>
      </c>
      <c r="Q152" s="106">
        <v>1394</v>
      </c>
      <c r="R152" s="106">
        <v>1386</v>
      </c>
      <c r="S152" s="106">
        <v>1382</v>
      </c>
      <c r="T152" s="106">
        <v>1370</v>
      </c>
      <c r="U152" s="106">
        <v>1374</v>
      </c>
      <c r="V152" s="106">
        <v>1365</v>
      </c>
      <c r="W152" s="106">
        <v>1358</v>
      </c>
      <c r="X152" s="106">
        <v>1337</v>
      </c>
      <c r="Y152" s="106">
        <v>1334</v>
      </c>
      <c r="Z152" s="106">
        <v>1339</v>
      </c>
      <c r="AA152" s="106">
        <v>1333</v>
      </c>
    </row>
    <row r="153" spans="2:27" ht="12.75">
      <c r="B153" s="60" t="s">
        <v>32</v>
      </c>
      <c r="C153" s="46">
        <v>6159</v>
      </c>
      <c r="D153" s="46">
        <v>6159</v>
      </c>
      <c r="E153" s="46">
        <v>6159</v>
      </c>
      <c r="F153" s="46">
        <v>6159</v>
      </c>
      <c r="G153" s="46">
        <v>6159</v>
      </c>
      <c r="H153" s="46">
        <v>6164</v>
      </c>
      <c r="I153" s="46">
        <v>6164</v>
      </c>
      <c r="J153" s="46">
        <v>6203</v>
      </c>
      <c r="K153" s="46">
        <v>5645</v>
      </c>
      <c r="L153" s="46">
        <v>5679</v>
      </c>
      <c r="M153" s="106">
        <v>5582</v>
      </c>
      <c r="N153" s="106">
        <v>5498</v>
      </c>
      <c r="O153" s="106">
        <v>5325</v>
      </c>
      <c r="P153" s="106">
        <v>5326</v>
      </c>
      <c r="Q153" s="106">
        <v>5331</v>
      </c>
      <c r="R153" s="106">
        <v>5260</v>
      </c>
      <c r="S153" s="106">
        <v>5190</v>
      </c>
      <c r="T153" s="106">
        <v>5116</v>
      </c>
      <c r="U153" s="106">
        <v>5101</v>
      </c>
      <c r="V153" s="106">
        <v>5030</v>
      </c>
      <c r="W153" s="106">
        <v>5052</v>
      </c>
      <c r="X153" s="106">
        <v>5088</v>
      </c>
      <c r="Y153" s="106">
        <v>5123</v>
      </c>
      <c r="Z153" s="106">
        <v>4995</v>
      </c>
      <c r="AA153" s="106">
        <v>4977</v>
      </c>
    </row>
    <row r="154" spans="2:27" ht="12.75">
      <c r="B154" s="60" t="s">
        <v>20</v>
      </c>
      <c r="C154" s="46">
        <v>4287</v>
      </c>
      <c r="D154" s="46">
        <v>4285</v>
      </c>
      <c r="E154" s="46">
        <v>4283</v>
      </c>
      <c r="F154" s="46">
        <v>4282</v>
      </c>
      <c r="G154" s="46">
        <v>4281</v>
      </c>
      <c r="H154" s="46">
        <v>4280</v>
      </c>
      <c r="I154" s="46">
        <v>4279</v>
      </c>
      <c r="J154" s="46">
        <v>4280</v>
      </c>
      <c r="K154" s="46">
        <v>4284</v>
      </c>
      <c r="L154" s="46">
        <v>4282</v>
      </c>
      <c r="M154" s="106">
        <v>4129</v>
      </c>
      <c r="N154" s="106">
        <v>4116</v>
      </c>
      <c r="O154" s="106">
        <v>3669</v>
      </c>
      <c r="P154" s="106">
        <v>3721</v>
      </c>
      <c r="Q154" s="106">
        <v>3677</v>
      </c>
      <c r="R154" s="106">
        <v>3656</v>
      </c>
      <c r="S154" s="106">
        <v>3620</v>
      </c>
      <c r="T154" s="106">
        <v>3652</v>
      </c>
      <c r="U154" s="106">
        <v>3615</v>
      </c>
      <c r="V154" s="106">
        <v>3553</v>
      </c>
      <c r="W154" s="106">
        <v>3529</v>
      </c>
      <c r="X154" s="106">
        <v>3504</v>
      </c>
      <c r="Y154" s="106">
        <v>3526</v>
      </c>
      <c r="Z154" s="106">
        <v>3521</v>
      </c>
      <c r="AA154" s="106">
        <v>3516</v>
      </c>
    </row>
    <row r="155" spans="2:27" ht="12.75">
      <c r="B155" s="60" t="s">
        <v>33</v>
      </c>
      <c r="C155" s="46">
        <v>2788</v>
      </c>
      <c r="D155" s="46">
        <v>2786</v>
      </c>
      <c r="E155" s="46">
        <v>2755</v>
      </c>
      <c r="F155" s="46">
        <v>2711</v>
      </c>
      <c r="G155" s="46">
        <v>2713</v>
      </c>
      <c r="H155" s="46">
        <v>2722</v>
      </c>
      <c r="I155" s="46">
        <v>3007</v>
      </c>
      <c r="J155" s="46">
        <v>2966</v>
      </c>
      <c r="K155" s="46">
        <v>2976</v>
      </c>
      <c r="L155" s="46">
        <v>2998</v>
      </c>
      <c r="M155" s="106">
        <v>2650</v>
      </c>
      <c r="N155" s="106">
        <v>2689</v>
      </c>
      <c r="O155" s="106">
        <v>2676</v>
      </c>
      <c r="P155" s="106">
        <v>2642</v>
      </c>
      <c r="Q155" s="106">
        <v>2664</v>
      </c>
      <c r="R155" s="106">
        <v>2712</v>
      </c>
      <c r="S155" s="106">
        <v>2712</v>
      </c>
      <c r="T155" s="106">
        <v>2695</v>
      </c>
      <c r="U155" s="106">
        <v>2683</v>
      </c>
      <c r="V155" s="106">
        <v>2639</v>
      </c>
      <c r="W155" s="106">
        <v>2676</v>
      </c>
      <c r="X155" s="106">
        <v>2673</v>
      </c>
      <c r="Y155" s="106">
        <v>2664</v>
      </c>
      <c r="Z155" s="106">
        <v>2628</v>
      </c>
      <c r="AA155" s="106">
        <v>2652</v>
      </c>
    </row>
    <row r="156" spans="2:27" ht="12.75">
      <c r="B156" s="60" t="s">
        <v>73</v>
      </c>
      <c r="C156" s="46">
        <v>17837</v>
      </c>
      <c r="D156" s="46">
        <v>17106</v>
      </c>
      <c r="E156" s="46">
        <v>16921</v>
      </c>
      <c r="F156" s="46">
        <v>17135</v>
      </c>
      <c r="G156" s="46">
        <v>17286</v>
      </c>
      <c r="H156" s="46">
        <v>17325</v>
      </c>
      <c r="I156" s="46">
        <v>17316</v>
      </c>
      <c r="J156" s="46">
        <v>17309</v>
      </c>
      <c r="K156" s="46">
        <v>17357</v>
      </c>
      <c r="L156" s="46">
        <v>17143</v>
      </c>
      <c r="M156" s="106">
        <v>17058</v>
      </c>
      <c r="N156" s="106">
        <v>17034</v>
      </c>
      <c r="O156" s="106">
        <v>16967</v>
      </c>
      <c r="P156" s="106">
        <v>17001</v>
      </c>
      <c r="Q156" s="106">
        <v>17014</v>
      </c>
      <c r="R156" s="106">
        <v>17030</v>
      </c>
      <c r="S156" s="106">
        <v>16935</v>
      </c>
      <c r="T156" s="106">
        <v>16936</v>
      </c>
      <c r="U156" s="106">
        <v>16907</v>
      </c>
      <c r="V156" s="106">
        <v>16868</v>
      </c>
      <c r="W156" s="106">
        <v>16677</v>
      </c>
      <c r="X156" s="106">
        <v>16701</v>
      </c>
      <c r="Y156" s="106">
        <v>16646</v>
      </c>
      <c r="Z156" s="106">
        <v>16678</v>
      </c>
      <c r="AA156" s="111">
        <v>16678</v>
      </c>
    </row>
    <row r="157" spans="2:27" ht="12.75">
      <c r="B157" s="60" t="s">
        <v>34</v>
      </c>
      <c r="C157" s="61" t="s">
        <v>0</v>
      </c>
      <c r="D157" s="61" t="s">
        <v>0</v>
      </c>
      <c r="E157" s="61" t="s">
        <v>0</v>
      </c>
      <c r="F157" s="61" t="s">
        <v>0</v>
      </c>
      <c r="G157" s="61" t="s">
        <v>0</v>
      </c>
      <c r="H157" s="61" t="s">
        <v>0</v>
      </c>
      <c r="I157" s="61" t="s">
        <v>0</v>
      </c>
      <c r="J157" s="61" t="s">
        <v>0</v>
      </c>
      <c r="K157" s="61" t="s">
        <v>0</v>
      </c>
      <c r="L157" s="61" t="s">
        <v>0</v>
      </c>
      <c r="M157" s="111">
        <v>792</v>
      </c>
      <c r="N157" s="111">
        <v>792</v>
      </c>
      <c r="O157" s="111">
        <v>792</v>
      </c>
      <c r="P157" s="111">
        <v>792</v>
      </c>
      <c r="Q157" s="106">
        <v>792</v>
      </c>
      <c r="R157" s="106">
        <v>882</v>
      </c>
      <c r="S157" s="106">
        <v>899</v>
      </c>
      <c r="T157" s="106">
        <v>915</v>
      </c>
      <c r="U157" s="106">
        <v>906</v>
      </c>
      <c r="V157" s="106">
        <v>932</v>
      </c>
      <c r="W157" s="106">
        <v>949</v>
      </c>
      <c r="X157" s="106">
        <v>946</v>
      </c>
      <c r="Y157" s="106">
        <v>956</v>
      </c>
      <c r="Z157" s="106">
        <v>966</v>
      </c>
      <c r="AA157" s="106">
        <v>975</v>
      </c>
    </row>
    <row r="158" spans="2:27" ht="12.75">
      <c r="B158" s="60" t="s">
        <v>35</v>
      </c>
      <c r="C158" s="46">
        <v>4536</v>
      </c>
      <c r="D158" s="46">
        <v>4442</v>
      </c>
      <c r="E158" s="46">
        <v>4413</v>
      </c>
      <c r="F158" s="46">
        <v>4404</v>
      </c>
      <c r="G158" s="46">
        <v>4391</v>
      </c>
      <c r="H158" s="46">
        <v>4389</v>
      </c>
      <c r="I158" s="46">
        <v>4341</v>
      </c>
      <c r="J158" s="46">
        <v>4432</v>
      </c>
      <c r="K158" s="46">
        <v>4415</v>
      </c>
      <c r="L158" s="46">
        <v>4418</v>
      </c>
      <c r="M158" s="106">
        <v>4443</v>
      </c>
      <c r="N158" s="106">
        <v>4410</v>
      </c>
      <c r="O158" s="106">
        <v>4372</v>
      </c>
      <c r="P158" s="106">
        <v>4370</v>
      </c>
      <c r="Q158" s="106">
        <v>4305</v>
      </c>
      <c r="R158" s="106">
        <v>4302</v>
      </c>
      <c r="S158" s="106">
        <v>4261</v>
      </c>
      <c r="T158" s="106">
        <v>4276</v>
      </c>
      <c r="U158" s="106">
        <v>4629</v>
      </c>
      <c r="V158" s="106">
        <v>4594</v>
      </c>
      <c r="W158" s="106">
        <v>4569</v>
      </c>
      <c r="X158" s="106">
        <v>4556</v>
      </c>
      <c r="Y158" s="106">
        <v>4533</v>
      </c>
      <c r="Z158" s="106">
        <v>4478</v>
      </c>
      <c r="AA158" s="111">
        <v>4478</v>
      </c>
    </row>
    <row r="159" spans="2:27" ht="12.75">
      <c r="B159" s="60" t="s">
        <v>36</v>
      </c>
      <c r="C159" s="46">
        <v>4716</v>
      </c>
      <c r="D159" s="46">
        <v>4716</v>
      </c>
      <c r="E159" s="46">
        <v>4716</v>
      </c>
      <c r="F159" s="46">
        <v>4716</v>
      </c>
      <c r="G159" s="46">
        <v>4716</v>
      </c>
      <c r="H159" s="46">
        <v>4716</v>
      </c>
      <c r="I159" s="46">
        <v>4716</v>
      </c>
      <c r="J159" s="46">
        <v>4716</v>
      </c>
      <c r="K159" s="46">
        <v>4716</v>
      </c>
      <c r="L159" s="46">
        <v>4716</v>
      </c>
      <c r="M159" s="106">
        <v>4716</v>
      </c>
      <c r="N159" s="106">
        <v>4898</v>
      </c>
      <c r="O159" s="106">
        <v>4755</v>
      </c>
      <c r="P159" s="106">
        <v>4783</v>
      </c>
      <c r="Q159" s="106">
        <v>4787</v>
      </c>
      <c r="R159" s="106">
        <v>4859</v>
      </c>
      <c r="S159" s="106">
        <v>4606</v>
      </c>
      <c r="T159" s="106">
        <v>4430</v>
      </c>
      <c r="U159" s="106">
        <v>4763</v>
      </c>
      <c r="V159" s="106">
        <v>4812</v>
      </c>
      <c r="W159" s="106">
        <v>4798</v>
      </c>
      <c r="X159" s="106">
        <v>5510</v>
      </c>
      <c r="Y159" s="106">
        <v>5632</v>
      </c>
      <c r="Z159" s="106">
        <v>5417</v>
      </c>
      <c r="AA159" s="106">
        <v>5127</v>
      </c>
    </row>
    <row r="160" spans="2:27" ht="12.75">
      <c r="B160" s="60" t="s">
        <v>37</v>
      </c>
      <c r="C160" s="46">
        <v>30625</v>
      </c>
      <c r="D160" s="46">
        <v>30054</v>
      </c>
      <c r="E160" s="46">
        <v>30000</v>
      </c>
      <c r="F160" s="46">
        <v>29756</v>
      </c>
      <c r="G160" s="46">
        <v>29598</v>
      </c>
      <c r="H160" s="46">
        <v>29864</v>
      </c>
      <c r="I160" s="46">
        <v>29694</v>
      </c>
      <c r="J160" s="46">
        <v>29382</v>
      </c>
      <c r="K160" s="46">
        <v>29273</v>
      </c>
      <c r="L160" s="46">
        <v>25942</v>
      </c>
      <c r="M160" s="106">
        <v>25394</v>
      </c>
      <c r="N160" s="106">
        <v>25206</v>
      </c>
      <c r="O160" s="106">
        <v>25169</v>
      </c>
      <c r="P160" s="106">
        <v>25125</v>
      </c>
      <c r="Q160" s="106">
        <v>25972</v>
      </c>
      <c r="R160" s="106">
        <v>25859</v>
      </c>
      <c r="S160" s="106">
        <v>24744</v>
      </c>
      <c r="T160" s="106">
        <v>25003</v>
      </c>
      <c r="U160" s="106">
        <v>24718</v>
      </c>
      <c r="V160" s="106">
        <v>24190</v>
      </c>
      <c r="W160" s="106">
        <v>23719</v>
      </c>
      <c r="X160" s="106">
        <v>23894</v>
      </c>
      <c r="Y160" s="106">
        <v>23463</v>
      </c>
      <c r="Z160" s="106">
        <v>23495</v>
      </c>
      <c r="AA160" s="106">
        <v>23572</v>
      </c>
    </row>
    <row r="161" spans="2:27" ht="12.75">
      <c r="B161" s="60" t="s">
        <v>22</v>
      </c>
      <c r="C161" s="46">
        <v>30417</v>
      </c>
      <c r="D161" s="46">
        <v>30311</v>
      </c>
      <c r="E161" s="46">
        <v>30211</v>
      </c>
      <c r="F161" s="46">
        <v>30121</v>
      </c>
      <c r="G161" s="46">
        <v>30036</v>
      </c>
      <c r="H161" s="46">
        <v>29983</v>
      </c>
      <c r="I161" s="46">
        <v>29933</v>
      </c>
      <c r="J161" s="46">
        <v>29879</v>
      </c>
      <c r="K161" s="46">
        <v>29822</v>
      </c>
      <c r="L161" s="46">
        <v>29774</v>
      </c>
      <c r="M161" s="106">
        <v>29697</v>
      </c>
      <c r="N161" s="106">
        <v>29619</v>
      </c>
      <c r="O161" s="106">
        <v>29544</v>
      </c>
      <c r="P161" s="106">
        <v>29494</v>
      </c>
      <c r="Q161" s="106">
        <v>29444</v>
      </c>
      <c r="R161" s="106">
        <v>29415</v>
      </c>
      <c r="S161" s="106">
        <v>29292</v>
      </c>
      <c r="T161" s="106">
        <v>29149</v>
      </c>
      <c r="U161" s="106">
        <v>28980</v>
      </c>
      <c r="V161" s="106">
        <v>28876</v>
      </c>
      <c r="W161" s="106">
        <v>28770</v>
      </c>
      <c r="X161" s="106">
        <v>28712</v>
      </c>
      <c r="Y161" s="106">
        <v>28703</v>
      </c>
      <c r="Z161" s="106">
        <v>28635</v>
      </c>
      <c r="AA161" s="106">
        <v>28628</v>
      </c>
    </row>
    <row r="162" spans="2:27" ht="12.75">
      <c r="B162" s="60" t="s">
        <v>38</v>
      </c>
      <c r="C162" s="61" t="s">
        <v>0</v>
      </c>
      <c r="D162" s="61" t="s">
        <v>0</v>
      </c>
      <c r="E162" s="61" t="s">
        <v>0</v>
      </c>
      <c r="F162" s="61" t="s">
        <v>0</v>
      </c>
      <c r="G162" s="61" t="s">
        <v>0</v>
      </c>
      <c r="H162" s="61" t="s">
        <v>0</v>
      </c>
      <c r="I162" s="61" t="s">
        <v>0</v>
      </c>
      <c r="J162" s="61" t="s">
        <v>0</v>
      </c>
      <c r="K162" s="61" t="s">
        <v>0</v>
      </c>
      <c r="L162" s="61" t="s">
        <v>0</v>
      </c>
      <c r="M162" s="106">
        <v>1169</v>
      </c>
      <c r="N162" s="106">
        <v>1178</v>
      </c>
      <c r="O162" s="106">
        <v>1181</v>
      </c>
      <c r="P162" s="106">
        <v>1200</v>
      </c>
      <c r="Q162" s="106">
        <v>1201</v>
      </c>
      <c r="R162" s="106">
        <v>1185</v>
      </c>
      <c r="S162" s="106">
        <v>1169</v>
      </c>
      <c r="T162" s="106">
        <v>1202</v>
      </c>
      <c r="U162" s="106">
        <v>1288</v>
      </c>
      <c r="V162" s="106">
        <v>1299</v>
      </c>
      <c r="W162" s="106">
        <v>1334</v>
      </c>
      <c r="X162" s="106">
        <v>1326</v>
      </c>
      <c r="Y162" s="106">
        <v>1331</v>
      </c>
      <c r="Z162" s="106">
        <v>1300</v>
      </c>
      <c r="AA162" s="106">
        <v>1240</v>
      </c>
    </row>
    <row r="163" spans="2:27" ht="12.75">
      <c r="B163" s="60" t="s">
        <v>39</v>
      </c>
      <c r="C163" s="46">
        <v>18166</v>
      </c>
      <c r="D163" s="46">
        <v>17571</v>
      </c>
      <c r="E163" s="46">
        <v>17203</v>
      </c>
      <c r="F163" s="46">
        <v>16484</v>
      </c>
      <c r="G163" s="46">
        <v>16426</v>
      </c>
      <c r="H163" s="46">
        <v>16172</v>
      </c>
      <c r="I163" s="46">
        <v>15698</v>
      </c>
      <c r="J163" s="46">
        <v>15694</v>
      </c>
      <c r="K163" s="46">
        <v>15598</v>
      </c>
      <c r="L163" s="46">
        <v>15794</v>
      </c>
      <c r="M163" s="106">
        <v>15628</v>
      </c>
      <c r="N163" s="106">
        <v>15472</v>
      </c>
      <c r="O163" s="106">
        <v>15421</v>
      </c>
      <c r="P163" s="106">
        <v>15097</v>
      </c>
      <c r="Q163" s="106">
        <v>14965</v>
      </c>
      <c r="R163" s="106">
        <v>14710</v>
      </c>
      <c r="S163" s="106">
        <v>13274</v>
      </c>
      <c r="T163" s="106">
        <v>14490</v>
      </c>
      <c r="U163" s="106">
        <v>13338</v>
      </c>
      <c r="V163" s="106">
        <v>13111</v>
      </c>
      <c r="W163" s="106">
        <v>12885</v>
      </c>
      <c r="X163" s="106">
        <v>12670</v>
      </c>
      <c r="Y163" s="106">
        <v>12548</v>
      </c>
      <c r="Z163" s="106">
        <v>12426</v>
      </c>
      <c r="AA163" s="106">
        <v>12720</v>
      </c>
    </row>
    <row r="164" spans="2:27" ht="12.75">
      <c r="B164" s="60" t="s">
        <v>40</v>
      </c>
      <c r="C164" s="46">
        <v>142</v>
      </c>
      <c r="D164" s="46">
        <v>141</v>
      </c>
      <c r="E164" s="46">
        <v>144</v>
      </c>
      <c r="F164" s="46">
        <v>143</v>
      </c>
      <c r="G164" s="46">
        <v>133</v>
      </c>
      <c r="H164" s="46">
        <v>134</v>
      </c>
      <c r="I164" s="46">
        <v>136</v>
      </c>
      <c r="J164" s="46">
        <v>133</v>
      </c>
      <c r="K164" s="46">
        <v>134</v>
      </c>
      <c r="L164" s="46">
        <v>139</v>
      </c>
      <c r="M164" s="106">
        <v>144</v>
      </c>
      <c r="N164" s="106">
        <v>144</v>
      </c>
      <c r="O164" s="106">
        <v>137</v>
      </c>
      <c r="P164" s="106">
        <v>156</v>
      </c>
      <c r="Q164" s="106">
        <v>155</v>
      </c>
      <c r="R164" s="106">
        <v>166</v>
      </c>
      <c r="S164" s="106">
        <v>156</v>
      </c>
      <c r="T164" s="106">
        <v>150</v>
      </c>
      <c r="U164" s="106">
        <v>127</v>
      </c>
      <c r="V164" s="106">
        <v>125</v>
      </c>
      <c r="W164" s="106">
        <v>115</v>
      </c>
      <c r="X164" s="106">
        <v>116</v>
      </c>
      <c r="Y164" s="106">
        <v>116</v>
      </c>
      <c r="Z164" s="106">
        <v>107</v>
      </c>
      <c r="AA164" s="106">
        <v>107</v>
      </c>
    </row>
    <row r="165" spans="2:27" ht="12.75">
      <c r="B165" s="60" t="s">
        <v>41</v>
      </c>
      <c r="C165" s="46">
        <v>1587</v>
      </c>
      <c r="D165" s="46">
        <v>1587</v>
      </c>
      <c r="E165" s="46">
        <v>1587</v>
      </c>
      <c r="F165" s="46">
        <v>1587</v>
      </c>
      <c r="G165" s="46">
        <v>1587</v>
      </c>
      <c r="H165" s="46">
        <v>1587</v>
      </c>
      <c r="I165" s="46">
        <v>1587</v>
      </c>
      <c r="J165" s="46">
        <v>1587</v>
      </c>
      <c r="K165" s="46">
        <v>1587</v>
      </c>
      <c r="L165" s="46">
        <v>1587</v>
      </c>
      <c r="M165" s="106">
        <v>1587</v>
      </c>
      <c r="N165" s="106">
        <v>1582</v>
      </c>
      <c r="O165" s="106">
        <v>1596</v>
      </c>
      <c r="P165" s="106">
        <v>1582</v>
      </c>
      <c r="Q165" s="106">
        <v>1642</v>
      </c>
      <c r="R165" s="106">
        <v>1734</v>
      </c>
      <c r="S165" s="106">
        <v>1855</v>
      </c>
      <c r="T165" s="106">
        <v>1839</v>
      </c>
      <c r="U165" s="106">
        <v>1825</v>
      </c>
      <c r="V165" s="106">
        <v>1833</v>
      </c>
      <c r="W165" s="106">
        <v>1806</v>
      </c>
      <c r="X165" s="106">
        <v>1816</v>
      </c>
      <c r="Y165" s="106">
        <v>1841</v>
      </c>
      <c r="Z165" s="106">
        <v>1878</v>
      </c>
      <c r="AA165" s="106">
        <v>1873</v>
      </c>
    </row>
    <row r="166" spans="2:27" ht="12.75">
      <c r="B166" s="60" t="s">
        <v>42</v>
      </c>
      <c r="C166" s="46">
        <v>3514</v>
      </c>
      <c r="D166" s="46">
        <v>3512</v>
      </c>
      <c r="E166" s="46">
        <v>3524</v>
      </c>
      <c r="F166" s="46">
        <v>3519</v>
      </c>
      <c r="G166" s="46">
        <v>3513</v>
      </c>
      <c r="H166" s="46">
        <v>3507</v>
      </c>
      <c r="I166" s="46">
        <v>3504</v>
      </c>
      <c r="J166" s="46">
        <v>3502</v>
      </c>
      <c r="K166" s="46">
        <v>3497</v>
      </c>
      <c r="L166" s="46">
        <v>3496</v>
      </c>
      <c r="M166" s="106">
        <v>3489</v>
      </c>
      <c r="N166" s="106">
        <v>2912</v>
      </c>
      <c r="O166" s="106">
        <v>2903</v>
      </c>
      <c r="P166" s="106">
        <v>2531</v>
      </c>
      <c r="Q166" s="106">
        <v>2604</v>
      </c>
      <c r="R166" s="106">
        <v>2837</v>
      </c>
      <c r="S166" s="106">
        <v>2791</v>
      </c>
      <c r="T166" s="106">
        <v>2696</v>
      </c>
      <c r="U166" s="106">
        <v>2672</v>
      </c>
      <c r="V166" s="106">
        <v>2689</v>
      </c>
      <c r="W166" s="106">
        <v>2772</v>
      </c>
      <c r="X166" s="106">
        <v>2806</v>
      </c>
      <c r="Y166" s="106">
        <v>2842</v>
      </c>
      <c r="Z166" s="106">
        <v>2891</v>
      </c>
      <c r="AA166" s="106">
        <v>2952</v>
      </c>
    </row>
    <row r="167" spans="2:27" ht="12.75">
      <c r="B167" s="60" t="s">
        <v>29</v>
      </c>
      <c r="C167" s="46">
        <v>127</v>
      </c>
      <c r="D167" s="46">
        <v>126</v>
      </c>
      <c r="E167" s="46">
        <v>126</v>
      </c>
      <c r="F167" s="46">
        <v>127</v>
      </c>
      <c r="G167" s="46">
        <v>127</v>
      </c>
      <c r="H167" s="46">
        <v>127</v>
      </c>
      <c r="I167" s="46">
        <v>126</v>
      </c>
      <c r="J167" s="46">
        <v>133</v>
      </c>
      <c r="K167" s="46">
        <v>127</v>
      </c>
      <c r="L167" s="46">
        <v>127</v>
      </c>
      <c r="M167" s="106">
        <v>135</v>
      </c>
      <c r="N167" s="106">
        <v>128</v>
      </c>
      <c r="O167" s="106">
        <v>128</v>
      </c>
      <c r="P167" s="106">
        <v>128</v>
      </c>
      <c r="Q167" s="106">
        <v>128</v>
      </c>
      <c r="R167" s="106">
        <v>129</v>
      </c>
      <c r="S167" s="106">
        <v>129</v>
      </c>
      <c r="T167" s="106">
        <v>131</v>
      </c>
      <c r="U167" s="106">
        <v>131</v>
      </c>
      <c r="V167" s="106">
        <v>131</v>
      </c>
      <c r="W167" s="106">
        <v>131</v>
      </c>
      <c r="X167" s="106">
        <v>131</v>
      </c>
      <c r="Y167" s="106">
        <v>131</v>
      </c>
      <c r="Z167" s="106">
        <v>131</v>
      </c>
      <c r="AA167" s="106">
        <v>131</v>
      </c>
    </row>
    <row r="168" spans="2:27" ht="12.75">
      <c r="B168" s="60" t="s">
        <v>26</v>
      </c>
      <c r="C168" s="61" t="s">
        <v>0</v>
      </c>
      <c r="D168" s="61" t="s">
        <v>0</v>
      </c>
      <c r="E168" s="61" t="s">
        <v>0</v>
      </c>
      <c r="F168" s="61" t="s">
        <v>0</v>
      </c>
      <c r="G168" s="61" t="s">
        <v>0</v>
      </c>
      <c r="H168" s="61" t="s">
        <v>0</v>
      </c>
      <c r="I168" s="61" t="s">
        <v>0</v>
      </c>
      <c r="J168" s="61" t="s">
        <v>0</v>
      </c>
      <c r="K168" s="61" t="s">
        <v>0</v>
      </c>
      <c r="L168" s="61" t="s">
        <v>0</v>
      </c>
      <c r="M168" s="106">
        <v>5854</v>
      </c>
      <c r="N168" s="106">
        <v>5865</v>
      </c>
      <c r="O168" s="106">
        <v>5867</v>
      </c>
      <c r="P168" s="106">
        <v>5865</v>
      </c>
      <c r="Q168" s="106">
        <v>5864</v>
      </c>
      <c r="R168" s="106">
        <v>5855</v>
      </c>
      <c r="S168" s="106">
        <v>5809</v>
      </c>
      <c r="T168" s="106">
        <v>5807</v>
      </c>
      <c r="U168" s="106">
        <v>5790</v>
      </c>
      <c r="V168" s="106">
        <v>5783</v>
      </c>
      <c r="W168" s="106">
        <v>5343</v>
      </c>
      <c r="X168" s="106">
        <v>5337</v>
      </c>
      <c r="Y168" s="106">
        <v>5338</v>
      </c>
      <c r="Z168" s="106">
        <v>5340</v>
      </c>
      <c r="AA168" s="106">
        <v>5346</v>
      </c>
    </row>
    <row r="169" spans="2:27" ht="12.75">
      <c r="B169" s="60" t="s">
        <v>43</v>
      </c>
      <c r="C169" s="46">
        <v>11</v>
      </c>
      <c r="D169" s="46">
        <v>11</v>
      </c>
      <c r="E169" s="46">
        <v>11</v>
      </c>
      <c r="F169" s="46">
        <v>11</v>
      </c>
      <c r="G169" s="46">
        <v>11</v>
      </c>
      <c r="H169" s="46">
        <v>10</v>
      </c>
      <c r="I169" s="46">
        <v>10</v>
      </c>
      <c r="J169" s="46">
        <v>10</v>
      </c>
      <c r="K169" s="46">
        <v>10</v>
      </c>
      <c r="L169" s="46">
        <v>10</v>
      </c>
      <c r="M169" s="106">
        <v>10</v>
      </c>
      <c r="N169" s="106">
        <v>10</v>
      </c>
      <c r="O169" s="106">
        <v>10</v>
      </c>
      <c r="P169" s="106">
        <v>10</v>
      </c>
      <c r="Q169" s="106">
        <v>10</v>
      </c>
      <c r="R169" s="106">
        <v>10</v>
      </c>
      <c r="S169" s="106">
        <v>10</v>
      </c>
      <c r="T169" s="106">
        <v>10</v>
      </c>
      <c r="U169" s="106">
        <v>10</v>
      </c>
      <c r="V169" s="106">
        <v>10</v>
      </c>
      <c r="W169" s="106">
        <v>11</v>
      </c>
      <c r="X169" s="106">
        <v>11</v>
      </c>
      <c r="Y169" s="106">
        <v>11</v>
      </c>
      <c r="Z169" s="106">
        <v>12</v>
      </c>
      <c r="AA169" s="106">
        <v>12</v>
      </c>
    </row>
    <row r="170" spans="2:27" ht="12.75">
      <c r="B170" s="60" t="s">
        <v>18</v>
      </c>
      <c r="C170" s="46">
        <v>2006</v>
      </c>
      <c r="D170" s="46">
        <v>1991</v>
      </c>
      <c r="E170" s="46">
        <v>1985</v>
      </c>
      <c r="F170" s="46">
        <v>1988</v>
      </c>
      <c r="G170" s="46">
        <v>1971</v>
      </c>
      <c r="H170" s="46">
        <v>1965</v>
      </c>
      <c r="I170" s="46">
        <v>1982</v>
      </c>
      <c r="J170" s="46">
        <v>1965</v>
      </c>
      <c r="K170" s="46">
        <v>1973</v>
      </c>
      <c r="L170" s="46">
        <v>1967</v>
      </c>
      <c r="M170" s="106">
        <v>1955</v>
      </c>
      <c r="N170" s="106">
        <v>1931</v>
      </c>
      <c r="O170" s="106">
        <v>1949</v>
      </c>
      <c r="P170" s="106">
        <v>1923</v>
      </c>
      <c r="Q170" s="106">
        <v>1925</v>
      </c>
      <c r="R170" s="106">
        <v>1922</v>
      </c>
      <c r="S170" s="106">
        <v>1920</v>
      </c>
      <c r="T170" s="106">
        <v>1914</v>
      </c>
      <c r="U170" s="106">
        <v>1929</v>
      </c>
      <c r="V170" s="106">
        <v>1917</v>
      </c>
      <c r="W170" s="106">
        <v>1872</v>
      </c>
      <c r="X170" s="106">
        <v>1858</v>
      </c>
      <c r="Y170" s="106">
        <v>1842</v>
      </c>
      <c r="Z170" s="106">
        <v>1848</v>
      </c>
      <c r="AA170" s="106">
        <v>1839</v>
      </c>
    </row>
    <row r="171" spans="2:27" ht="12.75">
      <c r="B171" s="60" t="s">
        <v>44</v>
      </c>
      <c r="C171" s="46">
        <v>3458</v>
      </c>
      <c r="D171" s="46">
        <v>3477</v>
      </c>
      <c r="E171" s="46">
        <v>3468</v>
      </c>
      <c r="F171" s="46">
        <v>3448</v>
      </c>
      <c r="G171" s="46">
        <v>3449</v>
      </c>
      <c r="H171" s="46">
        <v>3436</v>
      </c>
      <c r="I171" s="46">
        <v>3423</v>
      </c>
      <c r="J171" s="46">
        <v>3410</v>
      </c>
      <c r="K171" s="46">
        <v>3397</v>
      </c>
      <c r="L171" s="46">
        <v>3384</v>
      </c>
      <c r="M171" s="106">
        <v>3381</v>
      </c>
      <c r="N171" s="106">
        <v>3374</v>
      </c>
      <c r="O171" s="106">
        <v>3374</v>
      </c>
      <c r="P171" s="106">
        <v>3375</v>
      </c>
      <c r="Q171" s="106">
        <v>3368</v>
      </c>
      <c r="R171" s="106">
        <v>3263</v>
      </c>
      <c r="S171" s="106">
        <v>3240</v>
      </c>
      <c r="T171" s="106">
        <v>3239</v>
      </c>
      <c r="U171" s="106">
        <v>3171</v>
      </c>
      <c r="V171" s="106">
        <v>3169</v>
      </c>
      <c r="W171" s="106">
        <v>3166</v>
      </c>
      <c r="X171" s="106">
        <v>2868</v>
      </c>
      <c r="Y171" s="106">
        <v>2864</v>
      </c>
      <c r="Z171" s="106">
        <v>2862</v>
      </c>
      <c r="AA171" s="106">
        <v>2716</v>
      </c>
    </row>
    <row r="172" spans="2:27" ht="12.75">
      <c r="B172" s="60" t="s">
        <v>25</v>
      </c>
      <c r="C172" s="46">
        <v>18574</v>
      </c>
      <c r="D172" s="46">
        <v>18448</v>
      </c>
      <c r="E172" s="46">
        <v>17887</v>
      </c>
      <c r="F172" s="46">
        <v>17747</v>
      </c>
      <c r="G172" s="46">
        <v>17297</v>
      </c>
      <c r="H172" s="46">
        <v>17935</v>
      </c>
      <c r="I172" s="46">
        <v>17882</v>
      </c>
      <c r="J172" s="46">
        <v>17830</v>
      </c>
      <c r="K172" s="46">
        <v>17878</v>
      </c>
      <c r="L172" s="46">
        <v>17817</v>
      </c>
      <c r="M172" s="106">
        <v>17813</v>
      </c>
      <c r="N172" s="106">
        <v>17788</v>
      </c>
      <c r="O172" s="106">
        <v>16899</v>
      </c>
      <c r="P172" s="106">
        <v>16169</v>
      </c>
      <c r="Q172" s="106">
        <v>16328</v>
      </c>
      <c r="R172" s="106">
        <v>15906</v>
      </c>
      <c r="S172" s="106">
        <v>15957</v>
      </c>
      <c r="T172" s="106">
        <v>15477</v>
      </c>
      <c r="U172" s="106">
        <v>15608</v>
      </c>
      <c r="V172" s="106">
        <v>15625</v>
      </c>
      <c r="W172" s="106">
        <v>14559</v>
      </c>
      <c r="X172" s="106">
        <v>14726</v>
      </c>
      <c r="Y172" s="106">
        <v>14476</v>
      </c>
      <c r="Z172" s="106">
        <v>14181</v>
      </c>
      <c r="AA172" s="106">
        <v>14391</v>
      </c>
    </row>
    <row r="173" spans="2:27" ht="12.75">
      <c r="B173" s="60" t="s">
        <v>27</v>
      </c>
      <c r="C173" s="61" t="s">
        <v>0</v>
      </c>
      <c r="D173" s="61" t="s">
        <v>0</v>
      </c>
      <c r="E173" s="61" t="s">
        <v>0</v>
      </c>
      <c r="F173" s="61" t="s">
        <v>0</v>
      </c>
      <c r="G173" s="61" t="s">
        <v>0</v>
      </c>
      <c r="H173" s="46">
        <v>3948</v>
      </c>
      <c r="I173" s="46">
        <v>3931</v>
      </c>
      <c r="J173" s="46">
        <v>3919</v>
      </c>
      <c r="K173" s="46">
        <v>3774</v>
      </c>
      <c r="L173" s="46">
        <v>3969</v>
      </c>
      <c r="M173" s="106">
        <v>3957</v>
      </c>
      <c r="N173" s="106">
        <v>3854</v>
      </c>
      <c r="O173" s="106">
        <v>3878</v>
      </c>
      <c r="P173" s="106">
        <v>3814</v>
      </c>
      <c r="Q173" s="106">
        <v>3870</v>
      </c>
      <c r="R173" s="106">
        <v>3824</v>
      </c>
      <c r="S173" s="106">
        <v>3758</v>
      </c>
      <c r="T173" s="106">
        <v>3661</v>
      </c>
      <c r="U173" s="106">
        <v>3726</v>
      </c>
      <c r="V173" s="106">
        <v>3695</v>
      </c>
      <c r="W173" s="106">
        <v>3654</v>
      </c>
      <c r="X173" s="106">
        <v>3649</v>
      </c>
      <c r="Y173" s="106">
        <v>3664</v>
      </c>
      <c r="Z173" s="106">
        <v>3716</v>
      </c>
      <c r="AA173" s="106">
        <v>3701</v>
      </c>
    </row>
    <row r="174" spans="2:27" ht="12.75">
      <c r="B174" s="60" t="s">
        <v>45</v>
      </c>
      <c r="C174" s="46">
        <v>14769</v>
      </c>
      <c r="D174" s="46">
        <v>14802</v>
      </c>
      <c r="E174" s="46">
        <v>14790</v>
      </c>
      <c r="F174" s="46">
        <v>14793</v>
      </c>
      <c r="G174" s="46">
        <v>14798</v>
      </c>
      <c r="H174" s="46">
        <v>14797</v>
      </c>
      <c r="I174" s="46">
        <v>14787</v>
      </c>
      <c r="J174" s="46">
        <v>14787</v>
      </c>
      <c r="K174" s="46">
        <v>14746</v>
      </c>
      <c r="L174" s="46">
        <v>14781</v>
      </c>
      <c r="M174" s="106">
        <v>14812</v>
      </c>
      <c r="N174" s="106">
        <v>14798</v>
      </c>
      <c r="O174" s="106">
        <v>14819</v>
      </c>
      <c r="P174" s="106">
        <v>14801</v>
      </c>
      <c r="Q174" s="106">
        <v>14295</v>
      </c>
      <c r="R174" s="106">
        <v>14270</v>
      </c>
      <c r="S174" s="106">
        <v>14117</v>
      </c>
      <c r="T174" s="106">
        <v>13714</v>
      </c>
      <c r="U174" s="106">
        <v>13717</v>
      </c>
      <c r="V174" s="106">
        <v>13711</v>
      </c>
      <c r="W174" s="106">
        <v>14156</v>
      </c>
      <c r="X174" s="106">
        <v>13982</v>
      </c>
      <c r="Y174" s="106">
        <v>13733</v>
      </c>
      <c r="Z174" s="106">
        <v>13905</v>
      </c>
      <c r="AA174" s="106">
        <v>13830</v>
      </c>
    </row>
    <row r="175" spans="2:27" ht="12.75">
      <c r="B175" s="60" t="s">
        <v>23</v>
      </c>
      <c r="C175" s="61" t="s">
        <v>0</v>
      </c>
      <c r="D175" s="61" t="s">
        <v>0</v>
      </c>
      <c r="E175" s="46">
        <v>556</v>
      </c>
      <c r="F175" s="46">
        <v>553</v>
      </c>
      <c r="G175" s="46">
        <v>538</v>
      </c>
      <c r="H175" s="46">
        <v>525</v>
      </c>
      <c r="I175" s="46">
        <v>513</v>
      </c>
      <c r="J175" s="46">
        <v>494</v>
      </c>
      <c r="K175" s="46">
        <v>491</v>
      </c>
      <c r="L175" s="46">
        <v>499</v>
      </c>
      <c r="M175" s="106">
        <v>509</v>
      </c>
      <c r="N175" s="106">
        <v>510</v>
      </c>
      <c r="O175" s="106">
        <v>505</v>
      </c>
      <c r="P175" s="106">
        <v>510</v>
      </c>
      <c r="Q175" s="106">
        <v>491</v>
      </c>
      <c r="R175" s="106">
        <v>509</v>
      </c>
      <c r="S175" s="106">
        <v>490</v>
      </c>
      <c r="T175" s="106">
        <v>498</v>
      </c>
      <c r="U175" s="106">
        <v>492</v>
      </c>
      <c r="V175" s="106">
        <v>468</v>
      </c>
      <c r="W175" s="106">
        <v>483</v>
      </c>
      <c r="X175" s="106">
        <v>458</v>
      </c>
      <c r="Y175" s="106">
        <v>480</v>
      </c>
      <c r="Z175" s="106">
        <v>479</v>
      </c>
      <c r="AA175" s="106">
        <v>482</v>
      </c>
    </row>
    <row r="176" spans="2:27" ht="12.75">
      <c r="B176" s="60" t="s">
        <v>46</v>
      </c>
      <c r="C176" s="46">
        <v>2417</v>
      </c>
      <c r="D176" s="46">
        <v>2417</v>
      </c>
      <c r="E176" s="46">
        <v>2419</v>
      </c>
      <c r="F176" s="46">
        <v>2421</v>
      </c>
      <c r="G176" s="46">
        <v>2446</v>
      </c>
      <c r="H176" s="46">
        <v>2446</v>
      </c>
      <c r="I176" s="46">
        <v>2446</v>
      </c>
      <c r="J176" s="46">
        <v>2445</v>
      </c>
      <c r="K176" s="46">
        <v>2445</v>
      </c>
      <c r="L176" s="46">
        <v>2444</v>
      </c>
      <c r="M176" s="106">
        <v>2402</v>
      </c>
      <c r="N176" s="106">
        <v>2255</v>
      </c>
      <c r="O176" s="106">
        <v>2236</v>
      </c>
      <c r="P176" s="106">
        <v>2236</v>
      </c>
      <c r="Q176" s="106">
        <v>1935</v>
      </c>
      <c r="R176" s="106">
        <v>1941</v>
      </c>
      <c r="S176" s="106">
        <v>1939</v>
      </c>
      <c r="T176" s="106">
        <v>1931</v>
      </c>
      <c r="U176" s="106">
        <v>1936</v>
      </c>
      <c r="V176" s="106">
        <v>1930</v>
      </c>
      <c r="W176" s="106">
        <v>1922</v>
      </c>
      <c r="X176" s="106">
        <v>1930</v>
      </c>
      <c r="Y176" s="106">
        <v>1927</v>
      </c>
      <c r="Z176" s="106">
        <v>1929</v>
      </c>
      <c r="AA176" s="106">
        <v>1925</v>
      </c>
    </row>
    <row r="177" spans="2:27" ht="12.75">
      <c r="B177" s="60" t="s">
        <v>24</v>
      </c>
      <c r="C177" s="46">
        <v>2559</v>
      </c>
      <c r="D177" s="46">
        <v>2539</v>
      </c>
      <c r="E177" s="46">
        <v>2528</v>
      </c>
      <c r="F177" s="46">
        <v>2292</v>
      </c>
      <c r="G177" s="46">
        <v>2318</v>
      </c>
      <c r="H177" s="46">
        <v>2161</v>
      </c>
      <c r="I177" s="46">
        <v>2143</v>
      </c>
      <c r="J177" s="46">
        <v>2150</v>
      </c>
      <c r="K177" s="46">
        <v>2192</v>
      </c>
      <c r="L177" s="46">
        <v>2201</v>
      </c>
      <c r="M177" s="106">
        <v>2218</v>
      </c>
      <c r="N177" s="106">
        <v>2222</v>
      </c>
      <c r="O177" s="106">
        <v>2236</v>
      </c>
      <c r="P177" s="106">
        <v>2244</v>
      </c>
      <c r="Q177" s="106">
        <v>2252</v>
      </c>
      <c r="R177" s="106">
        <v>2272</v>
      </c>
      <c r="S177" s="106">
        <v>2299</v>
      </c>
      <c r="T177" s="106">
        <v>2293</v>
      </c>
      <c r="U177" s="106">
        <v>2294</v>
      </c>
      <c r="V177" s="106">
        <v>2294</v>
      </c>
      <c r="W177" s="106">
        <v>2294</v>
      </c>
      <c r="X177" s="106">
        <v>2294</v>
      </c>
      <c r="Y177" s="106">
        <v>2284</v>
      </c>
      <c r="Z177" s="106">
        <v>2257</v>
      </c>
      <c r="AA177" s="106">
        <v>2259</v>
      </c>
    </row>
    <row r="178" spans="2:27" ht="12.75">
      <c r="B178" s="60" t="s">
        <v>47</v>
      </c>
      <c r="C178" s="46">
        <v>3417</v>
      </c>
      <c r="D178" s="46">
        <v>3361</v>
      </c>
      <c r="E178" s="46">
        <v>3347</v>
      </c>
      <c r="F178" s="46">
        <v>3359</v>
      </c>
      <c r="G178" s="46">
        <v>3359</v>
      </c>
      <c r="H178" s="46">
        <v>3270</v>
      </c>
      <c r="I178" s="46">
        <v>3300</v>
      </c>
      <c r="J178" s="46">
        <v>3262</v>
      </c>
      <c r="K178" s="46">
        <v>3234</v>
      </c>
      <c r="L178" s="46">
        <v>3197</v>
      </c>
      <c r="M178" s="106">
        <v>3156</v>
      </c>
      <c r="N178" s="106">
        <v>3157</v>
      </c>
      <c r="O178" s="106">
        <v>3172</v>
      </c>
      <c r="P178" s="106">
        <v>3166</v>
      </c>
      <c r="Q178" s="106">
        <v>3186</v>
      </c>
      <c r="R178" s="106">
        <v>3201</v>
      </c>
      <c r="S178" s="106">
        <v>3150</v>
      </c>
      <c r="T178" s="106">
        <v>3121</v>
      </c>
      <c r="U178" s="106">
        <v>3076</v>
      </c>
      <c r="V178" s="106">
        <v>3067</v>
      </c>
      <c r="W178" s="106">
        <v>3074</v>
      </c>
      <c r="X178" s="106">
        <v>3063</v>
      </c>
      <c r="Y178" s="106">
        <v>3032</v>
      </c>
      <c r="Z178" s="106">
        <v>3036</v>
      </c>
      <c r="AA178" s="111">
        <v>3036</v>
      </c>
    </row>
    <row r="179" spans="2:27" ht="12.75">
      <c r="B179" s="60" t="s">
        <v>21</v>
      </c>
      <c r="C179" s="46">
        <v>18278</v>
      </c>
      <c r="D179" s="61" t="s">
        <v>0</v>
      </c>
      <c r="E179" s="61" t="s">
        <v>0</v>
      </c>
      <c r="F179" s="61" t="s">
        <v>0</v>
      </c>
      <c r="G179" s="61" t="s">
        <v>0</v>
      </c>
      <c r="H179" s="46">
        <v>18012</v>
      </c>
      <c r="I179" s="61" t="s">
        <v>0</v>
      </c>
      <c r="J179" s="61" t="s">
        <v>0</v>
      </c>
      <c r="K179" s="61" t="s">
        <v>0</v>
      </c>
      <c r="L179" s="61" t="s">
        <v>0</v>
      </c>
      <c r="M179" s="106">
        <v>17531</v>
      </c>
      <c r="N179" s="106">
        <v>17755</v>
      </c>
      <c r="O179" s="106">
        <v>17701</v>
      </c>
      <c r="P179" s="106">
        <v>17644</v>
      </c>
      <c r="Q179" s="106">
        <v>17606</v>
      </c>
      <c r="R179" s="106">
        <v>17614</v>
      </c>
      <c r="S179" s="106">
        <v>17897</v>
      </c>
      <c r="T179" s="106">
        <v>17737</v>
      </c>
      <c r="U179" s="106">
        <v>17703</v>
      </c>
      <c r="V179" s="106">
        <v>17325</v>
      </c>
      <c r="W179" s="106">
        <v>17234</v>
      </c>
      <c r="X179" s="106">
        <v>17172</v>
      </c>
      <c r="Y179" s="106">
        <v>17282</v>
      </c>
      <c r="Z179" s="106">
        <v>17259</v>
      </c>
      <c r="AA179" s="106">
        <v>17240</v>
      </c>
    </row>
    <row r="180" spans="2:27" ht="12.75">
      <c r="B180" s="60" t="s">
        <v>28</v>
      </c>
      <c r="C180" s="46">
        <v>994</v>
      </c>
      <c r="D180" s="46">
        <v>1010</v>
      </c>
      <c r="E180" s="46">
        <v>1002</v>
      </c>
      <c r="F180" s="46">
        <v>1012</v>
      </c>
      <c r="G180" s="46">
        <v>1018</v>
      </c>
      <c r="H180" s="46">
        <v>1026</v>
      </c>
      <c r="I180" s="46">
        <v>1031</v>
      </c>
      <c r="J180" s="46">
        <v>1038</v>
      </c>
      <c r="K180" s="46">
        <v>1046</v>
      </c>
      <c r="L180" s="46">
        <v>1038</v>
      </c>
      <c r="M180" s="106">
        <v>1042</v>
      </c>
      <c r="N180" s="106">
        <v>1047</v>
      </c>
      <c r="O180" s="106">
        <v>1047</v>
      </c>
      <c r="P180" s="106">
        <v>1040</v>
      </c>
      <c r="Q180" s="106">
        <v>1040</v>
      </c>
      <c r="R180" s="106">
        <v>1035</v>
      </c>
      <c r="S180" s="106">
        <v>1034</v>
      </c>
      <c r="T180" s="106">
        <v>1032</v>
      </c>
      <c r="U180" s="106">
        <v>1024</v>
      </c>
      <c r="V180" s="106">
        <v>1014</v>
      </c>
      <c r="W180" s="106">
        <v>1006</v>
      </c>
      <c r="X180" s="106">
        <v>999</v>
      </c>
      <c r="Y180" s="106">
        <v>993</v>
      </c>
      <c r="Z180" s="106">
        <v>987</v>
      </c>
      <c r="AA180" s="106">
        <v>986</v>
      </c>
    </row>
    <row r="181" spans="2:27" ht="12.75">
      <c r="B181" s="60" t="s">
        <v>48</v>
      </c>
      <c r="C181" s="46">
        <v>1606</v>
      </c>
      <c r="D181" s="46">
        <v>1601</v>
      </c>
      <c r="E181" s="46">
        <v>1596</v>
      </c>
      <c r="F181" s="46">
        <v>1591</v>
      </c>
      <c r="G181" s="46">
        <v>1587</v>
      </c>
      <c r="H181" s="46">
        <v>1582</v>
      </c>
      <c r="I181" s="46">
        <v>1579</v>
      </c>
      <c r="J181" s="46">
        <v>1576</v>
      </c>
      <c r="K181" s="46">
        <v>1572</v>
      </c>
      <c r="L181" s="46">
        <v>1569</v>
      </c>
      <c r="M181" s="106">
        <v>1566</v>
      </c>
      <c r="N181" s="106">
        <v>1563</v>
      </c>
      <c r="O181" s="106">
        <v>1560</v>
      </c>
      <c r="P181" s="106">
        <v>1556</v>
      </c>
      <c r="Q181" s="106">
        <v>1553</v>
      </c>
      <c r="R181" s="106">
        <v>1550</v>
      </c>
      <c r="S181" s="106">
        <v>1547</v>
      </c>
      <c r="T181" s="106">
        <v>1544</v>
      </c>
      <c r="U181" s="106">
        <v>1541</v>
      </c>
      <c r="V181" s="106">
        <v>1538</v>
      </c>
      <c r="W181" s="106">
        <v>1535</v>
      </c>
      <c r="X181" s="106">
        <v>1532</v>
      </c>
      <c r="Y181" s="106">
        <v>1529</v>
      </c>
      <c r="Z181" s="106">
        <v>1526</v>
      </c>
      <c r="AA181" s="107" t="s">
        <v>0</v>
      </c>
    </row>
    <row r="183" spans="2:27" ht="12.75">
      <c r="B183" s="13" t="s">
        <v>107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2:27" ht="12.75">
      <c r="B184" s="13" t="s">
        <v>0</v>
      </c>
      <c r="C184" s="13" t="s">
        <v>108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5'!C10:K10</xm:f>
              <xm:sqref>L10</xm:sqref>
            </x14:sparkline>
            <x14:sparkline>
              <xm:f>'Table 5'!C11:K11</xm:f>
              <xm:sqref>L11</xm:sqref>
            </x14:sparkline>
            <x14:sparkline>
              <xm:f>'Table 5'!C12:K12</xm:f>
              <xm:sqref>L12</xm:sqref>
            </x14:sparkline>
            <x14:sparkline>
              <xm:f>'Table 5'!C13:K13</xm:f>
              <xm:sqref>L13</xm:sqref>
            </x14:sparkline>
            <x14:sparkline>
              <xm:f>'Table 5'!C14:J14</xm:f>
              <xm:sqref>L14</xm:sqref>
            </x14:sparkline>
            <x14:sparkline>
              <xm:f>'Table 5'!F15:K15</xm:f>
              <xm:sqref>L15</xm:sqref>
            </x14:sparkline>
            <x14:sparkline>
              <xm:f>'Table 5'!C16:J16</xm:f>
              <xm:sqref>L16</xm:sqref>
            </x14:sparkline>
            <x14:sparkline>
              <xm:f>'Table 5'!C17:K17</xm:f>
              <xm:sqref>L17</xm:sqref>
            </x14:sparkline>
            <x14:sparkline>
              <xm:f>'Table 5'!C18:K18</xm:f>
              <xm:sqref>L18</xm:sqref>
            </x14:sparkline>
            <x14:sparkline>
              <xm:f>'Table 5'!C19:K19</xm:f>
              <xm:sqref>L19</xm:sqref>
            </x14:sparkline>
            <x14:sparkline>
              <xm:f>'Table 5'!E20:K20</xm:f>
              <xm:sqref>L20</xm:sqref>
            </x14:sparkline>
            <x14:sparkline>
              <xm:f>'Table 5'!C21:K21</xm:f>
              <xm:sqref>L21</xm:sqref>
            </x14:sparkline>
            <x14:sparkline>
              <xm:f>'Table 5'!C22:K22</xm:f>
              <xm:sqref>L22</xm:sqref>
            </x14:sparkline>
            <x14:sparkline>
              <xm:f>'Table 5'!C23:K23</xm:f>
              <xm:sqref>L23</xm:sqref>
            </x14:sparkline>
            <x14:sparkline>
              <xm:f>'Table 5'!C24:K24</xm:f>
              <xm:sqref>L24</xm:sqref>
            </x14:sparkline>
            <x14:sparkline>
              <xm:f>'Table 5'!C25:K25</xm:f>
              <xm:sqref>L25</xm:sqref>
            </x14:sparkline>
            <x14:sparkline>
              <xm:f>'Table 5'!E26:K26</xm:f>
              <xm:sqref>L26</xm:sqref>
            </x14:sparkline>
            <x14:sparkline>
              <xm:f>'Table 5'!C27:K27</xm:f>
              <xm:sqref>L27</xm:sqref>
            </x14:sparkline>
            <x14:sparkline>
              <xm:f>'Table 5'!C28:K28</xm:f>
              <xm:sqref>L28</xm:sqref>
            </x14:sparkline>
            <x14:sparkline>
              <xm:f>'Table 5'!C29:K29</xm:f>
              <xm:sqref>L29</xm:sqref>
            </x14:sparkline>
            <x14:sparkline>
              <xm:f>'Table 5'!C30:K30</xm:f>
              <xm:sqref>L30</xm:sqref>
            </x14:sparkline>
            <x14:sparkline>
              <xm:f>'Table 5'!D31:K31</xm:f>
              <xm:sqref>L31</xm:sqref>
            </x14:sparkline>
            <x14:sparkline>
              <xm:f>'Table 5'!C32:K32</xm:f>
              <xm:sqref>L32</xm:sqref>
            </x14:sparkline>
            <x14:sparkline>
              <xm:f>'Table 5'!D33:K33</xm:f>
              <xm:sqref>L33</xm:sqref>
            </x14:sparkline>
            <x14:sparkline>
              <xm:f>'Table 5'!C34:K34</xm:f>
              <xm:sqref>L34</xm:sqref>
            </x14:sparkline>
            <x14:sparkline>
              <xm:f>'Table 5'!C35:K35</xm:f>
              <xm:sqref>L35</xm:sqref>
            </x14:sparkline>
            <x14:sparkline>
              <xm:f>'Table 5'!C36:J36</xm:f>
              <xm:sqref>L36</xm:sqref>
            </x14:sparkline>
            <x14:sparkline>
              <xm:f>'Table 5'!C37:K37</xm:f>
              <xm:sqref>L37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5'!E8:J8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5'!D9:J9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5'!C39:J39</xm:f>
              <xm:sqref>L39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KUKUCKA Miroslav (ESTAT)</cp:lastModifiedBy>
  <dcterms:created xsi:type="dcterms:W3CDTF">2014-09-18T09:48:45Z</dcterms:created>
  <dcterms:modified xsi:type="dcterms:W3CDTF">2017-05-04T12:57:43Z</dcterms:modified>
  <cp:category/>
  <cp:version/>
  <cp:contentType/>
  <cp:contentStatus/>
</cp:coreProperties>
</file>