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5200" windowHeight="11835" tabRatio="780" activeTab="0"/>
  </bookViews>
  <sheets>
    <sheet name="Table 1" sheetId="35" r:id="rId1"/>
    <sheet name="Figure 1" sheetId="36" r:id="rId2"/>
    <sheet name="Figure 2" sheetId="37" r:id="rId3"/>
    <sheet name="Figure 3" sheetId="38" r:id="rId4"/>
    <sheet name="Figure 4" sheetId="39" r:id="rId5"/>
    <sheet name="Figure 5" sheetId="40" r:id="rId6"/>
  </sheets>
  <externalReferences>
    <externalReference r:id="rId9"/>
  </externalReferences>
  <definedNames>
    <definedName name="__xlnm.Database">"#REF!"</definedName>
    <definedName name="_xlnm._FilterDatabase" localSheetId="4" hidden="1">'Figure 4'!$B$56:$K$56</definedName>
    <definedName name="_xlnm._FilterDatabase" localSheetId="5" hidden="1">'Figure 5'!$Y$56:$AD$56</definedName>
    <definedName name="Accounts">#REF!</definedName>
    <definedName name="Colheads">#REF!</definedName>
    <definedName name="datab">#REF!</definedName>
    <definedName name="Datamat">#REF!</definedName>
    <definedName name="Leontief138">#REF!</definedName>
    <definedName name="Matrix138">#REF!</definedName>
    <definedName name="Rowtitles">#REF!</definedName>
    <definedName name="skrange">'[1]0800Trimmed'!$F$35:$AU$154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<sst xmlns="http://schemas.openxmlformats.org/spreadsheetml/2006/main" count="801" uniqueCount="139">
  <si>
    <t>%</t>
  </si>
  <si>
    <t>Agriculture</t>
  </si>
  <si>
    <t xml:space="preserve">Other sectors </t>
  </si>
  <si>
    <t xml:space="preserve">Total EU-28  </t>
  </si>
  <si>
    <t>AT</t>
  </si>
  <si>
    <t>BG</t>
  </si>
  <si>
    <t>BE</t>
  </si>
  <si>
    <t>SE</t>
  </si>
  <si>
    <t>NL</t>
  </si>
  <si>
    <t>CY</t>
  </si>
  <si>
    <t>RO</t>
  </si>
  <si>
    <t>CZ</t>
  </si>
  <si>
    <t>UK</t>
  </si>
  <si>
    <t>DK</t>
  </si>
  <si>
    <t>PT</t>
  </si>
  <si>
    <t>EE</t>
  </si>
  <si>
    <t>FI</t>
  </si>
  <si>
    <t>LV</t>
  </si>
  <si>
    <t>FR</t>
  </si>
  <si>
    <t>ES</t>
  </si>
  <si>
    <t>DE</t>
  </si>
  <si>
    <t>EL</t>
  </si>
  <si>
    <t>HU</t>
  </si>
  <si>
    <t>IE</t>
  </si>
  <si>
    <t>IT</t>
  </si>
  <si>
    <t>LU</t>
  </si>
  <si>
    <t>LT</t>
  </si>
  <si>
    <t>SI</t>
  </si>
  <si>
    <t>MT</t>
  </si>
  <si>
    <t>PL</t>
  </si>
  <si>
    <t>SK</t>
  </si>
  <si>
    <t>EU-28</t>
  </si>
  <si>
    <t>HR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</si>
  <si>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</si>
  <si>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</si>
  <si>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</si>
  <si>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</si>
  <si>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</si>
  <si>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</si>
  <si>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</si>
  <si>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</si>
  <si>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</si>
  <si>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</si>
  <si>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</si>
  <si>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</si>
  <si>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</si>
  <si>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</si>
  <si>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</si>
  <si>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Manure management</t>
  </si>
  <si>
    <t>Agricultural soils</t>
  </si>
  <si>
    <t>of which:</t>
  </si>
  <si>
    <t>IS</t>
  </si>
  <si>
    <t>LI</t>
  </si>
  <si>
    <t>NO</t>
  </si>
  <si>
    <t>CH</t>
  </si>
  <si>
    <t>TR</t>
  </si>
  <si>
    <t>(% distance from LRTAP ceiling)</t>
  </si>
  <si>
    <t xml:space="preserve">(% of total ammonia emissions) </t>
  </si>
  <si>
    <t xml:space="preserve">(1 000 tonnes) </t>
  </si>
  <si>
    <t>Gothenburg protocol target</t>
  </si>
  <si>
    <t>(1 000 tonnes)</t>
  </si>
  <si>
    <t>(%)</t>
  </si>
  <si>
    <t>Emissions</t>
  </si>
  <si>
    <t>Ammonia emissions from agriculture</t>
  </si>
  <si>
    <t xml:space="preserve">Total ammonia emissions  </t>
  </si>
  <si>
    <t>STOP</t>
  </si>
  <si>
    <t>START</t>
  </si>
  <si>
    <r>
      <t>NH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emissions</t>
    </r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</si>
  <si>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</si>
  <si>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</si>
  <si>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</si>
  <si>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</si>
  <si>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</si>
  <si>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</si>
  <si>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</si>
  <si>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</si>
  <si>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EU28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</si>
  <si>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</si>
  <si>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</si>
  <si>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</si>
  <si>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</si>
  <si>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</si>
  <si>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</si>
  <si>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</si>
  <si>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</si>
  <si>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</si>
  <si>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</si>
  <si>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</si>
  <si>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</si>
  <si>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</si>
  <si>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</si>
  <si>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</si>
  <si>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</si>
  <si>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</si>
  <si>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</si>
  <si>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</si>
  <si>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</si>
  <si>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</si>
  <si>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</si>
  <si>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</si>
  <si>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</si>
  <si>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</si>
  <si>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Change, 
1990–2013</t>
  </si>
  <si>
    <t>Share of EU-28 
emissions, 2013</t>
  </si>
  <si>
    <t>Figure 1: Ammonia emissions, EU-28, 2013</t>
  </si>
  <si>
    <t/>
  </si>
  <si>
    <t>total emissions</t>
  </si>
  <si>
    <t>Agri emissions</t>
  </si>
  <si>
    <t>% of agri in total emissions</t>
  </si>
  <si>
    <t>2005</t>
  </si>
  <si>
    <t>Figure 3: Ammonia emissions, EU-28, 1990–2013</t>
  </si>
  <si>
    <t>Country</t>
  </si>
  <si>
    <t>Pollutant_name</t>
  </si>
  <si>
    <t>Sector_code</t>
  </si>
  <si>
    <t>Sector_name</t>
  </si>
  <si>
    <t>Year</t>
  </si>
  <si>
    <t>Unit</t>
  </si>
  <si>
    <t>2013 total emission</t>
  </si>
  <si>
    <t>distance</t>
  </si>
  <si>
    <t>NH3</t>
  </si>
  <si>
    <t>NATIONAL TOTAL</t>
  </si>
  <si>
    <t>National total for the entire territory (based on fuel sold)</t>
  </si>
  <si>
    <t>Gg (1000 tonnes)</t>
  </si>
  <si>
    <t>country</t>
  </si>
  <si>
    <t>Emission ceilings 2010 Table 3 GP (1000t NH3 per year)</t>
  </si>
  <si>
    <t>2013 total emissions</t>
  </si>
  <si>
    <t>2005 Emissions</t>
  </si>
  <si>
    <t>Emission reduction 2005-2013</t>
  </si>
  <si>
    <t>LRTAP emission reduction commitments for 2020 (reduction from 2005 level)</t>
  </si>
  <si>
    <t>(% distance from reduction targets)</t>
  </si>
  <si>
    <r>
      <t>Source:</t>
    </r>
    <r>
      <rPr>
        <sz val="9"/>
        <rFont val="Arial"/>
        <family val="2"/>
      </rPr>
      <t xml:space="preserve"> European Environment Agency</t>
    </r>
  </si>
  <si>
    <r>
      <t>Source:</t>
    </r>
    <r>
      <rPr>
        <sz val="9"/>
        <color theme="1"/>
        <rFont val="Arial"/>
        <family val="2"/>
      </rPr>
      <t xml:space="preserve"> European Environment Agency</t>
    </r>
  </si>
  <si>
    <t>Note: Data for Estonia and Malta not available.</t>
  </si>
  <si>
    <t>Figure 5: Change in ammonia emissions between 2005 and 2013 compared with Goethenburg commitments for 2020, by country</t>
  </si>
  <si>
    <t>Figure 4: Ammonia emission attaintment status (2010 ceilings), by country, 2013</t>
  </si>
  <si>
    <t>Figure 2: Ammonia emissions from agriculture, by country, 2013</t>
  </si>
  <si>
    <t>Table 1: Ammonia emissions from agriculture, by country, 1990 and 2013</t>
  </si>
  <si>
    <t xml:space="preserve"> LRTAP emission reduction commitments for 2020 (reduction from 2005 level)</t>
  </si>
  <si>
    <r>
      <t xml:space="preserve"> Emission reduction 2005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</si>
</sst>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_i"/>
    <numFmt numFmtId="166" formatCode="#,##0_i"/>
    <numFmt numFmtId="167" formatCode="#,##0.0000"/>
    <numFmt numFmtId="168" formatCode="0.0"/>
    <numFmt numFmtId="169" formatCode="0.00000"/>
    <numFmt numFmtId="170" formatCode="#,##0.0"/>
  </numFmts>
  <fonts count="28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theme="10"/>
      <name val="Calibri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vertAlign val="subscript"/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9"/>
      <color theme="1"/>
      <name val="Arial"/>
      <family val="2"/>
      <scheme val="minor"/>
    </font>
  </fonts>
  <fills count="2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AFF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thin">
        <color rgb="FF000000"/>
      </top>
      <bottom/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1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0" borderId="1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14" borderId="0" applyBorder="0" applyAlignment="0">
      <protection/>
    </xf>
    <xf numFmtId="4" fontId="5" fillId="14" borderId="0" applyBorder="0" applyAlignment="0">
      <protection/>
    </xf>
    <xf numFmtId="0" fontId="4" fillId="14" borderId="0" applyBorder="0">
      <alignment horizontal="right" vertical="center"/>
      <protection/>
    </xf>
    <xf numFmtId="4" fontId="4" fillId="14" borderId="0" applyBorder="0">
      <alignment horizontal="right" vertical="center"/>
      <protection/>
    </xf>
    <xf numFmtId="0" fontId="4" fillId="14" borderId="1">
      <alignment horizontal="right" vertical="center"/>
      <protection/>
    </xf>
    <xf numFmtId="4" fontId="4" fillId="15" borderId="0" applyBorder="0">
      <alignment horizontal="right" vertical="center"/>
      <protection/>
    </xf>
    <xf numFmtId="4" fontId="4" fillId="15" borderId="0" applyBorder="0">
      <alignment horizontal="right" vertical="center"/>
      <protection/>
    </xf>
    <xf numFmtId="0" fontId="6" fillId="15" borderId="1">
      <alignment horizontal="right" vertical="center"/>
      <protection/>
    </xf>
    <xf numFmtId="4" fontId="6" fillId="15" borderId="1">
      <alignment horizontal="right" vertical="center"/>
      <protection/>
    </xf>
    <xf numFmtId="0" fontId="6" fillId="15" borderId="2">
      <alignment horizontal="right" vertical="center"/>
      <protection/>
    </xf>
    <xf numFmtId="0" fontId="7" fillId="15" borderId="1">
      <alignment horizontal="right" vertical="center"/>
      <protection/>
    </xf>
    <xf numFmtId="4" fontId="7" fillId="15" borderId="1">
      <alignment horizontal="right" vertical="center"/>
      <protection/>
    </xf>
    <xf numFmtId="0" fontId="6" fillId="16" borderId="1">
      <alignment horizontal="right" vertical="center"/>
      <protection/>
    </xf>
    <xf numFmtId="4" fontId="6" fillId="16" borderId="1">
      <alignment horizontal="right" vertical="center"/>
      <protection/>
    </xf>
    <xf numFmtId="0" fontId="6" fillId="16" borderId="2">
      <alignment horizontal="right" vertical="center"/>
      <protection/>
    </xf>
    <xf numFmtId="0" fontId="6" fillId="16" borderId="1">
      <alignment horizontal="right" vertical="center"/>
      <protection/>
    </xf>
    <xf numFmtId="4" fontId="6" fillId="16" borderId="1">
      <alignment horizontal="right" vertical="center"/>
      <protection/>
    </xf>
    <xf numFmtId="0" fontId="6" fillId="16" borderId="3">
      <alignment horizontal="right" vertical="center"/>
      <protection/>
    </xf>
    <xf numFmtId="0" fontId="6" fillId="16" borderId="4">
      <alignment horizontal="right" vertical="center"/>
      <protection/>
    </xf>
    <xf numFmtId="4" fontId="6" fillId="16" borderId="4">
      <alignment horizontal="right" vertical="center"/>
      <protection/>
    </xf>
    <xf numFmtId="0" fontId="6" fillId="16" borderId="5">
      <alignment horizontal="right" vertical="center"/>
      <protection/>
    </xf>
    <xf numFmtId="4" fontId="6" fillId="16" borderId="5">
      <alignment horizontal="right" vertical="center"/>
      <protection/>
    </xf>
    <xf numFmtId="4" fontId="5" fillId="0" borderId="6" applyFill="0" applyBorder="0" applyProtection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>
      <alignment horizontal="right"/>
      <protection/>
    </xf>
    <xf numFmtId="0" fontId="4" fillId="16" borderId="7">
      <alignment horizontal="left" vertical="center" wrapText="1" indent="2"/>
      <protection/>
    </xf>
    <xf numFmtId="0" fontId="4" fillId="0" borderId="7">
      <alignment horizontal="left" vertical="center" wrapText="1" indent="2"/>
      <protection/>
    </xf>
    <xf numFmtId="0" fontId="4" fillId="15" borderId="4">
      <alignment horizontal="left" vertical="center"/>
      <protection/>
    </xf>
    <xf numFmtId="0" fontId="6" fillId="0" borderId="8">
      <alignment horizontal="left" vertical="top" wrapText="1"/>
      <protection/>
    </xf>
    <xf numFmtId="0" fontId="1" fillId="0" borderId="9">
      <alignment/>
      <protection/>
    </xf>
    <xf numFmtId="0" fontId="8" fillId="0" borderId="0" applyNumberFormat="0" applyFill="0" applyBorder="0" applyAlignment="0" applyProtection="0"/>
    <xf numFmtId="0" fontId="11" fillId="0" borderId="0" applyNumberFormat="0" applyFill="0" applyBorder="0">
      <alignment/>
      <protection locked="0"/>
    </xf>
    <xf numFmtId="4" fontId="4" fillId="0" borderId="0" applyBorder="0">
      <alignment horizontal="right" vertical="center"/>
      <protection/>
    </xf>
    <xf numFmtId="0" fontId="4" fillId="0" borderId="1">
      <alignment horizontal="right" vertical="center"/>
      <protection/>
    </xf>
    <xf numFmtId="4" fontId="4" fillId="0" borderId="1">
      <alignment horizontal="right" vertical="center"/>
      <protection/>
    </xf>
    <xf numFmtId="0" fontId="4" fillId="0" borderId="2">
      <alignment horizontal="right" vertical="center"/>
      <protection/>
    </xf>
    <xf numFmtId="1" fontId="9" fillId="15" borderId="0" applyBorder="0">
      <alignment horizontal="right" vertical="center"/>
      <protection/>
    </xf>
    <xf numFmtId="0" fontId="1" fillId="17" borderId="1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4" fillId="0" borderId="1" applyFill="0" applyBorder="0" applyProtection="0">
      <alignment horizontal="right" vertical="center"/>
    </xf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4" fontId="1" fillId="0" borderId="0">
      <alignment/>
      <protection/>
    </xf>
    <xf numFmtId="0" fontId="3" fillId="0" borderId="0">
      <alignment/>
      <protection/>
    </xf>
    <xf numFmtId="0" fontId="2" fillId="19" borderId="10" applyNumberFormat="0" applyFont="0" applyAlignment="0" applyProtection="0"/>
    <xf numFmtId="0" fontId="2" fillId="19" borderId="10" applyNumberFormat="0" applyFont="0" applyAlignment="0" applyProtection="0"/>
    <xf numFmtId="0" fontId="2" fillId="19" borderId="10" applyNumberFormat="0" applyFont="0" applyAlignment="0" applyProtection="0"/>
    <xf numFmtId="165" fontId="12" fillId="0" borderId="0" applyFill="0" applyBorder="0" applyProtection="0">
      <alignment horizontal="right"/>
    </xf>
    <xf numFmtId="0" fontId="4" fillId="20" borderId="1" applyNumberFormat="0" applyFont="0" applyBorder="0" applyProtection="0">
      <alignment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18" borderId="1">
      <alignment/>
      <protection/>
    </xf>
    <xf numFmtId="4" fontId="4" fillId="18" borderId="1">
      <alignment/>
      <protection/>
    </xf>
    <xf numFmtId="0" fontId="4" fillId="18" borderId="2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99">
    <xf numFmtId="0" fontId="0" fillId="0" borderId="0" xfId="0" applyAlignment="1">
      <alignment vertical="center"/>
    </xf>
    <xf numFmtId="166" fontId="14" fillId="0" borderId="0" xfId="109" applyNumberFormat="1" applyFont="1" applyFill="1" applyBorder="1" applyAlignment="1">
      <alignment horizontal="right"/>
    </xf>
    <xf numFmtId="165" fontId="14" fillId="0" borderId="0" xfId="109" applyNumberFormat="1" applyFont="1" applyFill="1" applyBorder="1" applyAlignment="1">
      <alignment horizontal="right"/>
    </xf>
    <xf numFmtId="165" fontId="14" fillId="0" borderId="0" xfId="109" applyFont="1" applyFill="1" applyBorder="1" applyAlignment="1">
      <alignment horizontal="right"/>
    </xf>
    <xf numFmtId="0" fontId="1" fillId="0" borderId="0" xfId="93" applyFont="1">
      <alignment/>
      <protection/>
    </xf>
    <xf numFmtId="0" fontId="20" fillId="21" borderId="11" xfId="121" applyFont="1" applyFill="1" applyBorder="1" applyAlignment="1">
      <alignment horizontal="center" wrapText="1"/>
      <protection/>
    </xf>
    <xf numFmtId="0" fontId="20" fillId="21" borderId="11" xfId="121" applyFont="1" applyFill="1" applyBorder="1" applyAlignment="1">
      <alignment horizontal="center" vertical="top" wrapText="1"/>
      <protection/>
    </xf>
    <xf numFmtId="0" fontId="14" fillId="0" borderId="0" xfId="122" applyFont="1" applyAlignment="1">
      <alignment vertical="center"/>
    </xf>
    <xf numFmtId="0" fontId="18" fillId="0" borderId="0" xfId="122" applyFont="1" applyAlignment="1">
      <alignment vertical="center"/>
    </xf>
    <xf numFmtId="0" fontId="14" fillId="0" borderId="0" xfId="123" applyNumberFormat="1" applyFont="1">
      <alignment/>
      <protection/>
    </xf>
    <xf numFmtId="49" fontId="16" fillId="22" borderId="0" xfId="122" applyNumberFormat="1" applyFont="1" applyFill="1" applyAlignment="1">
      <alignment/>
    </xf>
    <xf numFmtId="165" fontId="14" fillId="0" borderId="12" xfId="122" applyNumberFormat="1" applyFont="1" applyBorder="1" applyAlignment="1">
      <alignment horizontal="right" indent="4"/>
    </xf>
    <xf numFmtId="165" fontId="14" fillId="0" borderId="13" xfId="122" applyNumberFormat="1" applyFont="1" applyBorder="1" applyAlignment="1">
      <alignment horizontal="right" indent="3"/>
    </xf>
    <xf numFmtId="165" fontId="14" fillId="0" borderId="12" xfId="122" applyNumberFormat="1" applyFont="1" applyBorder="1" applyAlignment="1">
      <alignment horizontal="right" indent="3"/>
    </xf>
    <xf numFmtId="0" fontId="15" fillId="0" borderId="13" xfId="124" applyFont="1" applyBorder="1" applyAlignment="1">
      <alignment horizontal="left"/>
      <protection/>
    </xf>
    <xf numFmtId="165" fontId="14" fillId="0" borderId="14" xfId="122" applyNumberFormat="1" applyFont="1" applyBorder="1" applyAlignment="1">
      <alignment horizontal="right" indent="4"/>
    </xf>
    <xf numFmtId="165" fontId="14" fillId="0" borderId="15" xfId="122" applyNumberFormat="1" applyFont="1" applyBorder="1" applyAlignment="1">
      <alignment horizontal="right" indent="3"/>
    </xf>
    <xf numFmtId="165" fontId="14" fillId="0" borderId="14" xfId="122" applyNumberFormat="1" applyFont="1" applyBorder="1" applyAlignment="1">
      <alignment horizontal="right" indent="3"/>
    </xf>
    <xf numFmtId="0" fontId="15" fillId="0" borderId="15" xfId="124" applyFont="1" applyBorder="1" applyAlignment="1">
      <alignment horizontal="left"/>
      <protection/>
    </xf>
    <xf numFmtId="165" fontId="14" fillId="0" borderId="16" xfId="109" applyNumberFormat="1" applyFont="1" applyBorder="1" applyAlignment="1">
      <alignment horizontal="right" indent="4"/>
    </xf>
    <xf numFmtId="165" fontId="14" fillId="0" borderId="17" xfId="109" applyNumberFormat="1" applyFont="1" applyBorder="1" applyAlignment="1">
      <alignment horizontal="right" indent="3"/>
    </xf>
    <xf numFmtId="165" fontId="14" fillId="0" borderId="16" xfId="109" applyNumberFormat="1" applyFont="1" applyBorder="1" applyAlignment="1">
      <alignment horizontal="right" indent="3"/>
    </xf>
    <xf numFmtId="0" fontId="15" fillId="0" borderId="17" xfId="124" applyFont="1" applyBorder="1" applyAlignment="1">
      <alignment horizontal="left"/>
      <protection/>
    </xf>
    <xf numFmtId="165" fontId="14" fillId="0" borderId="18" xfId="109" applyNumberFormat="1" applyFont="1" applyBorder="1" applyAlignment="1">
      <alignment horizontal="right" indent="4"/>
    </xf>
    <xf numFmtId="165" fontId="14" fillId="0" borderId="19" xfId="109" applyNumberFormat="1" applyFont="1" applyBorder="1" applyAlignment="1">
      <alignment horizontal="right" indent="3"/>
    </xf>
    <xf numFmtId="165" fontId="14" fillId="0" borderId="18" xfId="109" applyNumberFormat="1" applyFont="1" applyBorder="1" applyAlignment="1">
      <alignment horizontal="right" indent="3"/>
    </xf>
    <xf numFmtId="0" fontId="15" fillId="0" borderId="19" xfId="124" applyFont="1" applyBorder="1" applyAlignment="1">
      <alignment horizontal="left"/>
      <protection/>
    </xf>
    <xf numFmtId="165" fontId="14" fillId="0" borderId="14" xfId="109" applyNumberFormat="1" applyFont="1" applyBorder="1" applyAlignment="1">
      <alignment horizontal="right" indent="4"/>
    </xf>
    <xf numFmtId="165" fontId="14" fillId="0" borderId="15" xfId="109" applyNumberFormat="1" applyFont="1" applyBorder="1" applyAlignment="1">
      <alignment horizontal="right" indent="3"/>
    </xf>
    <xf numFmtId="165" fontId="14" fillId="0" borderId="14" xfId="109" applyNumberFormat="1" applyFont="1" applyBorder="1" applyAlignment="1">
      <alignment horizontal="right" indent="3"/>
    </xf>
    <xf numFmtId="165" fontId="14" fillId="0" borderId="0" xfId="122" applyNumberFormat="1" applyFont="1" applyBorder="1" applyAlignment="1">
      <alignment horizontal="right"/>
    </xf>
    <xf numFmtId="165" fontId="14" fillId="8" borderId="20" xfId="109" applyNumberFormat="1" applyFont="1" applyFill="1" applyBorder="1" applyAlignment="1">
      <alignment horizontal="right" indent="4"/>
    </xf>
    <xf numFmtId="165" fontId="14" fillId="8" borderId="21" xfId="109" applyNumberFormat="1" applyFont="1" applyFill="1" applyBorder="1" applyAlignment="1">
      <alignment horizontal="right" indent="4"/>
    </xf>
    <xf numFmtId="165" fontId="14" fillId="8" borderId="22" xfId="109" applyNumberFormat="1" applyFont="1" applyFill="1" applyBorder="1" applyAlignment="1">
      <alignment horizontal="right" indent="3"/>
    </xf>
    <xf numFmtId="165" fontId="14" fillId="8" borderId="21" xfId="109" applyNumberFormat="1" applyFont="1" applyFill="1" applyBorder="1" applyAlignment="1">
      <alignment horizontal="right" indent="3"/>
    </xf>
    <xf numFmtId="0" fontId="13" fillId="8" borderId="23" xfId="122" applyFont="1" applyFill="1" applyBorder="1" applyAlignment="1">
      <alignment horizontal="left"/>
    </xf>
    <xf numFmtId="0" fontId="13" fillId="2" borderId="0" xfId="122" applyFont="1" applyFill="1" applyBorder="1" applyAlignment="1">
      <alignment horizontal="left"/>
    </xf>
    <xf numFmtId="0" fontId="13" fillId="2" borderId="24" xfId="122" applyFont="1" applyFill="1" applyBorder="1" applyAlignment="1">
      <alignment horizontal="center" vertical="top" wrapText="1"/>
    </xf>
    <xf numFmtId="0" fontId="13" fillId="2" borderId="18" xfId="122" applyFont="1" applyFill="1" applyBorder="1" applyAlignment="1">
      <alignment horizontal="center" vertical="top" wrapText="1"/>
    </xf>
    <xf numFmtId="0" fontId="13" fillId="2" borderId="25" xfId="122" applyFont="1" applyFill="1" applyBorder="1" applyAlignment="1">
      <alignment horizontal="center"/>
    </xf>
    <xf numFmtId="0" fontId="21" fillId="0" borderId="0" xfId="122" applyFont="1" applyAlignment="1">
      <alignment horizontal="left" vertical="center"/>
    </xf>
    <xf numFmtId="0" fontId="14" fillId="0" borderId="0" xfId="122" applyFont="1" applyFill="1" applyBorder="1" applyAlignment="1">
      <alignment vertical="center"/>
    </xf>
    <xf numFmtId="168" fontId="17" fillId="0" borderId="0" xfId="122" applyNumberFormat="1" applyFont="1" applyAlignment="1">
      <alignment vertical="center"/>
    </xf>
    <xf numFmtId="0" fontId="14" fillId="0" borderId="0" xfId="122" applyFont="1" applyFill="1" applyBorder="1" applyAlignment="1">
      <alignment horizontal="left"/>
    </xf>
    <xf numFmtId="0" fontId="14" fillId="0" borderId="0" xfId="122" applyFont="1" applyFill="1" applyBorder="1" applyAlignment="1">
      <alignment horizontal="center"/>
    </xf>
    <xf numFmtId="0" fontId="14" fillId="0" borderId="0" xfId="122" applyFont="1" applyFill="1" applyBorder="1" applyAlignment="1">
      <alignment horizontal="center" wrapText="1"/>
    </xf>
    <xf numFmtId="165" fontId="14" fillId="0" borderId="0" xfId="122" applyNumberFormat="1" applyFont="1" applyAlignment="1">
      <alignment vertical="center"/>
    </xf>
    <xf numFmtId="0" fontId="14" fillId="0" borderId="0" xfId="122" applyFont="1" applyAlignment="1">
      <alignment horizontal="left" vertical="center"/>
    </xf>
    <xf numFmtId="0" fontId="13" fillId="0" borderId="0" xfId="122" applyFont="1" applyFill="1" applyAlignment="1">
      <alignment horizontal="left" vertical="center"/>
    </xf>
    <xf numFmtId="9" fontId="14" fillId="0" borderId="0" xfId="122" applyNumberFormat="1" applyFont="1" applyAlignment="1">
      <alignment vertical="center"/>
    </xf>
    <xf numFmtId="165" fontId="14" fillId="0" borderId="0" xfId="122" applyNumberFormat="1" applyFont="1" applyFill="1" applyBorder="1" applyAlignment="1">
      <alignment horizontal="right" vertical="center"/>
    </xf>
    <xf numFmtId="169" fontId="14" fillId="0" borderId="0" xfId="122" applyNumberFormat="1" applyFont="1" applyAlignment="1">
      <alignment vertical="center"/>
    </xf>
    <xf numFmtId="0" fontId="14" fillId="0" borderId="0" xfId="124" applyFont="1" applyFill="1" applyBorder="1" applyAlignment="1">
      <alignment horizontal="left"/>
      <protection/>
    </xf>
    <xf numFmtId="1" fontId="0" fillId="0" borderId="0" xfId="122" applyNumberFormat="1" applyFont="1" applyFill="1" applyBorder="1" applyAlignment="1">
      <alignment horizontal="left" vertical="top"/>
    </xf>
    <xf numFmtId="0" fontId="14" fillId="0" borderId="0" xfId="122" applyFont="1" applyFill="1" applyBorder="1" applyAlignment="1">
      <alignment horizontal="right" vertical="top"/>
    </xf>
    <xf numFmtId="0" fontId="14" fillId="0" borderId="0" xfId="122" applyFont="1" applyFill="1" applyBorder="1" applyAlignment="1">
      <alignment horizontal="left" vertical="top"/>
    </xf>
    <xf numFmtId="0" fontId="20" fillId="0" borderId="0" xfId="122" applyFont="1" applyAlignment="1">
      <alignment horizontal="left" vertical="center"/>
    </xf>
    <xf numFmtId="0" fontId="15" fillId="0" borderId="0" xfId="124" applyFont="1" applyFill="1" applyBorder="1" applyAlignment="1">
      <alignment horizontal="left"/>
      <protection/>
    </xf>
    <xf numFmtId="0" fontId="13" fillId="0" borderId="0" xfId="122" applyFont="1" applyFill="1" applyBorder="1" applyAlignment="1">
      <alignment/>
    </xf>
    <xf numFmtId="168" fontId="14" fillId="0" borderId="0" xfId="122" applyNumberFormat="1" applyFont="1" applyAlignment="1">
      <alignment vertical="center"/>
    </xf>
    <xf numFmtId="0" fontId="22" fillId="0" borderId="0" xfId="122" applyFont="1" applyAlignment="1">
      <alignment horizontal="left" vertical="center"/>
    </xf>
    <xf numFmtId="0" fontId="0" fillId="0" borderId="0" xfId="122" applyNumberFormat="1" applyFont="1" applyFill="1" applyBorder="1" applyAlignment="1">
      <alignment horizontal="center"/>
    </xf>
    <xf numFmtId="0" fontId="14" fillId="0" borderId="0" xfId="123" applyFont="1">
      <alignment/>
      <protection/>
    </xf>
    <xf numFmtId="0" fontId="0" fillId="0" borderId="0" xfId="122" applyFont="1" applyAlignment="1">
      <alignment vertical="center"/>
    </xf>
    <xf numFmtId="2" fontId="14" fillId="0" borderId="0" xfId="122" applyNumberFormat="1" applyFont="1" applyAlignment="1">
      <alignment vertical="center"/>
    </xf>
    <xf numFmtId="1" fontId="14" fillId="0" borderId="0" xfId="122" applyNumberFormat="1" applyFont="1" applyAlignment="1">
      <alignment vertical="center"/>
    </xf>
    <xf numFmtId="0" fontId="14" fillId="0" borderId="0" xfId="122" applyFont="1" applyAlignment="1">
      <alignment horizontal="right"/>
    </xf>
    <xf numFmtId="0" fontId="13" fillId="2" borderId="23" xfId="123" applyFont="1" applyFill="1" applyBorder="1" applyAlignment="1">
      <alignment horizontal="center" wrapText="1"/>
      <protection/>
    </xf>
    <xf numFmtId="0" fontId="13" fillId="2" borderId="23" xfId="122" applyFont="1" applyFill="1" applyBorder="1" applyAlignment="1">
      <alignment horizontal="center" vertical="center"/>
    </xf>
    <xf numFmtId="0" fontId="13" fillId="0" borderId="0" xfId="122" applyFont="1" applyAlignment="1">
      <alignment horizontal="left" vertical="center"/>
    </xf>
    <xf numFmtId="170" fontId="14" fillId="0" borderId="0" xfId="122" applyNumberFormat="1" applyFont="1" applyAlignment="1">
      <alignment vertical="center"/>
    </xf>
    <xf numFmtId="0" fontId="14" fillId="0" borderId="0" xfId="122" applyFont="1" applyAlignment="1">
      <alignment wrapText="1"/>
    </xf>
    <xf numFmtId="0" fontId="14" fillId="0" borderId="0" xfId="122" applyFont="1" applyAlignment="1">
      <alignment horizontal="right" vertical="center"/>
    </xf>
    <xf numFmtId="0" fontId="14" fillId="0" borderId="0" xfId="122" applyFont="1" applyAlignment="1">
      <alignment horizontal="left" vertical="top"/>
    </xf>
    <xf numFmtId="0" fontId="14" fillId="0" borderId="0" xfId="122" applyFont="1" applyAlignment="1">
      <alignment horizontal="right" vertical="top"/>
    </xf>
    <xf numFmtId="168" fontId="14" fillId="0" borderId="0" xfId="122" applyNumberFormat="1" applyFont="1" applyAlignment="1">
      <alignment horizontal="right" vertical="center"/>
    </xf>
    <xf numFmtId="0" fontId="0" fillId="0" borderId="0" xfId="122" applyAlignment="1">
      <alignment/>
    </xf>
    <xf numFmtId="0" fontId="0" fillId="23" borderId="0" xfId="122" applyFill="1" applyBorder="1" applyAlignment="1">
      <alignment vertical="center" wrapText="1"/>
    </xf>
    <xf numFmtId="0" fontId="0" fillId="0" borderId="0" xfId="122" applyBorder="1" applyAlignment="1">
      <alignment/>
    </xf>
    <xf numFmtId="0" fontId="0" fillId="0" borderId="0" xfId="125" applyFont="1">
      <alignment/>
      <protection/>
    </xf>
    <xf numFmtId="0" fontId="13" fillId="2" borderId="0" xfId="122" applyFont="1" applyFill="1" applyBorder="1" applyAlignment="1">
      <alignment horizontal="center" vertical="center"/>
    </xf>
    <xf numFmtId="0" fontId="20" fillId="21" borderId="0" xfId="121" applyFont="1" applyFill="1" applyBorder="1" applyAlignment="1">
      <alignment horizontal="center" wrapText="1"/>
      <protection/>
    </xf>
    <xf numFmtId="0" fontId="20" fillId="21" borderId="0" xfId="121" applyFont="1" applyFill="1" applyBorder="1" applyAlignment="1">
      <alignment horizontal="center" vertical="top" wrapText="1"/>
      <protection/>
    </xf>
    <xf numFmtId="0" fontId="13" fillId="2" borderId="0" xfId="123" applyFont="1" applyFill="1" applyBorder="1" applyAlignment="1">
      <alignment horizontal="center" vertical="top" wrapText="1"/>
      <protection/>
    </xf>
    <xf numFmtId="0" fontId="13" fillId="2" borderId="0" xfId="122" applyFont="1" applyFill="1" applyBorder="1" applyAlignment="1">
      <alignment horizontal="center" vertical="top" wrapText="1"/>
    </xf>
    <xf numFmtId="0" fontId="13" fillId="2" borderId="23" xfId="123" applyFont="1" applyFill="1" applyBorder="1" applyAlignment="1">
      <alignment horizontal="center" vertical="top" wrapText="1"/>
      <protection/>
    </xf>
    <xf numFmtId="0" fontId="13" fillId="2" borderId="23" xfId="122" applyFont="1" applyFill="1" applyBorder="1" applyAlignment="1">
      <alignment horizontal="center" vertical="top" wrapText="1"/>
    </xf>
    <xf numFmtId="2" fontId="14" fillId="0" borderId="0" xfId="122" applyNumberFormat="1" applyFont="1" applyAlignment="1">
      <alignment horizontal="right" vertical="center"/>
    </xf>
    <xf numFmtId="0" fontId="13" fillId="2" borderId="26" xfId="122" applyFont="1" applyFill="1" applyBorder="1" applyAlignment="1">
      <alignment horizontal="center" vertical="top" wrapText="1"/>
    </xf>
    <xf numFmtId="0" fontId="13" fillId="2" borderId="27" xfId="122" applyFont="1" applyFill="1" applyBorder="1" applyAlignment="1">
      <alignment horizontal="center" vertical="top" wrapText="1"/>
    </xf>
    <xf numFmtId="0" fontId="13" fillId="2" borderId="28" xfId="122" applyFont="1" applyFill="1" applyBorder="1" applyAlignment="1">
      <alignment horizontal="center" vertical="top" wrapText="1"/>
    </xf>
    <xf numFmtId="0" fontId="13" fillId="2" borderId="29" xfId="122" applyFont="1" applyFill="1" applyBorder="1" applyAlignment="1">
      <alignment horizontal="center" vertical="top"/>
    </xf>
    <xf numFmtId="0" fontId="13" fillId="2" borderId="30" xfId="122" applyFont="1" applyFill="1" applyBorder="1" applyAlignment="1">
      <alignment horizontal="center" wrapText="1"/>
    </xf>
    <xf numFmtId="0" fontId="13" fillId="2" borderId="31" xfId="122" applyFont="1" applyFill="1" applyBorder="1" applyAlignment="1">
      <alignment horizontal="center" wrapText="1"/>
    </xf>
    <xf numFmtId="0" fontId="13" fillId="2" borderId="32" xfId="122" applyFont="1" applyFill="1" applyBorder="1" applyAlignment="1">
      <alignment horizontal="center"/>
    </xf>
    <xf numFmtId="0" fontId="13" fillId="2" borderId="0" xfId="122" applyFont="1" applyFill="1" applyBorder="1" applyAlignment="1">
      <alignment horizontal="center"/>
    </xf>
    <xf numFmtId="0" fontId="14" fillId="0" borderId="0" xfId="122" applyFont="1" applyFill="1" applyBorder="1" applyAlignment="1">
      <alignment horizontal="center"/>
    </xf>
    <xf numFmtId="49" fontId="16" fillId="22" borderId="0" xfId="122" applyNumberFormat="1" applyFont="1" applyFill="1" applyAlignment="1">
      <alignment horizontal="justify" wrapText="1"/>
    </xf>
    <xf numFmtId="0" fontId="0" fillId="22" borderId="0" xfId="122" applyFont="1" applyFill="1" applyAlignment="1">
      <alignment/>
    </xf>
  </cellXfs>
  <cellStyles count="1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1 3" xfId="21"/>
    <cellStyle name="20% - Accent2 2" xfId="22"/>
    <cellStyle name="20% - Accent2 3" xfId="23"/>
    <cellStyle name="20% - Accent3 2" xfId="24"/>
    <cellStyle name="20% - Accent3 3" xfId="25"/>
    <cellStyle name="20% - Accent4 2" xfId="26"/>
    <cellStyle name="20% - Accent4 3" xfId="27"/>
    <cellStyle name="20% - Accent5 2" xfId="28"/>
    <cellStyle name="20% - Accent5 3" xfId="29"/>
    <cellStyle name="20% - Accent6 2" xfId="30"/>
    <cellStyle name="20% - Accent6 3" xfId="31"/>
    <cellStyle name="2x indented GHG Textfiels" xfId="32"/>
    <cellStyle name="2x indented GHG Textfiels 2" xfId="33"/>
    <cellStyle name="2x indented GHG Textfiels 2 2" xfId="34"/>
    <cellStyle name="40% - Accent1 2" xfId="35"/>
    <cellStyle name="40% - Accent1 3" xfId="36"/>
    <cellStyle name="40% - Accent2 2" xfId="37"/>
    <cellStyle name="40% - Accent2 3" xfId="38"/>
    <cellStyle name="40% - Accent3 2" xfId="39"/>
    <cellStyle name="40% - Accent3 3" xfId="40"/>
    <cellStyle name="40% - Accent4 2" xfId="41"/>
    <cellStyle name="40% - Accent4 3" xfId="42"/>
    <cellStyle name="40% - Accent5 2" xfId="43"/>
    <cellStyle name="40% - Accent5 3" xfId="44"/>
    <cellStyle name="40% - Accent6 2" xfId="45"/>
    <cellStyle name="40% - Accent6 3" xfId="46"/>
    <cellStyle name="5x indented GHG Textfiels" xfId="47"/>
    <cellStyle name="5x indented GHG Textfiels 2" xfId="48"/>
    <cellStyle name="AggblueBoldCels" xfId="49"/>
    <cellStyle name="AggblueBoldCels 2" xfId="50"/>
    <cellStyle name="AggblueCels" xfId="51"/>
    <cellStyle name="AggblueCels 2" xfId="52"/>
    <cellStyle name="AggblueCels_1x" xfId="53"/>
    <cellStyle name="AggBoldCells" xfId="54"/>
    <cellStyle name="AggCels" xfId="55"/>
    <cellStyle name="AggGreen" xfId="56"/>
    <cellStyle name="AggGreen 2" xfId="57"/>
    <cellStyle name="AggGreen_Bbdr" xfId="58"/>
    <cellStyle name="AggGreen12" xfId="59"/>
    <cellStyle name="AggGreen12 2" xfId="60"/>
    <cellStyle name="AggOrange" xfId="61"/>
    <cellStyle name="AggOrange 2" xfId="62"/>
    <cellStyle name="AggOrange_B_border" xfId="63"/>
    <cellStyle name="AggOrange9" xfId="64"/>
    <cellStyle name="AggOrange9 2" xfId="65"/>
    <cellStyle name="AggOrangeLB_2x" xfId="66"/>
    <cellStyle name="AggOrangeLBorder" xfId="67"/>
    <cellStyle name="AggOrangeLBorder 2" xfId="68"/>
    <cellStyle name="AggOrangeRBorder" xfId="69"/>
    <cellStyle name="AggOrangeRBorder 2" xfId="70"/>
    <cellStyle name="Bold GHG Numbers (0.00)" xfId="71"/>
    <cellStyle name="Comma 2" xfId="72"/>
    <cellStyle name="Comma 2 2" xfId="73"/>
    <cellStyle name="Constants" xfId="74"/>
    <cellStyle name="CustomCellsOrange" xfId="75"/>
    <cellStyle name="CustomizationCells" xfId="76"/>
    <cellStyle name="CustomizationGreenCells" xfId="77"/>
    <cellStyle name="DocBox_EmptyRow" xfId="78"/>
    <cellStyle name="Empty_B_border" xfId="79"/>
    <cellStyle name="Headline" xfId="80"/>
    <cellStyle name="Hyperlink 2" xfId="81"/>
    <cellStyle name="InputCells" xfId="82"/>
    <cellStyle name="InputCells12" xfId="83"/>
    <cellStyle name="InputCells12 2" xfId="84"/>
    <cellStyle name="InputCells12_BBorder" xfId="85"/>
    <cellStyle name="IntCells" xfId="86"/>
    <cellStyle name="KP_thin_border_dark_grey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GHG Numbers (0.00)" xfId="96"/>
    <cellStyle name="Normal GHG Numbers (0.00) 2" xfId="97"/>
    <cellStyle name="Normal GHG Textfiels Bold" xfId="98"/>
    <cellStyle name="Normal GHG whole table" xfId="99"/>
    <cellStyle name="Normal GHG-Shade" xfId="100"/>
    <cellStyle name="Normal GHG-Shade 2" xfId="101"/>
    <cellStyle name="Normal GHG-Shade 2 2" xfId="102"/>
    <cellStyle name="Normal GHG-Shade 3" xfId="103"/>
    <cellStyle name="Normál_Munka1" xfId="104"/>
    <cellStyle name="normální_BGR" xfId="105"/>
    <cellStyle name="Note 2" xfId="106"/>
    <cellStyle name="Note 3" xfId="107"/>
    <cellStyle name="Note 4" xfId="108"/>
    <cellStyle name="NumberCellStyle" xfId="109"/>
    <cellStyle name="Pattern" xfId="110"/>
    <cellStyle name="Percent 2" xfId="111"/>
    <cellStyle name="Percent 2 2" xfId="112"/>
    <cellStyle name="Shade" xfId="113"/>
    <cellStyle name="Shade 2" xfId="114"/>
    <cellStyle name="Shade_B_border2" xfId="115"/>
    <cellStyle name="Standard 2" xfId="116"/>
    <cellStyle name="Standard 2 2" xfId="117"/>
    <cellStyle name="Гиперссылка" xfId="118"/>
    <cellStyle name="Обычный_2++" xfId="119"/>
    <cellStyle name="Normal 9" xfId="120"/>
    <cellStyle name="Normal_Query 2 2" xfId="121"/>
    <cellStyle name="Normal 5 2" xfId="122"/>
    <cellStyle name="Normal 9 2" xfId="123"/>
    <cellStyle name="Normal 2 3" xfId="124"/>
    <cellStyle name="Normal 3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25"/>
          <c:y val="0.0655"/>
          <c:w val="0.9775"/>
          <c:h val="0.876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Pt>
            <c:idx val="4"/>
            <c:spPr>
              <a:solidFill>
                <a:schemeClr val="accent1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01075"/>
                  <c:y val="-0.01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615"/>
                  <c:y val="-0.0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Agricultural soils
34.4 %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53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Manure management
58.9 %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('Figure 1'!$B$53,'Figure 1'!$B$58,'Figure 1'!$B$57,'Figure 1'!$B$58,'Figure 1'!$B$58)</c:f>
              <c:strCache/>
            </c:strRef>
          </c:cat>
          <c:val>
            <c:numRef>
              <c:f>('Figure 1'!$D$53,'Figure 1'!$D$59,'Figure 1'!$D$57,'Figure 1'!$D$58)</c:f>
              <c:numCache/>
            </c:numRef>
          </c:val>
        </c:ser>
        <c:gapWidth val="100"/>
        <c:splitType val="pos"/>
        <c:splitPos val="3"/>
        <c:secondPieSize val="100"/>
        <c:serLines/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"/>
          <c:y val="0.04525"/>
          <c:w val="0.82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2'!$J$56:$J$92</c:f>
              <c:strCache/>
            </c:strRef>
          </c:cat>
          <c:val>
            <c:numRef>
              <c:f>'Figure 2'!$K$56:$K$92</c:f>
              <c:numCache/>
            </c:numRef>
          </c:val>
        </c:ser>
        <c:axId val="12913659"/>
        <c:axId val="49114068"/>
      </c:barChart>
      <c:catAx>
        <c:axId val="1291365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  <c:max val="100"/>
          <c:min val="7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1365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75"/>
          <c:y val="0.032"/>
          <c:w val="0.9395"/>
          <c:h val="0.750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3'!$B$58</c:f>
              <c:strCache>
                <c:ptCount val="1"/>
                <c:pt idx="0">
                  <c:v>Gothenburg protocol 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>
                <a:solidFill>
                  <a:schemeClr val="bg1">
                    <a:lumMod val="50000"/>
                  </a:schemeClr>
                </a:solidFill>
                <a:prstDash val="dash"/>
              </a:ln>
            </c:spPr>
          </c:errBars>
          <c:cat>
            <c:strRef>
              <c:f>'Figure 3'!$C$55:$Z$55</c:f>
              <c:strCache/>
            </c:strRef>
          </c:cat>
          <c:val>
            <c:numRef>
              <c:f>'Figure 3'!$C$58:$X$58</c:f>
              <c:numCache/>
            </c:numRef>
          </c:val>
          <c:smooth val="0"/>
        </c:ser>
        <c:ser>
          <c:idx val="1"/>
          <c:order val="1"/>
          <c:tx>
            <c:strRef>
              <c:f>'Figure 3'!$B$57</c:f>
              <c:strCache>
                <c:ptCount val="1"/>
                <c:pt idx="0">
                  <c:v>Total ammonia emissions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3'!$C$55:$Z$55</c:f>
              <c:strCache/>
            </c:strRef>
          </c:cat>
          <c:val>
            <c:numRef>
              <c:f>'Figure 3'!$C$57:$Z$57</c:f>
              <c:numCache/>
            </c:numRef>
          </c:val>
          <c:smooth val="0"/>
        </c:ser>
        <c:ser>
          <c:idx val="0"/>
          <c:order val="2"/>
          <c:tx>
            <c:strRef>
              <c:f>'Figure 3'!$B$56</c:f>
              <c:strCache>
                <c:ptCount val="1"/>
                <c:pt idx="0">
                  <c:v>Ammonia emissions from 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3'!$C$55:$Z$55</c:f>
              <c:strCache/>
            </c:strRef>
          </c:cat>
          <c:val>
            <c:numRef>
              <c:f>'Figure 3'!$C$56:$Z$56</c:f>
              <c:numCache/>
            </c:numRef>
          </c:val>
          <c:smooth val="0"/>
        </c:ser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373429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"/>
          <c:y val="0.0455"/>
          <c:w val="0.8302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4'!$O$56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4'!$N$57:$N$88</c:f>
              <c:strCache/>
            </c:strRef>
          </c:cat>
          <c:val>
            <c:numRef>
              <c:f>'Figure 4'!$O$57:$O$88</c:f>
              <c:numCache/>
            </c:numRef>
          </c:val>
        </c:ser>
        <c:axId val="35131151"/>
        <c:axId val="47744904"/>
      </c:barChart>
      <c:catAx>
        <c:axId val="35131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1311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5'!$D$55</c:f>
              <c:strCache>
                <c:ptCount val="1"/>
                <c:pt idx="0">
                  <c:v> Emission reduction 2005–13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5'!$C$56:$C$88</c:f>
              <c:strCache/>
            </c:strRef>
          </c:cat>
          <c:val>
            <c:numRef>
              <c:f>'Figure 5'!$D$56:$D$88</c:f>
              <c:numCache/>
            </c:numRef>
          </c:val>
        </c:ser>
        <c:axId val="27050953"/>
        <c:axId val="42131986"/>
      </c:barChart>
      <c:scatterChart>
        <c:scatterStyle val="lineMarker"/>
        <c:varyColors val="0"/>
        <c:ser>
          <c:idx val="1"/>
          <c:order val="1"/>
          <c:tx>
            <c:strRef>
              <c:f>'Figure 5'!$E$55</c:f>
              <c:strCache>
                <c:ptCount val="1"/>
                <c:pt idx="0">
                  <c:v> LRTAP emission reduction commitments for 2020 (reduction from 2005 level)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'Figure 5'!$E$56:$E$88</c:f>
              <c:numCache/>
            </c:numRef>
          </c:yVal>
          <c:smooth val="0"/>
        </c:ser>
        <c:axId val="27050953"/>
        <c:axId val="42131986"/>
      </c:scatterChart>
      <c:catAx>
        <c:axId val="2705095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131986"/>
        <c:crosses val="autoZero"/>
        <c:auto val="1"/>
        <c:lblOffset val="100"/>
        <c:noMultiLvlLbl val="0"/>
      </c:catAx>
      <c:valAx>
        <c:axId val="42131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05095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0.26575</cdr:y>
    </cdr:from>
    <cdr:to>
      <cdr:x>0.44425</cdr:x>
      <cdr:y>0.48125</cdr:y>
    </cdr:to>
    <cdr:sp macro="" textlink="">
      <cdr:nvSpPr>
        <cdr:cNvPr id="2" name="TextBox 1"/>
        <cdr:cNvSpPr txBox="1"/>
      </cdr:nvSpPr>
      <cdr:spPr>
        <a:xfrm>
          <a:off x="2333625" y="962025"/>
          <a:ext cx="1047750" cy="7810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0.42025</cdr:x>
      <cdr:y>0.44325</cdr:y>
    </cdr:from>
    <cdr:to>
      <cdr:x>0.51625</cdr:x>
      <cdr:y>0.5585</cdr:y>
    </cdr:to>
    <cdr:sp macro="" textlink="">
      <cdr:nvSpPr>
        <cdr:cNvPr id="5" name="TextBox 4"/>
        <cdr:cNvSpPr txBox="1"/>
      </cdr:nvSpPr>
      <cdr:spPr>
        <a:xfrm>
          <a:off x="3200400" y="1600200"/>
          <a:ext cx="733425" cy="419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Agriculture</a:t>
          </a:r>
        </a:p>
        <a:p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    93.3 %</a:t>
          </a:r>
        </a:p>
      </cdr:txBody>
    </cdr:sp>
  </cdr:relSizeAnchor>
  <cdr:relSizeAnchor xmlns:cdr="http://schemas.openxmlformats.org/drawingml/2006/chartDrawing">
    <cdr:from>
      <cdr:x>0.13875</cdr:x>
      <cdr:y>0.45075</cdr:y>
    </cdr:from>
    <cdr:to>
      <cdr:x>0.2475</cdr:x>
      <cdr:y>0.555</cdr:y>
    </cdr:to>
    <cdr:sp macro="" textlink="">
      <cdr:nvSpPr>
        <cdr:cNvPr id="6" name="TextBox 5"/>
        <cdr:cNvSpPr txBox="1"/>
      </cdr:nvSpPr>
      <cdr:spPr>
        <a:xfrm>
          <a:off x="1057275" y="1628775"/>
          <a:ext cx="82867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Other sectors</a:t>
          </a:r>
        </a:p>
        <a:p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       6.7 %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10</xdr:col>
      <xdr:colOff>228600</xdr:colOff>
      <xdr:row>27</xdr:row>
      <xdr:rowOff>57150</xdr:rowOff>
    </xdr:to>
    <xdr:graphicFrame macro="">
      <xdr:nvGraphicFramePr>
        <xdr:cNvPr id="2" name="Chart 4"/>
        <xdr:cNvGraphicFramePr/>
      </xdr:nvGraphicFramePr>
      <xdr:xfrm>
        <a:off x="619125" y="5810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</cdr:y>
    </cdr:from>
    <cdr:to>
      <cdr:x>0.2315</cdr:x>
      <cdr:y>0.036</cdr:y>
    </cdr:to>
    <cdr:grpSp>
      <cdr:nvGrpSpPr>
        <cdr:cNvPr id="6" name="Group 5"/>
        <cdr:cNvGrpSpPr/>
      </cdr:nvGrpSpPr>
      <cdr:grpSpPr>
        <a:xfrm>
          <a:off x="1000125" y="0"/>
          <a:ext cx="752475" cy="190500"/>
          <a:chOff x="1009088" y="1"/>
          <a:chExt cx="756212" cy="190500"/>
        </a:xfrm>
      </cdr:grpSpPr>
      <cdr:cxnSp macro="">
        <cdr:nvCxnSpPr>
          <cdr:cNvPr id="3" name="Straight Connector 2"/>
          <cdr:cNvCxnSpPr/>
        </cdr:nvCxnSpPr>
        <cdr:spPr>
          <a:xfrm flipV="1">
            <a:off x="1590048" y="9526"/>
            <a:ext cx="95283" cy="104775"/>
          </a:xfrm>
          <a:prstGeom prst="line">
            <a:avLst/>
          </a:prstGeom>
          <a:ln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  <cdr:cxnSp macro="">
        <cdr:nvCxnSpPr>
          <cdr:cNvPr id="4" name="Straight Connector 3"/>
          <cdr:cNvCxnSpPr/>
        </cdr:nvCxnSpPr>
        <cdr:spPr>
          <a:xfrm flipV="1">
            <a:off x="1670017" y="12717"/>
            <a:ext cx="95283" cy="104775"/>
          </a:xfrm>
          <a:prstGeom prst="line">
            <a:avLst/>
          </a:prstGeom>
          <a:ln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  <cdr:sp macro="" textlink="">
        <cdr:nvSpPr>
          <cdr:cNvPr id="5" name="TextBox 4"/>
          <cdr:cNvSpPr txBox="1"/>
        </cdr:nvSpPr>
        <cdr:spPr>
          <a:xfrm>
            <a:off x="1009088" y="1"/>
            <a:ext cx="276206" cy="190500"/>
          </a:xfrm>
          <a:prstGeom prst="rect">
            <a:avLst/>
          </a:prstGeom>
          <a:solidFill>
            <a:srgbClr val="FFFFFF"/>
          </a:solidFill>
          <a:ln>
            <a:noFill/>
          </a:ln>
        </cdr:spPr>
        <cdr:txBody>
          <a:bodyPr vertOverflow="clip" wrap="square" rtlCol="0" anchor="b"/>
          <a:lstStyle/>
          <a:p>
            <a:pPr algn="ctr"/>
            <a:r>
              <a:rPr lang="fr-LU" sz="1000"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11</xdr:col>
      <xdr:colOff>514350</xdr:colOff>
      <xdr:row>37</xdr:row>
      <xdr:rowOff>114300</xdr:rowOff>
    </xdr:to>
    <xdr:graphicFrame macro="">
      <xdr:nvGraphicFramePr>
        <xdr:cNvPr id="2" name="Chart 1"/>
        <xdr:cNvGraphicFramePr/>
      </xdr:nvGraphicFramePr>
      <xdr:xfrm>
        <a:off x="619125" y="533400"/>
        <a:ext cx="76200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0.60225</cdr:x>
      <cdr:y>0.93675</cdr:y>
    </cdr:from>
    <cdr:to>
      <cdr:x>0.99725</cdr:x>
      <cdr:y>0.99975</cdr:y>
    </cdr:to>
    <cdr:sp macro="" textlink="">
      <cdr:nvSpPr>
        <cdr:cNvPr id="3" name="Rectangle 2"/>
        <cdr:cNvSpPr/>
      </cdr:nvSpPr>
      <cdr:spPr>
        <a:xfrm>
          <a:off x="4581525" y="3362325"/>
          <a:ext cx="3009900" cy="228600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 sz="900">
            <a:solidFill>
              <a:sysClr val="windowText" lastClr="000000"/>
            </a:solidFill>
            <a:latin typeface="Arial Narrow" pitchFamily="34" charset="0"/>
          </a:endParaRPr>
        </a:p>
        <a:p>
          <a:endParaRPr lang="en-US" sz="900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76200</xdr:rowOff>
    </xdr:from>
    <xdr:to>
      <xdr:col>15</xdr:col>
      <xdr:colOff>161925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647700" y="571500"/>
        <a:ext cx="7620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114300</xdr:rowOff>
    </xdr:from>
    <xdr:to>
      <xdr:col>12</xdr:col>
      <xdr:colOff>9525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619125" y="609600"/>
        <a:ext cx="7620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114300</xdr:rowOff>
    </xdr:from>
    <xdr:to>
      <xdr:col>13</xdr:col>
      <xdr:colOff>333375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638175" y="6096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29</xdr:col>
      <xdr:colOff>0</xdr:colOff>
      <xdr:row>70</xdr:row>
      <xdr:rowOff>57150</xdr:rowOff>
    </xdr:from>
    <xdr:ext cx="914400" cy="266700"/>
    <xdr:sp macro="" textlink="">
      <xdr:nvSpPr>
        <xdr:cNvPr id="3" name="Textfeld 1"/>
        <xdr:cNvSpPr txBox="1"/>
      </xdr:nvSpPr>
      <xdr:spPr>
        <a:xfrm>
          <a:off x="17678400" y="121443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34</xdr:col>
      <xdr:colOff>0</xdr:colOff>
      <xdr:row>75</xdr:row>
      <xdr:rowOff>57150</xdr:rowOff>
    </xdr:from>
    <xdr:ext cx="914400" cy="266700"/>
    <xdr:sp macro="" textlink="">
      <xdr:nvSpPr>
        <xdr:cNvPr id="4" name="Textfeld 1"/>
        <xdr:cNvSpPr txBox="1"/>
      </xdr:nvSpPr>
      <xdr:spPr>
        <a:xfrm>
          <a:off x="20726400" y="129063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69</xdr:row>
      <xdr:rowOff>57150</xdr:rowOff>
    </xdr:from>
    <xdr:ext cx="914400" cy="266700"/>
    <xdr:sp macro="" textlink="">
      <xdr:nvSpPr>
        <xdr:cNvPr id="5" name="Textfeld 1"/>
        <xdr:cNvSpPr txBox="1"/>
      </xdr:nvSpPr>
      <xdr:spPr>
        <a:xfrm>
          <a:off x="609600" y="119919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showGridLines="0" tabSelected="1" workbookViewId="0" topLeftCell="A1"/>
  </sheetViews>
  <sheetFormatPr defaultColWidth="9.140625" defaultRowHeight="12"/>
  <cols>
    <col min="1" max="1" width="9.140625" style="7" customWidth="1"/>
    <col min="2" max="2" width="14.140625" style="7" customWidth="1"/>
    <col min="3" max="6" width="14.8515625" style="7" customWidth="1"/>
    <col min="7" max="7" width="22.140625" style="7" customWidth="1"/>
    <col min="8" max="8" width="14.00390625" style="7" customWidth="1"/>
    <col min="9" max="16384" width="9.140625" style="7" customWidth="1"/>
  </cols>
  <sheetData>
    <row r="2" ht="15">
      <c r="B2" s="40" t="s">
        <v>136</v>
      </c>
    </row>
    <row r="4" spans="2:6" ht="12">
      <c r="B4" s="39"/>
      <c r="C4" s="88" t="s">
        <v>62</v>
      </c>
      <c r="D4" s="89"/>
      <c r="E4" s="90" t="s">
        <v>102</v>
      </c>
      <c r="F4" s="92" t="s">
        <v>103</v>
      </c>
    </row>
    <row r="5" spans="2:6" ht="12">
      <c r="B5" s="36"/>
      <c r="C5" s="38">
        <v>1990</v>
      </c>
      <c r="D5" s="37">
        <v>2013</v>
      </c>
      <c r="E5" s="91"/>
      <c r="F5" s="93"/>
    </row>
    <row r="6" spans="2:6" ht="12">
      <c r="B6" s="36"/>
      <c r="C6" s="94" t="s">
        <v>60</v>
      </c>
      <c r="D6" s="95"/>
      <c r="E6" s="94" t="s">
        <v>61</v>
      </c>
      <c r="F6" s="95"/>
    </row>
    <row r="7" spans="2:6" ht="12">
      <c r="B7" s="35" t="s">
        <v>31</v>
      </c>
      <c r="C7" s="34">
        <v>5028.414585341</v>
      </c>
      <c r="D7" s="33">
        <v>3591.3376408080003</v>
      </c>
      <c r="E7" s="32">
        <v>-28.579126087224665</v>
      </c>
      <c r="F7" s="31">
        <v>100</v>
      </c>
    </row>
    <row r="8" spans="2:6" ht="12">
      <c r="B8" s="26" t="s">
        <v>69</v>
      </c>
      <c r="C8" s="25">
        <v>108.92754030299999</v>
      </c>
      <c r="D8" s="24">
        <v>55.999388167000006</v>
      </c>
      <c r="E8" s="23">
        <v>-48.59023896874157</v>
      </c>
      <c r="F8" s="23">
        <v>1.5592905420722551</v>
      </c>
    </row>
    <row r="9" spans="2:6" ht="12">
      <c r="B9" s="22" t="s">
        <v>70</v>
      </c>
      <c r="C9" s="21">
        <v>110.84460296499999</v>
      </c>
      <c r="D9" s="20">
        <v>27.051462856</v>
      </c>
      <c r="E9" s="19">
        <v>-75.59514659947702</v>
      </c>
      <c r="F9" s="19">
        <v>0.7532419828371749</v>
      </c>
    </row>
    <row r="10" spans="2:7" ht="12">
      <c r="B10" s="22" t="s">
        <v>73</v>
      </c>
      <c r="C10" s="21">
        <v>156</v>
      </c>
      <c r="D10" s="20">
        <v>66.05000000000001</v>
      </c>
      <c r="E10" s="19">
        <v>-57.66025641025641</v>
      </c>
      <c r="F10" s="19">
        <v>1.8391475991975985</v>
      </c>
      <c r="G10" s="30"/>
    </row>
    <row r="11" spans="2:6" ht="12">
      <c r="B11" s="22" t="s">
        <v>74</v>
      </c>
      <c r="C11" s="21">
        <v>123.71470482600002</v>
      </c>
      <c r="D11" s="20">
        <v>70.530600257</v>
      </c>
      <c r="E11" s="19">
        <v>-42.98931533143244</v>
      </c>
      <c r="F11" s="19">
        <v>1.9639089194947321</v>
      </c>
    </row>
    <row r="12" spans="2:6" ht="12">
      <c r="B12" s="22" t="s">
        <v>79</v>
      </c>
      <c r="C12" s="21">
        <v>760.8492909390001</v>
      </c>
      <c r="D12" s="20">
        <v>633.261365439</v>
      </c>
      <c r="E12" s="19">
        <v>-16.769145613914922</v>
      </c>
      <c r="F12" s="19">
        <v>17.63302225453035</v>
      </c>
    </row>
    <row r="13" spans="2:6" ht="12">
      <c r="B13" s="22" t="s">
        <v>75</v>
      </c>
      <c r="C13" s="21">
        <v>25.00132</v>
      </c>
      <c r="D13" s="20">
        <v>10.581341</v>
      </c>
      <c r="E13" s="19">
        <v>-57.67687066122909</v>
      </c>
      <c r="F13" s="19">
        <v>0.29463509305739766</v>
      </c>
    </row>
    <row r="14" spans="1:6" ht="12">
      <c r="A14" s="9"/>
      <c r="B14" s="22" t="s">
        <v>83</v>
      </c>
      <c r="C14" s="21">
        <v>107.957769918</v>
      </c>
      <c r="D14" s="20">
        <v>106.317979031</v>
      </c>
      <c r="E14" s="19">
        <v>-1.5189188219111205</v>
      </c>
      <c r="F14" s="19">
        <v>2.9604005433217897</v>
      </c>
    </row>
    <row r="15" spans="1:6" ht="12">
      <c r="A15" s="9"/>
      <c r="B15" s="22" t="s">
        <v>80</v>
      </c>
      <c r="C15" s="21">
        <v>84.53847075299998</v>
      </c>
      <c r="D15" s="20">
        <v>59.03999999999999</v>
      </c>
      <c r="E15" s="19">
        <v>-30.161973035329765</v>
      </c>
      <c r="F15" s="19">
        <v>1.6439557041124326</v>
      </c>
    </row>
    <row r="16" spans="1:6" ht="12">
      <c r="A16" s="9"/>
      <c r="B16" s="22" t="s">
        <v>97</v>
      </c>
      <c r="C16" s="21">
        <v>316.19594793199997</v>
      </c>
      <c r="D16" s="20">
        <v>351.04306983699996</v>
      </c>
      <c r="E16" s="19">
        <v>11.020736392388589</v>
      </c>
      <c r="F16" s="19">
        <v>9.774716413409132</v>
      </c>
    </row>
    <row r="17" spans="1:6" ht="12">
      <c r="A17" s="9"/>
      <c r="B17" s="22" t="s">
        <v>78</v>
      </c>
      <c r="C17" s="21">
        <v>729.029227587</v>
      </c>
      <c r="D17" s="20">
        <v>700.616661339</v>
      </c>
      <c r="E17" s="19">
        <v>-3.8973151106770145</v>
      </c>
      <c r="F17" s="19">
        <v>19.508515528530786</v>
      </c>
    </row>
    <row r="18" spans="1:6" ht="12">
      <c r="A18" s="9"/>
      <c r="B18" s="22" t="s">
        <v>71</v>
      </c>
      <c r="C18" s="21">
        <v>50.25721606600001</v>
      </c>
      <c r="D18" s="20">
        <v>29.350303009999998</v>
      </c>
      <c r="E18" s="19">
        <v>-41.59982325432456</v>
      </c>
      <c r="F18" s="19">
        <v>0.8172526770108028</v>
      </c>
    </row>
    <row r="19" spans="1:6" ht="12">
      <c r="A19" s="9"/>
      <c r="B19" s="22" t="s">
        <v>84</v>
      </c>
      <c r="C19" s="21">
        <v>461.30269072500005</v>
      </c>
      <c r="D19" s="20">
        <v>385.74429718599987</v>
      </c>
      <c r="E19" s="19">
        <v>-16.37935244215677</v>
      </c>
      <c r="F19" s="19">
        <v>10.740964391730454</v>
      </c>
    </row>
    <row r="20" spans="1:6" ht="12">
      <c r="A20" s="9"/>
      <c r="B20" s="22" t="s">
        <v>72</v>
      </c>
      <c r="C20" s="21">
        <v>5.0898449</v>
      </c>
      <c r="D20" s="20">
        <v>4.372987695999999</v>
      </c>
      <c r="E20" s="19">
        <v>-14.084067748311957</v>
      </c>
      <c r="F20" s="19">
        <v>0.1217648724060414</v>
      </c>
    </row>
    <row r="21" spans="1:6" ht="12">
      <c r="A21" s="9"/>
      <c r="B21" s="22" t="s">
        <v>85</v>
      </c>
      <c r="C21" s="21">
        <v>38.065444324</v>
      </c>
      <c r="D21" s="20">
        <v>11.299903298</v>
      </c>
      <c r="E21" s="19">
        <v>-70.3145372432301</v>
      </c>
      <c r="F21" s="19">
        <v>0.31464330085816383</v>
      </c>
    </row>
    <row r="22" spans="1:6" ht="12">
      <c r="A22" s="9"/>
      <c r="B22" s="22" t="s">
        <v>87</v>
      </c>
      <c r="C22" s="21">
        <v>96.92378476500001</v>
      </c>
      <c r="D22" s="20">
        <v>37.557321169999994</v>
      </c>
      <c r="E22" s="19">
        <v>-61.25066591130245</v>
      </c>
      <c r="F22" s="19">
        <v>1.0457752772460047</v>
      </c>
    </row>
    <row r="23" spans="1:6" ht="12">
      <c r="A23" s="9"/>
      <c r="B23" s="22" t="s">
        <v>88</v>
      </c>
      <c r="C23" s="21">
        <v>4.873356096999999</v>
      </c>
      <c r="D23" s="20">
        <v>4.320030783000001</v>
      </c>
      <c r="E23" s="19">
        <v>-11.354091574400265</v>
      </c>
      <c r="F23" s="19">
        <v>0.12029029891013128</v>
      </c>
    </row>
    <row r="24" spans="1:6" ht="12">
      <c r="A24" s="9"/>
      <c r="B24" s="22" t="s">
        <v>81</v>
      </c>
      <c r="C24" s="21">
        <v>146.80561636599998</v>
      </c>
      <c r="D24" s="20">
        <v>77.239437957</v>
      </c>
      <c r="E24" s="19">
        <v>-47.38659196495934</v>
      </c>
      <c r="F24" s="19">
        <v>2.150715017138356</v>
      </c>
    </row>
    <row r="25" spans="1:6" ht="12">
      <c r="A25" s="9"/>
      <c r="B25" s="22" t="s">
        <v>89</v>
      </c>
      <c r="C25" s="21">
        <v>1.870947501</v>
      </c>
      <c r="D25" s="20">
        <v>1.497402656</v>
      </c>
      <c r="E25" s="19">
        <v>-19.96554391827374</v>
      </c>
      <c r="F25" s="19">
        <v>0.04169484481172608</v>
      </c>
    </row>
    <row r="26" spans="1:6" ht="12">
      <c r="A26" s="9"/>
      <c r="B26" s="22" t="s">
        <v>90</v>
      </c>
      <c r="C26" s="21">
        <v>351.26837855700006</v>
      </c>
      <c r="D26" s="20">
        <v>113.776316665</v>
      </c>
      <c r="E26" s="19">
        <v>-67.60986083279408</v>
      </c>
      <c r="F26" s="19">
        <v>3.1680763003782046</v>
      </c>
    </row>
    <row r="27" spans="1:6" ht="12">
      <c r="A27" s="9"/>
      <c r="B27" s="22" t="s">
        <v>68</v>
      </c>
      <c r="C27" s="21">
        <v>63.55209094399999</v>
      </c>
      <c r="D27" s="20">
        <v>61.985211966</v>
      </c>
      <c r="E27" s="19">
        <v>-2.4655034236098907</v>
      </c>
      <c r="F27" s="19">
        <v>1.7259644780170045</v>
      </c>
    </row>
    <row r="28" spans="1:6" ht="12">
      <c r="A28" s="9"/>
      <c r="B28" s="22" t="s">
        <v>92</v>
      </c>
      <c r="C28" s="21">
        <v>490.25261575400003</v>
      </c>
      <c r="D28" s="20">
        <v>258.456123052</v>
      </c>
      <c r="E28" s="19">
        <v>-47.281031299649676</v>
      </c>
      <c r="F28" s="19">
        <v>7.196653417244585</v>
      </c>
    </row>
    <row r="29" spans="1:6" ht="12">
      <c r="A29" s="9"/>
      <c r="B29" s="22" t="s">
        <v>93</v>
      </c>
      <c r="C29" s="21">
        <v>56.13598345999999</v>
      </c>
      <c r="D29" s="20">
        <v>43.955025459000005</v>
      </c>
      <c r="E29" s="19">
        <v>-21.699019506230965</v>
      </c>
      <c r="F29" s="19">
        <v>1.2239179340740223</v>
      </c>
    </row>
    <row r="30" spans="1:6" ht="12">
      <c r="A30" s="9"/>
      <c r="B30" s="22" t="s">
        <v>94</v>
      </c>
      <c r="C30" s="21">
        <v>262.36087057700007</v>
      </c>
      <c r="D30" s="20">
        <v>139.08252026399998</v>
      </c>
      <c r="E30" s="19">
        <v>-46.98808554868673</v>
      </c>
      <c r="F30" s="19">
        <v>3.872721926326826</v>
      </c>
    </row>
    <row r="31" spans="1:6" ht="12">
      <c r="A31" s="9"/>
      <c r="B31" s="22" t="s">
        <v>96</v>
      </c>
      <c r="C31" s="21">
        <v>21.605925964999997</v>
      </c>
      <c r="D31" s="20">
        <v>16.899687727</v>
      </c>
      <c r="E31" s="19">
        <v>-21.782164048991724</v>
      </c>
      <c r="F31" s="19">
        <v>0.4705680561741281</v>
      </c>
    </row>
    <row r="32" spans="1:6" ht="12">
      <c r="A32" s="9"/>
      <c r="B32" s="22" t="s">
        <v>95</v>
      </c>
      <c r="C32" s="21">
        <v>63.111408703</v>
      </c>
      <c r="D32" s="20">
        <v>24.445616052</v>
      </c>
      <c r="E32" s="19">
        <v>-61.26593185862769</v>
      </c>
      <c r="F32" s="19">
        <v>0.6806827565926127</v>
      </c>
    </row>
    <row r="33" spans="1:6" ht="12">
      <c r="A33" s="9"/>
      <c r="B33" s="22" t="s">
        <v>77</v>
      </c>
      <c r="C33" s="21">
        <v>35.143124234000005</v>
      </c>
      <c r="D33" s="20">
        <v>33.763288215</v>
      </c>
      <c r="E33" s="19">
        <v>-3.926332814955163</v>
      </c>
      <c r="F33" s="19">
        <v>0.9401312711829495</v>
      </c>
    </row>
    <row r="34" spans="1:6" ht="12">
      <c r="A34" s="9"/>
      <c r="B34" s="22" t="s">
        <v>98</v>
      </c>
      <c r="C34" s="21">
        <v>48.95</v>
      </c>
      <c r="D34" s="20">
        <v>45.227900000000005</v>
      </c>
      <c r="E34" s="19">
        <v>-7.603881511746676</v>
      </c>
      <c r="F34" s="19">
        <v>1.259360843327011</v>
      </c>
    </row>
    <row r="35" spans="1:6" ht="12">
      <c r="A35" s="9"/>
      <c r="B35" s="18" t="s">
        <v>101</v>
      </c>
      <c r="C35" s="29">
        <v>307.789352772</v>
      </c>
      <c r="D35" s="28">
        <v>221.87166662700002</v>
      </c>
      <c r="E35" s="27">
        <v>-27.914443878974883</v>
      </c>
      <c r="F35" s="27">
        <v>6.177967343028266</v>
      </c>
    </row>
    <row r="36" spans="1:6" ht="12">
      <c r="A36" s="9"/>
      <c r="B36" s="26" t="s">
        <v>82</v>
      </c>
      <c r="C36" s="25">
        <v>5.776015855000001</v>
      </c>
      <c r="D36" s="24">
        <v>5.317205683</v>
      </c>
      <c r="E36" s="23">
        <v>-7.94336760005311</v>
      </c>
      <c r="F36" s="23">
        <v>0.14805641281346368</v>
      </c>
    </row>
    <row r="37" spans="1:6" ht="12">
      <c r="A37" s="9"/>
      <c r="B37" s="22" t="s">
        <v>86</v>
      </c>
      <c r="C37" s="21">
        <v>0.16801785000000002</v>
      </c>
      <c r="D37" s="20">
        <v>0.16516599300000004</v>
      </c>
      <c r="E37" s="19">
        <v>-1.6973535847530399</v>
      </c>
      <c r="F37" s="19">
        <v>0.004599010438986183</v>
      </c>
    </row>
    <row r="38" spans="1:6" ht="12">
      <c r="A38" s="9"/>
      <c r="B38" s="22" t="s">
        <v>91</v>
      </c>
      <c r="C38" s="21">
        <v>23.389858965</v>
      </c>
      <c r="D38" s="20">
        <v>25.109917981000002</v>
      </c>
      <c r="E38" s="19">
        <v>7.353866556330491</v>
      </c>
      <c r="F38" s="19">
        <v>0.6991800964542734</v>
      </c>
    </row>
    <row r="39" spans="1:6" ht="12">
      <c r="A39" s="9"/>
      <c r="B39" s="18" t="s">
        <v>99</v>
      </c>
      <c r="C39" s="17">
        <v>69.55763898000001</v>
      </c>
      <c r="D39" s="16">
        <v>57.314204839999995</v>
      </c>
      <c r="E39" s="15">
        <v>-17.60185411629682</v>
      </c>
      <c r="F39" s="15">
        <v>1.595901320687439</v>
      </c>
    </row>
    <row r="40" spans="1:6" ht="12">
      <c r="A40" s="9"/>
      <c r="B40" s="14" t="s">
        <v>100</v>
      </c>
      <c r="C40" s="13">
        <v>502.47629201099994</v>
      </c>
      <c r="D40" s="12">
        <v>1060.83413338</v>
      </c>
      <c r="E40" s="11">
        <v>111.12123104044413</v>
      </c>
      <c r="F40" s="11">
        <v>29.53869113630116</v>
      </c>
    </row>
    <row r="41" ht="12">
      <c r="A41" s="9"/>
    </row>
    <row r="42" spans="1:2" ht="12">
      <c r="A42" s="9"/>
      <c r="B42" s="10" t="s">
        <v>130</v>
      </c>
    </row>
    <row r="43" ht="12">
      <c r="A43" s="9"/>
    </row>
    <row r="44" ht="12">
      <c r="A44" s="9"/>
    </row>
    <row r="45" ht="12">
      <c r="A45" s="9"/>
    </row>
    <row r="46" ht="12">
      <c r="A46" s="9"/>
    </row>
    <row r="47" ht="12">
      <c r="A47" s="9"/>
    </row>
    <row r="48" ht="12">
      <c r="A48" s="9"/>
    </row>
    <row r="49" ht="12">
      <c r="H49" s="8" t="s">
        <v>65</v>
      </c>
    </row>
  </sheetData>
  <mergeCells count="5">
    <mergeCell ref="C4:D4"/>
    <mergeCell ref="E4:E5"/>
    <mergeCell ref="F4:F5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0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32.00390625" style="7" customWidth="1"/>
    <col min="4" max="4" width="14.140625" style="7" customWidth="1"/>
    <col min="5" max="5" width="10.00390625" style="7" customWidth="1"/>
    <col min="6" max="20" width="9.140625" style="7" customWidth="1"/>
    <col min="21" max="16384" width="9.140625" style="7" customWidth="1"/>
  </cols>
  <sheetData>
    <row r="2" ht="15">
      <c r="B2" s="40" t="s">
        <v>104</v>
      </c>
    </row>
    <row r="3" ht="12">
      <c r="B3" s="47" t="s">
        <v>57</v>
      </c>
    </row>
    <row r="10" spans="9:11" ht="12">
      <c r="I10" s="49"/>
      <c r="K10" s="49"/>
    </row>
    <row r="19" ht="12">
      <c r="B19" s="8" t="s">
        <v>66</v>
      </c>
    </row>
    <row r="20" ht="12">
      <c r="F20" s="8" t="s">
        <v>65</v>
      </c>
    </row>
    <row r="24" ht="12">
      <c r="C24" s="48"/>
    </row>
    <row r="25" ht="12">
      <c r="C25" s="47"/>
    </row>
    <row r="27" spans="3:5" ht="12">
      <c r="C27" s="96"/>
      <c r="D27" s="96"/>
      <c r="E27" s="96"/>
    </row>
    <row r="28" spans="3:5" ht="12">
      <c r="C28" s="96"/>
      <c r="D28" s="45"/>
      <c r="E28" s="44"/>
    </row>
    <row r="29" spans="2:5" ht="12">
      <c r="B29" s="10" t="s">
        <v>130</v>
      </c>
      <c r="C29" s="43"/>
      <c r="D29" s="1"/>
      <c r="E29" s="1"/>
    </row>
    <row r="30" spans="3:5" ht="12">
      <c r="C30" s="43"/>
      <c r="D30" s="1"/>
      <c r="E30" s="2"/>
    </row>
    <row r="31" spans="3:5" ht="12">
      <c r="C31" s="43"/>
      <c r="D31" s="1"/>
      <c r="E31" s="2"/>
    </row>
    <row r="32" spans="3:5" ht="12">
      <c r="C32" s="43"/>
      <c r="D32" s="1"/>
      <c r="E32" s="2"/>
    </row>
    <row r="33" spans="3:5" ht="12">
      <c r="C33" s="41"/>
      <c r="D33" s="1"/>
      <c r="E33" s="2"/>
    </row>
    <row r="34" spans="3:5" ht="12">
      <c r="C34" s="41"/>
      <c r="D34" s="1"/>
      <c r="E34" s="2"/>
    </row>
    <row r="35" spans="3:5" ht="12">
      <c r="C35" s="41"/>
      <c r="D35" s="1"/>
      <c r="E35" s="2"/>
    </row>
    <row r="36" ht="12">
      <c r="E36" s="46"/>
    </row>
    <row r="37" spans="3:4" ht="12">
      <c r="C37" s="97"/>
      <c r="D37" s="98"/>
    </row>
    <row r="50" spans="2:4" ht="13.5">
      <c r="B50" s="96"/>
      <c r="C50" s="96" t="s">
        <v>67</v>
      </c>
      <c r="D50" s="96"/>
    </row>
    <row r="51" spans="2:4" ht="12">
      <c r="B51" s="96"/>
      <c r="C51" s="45" t="s">
        <v>58</v>
      </c>
      <c r="D51" s="44" t="s">
        <v>61</v>
      </c>
    </row>
    <row r="52" spans="2:4" ht="12">
      <c r="B52" s="43" t="s">
        <v>3</v>
      </c>
      <c r="C52" s="1">
        <v>3847.870009</v>
      </c>
      <c r="D52" s="1">
        <v>100</v>
      </c>
    </row>
    <row r="53" spans="2:4" ht="12">
      <c r="B53" s="43" t="s">
        <v>2</v>
      </c>
      <c r="C53" s="1">
        <f>+C52-C54</f>
        <v>256.5323681919999</v>
      </c>
      <c r="D53" s="2">
        <f>C53/C52*100</f>
        <v>6.666866801424734</v>
      </c>
    </row>
    <row r="54" spans="2:4" ht="12">
      <c r="B54" s="43" t="s">
        <v>1</v>
      </c>
      <c r="C54" s="1">
        <v>3591.3376408080003</v>
      </c>
      <c r="D54" s="2">
        <f>C54/C52*100</f>
        <v>93.33313319857527</v>
      </c>
    </row>
    <row r="55" spans="2:4" ht="12">
      <c r="B55" s="43" t="s">
        <v>50</v>
      </c>
      <c r="C55" s="1"/>
      <c r="D55" s="2"/>
    </row>
    <row r="56" ht="12">
      <c r="E56" s="42"/>
    </row>
    <row r="57" spans="2:5" ht="12">
      <c r="B57" s="41" t="s">
        <v>49</v>
      </c>
      <c r="C57" s="1">
        <v>1323.520605191</v>
      </c>
      <c r="D57" s="2">
        <f>+C57/C52*100</f>
        <v>34.39618807535969</v>
      </c>
      <c r="E57" s="42">
        <f>+C57/C54*100</f>
        <v>36.853137676390304</v>
      </c>
    </row>
    <row r="58" spans="2:5" ht="12">
      <c r="B58" s="41" t="s">
        <v>48</v>
      </c>
      <c r="C58" s="1">
        <v>2267.8170356170003</v>
      </c>
      <c r="D58" s="2">
        <f>+C58/C52*100</f>
        <v>58.93694512321558</v>
      </c>
      <c r="E58" s="42">
        <f>+C58/C54*100</f>
        <v>63.146862323609696</v>
      </c>
    </row>
    <row r="59" spans="2:4" ht="12">
      <c r="B59" s="41"/>
      <c r="C59" s="1"/>
      <c r="D59" s="2"/>
    </row>
    <row r="60" spans="2:3" ht="12">
      <c r="B60" s="97"/>
      <c r="C60" s="98"/>
    </row>
  </sheetData>
  <mergeCells count="6">
    <mergeCell ref="B60:C60"/>
    <mergeCell ref="C27:C28"/>
    <mergeCell ref="D27:E27"/>
    <mergeCell ref="C37:D37"/>
    <mergeCell ref="B50:B51"/>
    <mergeCell ref="C50:D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3"/>
  <sheetViews>
    <sheetView showGridLines="0" workbookViewId="0" topLeftCell="A1"/>
  </sheetViews>
  <sheetFormatPr defaultColWidth="9.140625" defaultRowHeight="12"/>
  <cols>
    <col min="1" max="3" width="9.140625" style="7" customWidth="1"/>
    <col min="4" max="4" width="24.421875" style="7" customWidth="1"/>
    <col min="5" max="16384" width="9.140625" style="7" customWidth="1"/>
  </cols>
  <sheetData>
    <row r="2" ht="15">
      <c r="B2" s="60" t="s">
        <v>135</v>
      </c>
    </row>
    <row r="3" ht="12">
      <c r="B3" s="7" t="s">
        <v>57</v>
      </c>
    </row>
    <row r="11" spans="7:9" ht="12">
      <c r="G11" s="51"/>
      <c r="I11" s="59"/>
    </row>
    <row r="12" spans="7:9" ht="12">
      <c r="G12" s="51"/>
      <c r="I12" s="59"/>
    </row>
    <row r="13" spans="7:9" ht="12">
      <c r="G13" s="51"/>
      <c r="I13" s="59"/>
    </row>
    <row r="14" spans="7:9" ht="12">
      <c r="G14" s="51"/>
      <c r="I14" s="59"/>
    </row>
    <row r="15" spans="7:9" ht="12">
      <c r="G15" s="51"/>
      <c r="I15" s="59"/>
    </row>
    <row r="16" spans="7:9" ht="12">
      <c r="G16" s="51"/>
      <c r="I16" s="59"/>
    </row>
    <row r="17" spans="7:9" ht="12">
      <c r="G17" s="51"/>
      <c r="I17" s="59"/>
    </row>
    <row r="18" spans="7:9" ht="12">
      <c r="G18" s="51"/>
      <c r="I18" s="59"/>
    </row>
    <row r="19" spans="7:9" ht="12">
      <c r="G19" s="51"/>
      <c r="I19" s="59"/>
    </row>
    <row r="20" spans="7:9" ht="12">
      <c r="G20" s="51"/>
      <c r="I20" s="59"/>
    </row>
    <row r="21" spans="7:9" ht="12">
      <c r="G21" s="51"/>
      <c r="I21" s="59"/>
    </row>
    <row r="22" spans="7:9" ht="12">
      <c r="G22" s="51"/>
      <c r="I22" s="59"/>
    </row>
    <row r="23" spans="7:9" ht="12">
      <c r="G23" s="51"/>
      <c r="I23" s="59"/>
    </row>
    <row r="24" spans="7:9" ht="12">
      <c r="G24" s="51"/>
      <c r="I24" s="59"/>
    </row>
    <row r="25" spans="7:9" ht="12">
      <c r="G25" s="51"/>
      <c r="I25" s="59"/>
    </row>
    <row r="26" spans="7:9" ht="12">
      <c r="G26" s="51"/>
      <c r="I26" s="59"/>
    </row>
    <row r="27" spans="7:9" ht="12">
      <c r="G27" s="51"/>
      <c r="I27" s="59"/>
    </row>
    <row r="28" spans="7:9" ht="12">
      <c r="G28" s="51"/>
      <c r="I28" s="59"/>
    </row>
    <row r="29" spans="7:9" ht="12">
      <c r="G29" s="51"/>
      <c r="I29" s="59"/>
    </row>
    <row r="30" spans="7:9" ht="12">
      <c r="G30" s="51"/>
      <c r="I30" s="59"/>
    </row>
    <row r="31" spans="7:9" ht="12">
      <c r="G31" s="51"/>
      <c r="I31" s="59"/>
    </row>
    <row r="32" spans="7:9" ht="12">
      <c r="G32" s="51"/>
      <c r="I32" s="59"/>
    </row>
    <row r="33" spans="7:9" ht="12">
      <c r="G33" s="51"/>
      <c r="I33" s="59"/>
    </row>
    <row r="34" spans="7:9" ht="12">
      <c r="G34" s="51"/>
      <c r="I34" s="59"/>
    </row>
    <row r="35" spans="7:9" ht="12">
      <c r="G35" s="51"/>
      <c r="I35" s="59"/>
    </row>
    <row r="36" spans="7:9" ht="12">
      <c r="G36" s="51"/>
      <c r="I36" s="59"/>
    </row>
    <row r="37" spans="7:9" ht="12">
      <c r="G37" s="51"/>
      <c r="I37" s="59"/>
    </row>
    <row r="38" spans="7:9" ht="12">
      <c r="G38" s="51"/>
      <c r="I38" s="59"/>
    </row>
    <row r="39" spans="7:9" ht="12">
      <c r="G39" s="51"/>
      <c r="I39" s="59"/>
    </row>
    <row r="40" ht="12">
      <c r="B40" s="10" t="s">
        <v>131</v>
      </c>
    </row>
    <row r="44" ht="12">
      <c r="Y44" s="7" t="s">
        <v>105</v>
      </c>
    </row>
    <row r="45" spans="3:4" ht="12">
      <c r="C45" s="57"/>
      <c r="D45" s="3"/>
    </row>
    <row r="46" spans="2:4" ht="12">
      <c r="B46" s="8" t="s">
        <v>66</v>
      </c>
      <c r="D46" s="3"/>
    </row>
    <row r="47" ht="12">
      <c r="D47" s="3"/>
    </row>
    <row r="48" spans="3:5" ht="12">
      <c r="C48" s="58"/>
      <c r="D48" s="3"/>
      <c r="E48" s="8" t="s">
        <v>65</v>
      </c>
    </row>
    <row r="49" spans="3:4" ht="12">
      <c r="C49" s="57"/>
      <c r="D49" s="3"/>
    </row>
    <row r="52" ht="12">
      <c r="C52" s="56"/>
    </row>
    <row r="55" spans="4:11" ht="12">
      <c r="D55" s="7" t="s">
        <v>106</v>
      </c>
      <c r="E55" s="7" t="s">
        <v>107</v>
      </c>
      <c r="F55" s="7" t="s">
        <v>108</v>
      </c>
      <c r="J55" s="55"/>
      <c r="K55" s="54" t="s">
        <v>0</v>
      </c>
    </row>
    <row r="56" spans="3:11" ht="12">
      <c r="C56" s="7" t="s">
        <v>76</v>
      </c>
      <c r="D56" s="7">
        <v>3847.870009</v>
      </c>
      <c r="E56" s="7">
        <v>3591.3376408080003</v>
      </c>
      <c r="F56" s="7">
        <v>93.33313319857527</v>
      </c>
      <c r="J56" s="53" t="s">
        <v>31</v>
      </c>
      <c r="K56" s="3">
        <v>93.33313319857527</v>
      </c>
    </row>
    <row r="57" spans="2:11" ht="12">
      <c r="B57" s="7" t="s">
        <v>23</v>
      </c>
      <c r="C57" s="7" t="s">
        <v>83</v>
      </c>
      <c r="D57" s="7">
        <v>107.7584778</v>
      </c>
      <c r="E57" s="7">
        <v>106.317979031</v>
      </c>
      <c r="F57" s="7">
        <v>98.66321536977019</v>
      </c>
      <c r="G57" s="51"/>
      <c r="J57" s="53"/>
      <c r="K57" s="3"/>
    </row>
    <row r="58" spans="2:11" ht="12">
      <c r="B58" s="7" t="s">
        <v>29</v>
      </c>
      <c r="C58" s="7" t="s">
        <v>92</v>
      </c>
      <c r="D58" s="7">
        <v>263.4015026</v>
      </c>
      <c r="E58" s="7">
        <v>258.456123052</v>
      </c>
      <c r="F58" s="7">
        <v>98.12249379780114</v>
      </c>
      <c r="G58" s="51"/>
      <c r="J58" s="52" t="s">
        <v>83</v>
      </c>
      <c r="K58" s="3">
        <v>98.66321536977019</v>
      </c>
    </row>
    <row r="59" spans="2:11" ht="12">
      <c r="B59" s="7" t="s">
        <v>18</v>
      </c>
      <c r="C59" s="7" t="s">
        <v>78</v>
      </c>
      <c r="D59" s="7">
        <v>718.1332597</v>
      </c>
      <c r="E59" s="7">
        <v>700.616661339</v>
      </c>
      <c r="F59" s="7">
        <v>97.56081505425362</v>
      </c>
      <c r="G59" s="51"/>
      <c r="J59" s="52" t="s">
        <v>92</v>
      </c>
      <c r="K59" s="3">
        <v>98.12249379780114</v>
      </c>
    </row>
    <row r="60" spans="2:11" ht="12">
      <c r="B60" s="7" t="s">
        <v>21</v>
      </c>
      <c r="C60" s="7" t="s">
        <v>80</v>
      </c>
      <c r="D60" s="7">
        <v>60.57</v>
      </c>
      <c r="E60" s="7">
        <v>59.040000000000006</v>
      </c>
      <c r="F60" s="7">
        <v>97.4739970282318</v>
      </c>
      <c r="G60" s="51"/>
      <c r="J60" s="52" t="s">
        <v>78</v>
      </c>
      <c r="K60" s="3">
        <v>97.56081505425362</v>
      </c>
    </row>
    <row r="61" spans="2:11" ht="12">
      <c r="B61" s="7" t="s">
        <v>27</v>
      </c>
      <c r="C61" s="7" t="s">
        <v>96</v>
      </c>
      <c r="D61" s="7">
        <v>17.45067446</v>
      </c>
      <c r="E61" s="7">
        <v>16.899687727</v>
      </c>
      <c r="F61" s="7">
        <v>96.84260494192957</v>
      </c>
      <c r="G61" s="51"/>
      <c r="J61" s="52" t="s">
        <v>80</v>
      </c>
      <c r="K61" s="3">
        <v>97.4739970282318</v>
      </c>
    </row>
    <row r="62" spans="2:11" ht="12">
      <c r="B62" s="7" t="s">
        <v>30</v>
      </c>
      <c r="C62" s="7" t="s">
        <v>95</v>
      </c>
      <c r="D62" s="7">
        <v>25.24549444</v>
      </c>
      <c r="E62" s="7">
        <v>24.445616052</v>
      </c>
      <c r="F62" s="7">
        <v>96.83159943687757</v>
      </c>
      <c r="G62" s="51"/>
      <c r="J62" s="52" t="s">
        <v>96</v>
      </c>
      <c r="K62" s="3">
        <v>96.84260494192957</v>
      </c>
    </row>
    <row r="63" spans="2:11" ht="12">
      <c r="B63" s="7" t="s">
        <v>11</v>
      </c>
      <c r="C63" s="7" t="s">
        <v>73</v>
      </c>
      <c r="D63" s="7">
        <v>68.50048067</v>
      </c>
      <c r="E63" s="7">
        <v>66.05000000000001</v>
      </c>
      <c r="F63" s="7">
        <v>96.42268105853864</v>
      </c>
      <c r="G63" s="51"/>
      <c r="J63" s="52" t="s">
        <v>95</v>
      </c>
      <c r="K63" s="3">
        <v>96.83159943687757</v>
      </c>
    </row>
    <row r="64" spans="2:11" ht="12">
      <c r="B64" s="7" t="s">
        <v>24</v>
      </c>
      <c r="C64" s="7" t="s">
        <v>84</v>
      </c>
      <c r="D64" s="7">
        <v>402.2298096</v>
      </c>
      <c r="E64" s="7">
        <v>385.744297186</v>
      </c>
      <c r="F64" s="7">
        <v>95.90146925450549</v>
      </c>
      <c r="G64" s="51"/>
      <c r="J64" s="52" t="s">
        <v>73</v>
      </c>
      <c r="K64" s="3">
        <v>96.42268105853864</v>
      </c>
    </row>
    <row r="65" spans="2:11" ht="12">
      <c r="B65" s="7" t="s">
        <v>22</v>
      </c>
      <c r="C65" s="7" t="s">
        <v>81</v>
      </c>
      <c r="D65" s="7">
        <v>81.24261983</v>
      </c>
      <c r="E65" s="7">
        <v>77.23943795699998</v>
      </c>
      <c r="F65" s="7">
        <v>95.07255935200433</v>
      </c>
      <c r="G65" s="51"/>
      <c r="J65" s="52" t="s">
        <v>84</v>
      </c>
      <c r="K65" s="3">
        <v>95.90146925450549</v>
      </c>
    </row>
    <row r="66" spans="2:11" ht="12">
      <c r="B66" s="7" t="s">
        <v>13</v>
      </c>
      <c r="C66" s="7" t="s">
        <v>74</v>
      </c>
      <c r="D66" s="7">
        <v>74.31985465</v>
      </c>
      <c r="E66" s="7">
        <v>70.530600257</v>
      </c>
      <c r="F66" s="7">
        <v>94.90142383775505</v>
      </c>
      <c r="G66" s="51"/>
      <c r="J66" s="52" t="s">
        <v>81</v>
      </c>
      <c r="K66" s="3">
        <v>95.07255935200433</v>
      </c>
    </row>
    <row r="67" spans="2:11" ht="12">
      <c r="B67" s="7" t="s">
        <v>25</v>
      </c>
      <c r="C67" s="7" t="s">
        <v>88</v>
      </c>
      <c r="D67" s="7">
        <v>4.572557129</v>
      </c>
      <c r="E67" s="7">
        <v>4.320030783</v>
      </c>
      <c r="F67" s="7">
        <v>94.47734956883467</v>
      </c>
      <c r="G67" s="51"/>
      <c r="J67" s="52" t="s">
        <v>74</v>
      </c>
      <c r="K67" s="3">
        <v>94.90142383775505</v>
      </c>
    </row>
    <row r="68" spans="2:11" ht="12">
      <c r="B68" s="7" t="s">
        <v>28</v>
      </c>
      <c r="C68" s="7" t="s">
        <v>89</v>
      </c>
      <c r="D68" s="7">
        <v>1.585523974</v>
      </c>
      <c r="E68" s="7">
        <v>1.497402656</v>
      </c>
      <c r="F68" s="7">
        <v>94.44213273056444</v>
      </c>
      <c r="G68" s="51"/>
      <c r="J68" s="52" t="s">
        <v>88</v>
      </c>
      <c r="K68" s="3">
        <v>94.47734956883467</v>
      </c>
    </row>
    <row r="69" spans="2:11" ht="12">
      <c r="B69" s="7" t="s">
        <v>20</v>
      </c>
      <c r="C69" s="7" t="s">
        <v>79</v>
      </c>
      <c r="D69" s="7">
        <v>670.8488657</v>
      </c>
      <c r="E69" s="7">
        <v>633.261365439</v>
      </c>
      <c r="F69" s="7">
        <v>94.39702410143018</v>
      </c>
      <c r="G69" s="51"/>
      <c r="J69" s="52" t="s">
        <v>89</v>
      </c>
      <c r="K69" s="3">
        <v>94.44213273056444</v>
      </c>
    </row>
    <row r="70" spans="2:11" ht="12">
      <c r="B70" s="7" t="s">
        <v>15</v>
      </c>
      <c r="C70" s="7" t="s">
        <v>75</v>
      </c>
      <c r="D70" s="7">
        <v>11.303305</v>
      </c>
      <c r="E70" s="7">
        <v>10.581341</v>
      </c>
      <c r="F70" s="7">
        <v>93.6128061659842</v>
      </c>
      <c r="G70" s="51"/>
      <c r="J70" s="52" t="s">
        <v>79</v>
      </c>
      <c r="K70" s="3">
        <v>94.39702410143018</v>
      </c>
    </row>
    <row r="71" spans="2:11" ht="12">
      <c r="B71" s="7" t="s">
        <v>4</v>
      </c>
      <c r="C71" s="7" t="s">
        <v>68</v>
      </c>
      <c r="D71" s="7">
        <v>66.24946875</v>
      </c>
      <c r="E71" s="7">
        <v>61.985211966</v>
      </c>
      <c r="F71" s="7">
        <v>93.56333437164353</v>
      </c>
      <c r="G71" s="51"/>
      <c r="J71" s="52" t="s">
        <v>75</v>
      </c>
      <c r="K71" s="3">
        <v>93.6128061659842</v>
      </c>
    </row>
    <row r="72" spans="2:11" ht="12">
      <c r="B72" s="7" t="s">
        <v>26</v>
      </c>
      <c r="C72" s="7" t="s">
        <v>87</v>
      </c>
      <c r="D72" s="7">
        <v>40.40961963</v>
      </c>
      <c r="E72" s="7">
        <v>37.557321169999994</v>
      </c>
      <c r="F72" s="7">
        <v>92.94153598545019</v>
      </c>
      <c r="G72" s="51"/>
      <c r="J72" s="52" t="s">
        <v>68</v>
      </c>
      <c r="K72" s="3">
        <v>93.56333437164353</v>
      </c>
    </row>
    <row r="73" spans="2:11" ht="12">
      <c r="B73" s="7" t="s">
        <v>19</v>
      </c>
      <c r="C73" s="7" t="s">
        <v>97</v>
      </c>
      <c r="D73" s="7">
        <v>379.3078467</v>
      </c>
      <c r="E73" s="7">
        <v>351.04306983699996</v>
      </c>
      <c r="F73" s="7">
        <v>92.54832793233643</v>
      </c>
      <c r="G73" s="51"/>
      <c r="J73" s="52" t="s">
        <v>87</v>
      </c>
      <c r="K73" s="3">
        <v>92.94153598545019</v>
      </c>
    </row>
    <row r="74" spans="2:11" ht="12">
      <c r="B74" s="7" t="s">
        <v>9</v>
      </c>
      <c r="C74" s="7" t="s">
        <v>72</v>
      </c>
      <c r="D74" s="7">
        <v>4.755818435</v>
      </c>
      <c r="E74" s="7">
        <v>4.372987695999999</v>
      </c>
      <c r="F74" s="7">
        <v>91.95026588520298</v>
      </c>
      <c r="G74" s="51"/>
      <c r="J74" s="52" t="s">
        <v>97</v>
      </c>
      <c r="K74" s="3">
        <v>92.54832793233643</v>
      </c>
    </row>
    <row r="75" spans="2:11" ht="12">
      <c r="B75" s="7" t="s">
        <v>16</v>
      </c>
      <c r="C75" s="7" t="s">
        <v>77</v>
      </c>
      <c r="D75" s="7">
        <v>37.28341203</v>
      </c>
      <c r="E75" s="7">
        <v>33.763288215</v>
      </c>
      <c r="F75" s="7">
        <v>90.55847192266754</v>
      </c>
      <c r="G75" s="51"/>
      <c r="J75" s="52" t="s">
        <v>72</v>
      </c>
      <c r="K75" s="3">
        <v>91.95026588520298</v>
      </c>
    </row>
    <row r="76" spans="2:11" ht="12">
      <c r="B76" s="7" t="s">
        <v>6</v>
      </c>
      <c r="C76" s="7" t="s">
        <v>69</v>
      </c>
      <c r="D76" s="7">
        <v>62.23263927</v>
      </c>
      <c r="E76" s="7">
        <v>55.999388167000006</v>
      </c>
      <c r="F76" s="7">
        <v>89.98395186815608</v>
      </c>
      <c r="G76" s="51"/>
      <c r="J76" s="52" t="s">
        <v>77</v>
      </c>
      <c r="K76" s="3">
        <v>90.55847192266754</v>
      </c>
    </row>
    <row r="77" spans="2:11" ht="12">
      <c r="B77" s="7" t="s">
        <v>14</v>
      </c>
      <c r="C77" s="7" t="s">
        <v>93</v>
      </c>
      <c r="D77" s="7">
        <v>49.11070841</v>
      </c>
      <c r="E77" s="7">
        <v>43.955025459</v>
      </c>
      <c r="F77" s="7">
        <v>89.5019169588069</v>
      </c>
      <c r="G77" s="51"/>
      <c r="J77" s="52" t="s">
        <v>69</v>
      </c>
      <c r="K77" s="3">
        <v>89.98395186815608</v>
      </c>
    </row>
    <row r="78" spans="2:11" ht="12">
      <c r="B78" s="7" t="s">
        <v>5</v>
      </c>
      <c r="C78" s="7" t="s">
        <v>70</v>
      </c>
      <c r="D78" s="7">
        <v>30.49731687</v>
      </c>
      <c r="E78" s="7">
        <v>27.051462856</v>
      </c>
      <c r="F78" s="7">
        <v>88.70112400809377</v>
      </c>
      <c r="G78" s="51"/>
      <c r="J78" s="52" t="s">
        <v>93</v>
      </c>
      <c r="K78" s="3">
        <v>89.5019169588069</v>
      </c>
    </row>
    <row r="79" spans="2:11" ht="12">
      <c r="B79" s="7" t="s">
        <v>32</v>
      </c>
      <c r="C79" s="7" t="s">
        <v>71</v>
      </c>
      <c r="D79" s="7">
        <v>33.7289084</v>
      </c>
      <c r="E79" s="7">
        <v>29.350303009999998</v>
      </c>
      <c r="F79" s="7">
        <v>87.01824162800358</v>
      </c>
      <c r="G79" s="51"/>
      <c r="J79" s="52" t="s">
        <v>70</v>
      </c>
      <c r="K79" s="3">
        <v>88.70112400809377</v>
      </c>
    </row>
    <row r="80" spans="2:11" ht="12">
      <c r="B80" s="7" t="s">
        <v>7</v>
      </c>
      <c r="C80" s="7" t="s">
        <v>98</v>
      </c>
      <c r="D80" s="7">
        <v>52.16787589</v>
      </c>
      <c r="E80" s="7">
        <v>45.2279</v>
      </c>
      <c r="F80" s="7">
        <v>86.69684020749958</v>
      </c>
      <c r="G80" s="51"/>
      <c r="J80" s="52" t="s">
        <v>71</v>
      </c>
      <c r="K80" s="3">
        <v>87.01824162800358</v>
      </c>
    </row>
    <row r="81" spans="2:11" ht="12">
      <c r="B81" s="7" t="s">
        <v>8</v>
      </c>
      <c r="C81" s="7" t="s">
        <v>90</v>
      </c>
      <c r="D81" s="7">
        <v>133.8008841</v>
      </c>
      <c r="E81" s="7">
        <v>113.77631666500001</v>
      </c>
      <c r="F81" s="7">
        <v>85.0340544685534</v>
      </c>
      <c r="G81" s="51"/>
      <c r="J81" s="41" t="s">
        <v>98</v>
      </c>
      <c r="K81" s="50">
        <v>86.69684020749958</v>
      </c>
    </row>
    <row r="82" spans="2:11" ht="12">
      <c r="B82" s="7" t="s">
        <v>10</v>
      </c>
      <c r="C82" s="7" t="s">
        <v>94</v>
      </c>
      <c r="D82" s="7">
        <v>165.1469585</v>
      </c>
      <c r="E82" s="7">
        <v>139.08252026399998</v>
      </c>
      <c r="F82" s="7">
        <v>84.21742763370358</v>
      </c>
      <c r="G82" s="51"/>
      <c r="J82" s="41" t="s">
        <v>90</v>
      </c>
      <c r="K82" s="50">
        <v>85.0340544685534</v>
      </c>
    </row>
    <row r="83" spans="2:11" ht="12">
      <c r="B83" s="7" t="s">
        <v>12</v>
      </c>
      <c r="C83" s="7" t="s">
        <v>101</v>
      </c>
      <c r="D83" s="7">
        <v>271.3094972</v>
      </c>
      <c r="E83" s="7">
        <v>221.87166662700002</v>
      </c>
      <c r="F83" s="7">
        <v>81.77806855889158</v>
      </c>
      <c r="G83" s="51"/>
      <c r="J83" s="41" t="s">
        <v>94</v>
      </c>
      <c r="K83" s="50">
        <v>84.21742763370358</v>
      </c>
    </row>
    <row r="84" spans="2:11" ht="12">
      <c r="B84" s="7" t="s">
        <v>17</v>
      </c>
      <c r="C84" s="7" t="s">
        <v>85</v>
      </c>
      <c r="D84" s="7">
        <v>14.7066296</v>
      </c>
      <c r="E84" s="7">
        <v>11.299903298</v>
      </c>
      <c r="F84" s="7">
        <v>76.8354382026457</v>
      </c>
      <c r="G84" s="51"/>
      <c r="J84" s="41" t="s">
        <v>101</v>
      </c>
      <c r="K84" s="50">
        <v>81.77806855889158</v>
      </c>
    </row>
    <row r="85" spans="7:11" ht="12">
      <c r="G85" s="51"/>
      <c r="J85" s="41" t="s">
        <v>85</v>
      </c>
      <c r="K85" s="50">
        <v>76.8354382026457</v>
      </c>
    </row>
    <row r="86" spans="2:11" ht="12">
      <c r="B86" s="7" t="s">
        <v>51</v>
      </c>
      <c r="C86" s="7" t="s">
        <v>82</v>
      </c>
      <c r="D86" s="7">
        <v>5.336970373</v>
      </c>
      <c r="E86" s="7">
        <v>5.317205683</v>
      </c>
      <c r="F86" s="7">
        <v>99.62966461084382</v>
      </c>
      <c r="J86" s="41"/>
      <c r="K86" s="50"/>
    </row>
    <row r="87" spans="2:11" ht="12">
      <c r="B87" s="7" t="s">
        <v>52</v>
      </c>
      <c r="C87" s="7" t="s">
        <v>86</v>
      </c>
      <c r="D87" s="7">
        <v>0.173930582</v>
      </c>
      <c r="E87" s="7">
        <v>0.165165993</v>
      </c>
      <c r="F87" s="7">
        <v>94.9608695036736</v>
      </c>
      <c r="J87" s="41" t="s">
        <v>82</v>
      </c>
      <c r="K87" s="50">
        <v>99.62966461084382</v>
      </c>
    </row>
    <row r="88" spans="2:11" ht="12">
      <c r="B88" s="7" t="s">
        <v>54</v>
      </c>
      <c r="C88" s="7" t="s">
        <v>99</v>
      </c>
      <c r="D88" s="7">
        <v>61.68983664</v>
      </c>
      <c r="E88" s="7">
        <v>57.31420484</v>
      </c>
      <c r="F88" s="7">
        <v>92.9070458955263</v>
      </c>
      <c r="J88" s="41" t="s">
        <v>86</v>
      </c>
      <c r="K88" s="50">
        <v>94.9608695036736</v>
      </c>
    </row>
    <row r="89" spans="2:11" ht="12">
      <c r="B89" s="7" t="s">
        <v>53</v>
      </c>
      <c r="C89" s="7" t="s">
        <v>91</v>
      </c>
      <c r="D89" s="7">
        <v>27.23947015</v>
      </c>
      <c r="E89" s="7">
        <v>25.109917981</v>
      </c>
      <c r="F89" s="7">
        <v>92.18210869274195</v>
      </c>
      <c r="J89" s="41" t="s">
        <v>99</v>
      </c>
      <c r="K89" s="50">
        <v>92.9070458955263</v>
      </c>
    </row>
    <row r="90" spans="10:11" ht="12">
      <c r="J90" s="41" t="s">
        <v>91</v>
      </c>
      <c r="K90" s="50">
        <v>92.18210869274195</v>
      </c>
    </row>
    <row r="91" spans="2:11" ht="12">
      <c r="B91" s="7" t="s">
        <v>55</v>
      </c>
      <c r="C91" s="7" t="s">
        <v>100</v>
      </c>
      <c r="D91" s="7">
        <v>1089.747728</v>
      </c>
      <c r="E91" s="7">
        <v>1060.83413338</v>
      </c>
      <c r="F91" s="7">
        <v>97.346762569254</v>
      </c>
      <c r="J91" s="41"/>
      <c r="K91" s="50"/>
    </row>
    <row r="92" spans="4:11" ht="12">
      <c r="D92" s="3"/>
      <c r="J92" s="7" t="s">
        <v>100</v>
      </c>
      <c r="K92" s="50">
        <v>97.346762569254</v>
      </c>
    </row>
    <row r="93" spans="3:4" ht="12">
      <c r="C93" s="10"/>
      <c r="D93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8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34.7109375" style="7" customWidth="1"/>
    <col min="4" max="25" width="5.7109375" style="7" customWidth="1"/>
    <col min="26" max="16384" width="9.140625" style="7" customWidth="1"/>
  </cols>
  <sheetData>
    <row r="2" ht="15">
      <c r="B2" s="40" t="s">
        <v>110</v>
      </c>
    </row>
    <row r="3" ht="12">
      <c r="B3" s="7" t="s">
        <v>60</v>
      </c>
    </row>
    <row r="14" ht="12">
      <c r="AA14" s="59"/>
    </row>
    <row r="15" ht="12">
      <c r="B15" s="8" t="s">
        <v>66</v>
      </c>
    </row>
    <row r="16" ht="12">
      <c r="D16" s="8" t="s">
        <v>65</v>
      </c>
    </row>
    <row r="17" ht="12">
      <c r="B17" s="62"/>
    </row>
    <row r="18" ht="12">
      <c r="B18" s="62"/>
    </row>
    <row r="29" ht="12">
      <c r="B29" s="10" t="s">
        <v>131</v>
      </c>
    </row>
    <row r="55" spans="2:26" ht="12">
      <c r="B55" s="44"/>
      <c r="C55" s="61" t="s">
        <v>33</v>
      </c>
      <c r="D55" s="61" t="s">
        <v>34</v>
      </c>
      <c r="E55" s="61" t="s">
        <v>35</v>
      </c>
      <c r="F55" s="61" t="s">
        <v>36</v>
      </c>
      <c r="G55" s="61" t="s">
        <v>37</v>
      </c>
      <c r="H55" s="61" t="s">
        <v>38</v>
      </c>
      <c r="I55" s="61" t="s">
        <v>39</v>
      </c>
      <c r="J55" s="61" t="s">
        <v>40</v>
      </c>
      <c r="K55" s="61" t="s">
        <v>41</v>
      </c>
      <c r="L55" s="61" t="s">
        <v>42</v>
      </c>
      <c r="M55" s="61" t="s">
        <v>43</v>
      </c>
      <c r="N55" s="61" t="s">
        <v>44</v>
      </c>
      <c r="O55" s="61" t="s">
        <v>45</v>
      </c>
      <c r="P55" s="61" t="s">
        <v>46</v>
      </c>
      <c r="Q55" s="61" t="s">
        <v>47</v>
      </c>
      <c r="R55" s="61">
        <v>2005</v>
      </c>
      <c r="S55" s="61">
        <v>2006</v>
      </c>
      <c r="T55" s="61">
        <v>2007</v>
      </c>
      <c r="U55" s="61">
        <v>2008</v>
      </c>
      <c r="V55" s="61">
        <v>2009</v>
      </c>
      <c r="W55" s="61">
        <v>2010</v>
      </c>
      <c r="X55" s="61">
        <v>2011</v>
      </c>
      <c r="Y55" s="61">
        <v>2012</v>
      </c>
      <c r="Z55" s="61">
        <v>2013</v>
      </c>
    </row>
    <row r="56" spans="2:26" ht="12">
      <c r="B56" s="43" t="s">
        <v>63</v>
      </c>
      <c r="C56" s="1">
        <v>5028.414585340999</v>
      </c>
      <c r="D56" s="1">
        <v>4781.518733119</v>
      </c>
      <c r="E56" s="1">
        <v>4525.33040074</v>
      </c>
      <c r="F56" s="1">
        <v>4325.375963287</v>
      </c>
      <c r="G56" s="1">
        <v>4219.158741251</v>
      </c>
      <c r="H56" s="1">
        <v>4079.886483611</v>
      </c>
      <c r="I56" s="1">
        <v>4086.880065063</v>
      </c>
      <c r="J56" s="1">
        <v>4081.656494428</v>
      </c>
      <c r="K56" s="1">
        <v>4050.8680263220003</v>
      </c>
      <c r="L56" s="1">
        <v>4059.281781159</v>
      </c>
      <c r="M56" s="1">
        <v>3959.015171423999</v>
      </c>
      <c r="N56" s="1">
        <v>3923.3604487939997</v>
      </c>
      <c r="O56" s="1">
        <v>3847.0511055629995</v>
      </c>
      <c r="P56" s="1">
        <v>3860.193070163</v>
      </c>
      <c r="Q56" s="1">
        <v>3805.8781228519997</v>
      </c>
      <c r="R56" s="1">
        <v>3744.533722606</v>
      </c>
      <c r="S56" s="1">
        <v>3771.39556974</v>
      </c>
      <c r="T56" s="1">
        <v>3775.5403480530003</v>
      </c>
      <c r="U56" s="1">
        <v>3698.410316932</v>
      </c>
      <c r="V56" s="1">
        <v>3676.7149399329996</v>
      </c>
      <c r="W56" s="1">
        <v>3612.107472334</v>
      </c>
      <c r="X56" s="1">
        <v>3623.956672794999</v>
      </c>
      <c r="Y56" s="7">
        <v>3588.314289591</v>
      </c>
      <c r="Z56" s="7">
        <v>3591.337640808</v>
      </c>
    </row>
    <row r="57" spans="2:26" ht="12">
      <c r="B57" s="43" t="s">
        <v>64</v>
      </c>
      <c r="C57" s="1">
        <v>5272.702111</v>
      </c>
      <c r="D57" s="1">
        <v>5013.823285</v>
      </c>
      <c r="E57" s="1">
        <v>4753.713461</v>
      </c>
      <c r="F57" s="1">
        <v>4551.857312</v>
      </c>
      <c r="G57" s="1">
        <v>4457.861752</v>
      </c>
      <c r="H57" s="1">
        <v>4328.878106</v>
      </c>
      <c r="I57" s="1">
        <v>4350.290862</v>
      </c>
      <c r="J57" s="1">
        <v>4353.622849</v>
      </c>
      <c r="K57" s="1">
        <v>4332.729443</v>
      </c>
      <c r="L57" s="1">
        <v>4346.879216</v>
      </c>
      <c r="M57" s="1">
        <v>4264.886178</v>
      </c>
      <c r="N57" s="1">
        <v>4223.247818</v>
      </c>
      <c r="O57" s="1">
        <v>4145.223068</v>
      </c>
      <c r="P57" s="1">
        <v>4160.409461</v>
      </c>
      <c r="Q57" s="1">
        <v>4107.314136</v>
      </c>
      <c r="R57" s="1">
        <v>4047.273546</v>
      </c>
      <c r="S57" s="1">
        <v>4064.041939</v>
      </c>
      <c r="T57" s="1">
        <v>4063.946928</v>
      </c>
      <c r="U57" s="1">
        <v>3979.998095</v>
      </c>
      <c r="V57" s="1">
        <v>3944.322614</v>
      </c>
      <c r="W57" s="1">
        <v>3884.452635</v>
      </c>
      <c r="X57" s="1">
        <v>3889.822273</v>
      </c>
      <c r="Y57" s="7">
        <v>3852.597164</v>
      </c>
      <c r="Z57" s="7">
        <v>3847.870009</v>
      </c>
    </row>
    <row r="58" spans="2:26" ht="12">
      <c r="B58" s="43" t="s">
        <v>59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">
        <v>4331</v>
      </c>
      <c r="X58" s="3"/>
      <c r="Z58" s="59">
        <f>+(Z57-C57)/C57*100</f>
        <v>-27.022806750783264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2"/>
  <sheetViews>
    <sheetView showGridLines="0" workbookViewId="0" topLeftCell="A1"/>
  </sheetViews>
  <sheetFormatPr defaultColWidth="9.140625" defaultRowHeight="12"/>
  <cols>
    <col min="1" max="5" width="9.140625" style="7" customWidth="1"/>
    <col min="6" max="6" width="22.8515625" style="7" customWidth="1"/>
    <col min="7" max="24" width="9.140625" style="7" customWidth="1"/>
    <col min="25" max="25" width="21.28125" style="7" customWidth="1"/>
    <col min="26" max="26" width="9.140625" style="7" customWidth="1"/>
    <col min="27" max="27" width="14.00390625" style="7" bestFit="1" customWidth="1"/>
    <col min="28" max="28" width="16.140625" style="7" bestFit="1" customWidth="1"/>
    <col min="29" max="29" width="5.140625" style="7" customWidth="1"/>
    <col min="30" max="30" width="5.28125" style="7" bestFit="1" customWidth="1"/>
    <col min="31" max="31" width="11.8515625" style="7" bestFit="1" customWidth="1"/>
    <col min="32" max="32" width="15.140625" style="7" bestFit="1" customWidth="1"/>
    <col min="33" max="33" width="26.8515625" style="7" bestFit="1" customWidth="1"/>
    <col min="34" max="34" width="19.28125" style="7" bestFit="1" customWidth="1"/>
    <col min="35" max="16384" width="9.140625" style="7" customWidth="1"/>
  </cols>
  <sheetData>
    <row r="2" ht="15">
      <c r="B2" s="40" t="s">
        <v>134</v>
      </c>
    </row>
    <row r="3" ht="12">
      <c r="B3" s="47" t="s">
        <v>56</v>
      </c>
    </row>
    <row r="10" ht="12">
      <c r="F10" s="71"/>
    </row>
    <row r="11" spans="6:11" ht="12">
      <c r="F11" s="70"/>
      <c r="G11" s="70"/>
      <c r="I11" s="70"/>
      <c r="K11" s="59"/>
    </row>
    <row r="12" spans="6:11" ht="12">
      <c r="F12" s="70"/>
      <c r="G12" s="70"/>
      <c r="I12" s="70"/>
      <c r="K12" s="59"/>
    </row>
    <row r="13" spans="6:11" ht="12">
      <c r="F13" s="70"/>
      <c r="G13" s="70"/>
      <c r="I13" s="70"/>
      <c r="K13" s="59"/>
    </row>
    <row r="14" spans="6:11" ht="12">
      <c r="F14" s="70"/>
      <c r="G14" s="70"/>
      <c r="I14" s="70"/>
      <c r="K14" s="59"/>
    </row>
    <row r="15" spans="6:11" ht="12">
      <c r="F15" s="70"/>
      <c r="G15" s="70"/>
      <c r="I15" s="70"/>
      <c r="K15" s="59"/>
    </row>
    <row r="16" spans="6:11" ht="12">
      <c r="F16" s="70"/>
      <c r="G16" s="70"/>
      <c r="I16" s="70"/>
      <c r="K16" s="59"/>
    </row>
    <row r="17" spans="6:11" ht="12">
      <c r="F17" s="70"/>
      <c r="G17" s="70"/>
      <c r="I17" s="70"/>
      <c r="K17" s="59"/>
    </row>
    <row r="18" spans="6:11" ht="12">
      <c r="F18" s="70"/>
      <c r="G18" s="70"/>
      <c r="I18" s="70"/>
      <c r="K18" s="59"/>
    </row>
    <row r="19" spans="6:11" ht="12">
      <c r="F19" s="70"/>
      <c r="G19" s="70"/>
      <c r="I19" s="70"/>
      <c r="K19" s="59"/>
    </row>
    <row r="20" spans="6:11" ht="12">
      <c r="F20" s="70"/>
      <c r="G20" s="70"/>
      <c r="I20" s="70"/>
      <c r="K20" s="59"/>
    </row>
    <row r="21" spans="6:11" ht="12">
      <c r="F21" s="70"/>
      <c r="G21" s="70"/>
      <c r="I21" s="70"/>
      <c r="K21" s="59"/>
    </row>
    <row r="22" spans="6:11" ht="12">
      <c r="F22" s="70"/>
      <c r="G22" s="70"/>
      <c r="I22" s="70"/>
      <c r="K22" s="59"/>
    </row>
    <row r="23" spans="6:11" ht="12">
      <c r="F23" s="70"/>
      <c r="G23" s="70"/>
      <c r="I23" s="70"/>
      <c r="K23" s="59"/>
    </row>
    <row r="24" spans="6:11" ht="12">
      <c r="F24" s="70"/>
      <c r="G24" s="70"/>
      <c r="I24" s="70"/>
      <c r="K24" s="59"/>
    </row>
    <row r="25" spans="6:11" ht="12">
      <c r="F25" s="70"/>
      <c r="G25" s="70"/>
      <c r="I25" s="70"/>
      <c r="K25" s="59"/>
    </row>
    <row r="26" spans="6:11" ht="12">
      <c r="F26" s="70"/>
      <c r="G26" s="70"/>
      <c r="I26" s="70"/>
      <c r="K26" s="59"/>
    </row>
    <row r="27" spans="6:11" ht="12">
      <c r="F27" s="70"/>
      <c r="G27" s="70"/>
      <c r="I27" s="70"/>
      <c r="K27" s="59"/>
    </row>
    <row r="28" spans="6:11" ht="12">
      <c r="F28" s="70"/>
      <c r="G28" s="70"/>
      <c r="I28" s="70"/>
      <c r="K28" s="59"/>
    </row>
    <row r="29" spans="6:11" ht="12">
      <c r="F29" s="70"/>
      <c r="G29" s="70"/>
      <c r="I29" s="70"/>
      <c r="K29" s="59"/>
    </row>
    <row r="30" spans="6:11" ht="12">
      <c r="F30" s="70"/>
      <c r="G30" s="70"/>
      <c r="I30" s="70"/>
      <c r="K30" s="59"/>
    </row>
    <row r="31" spans="6:11" ht="12">
      <c r="F31" s="70"/>
      <c r="G31" s="70"/>
      <c r="I31" s="70"/>
      <c r="K31" s="59"/>
    </row>
    <row r="32" spans="6:11" ht="12">
      <c r="F32" s="70"/>
      <c r="G32" s="70"/>
      <c r="I32" s="70"/>
      <c r="K32" s="59"/>
    </row>
    <row r="33" spans="6:11" ht="12">
      <c r="F33" s="70"/>
      <c r="G33" s="70"/>
      <c r="I33" s="70"/>
      <c r="K33" s="59"/>
    </row>
    <row r="34" spans="6:11" ht="12">
      <c r="F34" s="70"/>
      <c r="G34" s="70"/>
      <c r="I34" s="70"/>
      <c r="K34" s="59"/>
    </row>
    <row r="35" spans="2:11" ht="12">
      <c r="B35" s="7" t="s">
        <v>132</v>
      </c>
      <c r="F35" s="70"/>
      <c r="G35" s="70"/>
      <c r="I35" s="70"/>
      <c r="K35" s="59"/>
    </row>
    <row r="36" spans="2:11" ht="12">
      <c r="B36" s="10" t="s">
        <v>131</v>
      </c>
      <c r="F36" s="70"/>
      <c r="G36" s="70"/>
      <c r="I36" s="70"/>
      <c r="K36" s="59"/>
    </row>
    <row r="37" spans="6:11" ht="12">
      <c r="F37" s="70"/>
      <c r="G37" s="70"/>
      <c r="I37" s="70"/>
      <c r="K37" s="59"/>
    </row>
    <row r="38" spans="6:11" ht="12">
      <c r="F38" s="70"/>
      <c r="G38" s="70"/>
      <c r="I38" s="70"/>
      <c r="K38" s="59"/>
    </row>
    <row r="39" spans="6:11" ht="12">
      <c r="F39" s="70"/>
      <c r="G39" s="70"/>
      <c r="I39" s="70"/>
      <c r="K39" s="59"/>
    </row>
    <row r="40" spans="6:11" ht="12">
      <c r="F40" s="70"/>
      <c r="G40" s="70"/>
      <c r="I40" s="70"/>
      <c r="K40" s="59"/>
    </row>
    <row r="41" spans="6:11" ht="12">
      <c r="F41" s="70"/>
      <c r="G41" s="70"/>
      <c r="I41" s="70"/>
      <c r="K41" s="59"/>
    </row>
    <row r="42" spans="6:11" ht="12">
      <c r="F42" s="70"/>
      <c r="G42" s="70"/>
      <c r="I42" s="70"/>
      <c r="K42" s="59"/>
    </row>
    <row r="43" spans="6:11" ht="12">
      <c r="F43" s="70"/>
      <c r="G43" s="70"/>
      <c r="I43" s="70"/>
      <c r="K43" s="59"/>
    </row>
    <row r="44" spans="2:11" ht="12">
      <c r="B44" s="8" t="s">
        <v>66</v>
      </c>
      <c r="D44" s="59"/>
      <c r="F44" s="70"/>
      <c r="G44" s="70"/>
      <c r="I44" s="70"/>
      <c r="K44" s="59"/>
    </row>
    <row r="45" ht="12">
      <c r="G45" s="8" t="s">
        <v>65</v>
      </c>
    </row>
    <row r="52" ht="12">
      <c r="C52" s="69"/>
    </row>
    <row r="53" ht="12">
      <c r="C53" s="47"/>
    </row>
    <row r="56" spans="2:15" ht="24">
      <c r="B56" s="7" t="s">
        <v>118</v>
      </c>
      <c r="C56" s="68" t="s">
        <v>124</v>
      </c>
      <c r="D56" s="5" t="s">
        <v>111</v>
      </c>
      <c r="E56" s="67" t="s">
        <v>117</v>
      </c>
      <c r="F56" s="5" t="s">
        <v>112</v>
      </c>
      <c r="G56" s="5" t="s">
        <v>113</v>
      </c>
      <c r="H56" s="5" t="s">
        <v>114</v>
      </c>
      <c r="I56" s="5" t="s">
        <v>115</v>
      </c>
      <c r="J56" s="5" t="s">
        <v>62</v>
      </c>
      <c r="K56" s="5" t="s">
        <v>116</v>
      </c>
      <c r="N56" s="7" t="s">
        <v>123</v>
      </c>
      <c r="O56" s="66" t="s">
        <v>61</v>
      </c>
    </row>
    <row r="57" spans="2:15" ht="12">
      <c r="B57" s="64">
        <f aca="true" t="shared" si="0" ref="B57:B86">+(E57-C57)/C57*100</f>
        <v>22.974433013742416</v>
      </c>
      <c r="C57" s="7">
        <v>3129</v>
      </c>
      <c r="D57" s="7" t="s">
        <v>76</v>
      </c>
      <c r="E57" s="63">
        <v>3847.870009</v>
      </c>
      <c r="F57" s="7" t="s">
        <v>119</v>
      </c>
      <c r="G57" s="7" t="s">
        <v>120</v>
      </c>
      <c r="H57" s="7" t="s">
        <v>121</v>
      </c>
      <c r="I57" s="7" t="s">
        <v>109</v>
      </c>
      <c r="J57" s="7">
        <v>4047.273546</v>
      </c>
      <c r="K57" s="7" t="s">
        <v>122</v>
      </c>
      <c r="N57" s="7" t="s">
        <v>31</v>
      </c>
      <c r="O57" s="65">
        <v>22.974433013742416</v>
      </c>
    </row>
    <row r="58" spans="2:15" ht="12">
      <c r="B58" s="64">
        <f t="shared" si="0"/>
        <v>21.97252103636364</v>
      </c>
      <c r="C58" s="7">
        <v>550</v>
      </c>
      <c r="D58" s="7" t="s">
        <v>79</v>
      </c>
      <c r="E58" s="63">
        <v>670.8488657</v>
      </c>
      <c r="F58" s="7" t="s">
        <v>119</v>
      </c>
      <c r="G58" s="7" t="s">
        <v>120</v>
      </c>
      <c r="H58" s="7" t="s">
        <v>121</v>
      </c>
      <c r="I58" s="7" t="s">
        <v>109</v>
      </c>
      <c r="J58" s="7">
        <v>667.8574797</v>
      </c>
      <c r="K58" s="7" t="s">
        <v>122</v>
      </c>
      <c r="O58" s="65"/>
    </row>
    <row r="59" spans="2:15" ht="12">
      <c r="B59" s="64">
        <f t="shared" si="0"/>
        <v>20.26907106451613</v>
      </c>
      <c r="C59" s="7">
        <v>31</v>
      </c>
      <c r="D59" s="7" t="s">
        <v>77</v>
      </c>
      <c r="E59" s="63">
        <v>37.28341203</v>
      </c>
      <c r="F59" s="7" t="s">
        <v>119</v>
      </c>
      <c r="G59" s="7" t="s">
        <v>120</v>
      </c>
      <c r="H59" s="7" t="s">
        <v>121</v>
      </c>
      <c r="I59" s="7" t="s">
        <v>109</v>
      </c>
      <c r="J59" s="7">
        <v>39.151823</v>
      </c>
      <c r="K59" s="7" t="s">
        <v>122</v>
      </c>
      <c r="N59" s="7" t="s">
        <v>79</v>
      </c>
      <c r="O59" s="65">
        <v>21.97252103636364</v>
      </c>
    </row>
    <row r="60" spans="2:15" ht="12">
      <c r="B60" s="64">
        <f t="shared" si="0"/>
        <v>18.432478913043475</v>
      </c>
      <c r="C60" s="7">
        <v>23</v>
      </c>
      <c r="D60" s="7" t="s">
        <v>91</v>
      </c>
      <c r="E60" s="63">
        <v>27.23947015</v>
      </c>
      <c r="F60" s="7" t="s">
        <v>119</v>
      </c>
      <c r="G60" s="7" t="s">
        <v>120</v>
      </c>
      <c r="H60" s="7" t="s">
        <v>121</v>
      </c>
      <c r="I60" s="7" t="s">
        <v>109</v>
      </c>
      <c r="J60" s="7">
        <v>27.50263498</v>
      </c>
      <c r="K60" s="7" t="s">
        <v>122</v>
      </c>
      <c r="N60" s="7" t="s">
        <v>77</v>
      </c>
      <c r="O60" s="65">
        <v>20.26907106451613</v>
      </c>
    </row>
    <row r="61" spans="2:15" ht="12">
      <c r="B61" s="64">
        <f t="shared" si="0"/>
        <v>15.953721333333338</v>
      </c>
      <c r="C61" s="7">
        <v>0.15</v>
      </c>
      <c r="D61" s="7" t="s">
        <v>86</v>
      </c>
      <c r="E61" s="63">
        <v>0.173930582</v>
      </c>
      <c r="F61" s="7" t="s">
        <v>119</v>
      </c>
      <c r="G61" s="7" t="s">
        <v>120</v>
      </c>
      <c r="H61" s="7" t="s">
        <v>121</v>
      </c>
      <c r="I61" s="7" t="s">
        <v>109</v>
      </c>
      <c r="J61" s="7">
        <v>0.162941794</v>
      </c>
      <c r="K61" s="7" t="s">
        <v>122</v>
      </c>
      <c r="N61" s="7" t="s">
        <v>71</v>
      </c>
      <c r="O61" s="65">
        <v>12.429694666666673</v>
      </c>
    </row>
    <row r="62" spans="2:15" ht="12">
      <c r="B62" s="64">
        <f t="shared" si="0"/>
        <v>12.429694666666673</v>
      </c>
      <c r="C62" s="7">
        <v>30</v>
      </c>
      <c r="D62" s="7" t="s">
        <v>71</v>
      </c>
      <c r="E62" s="63">
        <v>33.7289084</v>
      </c>
      <c r="F62" s="7" t="s">
        <v>119</v>
      </c>
      <c r="G62" s="7" t="s">
        <v>120</v>
      </c>
      <c r="H62" s="7" t="s">
        <v>121</v>
      </c>
      <c r="I62" s="7" t="s">
        <v>109</v>
      </c>
      <c r="J62" s="7">
        <v>42.06481376</v>
      </c>
      <c r="K62" s="7" t="s">
        <v>122</v>
      </c>
      <c r="N62" s="7" t="s">
        <v>74</v>
      </c>
      <c r="O62" s="65">
        <v>7.709934275362314</v>
      </c>
    </row>
    <row r="63" spans="2:15" ht="12">
      <c r="B63" s="64">
        <f t="shared" si="0"/>
        <v>7.709934275362314</v>
      </c>
      <c r="C63" s="7">
        <v>69</v>
      </c>
      <c r="D63" s="7" t="s">
        <v>74</v>
      </c>
      <c r="E63" s="63">
        <v>74.31985465</v>
      </c>
      <c r="F63" s="7" t="s">
        <v>119</v>
      </c>
      <c r="G63" s="7" t="s">
        <v>120</v>
      </c>
      <c r="H63" s="7" t="s">
        <v>121</v>
      </c>
      <c r="I63" s="7" t="s">
        <v>109</v>
      </c>
      <c r="J63" s="7">
        <v>88.78715498</v>
      </c>
      <c r="K63" s="7" t="s">
        <v>122</v>
      </c>
      <c r="N63" s="7" t="s">
        <v>97</v>
      </c>
      <c r="O63" s="65">
        <v>7.45264779036828</v>
      </c>
    </row>
    <row r="64" spans="2:15" ht="12">
      <c r="B64" s="64">
        <f t="shared" si="0"/>
        <v>7.45264779036828</v>
      </c>
      <c r="C64" s="7">
        <v>353</v>
      </c>
      <c r="D64" s="7" t="s">
        <v>97</v>
      </c>
      <c r="E64" s="63">
        <v>379.3078467</v>
      </c>
      <c r="F64" s="7" t="s">
        <v>119</v>
      </c>
      <c r="G64" s="7" t="s">
        <v>120</v>
      </c>
      <c r="H64" s="7" t="s">
        <v>121</v>
      </c>
      <c r="I64" s="7" t="s">
        <v>109</v>
      </c>
      <c r="J64" s="7">
        <v>379.3193404</v>
      </c>
      <c r="K64" s="7" t="s">
        <v>122</v>
      </c>
      <c r="N64" s="7" t="s">
        <v>90</v>
      </c>
      <c r="O64" s="65">
        <v>4.5319407031249925</v>
      </c>
    </row>
    <row r="65" spans="2:15" ht="12">
      <c r="B65" s="64">
        <f t="shared" si="0"/>
        <v>4.5319407031249925</v>
      </c>
      <c r="C65" s="7">
        <v>128</v>
      </c>
      <c r="D65" s="7" t="s">
        <v>90</v>
      </c>
      <c r="E65" s="63">
        <v>133.8008841</v>
      </c>
      <c r="F65" s="7" t="s">
        <v>119</v>
      </c>
      <c r="G65" s="7" t="s">
        <v>120</v>
      </c>
      <c r="H65" s="7" t="s">
        <v>121</v>
      </c>
      <c r="I65" s="7" t="s">
        <v>109</v>
      </c>
      <c r="J65" s="7">
        <v>159.956073</v>
      </c>
      <c r="K65" s="7" t="s">
        <v>122</v>
      </c>
      <c r="N65" s="7" t="s">
        <v>68</v>
      </c>
      <c r="O65" s="65">
        <v>0.3779829545454628</v>
      </c>
    </row>
    <row r="66" spans="2:15" ht="12">
      <c r="B66" s="64">
        <f t="shared" si="0"/>
        <v>0.3779829545454628</v>
      </c>
      <c r="C66" s="7">
        <v>66</v>
      </c>
      <c r="D66" s="7" t="s">
        <v>68</v>
      </c>
      <c r="E66" s="63">
        <v>66.24946875</v>
      </c>
      <c r="F66" s="7" t="s">
        <v>119</v>
      </c>
      <c r="G66" s="7" t="s">
        <v>120</v>
      </c>
      <c r="H66" s="7" t="s">
        <v>121</v>
      </c>
      <c r="I66" s="7" t="s">
        <v>109</v>
      </c>
      <c r="J66" s="7">
        <v>66.10387128</v>
      </c>
      <c r="K66" s="7" t="s">
        <v>122</v>
      </c>
      <c r="N66" s="7" t="s">
        <v>84</v>
      </c>
      <c r="O66" s="65">
        <v>-4.002432076372313</v>
      </c>
    </row>
    <row r="67" spans="2:15" ht="12">
      <c r="B67" s="64">
        <f t="shared" si="0"/>
        <v>-2.0796243809523762</v>
      </c>
      <c r="C67" s="7">
        <v>63</v>
      </c>
      <c r="D67" s="7" t="s">
        <v>99</v>
      </c>
      <c r="E67" s="63">
        <v>61.68983664</v>
      </c>
      <c r="F67" s="7" t="s">
        <v>119</v>
      </c>
      <c r="G67" s="7" t="s">
        <v>120</v>
      </c>
      <c r="H67" s="7" t="s">
        <v>121</v>
      </c>
      <c r="I67" s="7" t="s">
        <v>109</v>
      </c>
      <c r="J67" s="7">
        <v>64.09124899</v>
      </c>
      <c r="K67" s="7" t="s">
        <v>122</v>
      </c>
      <c r="N67" s="7" t="s">
        <v>83</v>
      </c>
      <c r="O67" s="65">
        <v>-7.104760517241385</v>
      </c>
    </row>
    <row r="68" spans="2:15" ht="12">
      <c r="B68" s="64">
        <f t="shared" si="0"/>
        <v>-4.002432076372313</v>
      </c>
      <c r="C68" s="7">
        <v>419</v>
      </c>
      <c r="D68" s="7" t="s">
        <v>84</v>
      </c>
      <c r="E68" s="63">
        <v>402.2298096</v>
      </c>
      <c r="F68" s="7" t="s">
        <v>119</v>
      </c>
      <c r="G68" s="7" t="s">
        <v>120</v>
      </c>
      <c r="H68" s="7" t="s">
        <v>121</v>
      </c>
      <c r="I68" s="7" t="s">
        <v>109</v>
      </c>
      <c r="J68" s="7">
        <v>421.1389845</v>
      </c>
      <c r="K68" s="7" t="s">
        <v>122</v>
      </c>
      <c r="N68" s="7" t="s">
        <v>78</v>
      </c>
      <c r="O68" s="65">
        <v>-7.931633371794865</v>
      </c>
    </row>
    <row r="69" spans="2:15" ht="12">
      <c r="B69" s="64">
        <f t="shared" si="0"/>
        <v>-7.104760517241385</v>
      </c>
      <c r="C69" s="7">
        <v>116</v>
      </c>
      <c r="D69" s="7" t="s">
        <v>83</v>
      </c>
      <c r="E69" s="63">
        <v>107.7584778</v>
      </c>
      <c r="F69" s="7" t="s">
        <v>119</v>
      </c>
      <c r="G69" s="7" t="s">
        <v>120</v>
      </c>
      <c r="H69" s="7" t="s">
        <v>121</v>
      </c>
      <c r="I69" s="7" t="s">
        <v>109</v>
      </c>
      <c r="J69" s="7">
        <v>112.5063603</v>
      </c>
      <c r="K69" s="7" t="s">
        <v>122</v>
      </c>
      <c r="N69" s="7" t="s">
        <v>98</v>
      </c>
      <c r="O69" s="65">
        <v>-8.477410719298248</v>
      </c>
    </row>
    <row r="70" spans="2:15" ht="12">
      <c r="B70" s="64">
        <f t="shared" si="0"/>
        <v>-7.931633371794865</v>
      </c>
      <c r="C70" s="7">
        <v>780</v>
      </c>
      <c r="D70" s="7" t="s">
        <v>78</v>
      </c>
      <c r="E70" s="63">
        <v>718.1332597</v>
      </c>
      <c r="F70" s="7" t="s">
        <v>119</v>
      </c>
      <c r="G70" s="7" t="s">
        <v>120</v>
      </c>
      <c r="H70" s="7" t="s">
        <v>121</v>
      </c>
      <c r="I70" s="7" t="s">
        <v>109</v>
      </c>
      <c r="J70" s="7">
        <v>714.2148072</v>
      </c>
      <c r="K70" s="7" t="s">
        <v>122</v>
      </c>
      <c r="N70" s="7" t="s">
        <v>101</v>
      </c>
      <c r="O70" s="65">
        <v>-8.65000094276094</v>
      </c>
    </row>
    <row r="71" spans="2:15" ht="12">
      <c r="B71" s="64">
        <f t="shared" si="0"/>
        <v>-8.477410719298248</v>
      </c>
      <c r="C71" s="7">
        <v>57</v>
      </c>
      <c r="D71" s="7" t="s">
        <v>98</v>
      </c>
      <c r="E71" s="63">
        <v>52.16787589</v>
      </c>
      <c r="F71" s="7" t="s">
        <v>119</v>
      </c>
      <c r="G71" s="7" t="s">
        <v>120</v>
      </c>
      <c r="H71" s="7" t="s">
        <v>121</v>
      </c>
      <c r="I71" s="7" t="s">
        <v>109</v>
      </c>
      <c r="J71" s="7">
        <v>55.40151552</v>
      </c>
      <c r="K71" s="7" t="s">
        <v>122</v>
      </c>
      <c r="N71" s="7" t="s">
        <v>81</v>
      </c>
      <c r="O71" s="65">
        <v>-9.730422411111116</v>
      </c>
    </row>
    <row r="72" spans="2:15" ht="12">
      <c r="B72" s="64">
        <f t="shared" si="0"/>
        <v>-8.65000094276094</v>
      </c>
      <c r="C72" s="7">
        <v>297</v>
      </c>
      <c r="D72" s="7" t="s">
        <v>101</v>
      </c>
      <c r="E72" s="63">
        <v>271.3094972</v>
      </c>
      <c r="F72" s="7" t="s">
        <v>119</v>
      </c>
      <c r="G72" s="7" t="s">
        <v>120</v>
      </c>
      <c r="H72" s="7" t="s">
        <v>121</v>
      </c>
      <c r="I72" s="7" t="s">
        <v>109</v>
      </c>
      <c r="J72" s="7">
        <v>304.4428413</v>
      </c>
      <c r="K72" s="7" t="s">
        <v>122</v>
      </c>
      <c r="N72" s="7" t="s">
        <v>96</v>
      </c>
      <c r="O72" s="65">
        <v>-12.746627700000007</v>
      </c>
    </row>
    <row r="73" spans="2:15" ht="12">
      <c r="B73" s="64">
        <f t="shared" si="0"/>
        <v>-9.730422411111116</v>
      </c>
      <c r="C73" s="7">
        <v>90</v>
      </c>
      <c r="D73" s="7" t="s">
        <v>81</v>
      </c>
      <c r="E73" s="63">
        <v>81.24261983</v>
      </c>
      <c r="F73" s="7" t="s">
        <v>119</v>
      </c>
      <c r="G73" s="7" t="s">
        <v>120</v>
      </c>
      <c r="H73" s="7" t="s">
        <v>121</v>
      </c>
      <c r="I73" s="7" t="s">
        <v>109</v>
      </c>
      <c r="J73" s="7">
        <v>88.58025968</v>
      </c>
      <c r="K73" s="7" t="s">
        <v>122</v>
      </c>
      <c r="N73" s="7" t="s">
        <v>69</v>
      </c>
      <c r="O73" s="65">
        <v>-15.901838824324324</v>
      </c>
    </row>
    <row r="74" spans="2:15" ht="12">
      <c r="B74" s="64">
        <f t="shared" si="0"/>
        <v>-12.746627700000007</v>
      </c>
      <c r="C74" s="7">
        <v>20</v>
      </c>
      <c r="D74" s="7" t="s">
        <v>96</v>
      </c>
      <c r="E74" s="63">
        <v>17.45067446</v>
      </c>
      <c r="F74" s="7" t="s">
        <v>119</v>
      </c>
      <c r="G74" s="7" t="s">
        <v>120</v>
      </c>
      <c r="H74" s="7" t="s">
        <v>121</v>
      </c>
      <c r="I74" s="7" t="s">
        <v>109</v>
      </c>
      <c r="J74" s="7">
        <v>19.60414981</v>
      </c>
      <c r="K74" s="7" t="s">
        <v>122</v>
      </c>
      <c r="N74" s="7" t="s">
        <v>80</v>
      </c>
      <c r="O74" s="65">
        <v>-17.027397260273972</v>
      </c>
    </row>
    <row r="75" spans="2:15" ht="12">
      <c r="B75" s="64">
        <f t="shared" si="0"/>
        <v>-15.901838824324324</v>
      </c>
      <c r="C75" s="7">
        <v>74</v>
      </c>
      <c r="D75" s="7" t="s">
        <v>69</v>
      </c>
      <c r="E75" s="63">
        <v>62.23263927</v>
      </c>
      <c r="F75" s="7" t="s">
        <v>119</v>
      </c>
      <c r="G75" s="7" t="s">
        <v>120</v>
      </c>
      <c r="H75" s="7" t="s">
        <v>121</v>
      </c>
      <c r="I75" s="7" t="s">
        <v>109</v>
      </c>
      <c r="J75" s="7">
        <v>68.60440382</v>
      </c>
      <c r="K75" s="7" t="s">
        <v>122</v>
      </c>
      <c r="N75" s="7" t="s">
        <v>94</v>
      </c>
      <c r="O75" s="65">
        <v>-21.358591190476186</v>
      </c>
    </row>
    <row r="76" spans="2:15" ht="12">
      <c r="B76" s="64">
        <f t="shared" si="0"/>
        <v>-17.027397260273972</v>
      </c>
      <c r="C76" s="7">
        <v>73</v>
      </c>
      <c r="D76" s="7" t="s">
        <v>80</v>
      </c>
      <c r="E76" s="63">
        <v>60.57</v>
      </c>
      <c r="F76" s="7" t="s">
        <v>119</v>
      </c>
      <c r="G76" s="7" t="s">
        <v>120</v>
      </c>
      <c r="H76" s="7" t="s">
        <v>121</v>
      </c>
      <c r="I76" s="7" t="s">
        <v>109</v>
      </c>
      <c r="J76" s="7">
        <v>67.52381505</v>
      </c>
      <c r="K76" s="7" t="s">
        <v>122</v>
      </c>
      <c r="N76" s="7" t="s">
        <v>73</v>
      </c>
      <c r="O76" s="65">
        <v>-32.177741910891086</v>
      </c>
    </row>
    <row r="77" spans="2:15" ht="12">
      <c r="B77" s="64">
        <f t="shared" si="0"/>
        <v>-21.358591190476186</v>
      </c>
      <c r="C77" s="7">
        <v>210</v>
      </c>
      <c r="D77" s="7" t="s">
        <v>94</v>
      </c>
      <c r="E77" s="63">
        <v>165.1469585</v>
      </c>
      <c r="F77" s="7" t="s">
        <v>119</v>
      </c>
      <c r="G77" s="7" t="s">
        <v>120</v>
      </c>
      <c r="H77" s="7" t="s">
        <v>121</v>
      </c>
      <c r="I77" s="7" t="s">
        <v>109</v>
      </c>
      <c r="J77" s="7">
        <v>204.6040095</v>
      </c>
      <c r="K77" s="7" t="s">
        <v>122</v>
      </c>
      <c r="N77" s="7" t="s">
        <v>88</v>
      </c>
      <c r="O77" s="65">
        <v>-34.6777553</v>
      </c>
    </row>
    <row r="78" spans="2:15" ht="12">
      <c r="B78" s="64">
        <f t="shared" si="0"/>
        <v>-32.177741910891086</v>
      </c>
      <c r="C78" s="7">
        <v>101</v>
      </c>
      <c r="D78" s="7" t="s">
        <v>73</v>
      </c>
      <c r="E78" s="63">
        <v>68.50048067</v>
      </c>
      <c r="F78" s="7" t="s">
        <v>119</v>
      </c>
      <c r="G78" s="7" t="s">
        <v>120</v>
      </c>
      <c r="H78" s="7" t="s">
        <v>121</v>
      </c>
      <c r="I78" s="7" t="s">
        <v>109</v>
      </c>
      <c r="J78" s="7">
        <v>68.41900879</v>
      </c>
      <c r="K78" s="7" t="s">
        <v>122</v>
      </c>
      <c r="N78" s="7" t="s">
        <v>95</v>
      </c>
      <c r="O78" s="65">
        <v>-35.267962974358966</v>
      </c>
    </row>
    <row r="79" spans="2:15" ht="12">
      <c r="B79" s="64">
        <f t="shared" si="0"/>
        <v>-34.6777553</v>
      </c>
      <c r="C79" s="7">
        <v>7</v>
      </c>
      <c r="D79" s="7" t="s">
        <v>88</v>
      </c>
      <c r="E79" s="63">
        <v>4.572557129</v>
      </c>
      <c r="F79" s="7" t="s">
        <v>119</v>
      </c>
      <c r="G79" s="7" t="s">
        <v>120</v>
      </c>
      <c r="H79" s="7" t="s">
        <v>121</v>
      </c>
      <c r="I79" s="7" t="s">
        <v>109</v>
      </c>
      <c r="J79" s="7">
        <v>4.802215219</v>
      </c>
      <c r="K79" s="7" t="s">
        <v>122</v>
      </c>
      <c r="N79" s="7" t="s">
        <v>92</v>
      </c>
      <c r="O79" s="65">
        <v>-43.71762764957265</v>
      </c>
    </row>
    <row r="80" spans="2:15" ht="12">
      <c r="B80" s="64">
        <f t="shared" si="0"/>
        <v>-35.267962974358966</v>
      </c>
      <c r="C80" s="7">
        <v>39</v>
      </c>
      <c r="D80" s="7" t="s">
        <v>95</v>
      </c>
      <c r="E80" s="63">
        <v>25.24549444</v>
      </c>
      <c r="F80" s="7" t="s">
        <v>119</v>
      </c>
      <c r="G80" s="7" t="s">
        <v>120</v>
      </c>
      <c r="H80" s="7" t="s">
        <v>121</v>
      </c>
      <c r="I80" s="7" t="s">
        <v>109</v>
      </c>
      <c r="J80" s="7">
        <v>28.64105603</v>
      </c>
      <c r="K80" s="7" t="s">
        <v>122</v>
      </c>
      <c r="N80" s="7" t="s">
        <v>72</v>
      </c>
      <c r="O80" s="65">
        <v>-47.15757294444444</v>
      </c>
    </row>
    <row r="81" spans="2:15" ht="12">
      <c r="B81" s="64">
        <f t="shared" si="0"/>
        <v>-43.71762764957265</v>
      </c>
      <c r="C81" s="7">
        <v>468</v>
      </c>
      <c r="D81" s="7" t="s">
        <v>92</v>
      </c>
      <c r="E81" s="63">
        <v>263.4015026</v>
      </c>
      <c r="F81" s="7" t="s">
        <v>119</v>
      </c>
      <c r="G81" s="7" t="s">
        <v>120</v>
      </c>
      <c r="H81" s="7" t="s">
        <v>121</v>
      </c>
      <c r="I81" s="7" t="s">
        <v>109</v>
      </c>
      <c r="J81" s="7">
        <v>271.6630086</v>
      </c>
      <c r="K81" s="7" t="s">
        <v>122</v>
      </c>
      <c r="N81" s="7" t="s">
        <v>87</v>
      </c>
      <c r="O81" s="65">
        <v>-51.89330996428572</v>
      </c>
    </row>
    <row r="82" spans="2:15" ht="12">
      <c r="B82" s="64">
        <f t="shared" si="0"/>
        <v>-47.15757294444444</v>
      </c>
      <c r="C82" s="7">
        <v>9</v>
      </c>
      <c r="D82" s="7" t="s">
        <v>72</v>
      </c>
      <c r="E82" s="63">
        <v>4.755818435</v>
      </c>
      <c r="F82" s="7" t="s">
        <v>119</v>
      </c>
      <c r="G82" s="7" t="s">
        <v>120</v>
      </c>
      <c r="H82" s="7" t="s">
        <v>121</v>
      </c>
      <c r="I82" s="7" t="s">
        <v>109</v>
      </c>
      <c r="J82" s="7">
        <v>6.017521256</v>
      </c>
      <c r="K82" s="7" t="s">
        <v>122</v>
      </c>
      <c r="N82" s="7" t="s">
        <v>93</v>
      </c>
      <c r="O82" s="65">
        <v>-54.5271218425926</v>
      </c>
    </row>
    <row r="83" spans="2:15" ht="12">
      <c r="B83" s="64">
        <f t="shared" si="0"/>
        <v>-51.89330996428572</v>
      </c>
      <c r="C83" s="7">
        <v>84</v>
      </c>
      <c r="D83" s="7" t="s">
        <v>87</v>
      </c>
      <c r="E83" s="63">
        <v>40.40961963</v>
      </c>
      <c r="F83" s="7" t="s">
        <v>119</v>
      </c>
      <c r="G83" s="7" t="s">
        <v>120</v>
      </c>
      <c r="H83" s="7" t="s">
        <v>121</v>
      </c>
      <c r="I83" s="7" t="s">
        <v>109</v>
      </c>
      <c r="J83" s="7">
        <v>44.67234535</v>
      </c>
      <c r="K83" s="7" t="s">
        <v>122</v>
      </c>
      <c r="N83" s="7" t="s">
        <v>85</v>
      </c>
      <c r="O83" s="65">
        <v>-66.57584181818183</v>
      </c>
    </row>
    <row r="84" spans="2:15" ht="12">
      <c r="B84" s="64">
        <f t="shared" si="0"/>
        <v>-54.5271218425926</v>
      </c>
      <c r="C84" s="7">
        <v>108</v>
      </c>
      <c r="D84" s="7" t="s">
        <v>93</v>
      </c>
      <c r="E84" s="63">
        <v>49.11070841</v>
      </c>
      <c r="F84" s="7" t="s">
        <v>119</v>
      </c>
      <c r="G84" s="7" t="s">
        <v>120</v>
      </c>
      <c r="H84" s="7" t="s">
        <v>121</v>
      </c>
      <c r="I84" s="7" t="s">
        <v>109</v>
      </c>
      <c r="J84" s="7">
        <v>49.20077006</v>
      </c>
      <c r="K84" s="7" t="s">
        <v>122</v>
      </c>
      <c r="N84" s="7" t="s">
        <v>70</v>
      </c>
      <c r="O84" s="65">
        <v>-71.7617436388889</v>
      </c>
    </row>
    <row r="85" spans="2:15" ht="12">
      <c r="B85" s="64">
        <f t="shared" si="0"/>
        <v>-66.57584181818183</v>
      </c>
      <c r="C85" s="7">
        <v>44</v>
      </c>
      <c r="D85" s="7" t="s">
        <v>85</v>
      </c>
      <c r="E85" s="63">
        <v>14.7066296</v>
      </c>
      <c r="F85" s="7" t="s">
        <v>119</v>
      </c>
      <c r="G85" s="7" t="s">
        <v>120</v>
      </c>
      <c r="H85" s="7" t="s">
        <v>121</v>
      </c>
      <c r="I85" s="7" t="s">
        <v>109</v>
      </c>
      <c r="J85" s="7">
        <v>14.85400277</v>
      </c>
      <c r="K85" s="7" t="s">
        <v>122</v>
      </c>
      <c r="O85" s="65"/>
    </row>
    <row r="86" spans="2:15" ht="12">
      <c r="B86" s="64">
        <f t="shared" si="0"/>
        <v>-71.7617436388889</v>
      </c>
      <c r="C86" s="7">
        <v>108</v>
      </c>
      <c r="D86" s="7" t="s">
        <v>70</v>
      </c>
      <c r="E86" s="63">
        <v>30.49731687</v>
      </c>
      <c r="F86" s="7" t="s">
        <v>119</v>
      </c>
      <c r="G86" s="7" t="s">
        <v>120</v>
      </c>
      <c r="H86" s="7" t="s">
        <v>121</v>
      </c>
      <c r="I86" s="7" t="s">
        <v>109</v>
      </c>
      <c r="J86" s="7">
        <v>47.43093113</v>
      </c>
      <c r="K86" s="7" t="s">
        <v>122</v>
      </c>
      <c r="N86" s="7" t="s">
        <v>91</v>
      </c>
      <c r="O86" s="65">
        <v>18.432478913043475</v>
      </c>
    </row>
    <row r="87" spans="14:15" ht="12">
      <c r="N87" s="7" t="s">
        <v>86</v>
      </c>
      <c r="O87" s="65">
        <v>15.953721333333338</v>
      </c>
    </row>
    <row r="88" spans="14:15" ht="12">
      <c r="N88" s="7" t="s">
        <v>99</v>
      </c>
      <c r="O88" s="65">
        <v>-2.0796243809523762</v>
      </c>
    </row>
    <row r="89" spans="4:11" ht="12">
      <c r="D89" s="7" t="s">
        <v>75</v>
      </c>
      <c r="E89" s="63">
        <v>11.303305</v>
      </c>
      <c r="F89" s="7" t="s">
        <v>119</v>
      </c>
      <c r="G89" s="7" t="s">
        <v>120</v>
      </c>
      <c r="H89" s="7" t="s">
        <v>121</v>
      </c>
      <c r="I89" s="7" t="s">
        <v>109</v>
      </c>
      <c r="J89" s="7">
        <v>10.106431</v>
      </c>
      <c r="K89" s="7" t="s">
        <v>122</v>
      </c>
    </row>
    <row r="90" spans="4:11" ht="12">
      <c r="D90" s="7" t="s">
        <v>89</v>
      </c>
      <c r="E90" s="63">
        <v>1.585523974</v>
      </c>
      <c r="F90" s="7" t="s">
        <v>119</v>
      </c>
      <c r="G90" s="7" t="s">
        <v>120</v>
      </c>
      <c r="H90" s="7" t="s">
        <v>121</v>
      </c>
      <c r="I90" s="7" t="s">
        <v>109</v>
      </c>
      <c r="J90" s="7">
        <v>1.604553276</v>
      </c>
      <c r="K90" s="7" t="s">
        <v>122</v>
      </c>
    </row>
    <row r="91" spans="4:11" ht="12">
      <c r="D91" s="7" t="s">
        <v>100</v>
      </c>
      <c r="E91" s="63">
        <v>1089.747728</v>
      </c>
      <c r="F91" s="7" t="s">
        <v>119</v>
      </c>
      <c r="G91" s="7" t="s">
        <v>120</v>
      </c>
      <c r="H91" s="7" t="s">
        <v>121</v>
      </c>
      <c r="I91" s="7" t="s">
        <v>109</v>
      </c>
      <c r="J91" s="7">
        <v>495.8923706</v>
      </c>
      <c r="K91" s="7" t="s">
        <v>122</v>
      </c>
    </row>
    <row r="92" spans="2:11" ht="12">
      <c r="B92" s="64"/>
      <c r="D92" s="7" t="s">
        <v>82</v>
      </c>
      <c r="E92" s="63">
        <v>5.336970373</v>
      </c>
      <c r="F92" s="7" t="s">
        <v>119</v>
      </c>
      <c r="G92" s="7" t="s">
        <v>120</v>
      </c>
      <c r="H92" s="7" t="s">
        <v>121</v>
      </c>
      <c r="I92" s="7" t="s">
        <v>109</v>
      </c>
      <c r="J92" s="7">
        <v>5.20864712</v>
      </c>
      <c r="K92" s="7" t="s">
        <v>122</v>
      </c>
    </row>
  </sheetData>
  <autoFilter ref="B56:K56">
    <sortState ref="B57:K92">
      <sortCondition descending="1" sortBy="value" ref="B57:B9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1"/>
  <sheetViews>
    <sheetView showGridLines="0" workbookViewId="0" topLeftCell="A1"/>
  </sheetViews>
  <sheetFormatPr defaultColWidth="9.140625" defaultRowHeight="12"/>
  <cols>
    <col min="1" max="35" width="9.140625" style="7" customWidth="1"/>
    <col min="36" max="16384" width="9.140625" style="7" customWidth="1"/>
  </cols>
  <sheetData>
    <row r="2" ht="15">
      <c r="B2" s="40" t="s">
        <v>133</v>
      </c>
    </row>
    <row r="3" ht="12">
      <c r="B3" s="47" t="s">
        <v>129</v>
      </c>
    </row>
    <row r="8" spans="24:25" ht="12">
      <c r="X8" s="87"/>
      <c r="Y8" s="87"/>
    </row>
    <row r="9" spans="24:25" ht="12">
      <c r="X9" s="87"/>
      <c r="Y9" s="87"/>
    </row>
    <row r="10" spans="24:25" ht="12">
      <c r="X10" s="87"/>
      <c r="Y10" s="87"/>
    </row>
    <row r="11" spans="6:25" ht="12">
      <c r="F11" s="70"/>
      <c r="H11" s="70"/>
      <c r="J11" s="59"/>
      <c r="X11" s="87"/>
      <c r="Y11" s="87"/>
    </row>
    <row r="12" spans="6:25" ht="12">
      <c r="F12" s="70"/>
      <c r="H12" s="70"/>
      <c r="J12" s="59"/>
      <c r="X12" s="87"/>
      <c r="Y12" s="87"/>
    </row>
    <row r="13" spans="6:25" ht="12">
      <c r="F13" s="70"/>
      <c r="H13" s="70"/>
      <c r="J13" s="59"/>
      <c r="X13" s="87"/>
      <c r="Y13" s="87"/>
    </row>
    <row r="14" spans="6:25" ht="12">
      <c r="F14" s="70"/>
      <c r="H14" s="70"/>
      <c r="J14" s="59"/>
      <c r="X14" s="87"/>
      <c r="Y14" s="87"/>
    </row>
    <row r="15" spans="6:25" ht="12">
      <c r="F15" s="70"/>
      <c r="H15" s="70"/>
      <c r="J15" s="59"/>
      <c r="X15" s="87"/>
      <c r="Y15" s="87"/>
    </row>
    <row r="16" spans="6:25" ht="12">
      <c r="F16" s="70"/>
      <c r="H16" s="70"/>
      <c r="J16" s="59"/>
      <c r="X16" s="87"/>
      <c r="Y16" s="87"/>
    </row>
    <row r="17" spans="6:25" ht="12">
      <c r="F17" s="70"/>
      <c r="H17" s="70"/>
      <c r="J17" s="59"/>
      <c r="X17" s="87"/>
      <c r="Y17" s="87"/>
    </row>
    <row r="18" spans="6:25" ht="12">
      <c r="F18" s="70"/>
      <c r="H18" s="70"/>
      <c r="J18" s="59"/>
      <c r="X18" s="87"/>
      <c r="Y18" s="87"/>
    </row>
    <row r="19" spans="6:25" ht="12">
      <c r="F19" s="70"/>
      <c r="H19" s="70"/>
      <c r="J19" s="59"/>
      <c r="X19" s="87"/>
      <c r="Y19" s="87"/>
    </row>
    <row r="20" spans="6:25" ht="12">
      <c r="F20" s="70"/>
      <c r="H20" s="70"/>
      <c r="J20" s="59"/>
      <c r="X20" s="87"/>
      <c r="Y20" s="87"/>
    </row>
    <row r="21" spans="6:25" ht="12">
      <c r="F21" s="70"/>
      <c r="H21" s="70"/>
      <c r="J21" s="59"/>
      <c r="X21" s="87"/>
      <c r="Y21" s="87"/>
    </row>
    <row r="22" spans="6:25" ht="12">
      <c r="F22" s="70"/>
      <c r="H22" s="70"/>
      <c r="J22" s="59"/>
      <c r="X22" s="87"/>
      <c r="Y22" s="87"/>
    </row>
    <row r="23" spans="6:25" ht="12">
      <c r="F23" s="70"/>
      <c r="H23" s="70"/>
      <c r="J23" s="59"/>
      <c r="X23" s="87"/>
      <c r="Y23" s="87"/>
    </row>
    <row r="24" spans="6:25" ht="12">
      <c r="F24" s="70"/>
      <c r="H24" s="70"/>
      <c r="J24" s="59"/>
      <c r="X24" s="87"/>
      <c r="Y24" s="87"/>
    </row>
    <row r="25" spans="6:25" ht="12">
      <c r="F25" s="70"/>
      <c r="H25" s="70"/>
      <c r="J25" s="59"/>
      <c r="X25" s="87"/>
      <c r="Y25" s="87"/>
    </row>
    <row r="26" spans="6:25" ht="12">
      <c r="F26" s="70"/>
      <c r="H26" s="70"/>
      <c r="J26" s="59"/>
      <c r="X26" s="87"/>
      <c r="Y26" s="87"/>
    </row>
    <row r="27" spans="6:25" ht="12">
      <c r="F27" s="70"/>
      <c r="H27" s="70"/>
      <c r="J27" s="59"/>
      <c r="X27" s="87"/>
      <c r="Y27" s="87"/>
    </row>
    <row r="28" spans="6:25" ht="12">
      <c r="F28" s="70"/>
      <c r="H28" s="70"/>
      <c r="J28" s="59"/>
      <c r="X28" s="87"/>
      <c r="Y28" s="87"/>
    </row>
    <row r="29" spans="2:25" ht="12">
      <c r="B29" s="10" t="s">
        <v>131</v>
      </c>
      <c r="F29" s="70"/>
      <c r="H29" s="70"/>
      <c r="J29" s="59"/>
      <c r="X29" s="87"/>
      <c r="Y29" s="87"/>
    </row>
    <row r="30" spans="6:25" ht="12">
      <c r="F30" s="70"/>
      <c r="H30" s="70"/>
      <c r="J30" s="59"/>
      <c r="X30" s="87"/>
      <c r="Y30" s="87"/>
    </row>
    <row r="31" spans="6:25" ht="12">
      <c r="F31" s="70"/>
      <c r="H31" s="70"/>
      <c r="J31" s="59"/>
      <c r="X31" s="87"/>
      <c r="Y31" s="87"/>
    </row>
    <row r="32" spans="6:25" ht="12">
      <c r="F32" s="70"/>
      <c r="H32" s="70"/>
      <c r="J32" s="59"/>
      <c r="X32" s="87"/>
      <c r="Y32" s="87"/>
    </row>
    <row r="33" spans="6:25" ht="12">
      <c r="F33" s="70"/>
      <c r="H33" s="70"/>
      <c r="J33" s="59"/>
      <c r="X33" s="87"/>
      <c r="Y33" s="87"/>
    </row>
    <row r="34" spans="6:25" ht="12">
      <c r="F34" s="70"/>
      <c r="H34" s="70"/>
      <c r="J34" s="59"/>
      <c r="X34" s="87"/>
      <c r="Y34" s="87"/>
    </row>
    <row r="35" spans="6:25" ht="12">
      <c r="F35" s="70"/>
      <c r="H35" s="70"/>
      <c r="J35" s="59"/>
      <c r="X35" s="87"/>
      <c r="Y35" s="87"/>
    </row>
    <row r="36" spans="6:25" ht="12">
      <c r="F36" s="70"/>
      <c r="H36" s="70"/>
      <c r="J36" s="59"/>
      <c r="X36" s="87"/>
      <c r="Y36" s="87"/>
    </row>
    <row r="37" spans="6:25" ht="12">
      <c r="F37" s="70"/>
      <c r="H37" s="70"/>
      <c r="J37" s="59"/>
      <c r="X37" s="87"/>
      <c r="Y37" s="87"/>
    </row>
    <row r="38" spans="6:25" ht="12">
      <c r="F38" s="70"/>
      <c r="H38" s="70"/>
      <c r="J38" s="59"/>
      <c r="X38" s="87"/>
      <c r="Y38" s="87"/>
    </row>
    <row r="39" spans="6:33" ht="12">
      <c r="F39" s="70"/>
      <c r="H39" s="70"/>
      <c r="J39" s="59"/>
      <c r="AG39" s="72"/>
    </row>
    <row r="40" spans="6:33" ht="12">
      <c r="F40" s="70"/>
      <c r="H40" s="70"/>
      <c r="J40" s="59"/>
      <c r="X40" s="64"/>
      <c r="Y40" s="64"/>
      <c r="AG40" s="72"/>
    </row>
    <row r="41" spans="6:33" ht="12">
      <c r="F41" s="70"/>
      <c r="H41" s="70"/>
      <c r="J41" s="59"/>
      <c r="X41" s="64"/>
      <c r="Y41" s="64"/>
      <c r="AG41" s="72"/>
    </row>
    <row r="42" spans="1:10" ht="12">
      <c r="A42" s="70"/>
      <c r="E42" s="70"/>
      <c r="F42" s="70"/>
      <c r="H42" s="70"/>
      <c r="J42" s="59"/>
    </row>
    <row r="43" spans="5:10" ht="12">
      <c r="E43" s="70"/>
      <c r="F43" s="70"/>
      <c r="H43" s="70"/>
      <c r="J43" s="59"/>
    </row>
    <row r="44" spans="3:10" ht="12">
      <c r="C44" s="59"/>
      <c r="E44" s="70"/>
      <c r="F44" s="70"/>
      <c r="H44" s="70"/>
      <c r="J44" s="59"/>
    </row>
    <row r="45" ht="12">
      <c r="F45" s="8"/>
    </row>
    <row r="52" ht="12">
      <c r="B52" s="69"/>
    </row>
    <row r="53" ht="12">
      <c r="B53" s="47"/>
    </row>
    <row r="55" spans="4:6" ht="12">
      <c r="D55" s="73" t="s">
        <v>138</v>
      </c>
      <c r="E55" s="7" t="s">
        <v>137</v>
      </c>
      <c r="F55" s="71"/>
    </row>
    <row r="56" spans="3:31" ht="120">
      <c r="C56" s="7" t="s">
        <v>31</v>
      </c>
      <c r="D56" s="7">
        <v>-4.926860878901406</v>
      </c>
      <c r="E56" s="7">
        <v>-6</v>
      </c>
      <c r="F56" s="7">
        <f>+E56-D56</f>
        <v>-1.0731391210985937</v>
      </c>
      <c r="M56" s="86" t="s">
        <v>128</v>
      </c>
      <c r="N56" s="68" t="s">
        <v>127</v>
      </c>
      <c r="O56" s="5" t="s">
        <v>111</v>
      </c>
      <c r="P56" s="85" t="s">
        <v>125</v>
      </c>
      <c r="Q56" s="6" t="s">
        <v>112</v>
      </c>
      <c r="R56" s="5" t="s">
        <v>113</v>
      </c>
      <c r="S56" s="5" t="s">
        <v>114</v>
      </c>
      <c r="T56" s="5" t="s">
        <v>115</v>
      </c>
      <c r="U56" s="6" t="s">
        <v>126</v>
      </c>
      <c r="V56" s="5" t="s">
        <v>116</v>
      </c>
      <c r="W56" s="68"/>
      <c r="X56" s="68"/>
      <c r="Y56" s="68"/>
      <c r="Z56" s="68"/>
      <c r="AA56" s="68"/>
      <c r="AB56" s="68"/>
      <c r="AC56" s="68"/>
      <c r="AD56" s="68"/>
      <c r="AE56" s="68"/>
    </row>
    <row r="57" spans="13:31" ht="12">
      <c r="M57" s="84"/>
      <c r="N57" s="80"/>
      <c r="O57" s="81"/>
      <c r="P57" s="83"/>
      <c r="Q57" s="82"/>
      <c r="R57" s="81"/>
      <c r="S57" s="81"/>
      <c r="T57" s="81"/>
      <c r="U57" s="82"/>
      <c r="V57" s="81"/>
      <c r="W57" s="80"/>
      <c r="X57" s="80"/>
      <c r="Y57" s="80"/>
      <c r="Z57" s="80"/>
      <c r="AA57" s="80"/>
      <c r="AB57" s="80"/>
      <c r="AC57" s="80"/>
      <c r="AD57" s="80"/>
      <c r="AE57" s="80"/>
    </row>
    <row r="58" spans="2:27" ht="12">
      <c r="B58" s="76" t="s">
        <v>70</v>
      </c>
      <c r="C58" s="7" t="s">
        <v>70</v>
      </c>
      <c r="D58" s="7">
        <v>-35.7016273064256</v>
      </c>
      <c r="E58" s="7">
        <v>-3</v>
      </c>
      <c r="F58" s="7">
        <f aca="true" t="shared" si="0" ref="F58:F85">+E58-D58</f>
        <v>32.7016273064256</v>
      </c>
      <c r="M58" s="72">
        <v>-1</v>
      </c>
      <c r="N58" s="75">
        <f aca="true" t="shared" si="1" ref="N58:N88">(P58-U58)/U58*100</f>
        <v>0.22025558742737292</v>
      </c>
      <c r="O58" s="72" t="s">
        <v>68</v>
      </c>
      <c r="P58" s="72">
        <v>66.24946875</v>
      </c>
      <c r="Q58" s="74" t="s">
        <v>119</v>
      </c>
      <c r="R58" s="73" t="s">
        <v>120</v>
      </c>
      <c r="S58" s="73" t="s">
        <v>121</v>
      </c>
      <c r="T58" s="72" t="s">
        <v>109</v>
      </c>
      <c r="U58" s="72">
        <v>66.10387128</v>
      </c>
      <c r="V58" s="72" t="s">
        <v>122</v>
      </c>
      <c r="W58" s="7">
        <f aca="true" t="shared" si="2" ref="W58:W88">+U58-P58</f>
        <v>-0.14559746999999845</v>
      </c>
      <c r="Y58" s="7">
        <v>1</v>
      </c>
      <c r="Z58" s="7" t="s">
        <v>76</v>
      </c>
      <c r="AA58" s="65">
        <v>-4.926860878901406</v>
      </c>
    </row>
    <row r="59" spans="2:30" ht="12">
      <c r="B59" s="76" t="s">
        <v>72</v>
      </c>
      <c r="C59" s="7" t="s">
        <v>72</v>
      </c>
      <c r="D59" s="7">
        <v>-20.967151877394215</v>
      </c>
      <c r="E59" s="7">
        <v>-10</v>
      </c>
      <c r="F59" s="7">
        <f t="shared" si="0"/>
        <v>10.967151877394215</v>
      </c>
      <c r="M59" s="72">
        <v>-2</v>
      </c>
      <c r="N59" s="75">
        <f t="shared" si="1"/>
        <v>-9.287690286935288</v>
      </c>
      <c r="O59" s="72" t="s">
        <v>69</v>
      </c>
      <c r="P59" s="72">
        <v>62.23263927</v>
      </c>
      <c r="Q59" s="74" t="s">
        <v>119</v>
      </c>
      <c r="R59" s="73" t="s">
        <v>120</v>
      </c>
      <c r="S59" s="73" t="s">
        <v>121</v>
      </c>
      <c r="T59" s="72" t="s">
        <v>109</v>
      </c>
      <c r="U59" s="72">
        <v>68.60440382</v>
      </c>
      <c r="V59" s="72" t="s">
        <v>122</v>
      </c>
      <c r="W59" s="7">
        <f t="shared" si="2"/>
        <v>6.371764550000002</v>
      </c>
      <c r="Y59" s="7">
        <v>2</v>
      </c>
      <c r="Z59" s="7" t="s">
        <v>5</v>
      </c>
      <c r="AA59" s="65">
        <v>-35.7016273064256</v>
      </c>
      <c r="AC59" s="79" t="s">
        <v>5</v>
      </c>
      <c r="AD59" s="76" t="s">
        <v>70</v>
      </c>
    </row>
    <row r="60" spans="2:30" ht="12">
      <c r="B60" s="76" t="s">
        <v>71</v>
      </c>
      <c r="C60" s="7" t="s">
        <v>71</v>
      </c>
      <c r="D60" s="7">
        <v>-19.816812710880757</v>
      </c>
      <c r="E60" s="7">
        <v>-1</v>
      </c>
      <c r="F60" s="7">
        <f t="shared" si="0"/>
        <v>18.816812710880757</v>
      </c>
      <c r="M60" s="72">
        <v>-3</v>
      </c>
      <c r="N60" s="75">
        <f t="shared" si="1"/>
        <v>-35.7016273064256</v>
      </c>
      <c r="O60" s="72" t="s">
        <v>70</v>
      </c>
      <c r="P60" s="72">
        <v>30.49731687</v>
      </c>
      <c r="Q60" s="74" t="s">
        <v>119</v>
      </c>
      <c r="R60" s="73" t="s">
        <v>120</v>
      </c>
      <c r="S60" s="73" t="s">
        <v>121</v>
      </c>
      <c r="T60" s="72" t="s">
        <v>109</v>
      </c>
      <c r="U60" s="72">
        <v>47.43093113</v>
      </c>
      <c r="V60" s="72" t="s">
        <v>122</v>
      </c>
      <c r="W60" s="7">
        <f t="shared" si="2"/>
        <v>16.93361426</v>
      </c>
      <c r="Y60" s="7">
        <v>3</v>
      </c>
      <c r="Z60" s="7" t="s">
        <v>9</v>
      </c>
      <c r="AA60" s="65">
        <v>-20.967151877394215</v>
      </c>
      <c r="AC60" s="79" t="s">
        <v>9</v>
      </c>
      <c r="AD60" s="76" t="s">
        <v>72</v>
      </c>
    </row>
    <row r="61" spans="2:30" ht="12.75">
      <c r="B61" s="76" t="s">
        <v>94</v>
      </c>
      <c r="C61" s="7" t="s">
        <v>94</v>
      </c>
      <c r="D61" s="7">
        <v>-19.284593247426063</v>
      </c>
      <c r="E61" s="7">
        <v>-13</v>
      </c>
      <c r="F61" s="7">
        <f t="shared" si="0"/>
        <v>6.284593247426063</v>
      </c>
      <c r="M61" s="72">
        <v>-1</v>
      </c>
      <c r="N61" s="75">
        <f t="shared" si="1"/>
        <v>-19.816812710880757</v>
      </c>
      <c r="O61" s="72" t="s">
        <v>71</v>
      </c>
      <c r="P61" s="72">
        <v>33.7289084</v>
      </c>
      <c r="Q61" s="74" t="s">
        <v>119</v>
      </c>
      <c r="R61" s="73" t="s">
        <v>120</v>
      </c>
      <c r="S61" s="73" t="s">
        <v>121</v>
      </c>
      <c r="T61" s="72" t="s">
        <v>109</v>
      </c>
      <c r="U61" s="72">
        <v>42.06481376</v>
      </c>
      <c r="V61" s="72" t="s">
        <v>122</v>
      </c>
      <c r="W61" s="7">
        <f t="shared" si="2"/>
        <v>8.335905359999998</v>
      </c>
      <c r="Y61" s="7">
        <v>4</v>
      </c>
      <c r="Z61" s="7" t="s">
        <v>32</v>
      </c>
      <c r="AA61" s="65">
        <v>-19.816812710880757</v>
      </c>
      <c r="AC61" s="4" t="s">
        <v>32</v>
      </c>
      <c r="AD61" s="76" t="s">
        <v>71</v>
      </c>
    </row>
    <row r="62" spans="2:30" ht="12">
      <c r="B62" s="76" t="s">
        <v>90</v>
      </c>
      <c r="C62" s="7" t="s">
        <v>90</v>
      </c>
      <c r="D62" s="7">
        <v>-16.35148225975766</v>
      </c>
      <c r="E62" s="7">
        <v>-13</v>
      </c>
      <c r="F62" s="7">
        <f t="shared" si="0"/>
        <v>3.3514822597576597</v>
      </c>
      <c r="M62" s="72">
        <v>-10</v>
      </c>
      <c r="N62" s="75">
        <f t="shared" si="1"/>
        <v>-20.967151877394215</v>
      </c>
      <c r="O62" s="72" t="s">
        <v>72</v>
      </c>
      <c r="P62" s="72">
        <v>4.755818435</v>
      </c>
      <c r="Q62" s="74" t="s">
        <v>119</v>
      </c>
      <c r="R62" s="73" t="s">
        <v>120</v>
      </c>
      <c r="S62" s="73" t="s">
        <v>121</v>
      </c>
      <c r="T62" s="72" t="s">
        <v>109</v>
      </c>
      <c r="U62" s="72">
        <v>6.017521256</v>
      </c>
      <c r="V62" s="72" t="s">
        <v>122</v>
      </c>
      <c r="W62" s="7">
        <f t="shared" si="2"/>
        <v>1.261702821</v>
      </c>
      <c r="Y62" s="7">
        <v>5</v>
      </c>
      <c r="Z62" s="7" t="s">
        <v>10</v>
      </c>
      <c r="AA62" s="65">
        <v>-19.284593247426063</v>
      </c>
      <c r="AC62" s="79" t="s">
        <v>10</v>
      </c>
      <c r="AD62" s="76" t="s">
        <v>94</v>
      </c>
    </row>
    <row r="63" spans="2:30" ht="12">
      <c r="B63" s="76" t="s">
        <v>74</v>
      </c>
      <c r="C63" s="7" t="s">
        <v>74</v>
      </c>
      <c r="D63" s="7">
        <v>-16.294361873920696</v>
      </c>
      <c r="E63" s="7">
        <v>-24</v>
      </c>
      <c r="F63" s="7">
        <f t="shared" si="0"/>
        <v>-7.705638126079304</v>
      </c>
      <c r="M63" s="72">
        <v>-7</v>
      </c>
      <c r="N63" s="75">
        <f t="shared" si="1"/>
        <v>0.1190778431912959</v>
      </c>
      <c r="O63" s="72" t="s">
        <v>73</v>
      </c>
      <c r="P63" s="72">
        <v>68.50048067</v>
      </c>
      <c r="Q63" s="74" t="s">
        <v>119</v>
      </c>
      <c r="R63" s="73" t="s">
        <v>120</v>
      </c>
      <c r="S63" s="73" t="s">
        <v>121</v>
      </c>
      <c r="T63" s="72" t="s">
        <v>109</v>
      </c>
      <c r="U63" s="72">
        <v>68.41900879</v>
      </c>
      <c r="V63" s="72" t="s">
        <v>122</v>
      </c>
      <c r="W63" s="7">
        <f t="shared" si="2"/>
        <v>-0.08147187999999517</v>
      </c>
      <c r="Y63" s="7">
        <v>6</v>
      </c>
      <c r="Z63" s="7" t="s">
        <v>8</v>
      </c>
      <c r="AA63" s="65">
        <v>-16.35148225975766</v>
      </c>
      <c r="AC63" s="79" t="s">
        <v>8</v>
      </c>
      <c r="AD63" s="76" t="s">
        <v>90</v>
      </c>
    </row>
    <row r="64" spans="2:30" ht="12">
      <c r="B64" s="76" t="s">
        <v>95</v>
      </c>
      <c r="C64" s="7" t="s">
        <v>95</v>
      </c>
      <c r="D64" s="7">
        <v>-11.855573992953778</v>
      </c>
      <c r="E64" s="7">
        <v>-15</v>
      </c>
      <c r="F64" s="7">
        <f t="shared" si="0"/>
        <v>-3.1444260070462224</v>
      </c>
      <c r="M64" s="72">
        <v>-24</v>
      </c>
      <c r="N64" s="75">
        <f t="shared" si="1"/>
        <v>-16.294361873920696</v>
      </c>
      <c r="O64" s="72" t="s">
        <v>74</v>
      </c>
      <c r="P64" s="72">
        <v>74.31985465</v>
      </c>
      <c r="Q64" s="74" t="s">
        <v>119</v>
      </c>
      <c r="R64" s="73" t="s">
        <v>120</v>
      </c>
      <c r="S64" s="73" t="s">
        <v>121</v>
      </c>
      <c r="T64" s="72" t="s">
        <v>109</v>
      </c>
      <c r="U64" s="72">
        <v>88.78715498</v>
      </c>
      <c r="V64" s="72" t="s">
        <v>122</v>
      </c>
      <c r="W64" s="7">
        <f t="shared" si="2"/>
        <v>14.46730033</v>
      </c>
      <c r="Y64" s="7">
        <v>7</v>
      </c>
      <c r="Z64" s="7" t="s">
        <v>13</v>
      </c>
      <c r="AA64" s="65">
        <v>-16.294361873920696</v>
      </c>
      <c r="AC64" s="79" t="s">
        <v>13</v>
      </c>
      <c r="AD64" s="76" t="s">
        <v>74</v>
      </c>
    </row>
    <row r="65" spans="2:30" ht="12">
      <c r="B65" s="76" t="s">
        <v>96</v>
      </c>
      <c r="C65" s="7" t="s">
        <v>96</v>
      </c>
      <c r="D65" s="7">
        <v>-10.984793377275262</v>
      </c>
      <c r="E65" s="7">
        <v>-1</v>
      </c>
      <c r="F65" s="7">
        <f t="shared" si="0"/>
        <v>9.984793377275262</v>
      </c>
      <c r="M65" s="72">
        <v>-6</v>
      </c>
      <c r="N65" s="75">
        <f t="shared" si="1"/>
        <v>-4.926860878901406</v>
      </c>
      <c r="O65" s="72" t="s">
        <v>76</v>
      </c>
      <c r="P65" s="72">
        <v>3847.870009</v>
      </c>
      <c r="Q65" s="74" t="s">
        <v>119</v>
      </c>
      <c r="R65" s="73" t="s">
        <v>120</v>
      </c>
      <c r="S65" s="73" t="s">
        <v>121</v>
      </c>
      <c r="T65" s="72" t="s">
        <v>109</v>
      </c>
      <c r="U65" s="7">
        <v>4047.273546</v>
      </c>
      <c r="V65" s="7" t="s">
        <v>122</v>
      </c>
      <c r="W65" s="7">
        <f t="shared" si="2"/>
        <v>199.4035369999997</v>
      </c>
      <c r="Y65" s="7">
        <v>8</v>
      </c>
      <c r="Z65" s="7" t="s">
        <v>30</v>
      </c>
      <c r="AA65" s="7">
        <v>-11.855573992953778</v>
      </c>
      <c r="AC65" s="7" t="s">
        <v>30</v>
      </c>
      <c r="AD65" s="7" t="s">
        <v>95</v>
      </c>
    </row>
    <row r="66" spans="2:30" ht="12">
      <c r="B66" s="78" t="s">
        <v>101</v>
      </c>
      <c r="C66" s="7" t="s">
        <v>101</v>
      </c>
      <c r="D66" s="7">
        <v>-10.883272524496698</v>
      </c>
      <c r="E66" s="7">
        <v>-8</v>
      </c>
      <c r="F66" s="7">
        <f t="shared" si="0"/>
        <v>2.8832725244966984</v>
      </c>
      <c r="M66" s="72">
        <v>-20</v>
      </c>
      <c r="N66" s="75">
        <f t="shared" si="1"/>
        <v>-4.772219597539555</v>
      </c>
      <c r="O66" s="72" t="s">
        <v>77</v>
      </c>
      <c r="P66" s="72">
        <v>37.28341203</v>
      </c>
      <c r="Q66" s="74" t="s">
        <v>119</v>
      </c>
      <c r="R66" s="73" t="s">
        <v>120</v>
      </c>
      <c r="S66" s="73" t="s">
        <v>121</v>
      </c>
      <c r="T66" s="72" t="s">
        <v>109</v>
      </c>
      <c r="U66" s="7">
        <v>39.151823</v>
      </c>
      <c r="V66" s="7" t="s">
        <v>122</v>
      </c>
      <c r="W66" s="7">
        <f t="shared" si="2"/>
        <v>1.8684109699999993</v>
      </c>
      <c r="Y66" s="7">
        <v>9</v>
      </c>
      <c r="Z66" s="7" t="s">
        <v>27</v>
      </c>
      <c r="AA66" s="7">
        <v>-10.984793377275262</v>
      </c>
      <c r="AC66" s="7" t="s">
        <v>27</v>
      </c>
      <c r="AD66" s="7" t="s">
        <v>96</v>
      </c>
    </row>
    <row r="67" spans="2:30" ht="12">
      <c r="B67" s="76" t="s">
        <v>80</v>
      </c>
      <c r="C67" s="7" t="s">
        <v>80</v>
      </c>
      <c r="D67" s="7">
        <v>-10.298314816558927</v>
      </c>
      <c r="E67" s="7">
        <v>-7</v>
      </c>
      <c r="F67" s="7">
        <f t="shared" si="0"/>
        <v>3.2983148165589267</v>
      </c>
      <c r="M67" s="72">
        <v>-4</v>
      </c>
      <c r="N67" s="75">
        <f t="shared" si="1"/>
        <v>0.5486378132318366</v>
      </c>
      <c r="O67" s="72" t="s">
        <v>78</v>
      </c>
      <c r="P67" s="72">
        <v>718.1332597</v>
      </c>
      <c r="Q67" s="74" t="s">
        <v>119</v>
      </c>
      <c r="R67" s="73" t="s">
        <v>120</v>
      </c>
      <c r="S67" s="73" t="s">
        <v>121</v>
      </c>
      <c r="T67" s="72" t="s">
        <v>109</v>
      </c>
      <c r="U67" s="7">
        <v>714.2148072</v>
      </c>
      <c r="V67" s="7" t="s">
        <v>122</v>
      </c>
      <c r="W67" s="7">
        <f t="shared" si="2"/>
        <v>-3.9184525000000576</v>
      </c>
      <c r="Y67" s="7">
        <v>10</v>
      </c>
      <c r="Z67" s="7" t="s">
        <v>12</v>
      </c>
      <c r="AA67" s="7">
        <v>-10.883272524496698</v>
      </c>
      <c r="AC67" s="7" t="s">
        <v>12</v>
      </c>
      <c r="AD67" s="7" t="s">
        <v>101</v>
      </c>
    </row>
    <row r="68" spans="2:30" ht="12">
      <c r="B68" s="76" t="s">
        <v>87</v>
      </c>
      <c r="C68" s="7" t="s">
        <v>87</v>
      </c>
      <c r="D68" s="7">
        <v>-9.542202645959797</v>
      </c>
      <c r="E68" s="7">
        <v>-10</v>
      </c>
      <c r="F68" s="7">
        <f t="shared" si="0"/>
        <v>-0.4577973540402027</v>
      </c>
      <c r="M68" s="72">
        <v>-5</v>
      </c>
      <c r="N68" s="75">
        <f t="shared" si="1"/>
        <v>0.44790783826270203</v>
      </c>
      <c r="O68" s="72" t="s">
        <v>79</v>
      </c>
      <c r="P68" s="72">
        <v>670.8488657</v>
      </c>
      <c r="Q68" s="74" t="s">
        <v>119</v>
      </c>
      <c r="R68" s="73" t="s">
        <v>120</v>
      </c>
      <c r="S68" s="73" t="s">
        <v>121</v>
      </c>
      <c r="T68" s="72" t="s">
        <v>109</v>
      </c>
      <c r="U68" s="7">
        <v>667.8574797</v>
      </c>
      <c r="V68" s="7" t="s">
        <v>122</v>
      </c>
      <c r="W68" s="7">
        <f t="shared" si="2"/>
        <v>-2.991386000000034</v>
      </c>
      <c r="Y68" s="7">
        <v>11</v>
      </c>
      <c r="Z68" s="7" t="s">
        <v>21</v>
      </c>
      <c r="AA68" s="7">
        <v>-10.298314816558927</v>
      </c>
      <c r="AC68" s="7" t="s">
        <v>21</v>
      </c>
      <c r="AD68" s="7" t="s">
        <v>80</v>
      </c>
    </row>
    <row r="69" spans="2:30" ht="12">
      <c r="B69" s="76" t="s">
        <v>69</v>
      </c>
      <c r="C69" s="7" t="s">
        <v>69</v>
      </c>
      <c r="D69" s="7">
        <v>-9.287690286935288</v>
      </c>
      <c r="E69" s="7">
        <v>-2</v>
      </c>
      <c r="F69" s="7">
        <f t="shared" si="0"/>
        <v>7.2876902869352875</v>
      </c>
      <c r="M69" s="72">
        <v>-7</v>
      </c>
      <c r="N69" s="75">
        <f t="shared" si="1"/>
        <v>-10.298314816558927</v>
      </c>
      <c r="O69" s="72" t="s">
        <v>80</v>
      </c>
      <c r="P69" s="72">
        <v>60.57</v>
      </c>
      <c r="Q69" s="74" t="s">
        <v>119</v>
      </c>
      <c r="R69" s="73" t="s">
        <v>120</v>
      </c>
      <c r="S69" s="73" t="s">
        <v>121</v>
      </c>
      <c r="T69" s="72" t="s">
        <v>109</v>
      </c>
      <c r="U69" s="7">
        <v>67.52381505</v>
      </c>
      <c r="V69" s="7" t="s">
        <v>122</v>
      </c>
      <c r="W69" s="7">
        <f t="shared" si="2"/>
        <v>6.953815049999996</v>
      </c>
      <c r="Y69" s="7">
        <v>12</v>
      </c>
      <c r="Z69" s="7" t="s">
        <v>26</v>
      </c>
      <c r="AA69" s="7">
        <v>-9.542202645959797</v>
      </c>
      <c r="AC69" s="7" t="s">
        <v>26</v>
      </c>
      <c r="AD69" s="7" t="s">
        <v>87</v>
      </c>
    </row>
    <row r="70" spans="2:30" ht="12">
      <c r="B70" s="76" t="s">
        <v>81</v>
      </c>
      <c r="C70" s="7" t="s">
        <v>81</v>
      </c>
      <c r="D70" s="7">
        <v>-8.283606162939172</v>
      </c>
      <c r="E70" s="7">
        <v>-10</v>
      </c>
      <c r="F70" s="7">
        <f t="shared" si="0"/>
        <v>-1.7163938370608278</v>
      </c>
      <c r="M70" s="72">
        <v>-10</v>
      </c>
      <c r="N70" s="75">
        <f t="shared" si="1"/>
        <v>-8.283606162939172</v>
      </c>
      <c r="O70" s="72" t="s">
        <v>81</v>
      </c>
      <c r="P70" s="72">
        <v>81.24261983</v>
      </c>
      <c r="Q70" s="74" t="s">
        <v>119</v>
      </c>
      <c r="R70" s="73" t="s">
        <v>120</v>
      </c>
      <c r="S70" s="73" t="s">
        <v>121</v>
      </c>
      <c r="T70" s="72" t="s">
        <v>109</v>
      </c>
      <c r="U70" s="7">
        <v>88.58025968</v>
      </c>
      <c r="V70" s="7" t="s">
        <v>122</v>
      </c>
      <c r="W70" s="7">
        <f t="shared" si="2"/>
        <v>7.337639850000002</v>
      </c>
      <c r="Y70" s="7">
        <v>13</v>
      </c>
      <c r="Z70" s="7" t="s">
        <v>6</v>
      </c>
      <c r="AA70" s="7">
        <v>-9.287690286935288</v>
      </c>
      <c r="AC70" s="7" t="s">
        <v>6</v>
      </c>
      <c r="AD70" s="7" t="s">
        <v>69</v>
      </c>
    </row>
    <row r="71" spans="2:30" ht="12">
      <c r="B71" s="76" t="s">
        <v>98</v>
      </c>
      <c r="C71" s="7" t="s">
        <v>98</v>
      </c>
      <c r="D71" s="7">
        <v>-5.836734969520197</v>
      </c>
      <c r="E71" s="7">
        <v>-15</v>
      </c>
      <c r="F71" s="7">
        <f t="shared" si="0"/>
        <v>-9.163265030479803</v>
      </c>
      <c r="M71" s="72">
        <v>-1</v>
      </c>
      <c r="N71" s="75">
        <f t="shared" si="1"/>
        <v>-4.220101412346555</v>
      </c>
      <c r="O71" s="72" t="s">
        <v>83</v>
      </c>
      <c r="P71" s="72">
        <v>107.7584778</v>
      </c>
      <c r="Q71" s="74" t="s">
        <v>119</v>
      </c>
      <c r="R71" s="73" t="s">
        <v>120</v>
      </c>
      <c r="S71" s="73" t="s">
        <v>121</v>
      </c>
      <c r="T71" s="72" t="s">
        <v>109</v>
      </c>
      <c r="U71" s="7">
        <v>112.5063603</v>
      </c>
      <c r="V71" s="7" t="s">
        <v>122</v>
      </c>
      <c r="W71" s="7">
        <f t="shared" si="2"/>
        <v>4.747882500000003</v>
      </c>
      <c r="Y71" s="7">
        <v>14</v>
      </c>
      <c r="Z71" s="7" t="s">
        <v>22</v>
      </c>
      <c r="AA71" s="7">
        <v>-8.283606162939172</v>
      </c>
      <c r="AC71" s="7" t="s">
        <v>22</v>
      </c>
      <c r="AD71" s="7" t="s">
        <v>81</v>
      </c>
    </row>
    <row r="72" spans="2:30" ht="12">
      <c r="B72" s="76" t="s">
        <v>88</v>
      </c>
      <c r="C72" s="7" t="s">
        <v>88</v>
      </c>
      <c r="D72" s="7">
        <v>-4.782336474453626</v>
      </c>
      <c r="E72" s="7">
        <v>-1</v>
      </c>
      <c r="F72" s="7">
        <f t="shared" si="0"/>
        <v>3.7823364744536256</v>
      </c>
      <c r="M72" s="72">
        <v>-5</v>
      </c>
      <c r="N72" s="75">
        <f t="shared" si="1"/>
        <v>-4.490008191108221</v>
      </c>
      <c r="O72" s="72" t="s">
        <v>84</v>
      </c>
      <c r="P72" s="72">
        <v>402.2298096</v>
      </c>
      <c r="Q72" s="74" t="s">
        <v>119</v>
      </c>
      <c r="R72" s="73" t="s">
        <v>120</v>
      </c>
      <c r="S72" s="73" t="s">
        <v>121</v>
      </c>
      <c r="T72" s="72" t="s">
        <v>109</v>
      </c>
      <c r="U72" s="7">
        <v>421.1389845</v>
      </c>
      <c r="V72" s="7" t="s">
        <v>122</v>
      </c>
      <c r="W72" s="7">
        <f t="shared" si="2"/>
        <v>18.909174899999982</v>
      </c>
      <c r="Y72" s="7">
        <v>15</v>
      </c>
      <c r="Z72" s="7" t="s">
        <v>7</v>
      </c>
      <c r="AA72" s="7">
        <v>-5.836734969520197</v>
      </c>
      <c r="AC72" s="7" t="s">
        <v>7</v>
      </c>
      <c r="AD72" s="7" t="s">
        <v>98</v>
      </c>
    </row>
    <row r="73" spans="2:35" ht="12">
      <c r="B73" s="76" t="s">
        <v>77</v>
      </c>
      <c r="C73" s="7" t="s">
        <v>77</v>
      </c>
      <c r="D73" s="7">
        <v>-4.772219597539555</v>
      </c>
      <c r="E73" s="7">
        <v>-20</v>
      </c>
      <c r="F73" s="7">
        <f t="shared" si="0"/>
        <v>-15.227780402460445</v>
      </c>
      <c r="M73" s="72">
        <v>-1</v>
      </c>
      <c r="N73" s="75">
        <f t="shared" si="1"/>
        <v>-0.9921444898182138</v>
      </c>
      <c r="O73" s="72" t="s">
        <v>85</v>
      </c>
      <c r="P73" s="72">
        <v>14.7066296</v>
      </c>
      <c r="Q73" s="74" t="s">
        <v>119</v>
      </c>
      <c r="R73" s="73" t="s">
        <v>120</v>
      </c>
      <c r="S73" s="73" t="s">
        <v>121</v>
      </c>
      <c r="T73" s="72" t="s">
        <v>109</v>
      </c>
      <c r="U73" s="7">
        <v>14.85400277</v>
      </c>
      <c r="V73" s="7" t="s">
        <v>122</v>
      </c>
      <c r="W73" s="7">
        <f t="shared" si="2"/>
        <v>0.14737316999999983</v>
      </c>
      <c r="Y73" s="7">
        <v>16</v>
      </c>
      <c r="Z73" s="7" t="s">
        <v>25</v>
      </c>
      <c r="AA73" s="7">
        <v>-4.782336474453626</v>
      </c>
      <c r="AC73" s="7" t="s">
        <v>25</v>
      </c>
      <c r="AD73" s="7" t="s">
        <v>88</v>
      </c>
      <c r="AH73" s="7" t="s">
        <v>51</v>
      </c>
      <c r="AI73" s="7" t="s">
        <v>82</v>
      </c>
    </row>
    <row r="74" spans="2:30" ht="12">
      <c r="B74" s="76" t="s">
        <v>84</v>
      </c>
      <c r="C74" s="7" t="s">
        <v>84</v>
      </c>
      <c r="D74" s="7">
        <v>-4.490008191108221</v>
      </c>
      <c r="E74" s="7">
        <v>-5</v>
      </c>
      <c r="F74" s="7">
        <f t="shared" si="0"/>
        <v>-0.5099918088917788</v>
      </c>
      <c r="M74" s="72">
        <v>-10</v>
      </c>
      <c r="N74" s="75">
        <f t="shared" si="1"/>
        <v>-9.542202645959797</v>
      </c>
      <c r="O74" s="72" t="s">
        <v>87</v>
      </c>
      <c r="P74" s="72">
        <v>40.40961963</v>
      </c>
      <c r="Q74" s="74" t="s">
        <v>119</v>
      </c>
      <c r="R74" s="73" t="s">
        <v>120</v>
      </c>
      <c r="S74" s="73" t="s">
        <v>121</v>
      </c>
      <c r="T74" s="72" t="s">
        <v>109</v>
      </c>
      <c r="U74" s="7">
        <v>44.67234535</v>
      </c>
      <c r="V74" s="7" t="s">
        <v>122</v>
      </c>
      <c r="W74" s="7">
        <f t="shared" si="2"/>
        <v>4.262725719999999</v>
      </c>
      <c r="Y74" s="7">
        <v>17</v>
      </c>
      <c r="Z74" s="7" t="s">
        <v>16</v>
      </c>
      <c r="AA74" s="7">
        <v>-4.772219597539555</v>
      </c>
      <c r="AC74" s="7" t="s">
        <v>16</v>
      </c>
      <c r="AD74" s="7" t="s">
        <v>77</v>
      </c>
    </row>
    <row r="75" spans="2:30" ht="12">
      <c r="B75" s="76" t="s">
        <v>83</v>
      </c>
      <c r="C75" s="7" t="s">
        <v>83</v>
      </c>
      <c r="D75" s="7">
        <v>-4.220101412346555</v>
      </c>
      <c r="E75" s="7">
        <v>-1</v>
      </c>
      <c r="F75" s="7">
        <f t="shared" si="0"/>
        <v>3.220101412346555</v>
      </c>
      <c r="M75" s="72">
        <v>-1</v>
      </c>
      <c r="N75" s="75">
        <f t="shared" si="1"/>
        <v>-4.782336474453626</v>
      </c>
      <c r="O75" s="72" t="s">
        <v>88</v>
      </c>
      <c r="P75" s="72">
        <v>4.572557129</v>
      </c>
      <c r="Q75" s="74" t="s">
        <v>119</v>
      </c>
      <c r="R75" s="73" t="s">
        <v>120</v>
      </c>
      <c r="S75" s="73" t="s">
        <v>121</v>
      </c>
      <c r="T75" s="72" t="s">
        <v>109</v>
      </c>
      <c r="U75" s="7">
        <v>4.802215219</v>
      </c>
      <c r="V75" s="7" t="s">
        <v>122</v>
      </c>
      <c r="W75" s="7">
        <f t="shared" si="2"/>
        <v>0.22965809000000004</v>
      </c>
      <c r="Y75" s="7">
        <v>18</v>
      </c>
      <c r="Z75" s="7" t="s">
        <v>24</v>
      </c>
      <c r="AA75" s="7">
        <v>-4.490008191108221</v>
      </c>
      <c r="AC75" s="7" t="s">
        <v>24</v>
      </c>
      <c r="AD75" s="7" t="s">
        <v>84</v>
      </c>
    </row>
    <row r="76" spans="2:35" ht="12">
      <c r="B76" s="76" t="s">
        <v>92</v>
      </c>
      <c r="C76" s="7" t="s">
        <v>92</v>
      </c>
      <c r="D76" s="7">
        <v>-3.041086102438165</v>
      </c>
      <c r="E76" s="7">
        <v>-1</v>
      </c>
      <c r="F76" s="7">
        <f t="shared" si="0"/>
        <v>2.041086102438165</v>
      </c>
      <c r="M76" s="72">
        <v>-13</v>
      </c>
      <c r="N76" s="75">
        <f t="shared" si="1"/>
        <v>-16.35148225975766</v>
      </c>
      <c r="O76" s="72" t="s">
        <v>90</v>
      </c>
      <c r="P76" s="72">
        <v>133.8008841</v>
      </c>
      <c r="Q76" s="74" t="s">
        <v>119</v>
      </c>
      <c r="R76" s="73" t="s">
        <v>120</v>
      </c>
      <c r="S76" s="73" t="s">
        <v>121</v>
      </c>
      <c r="T76" s="72" t="s">
        <v>109</v>
      </c>
      <c r="U76" s="7">
        <v>159.956073</v>
      </c>
      <c r="V76" s="7" t="s">
        <v>122</v>
      </c>
      <c r="W76" s="7">
        <f t="shared" si="2"/>
        <v>26.155188900000013</v>
      </c>
      <c r="Y76" s="7">
        <v>19</v>
      </c>
      <c r="Z76" s="7" t="s">
        <v>23</v>
      </c>
      <c r="AA76" s="7">
        <v>-4.220101412346555</v>
      </c>
      <c r="AC76" s="7" t="s">
        <v>23</v>
      </c>
      <c r="AD76" s="7" t="s">
        <v>83</v>
      </c>
      <c r="AH76" s="7" t="s">
        <v>52</v>
      </c>
      <c r="AI76" s="7" t="s">
        <v>86</v>
      </c>
    </row>
    <row r="77" spans="2:30" ht="12">
      <c r="B77" s="76" t="s">
        <v>89</v>
      </c>
      <c r="C77" s="7" t="s">
        <v>89</v>
      </c>
      <c r="D77" s="7">
        <v>-1.1859563832893312</v>
      </c>
      <c r="E77" s="7">
        <v>-4</v>
      </c>
      <c r="F77" s="7">
        <f t="shared" si="0"/>
        <v>-2.814043616710669</v>
      </c>
      <c r="M77" s="72">
        <v>-8</v>
      </c>
      <c r="N77" s="75">
        <f t="shared" si="1"/>
        <v>-0.9568713332063461</v>
      </c>
      <c r="O77" s="72" t="s">
        <v>91</v>
      </c>
      <c r="P77" s="72">
        <v>27.23947015</v>
      </c>
      <c r="Q77" s="74" t="s">
        <v>119</v>
      </c>
      <c r="R77" s="73" t="s">
        <v>120</v>
      </c>
      <c r="S77" s="73" t="s">
        <v>121</v>
      </c>
      <c r="T77" s="72" t="s">
        <v>109</v>
      </c>
      <c r="U77" s="7">
        <v>27.50263498</v>
      </c>
      <c r="V77" s="7" t="s">
        <v>122</v>
      </c>
      <c r="W77" s="7">
        <f t="shared" si="2"/>
        <v>0.2631648300000009</v>
      </c>
      <c r="Y77" s="7">
        <v>20</v>
      </c>
      <c r="Z77" s="7" t="s">
        <v>54</v>
      </c>
      <c r="AA77" s="7">
        <v>-3.7468646466457227</v>
      </c>
      <c r="AC77" s="7" t="s">
        <v>54</v>
      </c>
      <c r="AD77" s="7" t="s">
        <v>99</v>
      </c>
    </row>
    <row r="78" spans="2:30" ht="12">
      <c r="B78" s="76" t="s">
        <v>85</v>
      </c>
      <c r="C78" s="7" t="s">
        <v>85</v>
      </c>
      <c r="D78" s="7">
        <v>-0.9921444898182138</v>
      </c>
      <c r="E78" s="7">
        <v>-1</v>
      </c>
      <c r="F78" s="7">
        <f t="shared" si="0"/>
        <v>-0.007855510181786207</v>
      </c>
      <c r="M78" s="72">
        <v>-1</v>
      </c>
      <c r="N78" s="75">
        <f t="shared" si="1"/>
        <v>-3.041086102438165</v>
      </c>
      <c r="O78" s="72" t="s">
        <v>92</v>
      </c>
      <c r="P78" s="72">
        <v>263.4015026</v>
      </c>
      <c r="Q78" s="74" t="s">
        <v>119</v>
      </c>
      <c r="R78" s="73" t="s">
        <v>120</v>
      </c>
      <c r="S78" s="73" t="s">
        <v>121</v>
      </c>
      <c r="T78" s="72" t="s">
        <v>109</v>
      </c>
      <c r="U78" s="7">
        <v>271.6630086</v>
      </c>
      <c r="V78" s="7" t="s">
        <v>122</v>
      </c>
      <c r="W78" s="7">
        <f t="shared" si="2"/>
        <v>8.261505999999997</v>
      </c>
      <c r="Y78" s="7">
        <v>21</v>
      </c>
      <c r="Z78" s="7" t="s">
        <v>29</v>
      </c>
      <c r="AA78" s="7">
        <v>-3.041086102438165</v>
      </c>
      <c r="AC78" s="7" t="s">
        <v>29</v>
      </c>
      <c r="AD78" s="7" t="s">
        <v>92</v>
      </c>
    </row>
    <row r="79" spans="2:30" ht="12">
      <c r="B79" s="70" t="s">
        <v>93</v>
      </c>
      <c r="C79" s="7" t="s">
        <v>93</v>
      </c>
      <c r="D79" s="7">
        <v>-0.1830492691276439</v>
      </c>
      <c r="E79" s="7">
        <v>-7</v>
      </c>
      <c r="F79" s="7">
        <f t="shared" si="0"/>
        <v>-6.816950730872356</v>
      </c>
      <c r="M79" s="72">
        <v>-7</v>
      </c>
      <c r="N79" s="75">
        <f t="shared" si="1"/>
        <v>-0.1830492691276439</v>
      </c>
      <c r="O79" s="72" t="s">
        <v>93</v>
      </c>
      <c r="P79" s="72">
        <v>49.11070841</v>
      </c>
      <c r="Q79" s="74" t="s">
        <v>119</v>
      </c>
      <c r="R79" s="73" t="s">
        <v>120</v>
      </c>
      <c r="S79" s="73" t="s">
        <v>121</v>
      </c>
      <c r="T79" s="72" t="s">
        <v>109</v>
      </c>
      <c r="U79" s="7">
        <v>49.20077006</v>
      </c>
      <c r="V79" s="7" t="s">
        <v>122</v>
      </c>
      <c r="W79" s="7">
        <f t="shared" si="2"/>
        <v>0.09006165000000266</v>
      </c>
      <c r="Y79" s="7">
        <v>22</v>
      </c>
      <c r="Z79" s="7" t="s">
        <v>28</v>
      </c>
      <c r="AA79" s="7">
        <v>-1.1859563832893312</v>
      </c>
      <c r="AC79" s="7" t="s">
        <v>28</v>
      </c>
      <c r="AD79" s="7" t="s">
        <v>89</v>
      </c>
    </row>
    <row r="80" spans="2:30" ht="12">
      <c r="B80" s="70" t="s">
        <v>97</v>
      </c>
      <c r="C80" s="7" t="s">
        <v>97</v>
      </c>
      <c r="D80" s="7">
        <v>-0.003030085412423113</v>
      </c>
      <c r="E80" s="7">
        <v>-3</v>
      </c>
      <c r="F80" s="7">
        <f t="shared" si="0"/>
        <v>-2.9969699145875768</v>
      </c>
      <c r="M80" s="72">
        <v>-13</v>
      </c>
      <c r="N80" s="75">
        <f t="shared" si="1"/>
        <v>-19.284593247426063</v>
      </c>
      <c r="O80" s="72" t="s">
        <v>94</v>
      </c>
      <c r="P80" s="72">
        <v>165.1469585</v>
      </c>
      <c r="Q80" s="74" t="s">
        <v>119</v>
      </c>
      <c r="R80" s="73" t="s">
        <v>120</v>
      </c>
      <c r="S80" s="73" t="s">
        <v>121</v>
      </c>
      <c r="T80" s="72" t="s">
        <v>109</v>
      </c>
      <c r="U80" s="7">
        <v>204.6040095</v>
      </c>
      <c r="V80" s="7" t="s">
        <v>122</v>
      </c>
      <c r="W80" s="7">
        <f t="shared" si="2"/>
        <v>39.45705099999998</v>
      </c>
      <c r="Y80" s="7">
        <v>23</v>
      </c>
      <c r="Z80" s="7" t="s">
        <v>17</v>
      </c>
      <c r="AA80" s="7">
        <v>-0.9921444898182138</v>
      </c>
      <c r="AC80" s="7" t="s">
        <v>17</v>
      </c>
      <c r="AD80" s="7" t="s">
        <v>85</v>
      </c>
    </row>
    <row r="81" spans="2:30" ht="12">
      <c r="B81" s="70" t="s">
        <v>73</v>
      </c>
      <c r="C81" s="7" t="s">
        <v>73</v>
      </c>
      <c r="D81" s="7">
        <v>0.1190778431912959</v>
      </c>
      <c r="E81" s="7">
        <v>-7</v>
      </c>
      <c r="F81" s="7">
        <f t="shared" si="0"/>
        <v>-7.119077843191296</v>
      </c>
      <c r="M81" s="72">
        <v>-15</v>
      </c>
      <c r="N81" s="75">
        <f t="shared" si="1"/>
        <v>-11.855573992953778</v>
      </c>
      <c r="O81" s="72" t="s">
        <v>95</v>
      </c>
      <c r="P81" s="72">
        <v>25.24549444</v>
      </c>
      <c r="Q81" s="74" t="s">
        <v>119</v>
      </c>
      <c r="R81" s="73" t="s">
        <v>120</v>
      </c>
      <c r="S81" s="73" t="s">
        <v>121</v>
      </c>
      <c r="T81" s="72" t="s">
        <v>109</v>
      </c>
      <c r="U81" s="7">
        <v>28.64105603</v>
      </c>
      <c r="V81" s="7" t="s">
        <v>122</v>
      </c>
      <c r="W81" s="7">
        <f t="shared" si="2"/>
        <v>3.39556159</v>
      </c>
      <c r="Y81" s="7">
        <v>24</v>
      </c>
      <c r="Z81" s="7" t="s">
        <v>53</v>
      </c>
      <c r="AA81" s="7">
        <v>-0.9568713332063461</v>
      </c>
      <c r="AC81" s="7" t="s">
        <v>53</v>
      </c>
      <c r="AD81" s="7" t="s">
        <v>91</v>
      </c>
    </row>
    <row r="82" spans="2:30" ht="12">
      <c r="B82" s="70" t="s">
        <v>68</v>
      </c>
      <c r="C82" s="7" t="s">
        <v>68</v>
      </c>
      <c r="D82" s="7">
        <v>0.22025558742737292</v>
      </c>
      <c r="E82" s="7">
        <v>-1</v>
      </c>
      <c r="F82" s="7">
        <f t="shared" si="0"/>
        <v>-1.2202555874273728</v>
      </c>
      <c r="M82" s="72">
        <v>-1</v>
      </c>
      <c r="N82" s="75">
        <f t="shared" si="1"/>
        <v>-10.984793377275262</v>
      </c>
      <c r="O82" s="72" t="s">
        <v>96</v>
      </c>
      <c r="P82" s="72">
        <v>17.45067446</v>
      </c>
      <c r="Q82" s="74" t="s">
        <v>119</v>
      </c>
      <c r="R82" s="73" t="s">
        <v>120</v>
      </c>
      <c r="S82" s="73" t="s">
        <v>121</v>
      </c>
      <c r="T82" s="72" t="s">
        <v>109</v>
      </c>
      <c r="U82" s="7">
        <v>19.60414981</v>
      </c>
      <c r="V82" s="7" t="s">
        <v>122</v>
      </c>
      <c r="W82" s="7">
        <f t="shared" si="2"/>
        <v>2.153475350000001</v>
      </c>
      <c r="Y82" s="7">
        <v>25</v>
      </c>
      <c r="Z82" s="7" t="s">
        <v>14</v>
      </c>
      <c r="AA82" s="7">
        <v>-0.1830492691276439</v>
      </c>
      <c r="AC82" s="7" t="s">
        <v>14</v>
      </c>
      <c r="AD82" s="7" t="s">
        <v>93</v>
      </c>
    </row>
    <row r="83" spans="2:30" ht="12">
      <c r="B83" s="70" t="s">
        <v>79</v>
      </c>
      <c r="C83" s="7" t="s">
        <v>79</v>
      </c>
      <c r="D83" s="7">
        <v>0.44790783826270203</v>
      </c>
      <c r="E83" s="7">
        <v>-5</v>
      </c>
      <c r="F83" s="7">
        <f t="shared" si="0"/>
        <v>-5.447907838262702</v>
      </c>
      <c r="M83" s="72">
        <v>-3</v>
      </c>
      <c r="N83" s="75">
        <f t="shared" si="1"/>
        <v>-0.003030085412423113</v>
      </c>
      <c r="O83" s="72" t="s">
        <v>97</v>
      </c>
      <c r="P83" s="72">
        <v>379.3078467</v>
      </c>
      <c r="Q83" s="74" t="s">
        <v>119</v>
      </c>
      <c r="R83" s="73" t="s">
        <v>120</v>
      </c>
      <c r="S83" s="73" t="s">
        <v>121</v>
      </c>
      <c r="T83" s="72" t="s">
        <v>109</v>
      </c>
      <c r="U83" s="7">
        <v>379.3193404</v>
      </c>
      <c r="V83" s="7" t="s">
        <v>122</v>
      </c>
      <c r="W83" s="7">
        <f t="shared" si="2"/>
        <v>0.011493699999959972</v>
      </c>
      <c r="Y83" s="7">
        <v>26</v>
      </c>
      <c r="Z83" s="7" t="s">
        <v>19</v>
      </c>
      <c r="AA83" s="7">
        <v>-0.003030085412423113</v>
      </c>
      <c r="AC83" s="7" t="s">
        <v>19</v>
      </c>
      <c r="AD83" s="7" t="s">
        <v>97</v>
      </c>
    </row>
    <row r="84" spans="2:30" ht="12">
      <c r="B84" s="70" t="s">
        <v>78</v>
      </c>
      <c r="C84" s="7" t="s">
        <v>78</v>
      </c>
      <c r="D84" s="7">
        <v>0.5486378132318366</v>
      </c>
      <c r="E84" s="7">
        <v>-4</v>
      </c>
      <c r="F84" s="7">
        <f t="shared" si="0"/>
        <v>-4.548637813231837</v>
      </c>
      <c r="M84" s="72">
        <v>-15</v>
      </c>
      <c r="N84" s="75">
        <f t="shared" si="1"/>
        <v>-5.836734969520197</v>
      </c>
      <c r="O84" s="72" t="s">
        <v>98</v>
      </c>
      <c r="P84" s="72">
        <v>52.16787589</v>
      </c>
      <c r="Q84" s="74" t="s">
        <v>119</v>
      </c>
      <c r="R84" s="73" t="s">
        <v>120</v>
      </c>
      <c r="S84" s="73" t="s">
        <v>121</v>
      </c>
      <c r="T84" s="72" t="s">
        <v>109</v>
      </c>
      <c r="U84" s="7">
        <v>55.40151552</v>
      </c>
      <c r="V84" s="7" t="s">
        <v>122</v>
      </c>
      <c r="W84" s="7">
        <f t="shared" si="2"/>
        <v>3.233639629999999</v>
      </c>
      <c r="Y84" s="7">
        <v>27</v>
      </c>
      <c r="Z84" s="7" t="s">
        <v>11</v>
      </c>
      <c r="AA84" s="7">
        <v>0.1190778431912959</v>
      </c>
      <c r="AC84" s="7" t="s">
        <v>11</v>
      </c>
      <c r="AD84" s="7" t="s">
        <v>73</v>
      </c>
    </row>
    <row r="85" spans="2:30" ht="12">
      <c r="B85" s="70" t="s">
        <v>75</v>
      </c>
      <c r="C85" s="7" t="s">
        <v>75</v>
      </c>
      <c r="D85" s="7">
        <v>11.84269699164818</v>
      </c>
      <c r="E85" s="7">
        <v>-1</v>
      </c>
      <c r="F85" s="7">
        <f t="shared" si="0"/>
        <v>-12.84269699164818</v>
      </c>
      <c r="M85" s="72">
        <v>-8</v>
      </c>
      <c r="N85" s="75">
        <f t="shared" si="1"/>
        <v>-3.7468646466457227</v>
      </c>
      <c r="O85" s="72" t="s">
        <v>99</v>
      </c>
      <c r="P85" s="72">
        <v>61.68983664</v>
      </c>
      <c r="Q85" s="74" t="s">
        <v>119</v>
      </c>
      <c r="R85" s="73" t="s">
        <v>120</v>
      </c>
      <c r="S85" s="73" t="s">
        <v>121</v>
      </c>
      <c r="T85" s="72" t="s">
        <v>109</v>
      </c>
      <c r="U85" s="7">
        <v>64.09124899</v>
      </c>
      <c r="V85" s="7" t="s">
        <v>122</v>
      </c>
      <c r="W85" s="7">
        <f t="shared" si="2"/>
        <v>2.401412349999994</v>
      </c>
      <c r="Y85" s="7">
        <v>28</v>
      </c>
      <c r="Z85" s="7" t="s">
        <v>4</v>
      </c>
      <c r="AA85" s="7">
        <v>0.22025558742737292</v>
      </c>
      <c r="AC85" s="7" t="s">
        <v>4</v>
      </c>
      <c r="AD85" s="7" t="s">
        <v>68</v>
      </c>
    </row>
    <row r="86" spans="3:30" ht="12">
      <c r="C86" s="65"/>
      <c r="E86" s="70"/>
      <c r="F86" s="70"/>
      <c r="M86" s="72">
        <v>-8</v>
      </c>
      <c r="N86" s="75">
        <f t="shared" si="1"/>
        <v>-10.883272524496698</v>
      </c>
      <c r="O86" s="72" t="s">
        <v>101</v>
      </c>
      <c r="P86" s="72">
        <v>271.3094972</v>
      </c>
      <c r="Q86" s="74" t="s">
        <v>119</v>
      </c>
      <c r="R86" s="73" t="s">
        <v>120</v>
      </c>
      <c r="S86" s="73" t="s">
        <v>121</v>
      </c>
      <c r="T86" s="72" t="s">
        <v>109</v>
      </c>
      <c r="U86" s="7">
        <v>304.4428413</v>
      </c>
      <c r="V86" s="7" t="s">
        <v>122</v>
      </c>
      <c r="W86" s="7">
        <f t="shared" si="2"/>
        <v>33.13334409999999</v>
      </c>
      <c r="Y86" s="7">
        <v>29</v>
      </c>
      <c r="Z86" s="7" t="s">
        <v>20</v>
      </c>
      <c r="AA86" s="7">
        <v>0.44790783826270203</v>
      </c>
      <c r="AC86" s="7" t="s">
        <v>20</v>
      </c>
      <c r="AD86" s="7" t="s">
        <v>79</v>
      </c>
    </row>
    <row r="87" spans="2:35" ht="24">
      <c r="B87" s="77" t="s">
        <v>99</v>
      </c>
      <c r="C87" s="7" t="s">
        <v>99</v>
      </c>
      <c r="D87" s="7">
        <v>-3.7468646466457227</v>
      </c>
      <c r="E87" s="7">
        <v>-8</v>
      </c>
      <c r="F87" s="7">
        <f>+E87-D87</f>
        <v>-4.253135353354278</v>
      </c>
      <c r="M87" s="72">
        <v>-1</v>
      </c>
      <c r="N87" s="75">
        <f t="shared" si="1"/>
        <v>11.84269699164818</v>
      </c>
      <c r="O87" s="72" t="s">
        <v>75</v>
      </c>
      <c r="P87" s="72">
        <v>11.303305</v>
      </c>
      <c r="Q87" s="74" t="s">
        <v>119</v>
      </c>
      <c r="R87" s="73" t="s">
        <v>120</v>
      </c>
      <c r="S87" s="73" t="s">
        <v>121</v>
      </c>
      <c r="T87" s="72" t="s">
        <v>109</v>
      </c>
      <c r="U87" s="7">
        <v>10.106431</v>
      </c>
      <c r="V87" s="7" t="s">
        <v>122</v>
      </c>
      <c r="W87" s="7">
        <f t="shared" si="2"/>
        <v>-1.1968739999999993</v>
      </c>
      <c r="Y87" s="7">
        <v>30</v>
      </c>
      <c r="Z87" s="7" t="s">
        <v>18</v>
      </c>
      <c r="AA87" s="7">
        <v>0.5486378132318366</v>
      </c>
      <c r="AC87" s="7" t="s">
        <v>18</v>
      </c>
      <c r="AD87" s="7" t="s">
        <v>78</v>
      </c>
      <c r="AH87" s="7" t="s">
        <v>55</v>
      </c>
      <c r="AI87" s="7" t="s">
        <v>100</v>
      </c>
    </row>
    <row r="88" spans="2:30" ht="12">
      <c r="B88" s="76" t="s">
        <v>91</v>
      </c>
      <c r="C88" s="7" t="s">
        <v>91</v>
      </c>
      <c r="D88" s="7">
        <v>-0.9568713332063461</v>
      </c>
      <c r="E88" s="7">
        <v>-8</v>
      </c>
      <c r="F88" s="7">
        <f>+E88-D88</f>
        <v>-7.043128666793654</v>
      </c>
      <c r="M88" s="72">
        <v>-4</v>
      </c>
      <c r="N88" s="75">
        <f t="shared" si="1"/>
        <v>-1.1859563832893312</v>
      </c>
      <c r="O88" s="72" t="s">
        <v>89</v>
      </c>
      <c r="P88" s="72">
        <v>1.585523974</v>
      </c>
      <c r="Q88" s="74" t="s">
        <v>119</v>
      </c>
      <c r="R88" s="73" t="s">
        <v>120</v>
      </c>
      <c r="S88" s="73" t="s">
        <v>121</v>
      </c>
      <c r="T88" s="72" t="s">
        <v>109</v>
      </c>
      <c r="U88" s="7">
        <v>1.604553276</v>
      </c>
      <c r="V88" s="7" t="s">
        <v>122</v>
      </c>
      <c r="W88" s="7">
        <f t="shared" si="2"/>
        <v>0.01902930200000008</v>
      </c>
      <c r="Y88" s="7">
        <v>31</v>
      </c>
      <c r="Z88" s="7" t="s">
        <v>15</v>
      </c>
      <c r="AA88" s="7">
        <v>11.84269699164818</v>
      </c>
      <c r="AC88" s="7" t="s">
        <v>15</v>
      </c>
      <c r="AD88" s="7" t="s">
        <v>75</v>
      </c>
    </row>
    <row r="89" spans="3:6" ht="12">
      <c r="C89" s="65"/>
      <c r="E89" s="70"/>
      <c r="F89" s="70"/>
    </row>
    <row r="90" spans="3:6" ht="12">
      <c r="C90" s="59"/>
      <c r="E90" s="70"/>
      <c r="F90" s="70"/>
    </row>
    <row r="91" spans="2:6" ht="12">
      <c r="B91" s="10"/>
      <c r="C91" s="59"/>
      <c r="E91" s="70"/>
      <c r="F91" s="70"/>
    </row>
  </sheetData>
  <autoFilter ref="Y56:AD56">
    <sortState ref="Y57:AD91">
      <sortCondition sortBy="value" ref="Y57:Y91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 Miroslav (ESTAT)</dc:creator>
  <cp:keywords/>
  <dc:description/>
  <cp:lastModifiedBy>HELMINGER William</cp:lastModifiedBy>
  <dcterms:created xsi:type="dcterms:W3CDTF">2013-07-26T07:18:27Z</dcterms:created>
  <dcterms:modified xsi:type="dcterms:W3CDTF">2016-01-20T08:43:34Z</dcterms:modified>
  <cp:category/>
  <cp:version/>
  <cp:contentType/>
  <cp:contentStatus/>
</cp:coreProperties>
</file>