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B Publications\P 2024 SE National accounts\5 Loaded\Supply_and_use_statistics_NA2024\"/>
    </mc:Choice>
  </mc:AlternateContent>
  <xr:revisionPtr revIDLastSave="0" documentId="13_ncr:1_{DEFF3781-0334-43AC-882D-AAAA9D558C37}" xr6:coauthVersionLast="47" xr6:coauthVersionMax="47" xr10:uidLastSave="{00000000-0000-0000-0000-000000000000}"/>
  <bookViews>
    <workbookView xWindow="-28920" yWindow="-120" windowWidth="29040" windowHeight="15840" tabRatio="918" xr2:uid="{00000000-000D-0000-FFFF-FFFF00000000}"/>
  </bookViews>
  <sheets>
    <sheet name="Figure 1" sheetId="101" r:id="rId1"/>
    <sheet name="Figure 2" sheetId="102" r:id="rId2"/>
    <sheet name="Figure 3" sheetId="103" r:id="rId3"/>
    <sheet name="Table 1" sheetId="108" r:id="rId4"/>
    <sheet name="Table 2" sheetId="104" r:id="rId5"/>
    <sheet name="Table 3" sheetId="105" r:id="rId6"/>
    <sheet name="Table 4" sheetId="107" r:id="rId7"/>
  </sheets>
  <calcPr calcId="191029"/>
  <extLst>
    <ext xmlns:x15="http://schemas.microsoft.com/office/spreadsheetml/2010/11/main" uri="{FCE2AD5D-F65C-4FA6-A056-5C36A1767C68}">
      <x15:dataModel>
        <x15:modelTables>
          <x15:modelTable id="BulkList_31533b2d-753e-45a0-9ddf-00d7e84ef336" name="BulkList" connection="Query - BulkLis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05" l="1"/>
  <c r="O22" i="105"/>
  <c r="O24" i="105" s="1"/>
  <c r="N22" i="105"/>
  <c r="N24" i="105" s="1"/>
  <c r="M22" i="105"/>
  <c r="M24" i="105" s="1"/>
  <c r="L22" i="105"/>
  <c r="L24" i="105" s="1"/>
  <c r="K22" i="105"/>
  <c r="K24" i="105" s="1"/>
  <c r="J22" i="105"/>
  <c r="J24" i="105" s="1"/>
  <c r="I22" i="105"/>
  <c r="I24" i="105" s="1"/>
  <c r="H22" i="105"/>
  <c r="H24" i="105" s="1"/>
  <c r="G22" i="105"/>
  <c r="G24" i="105" s="1"/>
  <c r="F22" i="105"/>
  <c r="F24" i="105" s="1"/>
  <c r="E22" i="105"/>
  <c r="E24" i="105" s="1"/>
  <c r="D21" i="105"/>
  <c r="P21" i="105" s="1"/>
  <c r="D20" i="105"/>
  <c r="P20" i="105" s="1"/>
  <c r="D19" i="105"/>
  <c r="P19" i="105" s="1"/>
  <c r="D18" i="105"/>
  <c r="P18" i="105" s="1"/>
  <c r="D17" i="105"/>
  <c r="P17" i="105" s="1"/>
  <c r="D16" i="105"/>
  <c r="P16" i="105" s="1"/>
  <c r="D15" i="105"/>
  <c r="P15" i="105" s="1"/>
  <c r="D14" i="105"/>
  <c r="D13" i="105"/>
  <c r="P13" i="105" s="1"/>
  <c r="D12" i="105"/>
  <c r="P12" i="105" s="1"/>
  <c r="N22" i="104"/>
  <c r="M22" i="104"/>
  <c r="L22" i="104"/>
  <c r="K22" i="104"/>
  <c r="J22" i="104"/>
  <c r="I22" i="104"/>
  <c r="H22" i="104"/>
  <c r="G22" i="104"/>
  <c r="F22" i="104"/>
  <c r="E22" i="104"/>
  <c r="D21" i="104"/>
  <c r="P21" i="104" s="1"/>
  <c r="D20" i="104"/>
  <c r="P20" i="104" s="1"/>
  <c r="D19" i="104"/>
  <c r="P19" i="104" s="1"/>
  <c r="D18" i="104"/>
  <c r="P18" i="104" s="1"/>
  <c r="D17" i="104"/>
  <c r="P17" i="104" s="1"/>
  <c r="D16" i="104"/>
  <c r="P16" i="104" s="1"/>
  <c r="D15" i="104"/>
  <c r="P15" i="104" s="1"/>
  <c r="D14" i="104"/>
  <c r="P14" i="104" s="1"/>
  <c r="D13" i="104"/>
  <c r="P13" i="104" s="1"/>
  <c r="D12" i="104"/>
  <c r="P12" i="104" s="1"/>
  <c r="O22" i="104"/>
  <c r="D22" i="105" l="1"/>
  <c r="P22" i="105" s="1"/>
  <c r="P14" i="105"/>
  <c r="P22" i="104"/>
  <c r="D24" i="105" l="1"/>
  <c r="F25" i="108"/>
  <c r="G25" i="108"/>
  <c r="E25" i="108"/>
  <c r="F21" i="108"/>
  <c r="G21" i="108"/>
  <c r="E21" i="108"/>
  <c r="F18" i="108"/>
  <c r="G18" i="108"/>
  <c r="E18" i="108"/>
  <c r="G23" i="108" l="1"/>
  <c r="F23" i="108"/>
  <c r="E23" i="10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9965AE7-69F5-428E-A272-892F870E1DD7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4d4c0c3f-cc7c-418f-8298-b0b70b6997f1"/>
      </ext>
    </extLst>
  </connection>
  <connection id="2" xr16:uid="{BFDDC71E-B406-49BB-B155-79565AB25602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4E918450-B895-4634-BFF0-A84B6C51FCC7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<sst xmlns="http://schemas.openxmlformats.org/spreadsheetml/2006/main" count="193" uniqueCount="107">
  <si>
    <t>Domestic production</t>
  </si>
  <si>
    <t>Intermediate consumption</t>
  </si>
  <si>
    <t>Gross capital formation</t>
  </si>
  <si>
    <t>Exports</t>
  </si>
  <si>
    <t>Construction</t>
  </si>
  <si>
    <t>Real estate activities</t>
  </si>
  <si>
    <t>Industry</t>
  </si>
  <si>
    <t>Information and communication services</t>
  </si>
  <si>
    <t>CPA product sections</t>
  </si>
  <si>
    <t>Industrial products</t>
  </si>
  <si>
    <t>Constructions and construction works</t>
  </si>
  <si>
    <t>Financial and insurance services</t>
  </si>
  <si>
    <t>Real estate services</t>
  </si>
  <si>
    <t>Business services</t>
  </si>
  <si>
    <t>Agricultural, forestry and fishing products</t>
  </si>
  <si>
    <t>Arts, entertainment; other services</t>
  </si>
  <si>
    <t>All activities</t>
  </si>
  <si>
    <t>All products</t>
  </si>
  <si>
    <t>Distributive trades, transport, accommodation and food services</t>
  </si>
  <si>
    <t>Arts, entertainment;
other services</t>
  </si>
  <si>
    <t>EU</t>
  </si>
  <si>
    <t>Distributive trades,
transport, accommodation
and food services</t>
  </si>
  <si>
    <t>Financial and
insurance activities</t>
  </si>
  <si>
    <t>Agriculture, forestry
and fishing</t>
  </si>
  <si>
    <t>Statistics Explained</t>
  </si>
  <si>
    <t>Final consumption expenditure</t>
  </si>
  <si>
    <t>Producing activities (NACE sections)</t>
  </si>
  <si>
    <t>Exports of goods and services</t>
  </si>
  <si>
    <t>Taxes less subsidies on products</t>
  </si>
  <si>
    <t>Other taxes less subsidies on production</t>
  </si>
  <si>
    <r>
      <t>Source:</t>
    </r>
    <r>
      <rPr>
        <sz val="10"/>
        <rFont val="Arial"/>
        <family val="2"/>
      </rPr>
      <t xml:space="preserve"> Eurostat (online data code: naio_10_cp15)</t>
    </r>
  </si>
  <si>
    <r>
      <t>Source:</t>
    </r>
    <r>
      <rPr>
        <sz val="10"/>
        <rFont val="Arial"/>
        <family val="2"/>
      </rPr>
      <t xml:space="preserve"> Eurostat (online data code: naio_10_cp1610)</t>
    </r>
  </si>
  <si>
    <t>Gross fixed capital formation</t>
  </si>
  <si>
    <t>Gross value added</t>
  </si>
  <si>
    <t>Compensation of employees</t>
  </si>
  <si>
    <t>Gross operating surplus and mixed income</t>
  </si>
  <si>
    <t>Note: shaded cells show the production of a particular CPA product section (or sections) that is produced by the activity typically associated with the production of those products.</t>
  </si>
  <si>
    <t>(€ billion)</t>
  </si>
  <si>
    <t>Note: the y-axis has been cut to focus on the interval 88–94%.</t>
  </si>
  <si>
    <t>Euro area</t>
  </si>
  <si>
    <t>(%)</t>
  </si>
  <si>
    <t>Change 2021–22</t>
  </si>
  <si>
    <t>X</t>
  </si>
  <si>
    <t>1. Domestic production</t>
  </si>
  <si>
    <t>2. Imports of goods and services</t>
  </si>
  <si>
    <t>3. Total supply</t>
  </si>
  <si>
    <t>4. Intermediate consumption</t>
  </si>
  <si>
    <t>5. Final consumption expenditure of households</t>
  </si>
  <si>
    <t>6. Final consumption expenditure of government</t>
  </si>
  <si>
    <t>7. Final consumption expenditure of NPISH</t>
  </si>
  <si>
    <t>9. Gross fixed capital formation</t>
  </si>
  <si>
    <t>11. Gross capital formation</t>
  </si>
  <si>
    <t>12. Exports of goods and services</t>
  </si>
  <si>
    <t>13. Total use</t>
  </si>
  <si>
    <t>14. Taxes less subsidies on products</t>
  </si>
  <si>
    <t xml:space="preserve">15. Gross value added </t>
  </si>
  <si>
    <t>16. Compensation of employees</t>
  </si>
  <si>
    <t>17. Gross operating surplus and mixed income</t>
  </si>
  <si>
    <t>18. Other taxes less subsidies on production</t>
  </si>
  <si>
    <t>Total supply at 
basic prices</t>
  </si>
  <si>
    <t>Imports of goods
and services</t>
  </si>
  <si>
    <t>Information and
communication services</t>
  </si>
  <si>
    <t>Public administration, defence,
education, human health
and social work</t>
  </si>
  <si>
    <t>Distributive trades, transport, 
accommodation and food services</t>
  </si>
  <si>
    <t>Public administration, defence, education, 
human health &amp; social work</t>
  </si>
  <si>
    <t>of which, domestic</t>
  </si>
  <si>
    <t>of which, imports</t>
  </si>
  <si>
    <t>10. Changes in inventories and acquisitions less disposals of valuables</t>
  </si>
  <si>
    <t>Final consumption
expenditure by NPISH</t>
  </si>
  <si>
    <t>Public administration, defence,
education, human health &amp; social work</t>
  </si>
  <si>
    <t>Final consumption
expenditure by households</t>
  </si>
  <si>
    <t>Final consumption 
expenditure by government</t>
  </si>
  <si>
    <t>Changes in inventories and acquisitions less disposals of valuables</t>
  </si>
  <si>
    <t>All products (purchasers' prices)</t>
  </si>
  <si>
    <t>8. Final consumption expenditure</t>
  </si>
  <si>
    <t>Public administration, defence, education, human health and social work</t>
  </si>
  <si>
    <t>Total use</t>
  </si>
  <si>
    <t>= 1+2</t>
  </si>
  <si>
    <t>= 5+6+7</t>
  </si>
  <si>
    <t>= 9+10</t>
  </si>
  <si>
    <t>= 4+8+11+12</t>
  </si>
  <si>
    <t>= 1-4-14 = 16+17+18</t>
  </si>
  <si>
    <t>Table 3: Intermediate consumption analysed by 10 CPA product categories and 10 NACE sections, EU, 2022</t>
  </si>
  <si>
    <t>Table 4: Use table analysed by 10 CPA product categories and 10 NACE sections, EU, 2022</t>
  </si>
  <si>
    <t>naio_10_cp15</t>
  </si>
  <si>
    <t>https://ec.europa.eu/eurostat/databrowser/bookmark/94c886cc-78d0-4e16-80ac-6895ef57ab77?lang=en</t>
  </si>
  <si>
    <t>https://ec.europa.eu/eurostat/databrowser/bookmark/f178eedf-e93b-4653-b372-7906266d5d82?lang=en</t>
  </si>
  <si>
    <t>naio_10_cp1610</t>
  </si>
  <si>
    <t>Bookmark</t>
  </si>
  <si>
    <t>&lt; For text</t>
  </si>
  <si>
    <t>https://ec.europa.eu/eurostat/databrowser/bookmark/35a883ea-d76f-4975-a098-a70721c9bc5c?lang=en</t>
  </si>
  <si>
    <t>https://ec.europa.eu/eurostat/databrowser/bookmark/acf646d0-a133-48ce-95b5-5a1ed53e0f59?lang=en</t>
  </si>
  <si>
    <t>https://ec.europa.eu/eurostat/databrowser/bookmark/266f0645-b9ce-4044-9c68-ff1f5e8fa984?lang=en</t>
  </si>
  <si>
    <t>https://ec.europa.eu/eurostat/databrowser/bookmark/b36cf9e1-b4ed-404a-9743-be0791cf3b29?lang=en</t>
  </si>
  <si>
    <t>https://ec.europa.eu/eurostat/databrowser/bookmark/c2d29e5b-f1f0-49e4-a4be-b303ca65e913?lang=en</t>
  </si>
  <si>
    <t>Table 2: Supply table analysed by 10 CPA product categories and 10 NACE sections, EU, 2022</t>
  </si>
  <si>
    <t>Bookmarks</t>
  </si>
  <si>
    <t>Equation</t>
  </si>
  <si>
    <t>Figure 2: Distribution of total uses, EU, 2010–22</t>
  </si>
  <si>
    <t>Figure 3: Distribution of total uses, euro area, 2010–22</t>
  </si>
  <si>
    <t>Table 1: Synoptic view of supply and use components, EU, 2021 and 2022</t>
  </si>
  <si>
    <t>Figure 1: Domestic production as a share of total supply, 2010–22</t>
  </si>
  <si>
    <t>Supply and use statistics</t>
  </si>
  <si>
    <r>
      <t>Source:</t>
    </r>
    <r>
      <rPr>
        <sz val="10"/>
        <rFont val="Arial"/>
        <family val="2"/>
      </rPr>
      <t xml:space="preserve"> Eurostat (online data codes: naio_10_cp1610)</t>
    </r>
  </si>
  <si>
    <t>https://ec.europa.eu/eurostat/databrowser/bookmark/eecf527b-bca8-4965-936f-aaa6f504e0ea?lang=en</t>
  </si>
  <si>
    <t>https://ec.europa.eu/eurostat/databrowser/bookmark/0fa0a076-37d2-4060-920e-82a0a7c55608?lang=en</t>
  </si>
  <si>
    <r>
      <t>Source:</t>
    </r>
    <r>
      <rPr>
        <sz val="10"/>
        <rFont val="Arial"/>
        <family val="2"/>
      </rPr>
      <t xml:space="preserve"> Eurostat (online data codes: naio_10_cp15 and naio_10_cp1610)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</si>
</sst>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"/>
    <numFmt numFmtId="165" formatCode="#,##0.0"/>
    <numFmt numFmtId="166" formatCode="0.0000"/>
    <numFmt numFmtId="167" formatCode="0.000"/>
    <numFmt numFmtId="168" formatCode="#,##0.0_i"/>
    <numFmt numFmtId="169" formatCode="#,##0_i"/>
  </numFmts>
  <fonts count="15" x14ac:knownFonts="1">
    <font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14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6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u/>
      <sz val="9"/>
      <color theme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auto="1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thin">
        <color rgb="FF000000"/>
      </top>
      <bottom style="thin">
        <color indexed="64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/>
      <bottom style="thin">
        <color indexed="64"/>
      </bottom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/>
      <diagonal/>
    </border>
  </borders>
  <cellStyleXfs count="10">
    <xf numFmtId="0" fontId="0" fillId="0" borderId="0" applyNumberFormat="0" applyFill="0" applyBorder="0" applyProtection="0">
      <alignment vertical="center"/>
    </xf>
    <xf numFmtId="0" fontId="2" fillId="0" borderId="0"/>
    <xf numFmtId="0" fontId="1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2" fillId="0" borderId="0"/>
    <xf numFmtId="0" fontId="13" fillId="0" borderId="0" applyNumberFormat="0" applyFill="0" applyBorder="0" applyAlignment="0" applyProtection="0">
      <alignment vertical="center"/>
    </xf>
    <xf numFmtId="168" fontId="3" fillId="0" borderId="0" applyFill="0" applyBorder="0" applyProtection="0">
      <alignment horizontal="right" vertical="center"/>
    </xf>
  </cellStyleXfs>
  <cellXfs count="182">
    <xf numFmtId="0" fontId="0" fillId="0" borderId="0" xfId="0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164" fontId="5" fillId="0" borderId="0" xfId="0" applyNumberFormat="1" applyFont="1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164" fontId="8" fillId="0" borderId="0" xfId="0" applyNumberFormat="1" applyFont="1" applyFill="1" applyBorder="1">
      <alignment vertical="center"/>
    </xf>
    <xf numFmtId="0" fontId="5" fillId="2" borderId="11" xfId="0" applyFont="1" applyFill="1" applyBorder="1" applyAlignment="1">
      <alignment horizontal="center" textRotation="90" wrapText="1"/>
    </xf>
    <xf numFmtId="0" fontId="5" fillId="2" borderId="12" xfId="0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166" fontId="3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164" fontId="3" fillId="0" borderId="0" xfId="4" applyNumberFormat="1"/>
    <xf numFmtId="164" fontId="3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3" fontId="0" fillId="0" borderId="0" xfId="0" applyNumberFormat="1">
      <alignment vertical="center"/>
    </xf>
    <xf numFmtId="1" fontId="0" fillId="0" borderId="0" xfId="0" applyNumberFormat="1">
      <alignment vertical="center"/>
    </xf>
    <xf numFmtId="164" fontId="0" fillId="0" borderId="0" xfId="0" applyNumberFormat="1">
      <alignment vertical="center"/>
    </xf>
    <xf numFmtId="2" fontId="0" fillId="0" borderId="0" xfId="0" applyNumberFormat="1">
      <alignment vertical="center"/>
    </xf>
    <xf numFmtId="2" fontId="3" fillId="0" borderId="0" xfId="0" applyNumberFormat="1" applyFont="1" applyFill="1" applyBorder="1" applyAlignment="1">
      <alignment horizontal="left" vertical="center" wrapText="1"/>
    </xf>
    <xf numFmtId="167" fontId="3" fillId="0" borderId="0" xfId="0" applyNumberFormat="1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13" fillId="0" borderId="0" xfId="8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169" fontId="3" fillId="0" borderId="20" xfId="9" applyNumberFormat="1" applyFill="1" applyBorder="1">
      <alignment horizontal="right" vertical="center"/>
    </xf>
    <xf numFmtId="0" fontId="5" fillId="0" borderId="2" xfId="0" applyFont="1" applyFill="1" applyBorder="1" applyAlignment="1">
      <alignment horizontal="left" vertical="center" wrapText="1"/>
    </xf>
    <xf numFmtId="169" fontId="3" fillId="0" borderId="2" xfId="9" applyNumberFormat="1" applyFill="1" applyBorder="1">
      <alignment horizontal="right" vertical="center"/>
    </xf>
    <xf numFmtId="0" fontId="5" fillId="0" borderId="15" xfId="0" applyFont="1" applyFill="1" applyBorder="1" applyAlignment="1">
      <alignment horizontal="left" vertical="center" wrapText="1"/>
    </xf>
    <xf numFmtId="169" fontId="3" fillId="0" borderId="15" xfId="9" applyNumberFormat="1" applyFill="1" applyBorder="1">
      <alignment horizontal="right" vertical="center"/>
    </xf>
    <xf numFmtId="0" fontId="5" fillId="0" borderId="12" xfId="0" applyFont="1" applyFill="1" applyBorder="1" applyAlignment="1">
      <alignment horizontal="left" vertical="center" wrapText="1"/>
    </xf>
    <xf numFmtId="169" fontId="3" fillId="0" borderId="12" xfId="9" applyNumberFormat="1" applyFill="1" applyBorder="1">
      <alignment horizontal="right" vertical="center"/>
    </xf>
    <xf numFmtId="169" fontId="3" fillId="0" borderId="20" xfId="0" applyNumberFormat="1" applyFont="1" applyFill="1" applyBorder="1" applyAlignment="1">
      <alignment horizontal="right" vertical="center" wrapText="1"/>
    </xf>
    <xf numFmtId="169" fontId="3" fillId="0" borderId="2" xfId="0" applyNumberFormat="1" applyFont="1" applyFill="1" applyBorder="1" applyAlignment="1">
      <alignment horizontal="right" vertical="center" wrapText="1"/>
    </xf>
    <xf numFmtId="169" fontId="3" fillId="0" borderId="15" xfId="0" applyNumberFormat="1" applyFont="1" applyFill="1" applyBorder="1" applyAlignment="1">
      <alignment horizontal="right" vertical="center" wrapText="1"/>
    </xf>
    <xf numFmtId="169" fontId="3" fillId="0" borderId="12" xfId="0" applyNumberFormat="1" applyFont="1" applyFill="1" applyBorder="1" applyAlignment="1">
      <alignment horizontal="right" vertical="center" wrapText="1"/>
    </xf>
    <xf numFmtId="169" fontId="3" fillId="0" borderId="2" xfId="9" quotePrefix="1" applyNumberFormat="1" applyFill="1" applyBorder="1">
      <alignment horizontal="right" vertical="center"/>
    </xf>
    <xf numFmtId="169" fontId="0" fillId="0" borderId="0" xfId="0" applyNumberFormat="1" applyFill="1" applyBorder="1">
      <alignment vertical="center"/>
    </xf>
    <xf numFmtId="169" fontId="0" fillId="0" borderId="0" xfId="0" applyNumberFormat="1">
      <alignment vertical="center"/>
    </xf>
    <xf numFmtId="0" fontId="3" fillId="0" borderId="0" xfId="4"/>
    <xf numFmtId="0" fontId="5" fillId="0" borderId="12" xfId="0" applyFont="1" applyFill="1" applyBorder="1" applyAlignment="1">
      <alignment vertical="center" wrapText="1"/>
    </xf>
    <xf numFmtId="169" fontId="3" fillId="0" borderId="7" xfId="0" applyNumberFormat="1" applyFont="1" applyFill="1" applyBorder="1" applyAlignment="1">
      <alignment horizontal="right" vertical="center"/>
    </xf>
    <xf numFmtId="169" fontId="3" fillId="3" borderId="7" xfId="0" applyNumberFormat="1" applyFont="1" applyFill="1" applyBorder="1" applyAlignment="1">
      <alignment horizontal="right" vertical="center"/>
    </xf>
    <xf numFmtId="169" fontId="3" fillId="0" borderId="1" xfId="0" applyNumberFormat="1" applyFont="1" applyFill="1" applyBorder="1" applyAlignment="1">
      <alignment horizontal="right" vertical="center"/>
    </xf>
    <xf numFmtId="169" fontId="3" fillId="0" borderId="8" xfId="0" applyNumberFormat="1" applyFont="1" applyFill="1" applyBorder="1" applyAlignment="1">
      <alignment horizontal="right" vertical="center"/>
    </xf>
    <xf numFmtId="169" fontId="3" fillId="3" borderId="2" xfId="0" applyNumberFormat="1" applyFont="1" applyFill="1" applyBorder="1" applyAlignment="1">
      <alignment horizontal="right" vertical="center"/>
    </xf>
    <xf numFmtId="169" fontId="3" fillId="0" borderId="2" xfId="0" applyNumberFormat="1" applyFont="1" applyFill="1" applyBorder="1" applyAlignment="1">
      <alignment horizontal="right" vertical="center"/>
    </xf>
    <xf numFmtId="169" fontId="3" fillId="0" borderId="16" xfId="0" applyNumberFormat="1" applyFont="1" applyFill="1" applyBorder="1" applyAlignment="1">
      <alignment horizontal="right" vertical="center"/>
    </xf>
    <xf numFmtId="169" fontId="3" fillId="0" borderId="15" xfId="0" applyNumberFormat="1" applyFont="1" applyFill="1" applyBorder="1" applyAlignment="1">
      <alignment horizontal="right" vertical="center"/>
    </xf>
    <xf numFmtId="169" fontId="3" fillId="3" borderId="15" xfId="0" applyNumberFormat="1" applyFont="1" applyFill="1" applyBorder="1" applyAlignment="1">
      <alignment horizontal="right" vertical="center"/>
    </xf>
    <xf numFmtId="169" fontId="3" fillId="0" borderId="11" xfId="0" applyNumberFormat="1" applyFont="1" applyFill="1" applyBorder="1" applyAlignment="1">
      <alignment horizontal="right" vertical="center"/>
    </xf>
    <xf numFmtId="169" fontId="3" fillId="0" borderId="12" xfId="0" applyNumberFormat="1" applyFont="1" applyFill="1" applyBorder="1" applyAlignment="1">
      <alignment horizontal="right" vertical="center"/>
    </xf>
    <xf numFmtId="169" fontId="5" fillId="0" borderId="17" xfId="0" applyNumberFormat="1" applyFont="1" applyFill="1" applyBorder="1" applyAlignment="1">
      <alignment horizontal="right" vertical="center"/>
    </xf>
    <xf numFmtId="169" fontId="5" fillId="0" borderId="14" xfId="0" applyNumberFormat="1" applyFont="1" applyFill="1" applyBorder="1" applyAlignment="1">
      <alignment horizontal="right" vertical="center"/>
    </xf>
    <xf numFmtId="169" fontId="3" fillId="0" borderId="26" xfId="0" applyNumberFormat="1" applyFont="1" applyFill="1" applyBorder="1" applyAlignment="1">
      <alignment horizontal="right" vertical="center"/>
    </xf>
    <xf numFmtId="169" fontId="3" fillId="0" borderId="27" xfId="0" applyNumberFormat="1" applyFont="1" applyFill="1" applyBorder="1" applyAlignment="1">
      <alignment horizontal="right" vertical="center"/>
    </xf>
    <xf numFmtId="169" fontId="3" fillId="0" borderId="28" xfId="0" applyNumberFormat="1" applyFont="1" applyFill="1" applyBorder="1" applyAlignment="1">
      <alignment horizontal="right" vertical="center"/>
    </xf>
    <xf numFmtId="169" fontId="3" fillId="3" borderId="25" xfId="0" applyNumberFormat="1" applyFont="1" applyFill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9" xfId="0" applyFont="1" applyFill="1" applyBorder="1" applyAlignment="1">
      <alignment vertical="center" wrapText="1"/>
    </xf>
    <xf numFmtId="169" fontId="3" fillId="4" borderId="8" xfId="0" applyNumberFormat="1" applyFont="1" applyFill="1" applyBorder="1" applyAlignment="1">
      <alignment horizontal="right" vertical="center"/>
    </xf>
    <xf numFmtId="169" fontId="3" fillId="4" borderId="2" xfId="0" applyNumberFormat="1" applyFont="1" applyFill="1" applyBorder="1" applyAlignment="1">
      <alignment horizontal="right" vertical="center"/>
    </xf>
    <xf numFmtId="169" fontId="3" fillId="4" borderId="16" xfId="0" applyNumberFormat="1" applyFont="1" applyFill="1" applyBorder="1" applyAlignment="1">
      <alignment horizontal="right" vertical="center"/>
    </xf>
    <xf numFmtId="169" fontId="3" fillId="4" borderId="15" xfId="0" applyNumberFormat="1" applyFont="1" applyFill="1" applyBorder="1" applyAlignment="1">
      <alignment horizontal="right" vertical="center"/>
    </xf>
    <xf numFmtId="169" fontId="5" fillId="4" borderId="21" xfId="0" applyNumberFormat="1" applyFont="1" applyFill="1" applyBorder="1" applyAlignment="1">
      <alignment horizontal="right" vertical="center"/>
    </xf>
    <xf numFmtId="169" fontId="5" fillId="0" borderId="21" xfId="0" applyNumberFormat="1" applyFont="1" applyFill="1" applyBorder="1" applyAlignment="1">
      <alignment horizontal="right" vertical="center"/>
    </xf>
    <xf numFmtId="169" fontId="3" fillId="0" borderId="8" xfId="0" applyNumberFormat="1" applyFont="1" applyBorder="1" applyAlignment="1">
      <alignment horizontal="right" vertical="center"/>
    </xf>
    <xf numFmtId="169" fontId="3" fillId="0" borderId="10" xfId="0" applyNumberFormat="1" applyFont="1" applyBorder="1" applyAlignment="1">
      <alignment horizontal="right" vertical="center"/>
    </xf>
    <xf numFmtId="169" fontId="3" fillId="0" borderId="3" xfId="0" applyNumberFormat="1" applyFont="1" applyBorder="1" applyAlignment="1">
      <alignment horizontal="right" vertical="center"/>
    </xf>
    <xf numFmtId="169" fontId="3" fillId="0" borderId="2" xfId="0" applyNumberFormat="1" applyFont="1" applyBorder="1" applyAlignment="1">
      <alignment horizontal="right" vertical="center"/>
    </xf>
    <xf numFmtId="169" fontId="3" fillId="0" borderId="29" xfId="0" applyNumberFormat="1" applyFont="1" applyFill="1" applyBorder="1" applyAlignment="1">
      <alignment horizontal="right" vertical="center"/>
    </xf>
    <xf numFmtId="169" fontId="3" fillId="0" borderId="31" xfId="0" applyNumberFormat="1" applyFont="1" applyFill="1" applyBorder="1" applyAlignment="1">
      <alignment horizontal="right" vertical="center"/>
    </xf>
    <xf numFmtId="169" fontId="3" fillId="0" borderId="34" xfId="0" applyNumberFormat="1" applyFont="1" applyBorder="1" applyAlignment="1">
      <alignment horizontal="right" vertical="center"/>
    </xf>
    <xf numFmtId="169" fontId="5" fillId="4" borderId="33" xfId="0" applyNumberFormat="1" applyFont="1" applyFill="1" applyBorder="1" applyAlignment="1">
      <alignment horizontal="right" vertical="center"/>
    </xf>
    <xf numFmtId="169" fontId="5" fillId="4" borderId="19" xfId="0" applyNumberFormat="1" applyFont="1" applyFill="1" applyBorder="1" applyAlignment="1">
      <alignment horizontal="right" vertical="center"/>
    </xf>
    <xf numFmtId="165" fontId="0" fillId="0" borderId="0" xfId="0" applyNumberFormat="1" applyBorder="1">
      <alignment vertical="center"/>
    </xf>
    <xf numFmtId="169" fontId="5" fillId="0" borderId="18" xfId="0" applyNumberFormat="1" applyFont="1" applyFill="1" applyBorder="1" applyAlignment="1">
      <alignment horizontal="right" vertical="center"/>
    </xf>
    <xf numFmtId="169" fontId="5" fillId="0" borderId="35" xfId="0" applyNumberFormat="1" applyFont="1" applyFill="1" applyBorder="1" applyAlignment="1">
      <alignment horizontal="right" vertical="center"/>
    </xf>
    <xf numFmtId="169" fontId="5" fillId="4" borderId="36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right" vertical="center"/>
    </xf>
    <xf numFmtId="169" fontId="3" fillId="0" borderId="31" xfId="0" applyNumberFormat="1" applyFont="1" applyBorder="1" applyAlignment="1">
      <alignment horizontal="right" vertical="center"/>
    </xf>
    <xf numFmtId="169" fontId="3" fillId="0" borderId="32" xfId="0" applyNumberFormat="1" applyFont="1" applyBorder="1" applyAlignment="1">
      <alignment horizontal="right" vertical="center"/>
    </xf>
    <xf numFmtId="169" fontId="3" fillId="0" borderId="15" xfId="0" applyNumberFormat="1" applyFont="1" applyBorder="1" applyAlignment="1">
      <alignment horizontal="right" vertical="center"/>
    </xf>
    <xf numFmtId="169" fontId="3" fillId="0" borderId="16" xfId="0" applyNumberFormat="1" applyFont="1" applyBorder="1" applyAlignment="1">
      <alignment horizontal="right" vertical="center"/>
    </xf>
    <xf numFmtId="169" fontId="5" fillId="0" borderId="19" xfId="0" applyNumberFormat="1" applyFont="1" applyBorder="1" applyAlignment="1">
      <alignment horizontal="right" vertical="center"/>
    </xf>
    <xf numFmtId="169" fontId="3" fillId="0" borderId="12" xfId="0" applyNumberFormat="1" applyFont="1" applyBorder="1" applyAlignment="1">
      <alignment horizontal="right" vertical="center"/>
    </xf>
    <xf numFmtId="164" fontId="0" fillId="0" borderId="0" xfId="0" applyNumberFormat="1" applyBorder="1">
      <alignment vertical="center"/>
    </xf>
    <xf numFmtId="169" fontId="3" fillId="0" borderId="27" xfId="0" applyNumberFormat="1" applyFont="1" applyBorder="1" applyAlignment="1">
      <alignment horizontal="right" vertical="center"/>
    </xf>
    <xf numFmtId="169" fontId="3" fillId="0" borderId="26" xfId="0" applyNumberFormat="1" applyFont="1" applyBorder="1" applyAlignment="1">
      <alignment horizontal="right" vertical="center"/>
    </xf>
    <xf numFmtId="169" fontId="3" fillId="0" borderId="28" xfId="0" applyNumberFormat="1" applyFont="1" applyBorder="1" applyAlignment="1">
      <alignment horizontal="right" vertical="center"/>
    </xf>
    <xf numFmtId="169" fontId="3" fillId="0" borderId="25" xfId="0" applyNumberFormat="1" applyFont="1" applyBorder="1" applyAlignment="1">
      <alignment horizontal="right" vertical="center"/>
    </xf>
    <xf numFmtId="169" fontId="5" fillId="0" borderId="38" xfId="0" applyNumberFormat="1" applyFont="1" applyFill="1" applyBorder="1" applyAlignment="1">
      <alignment horizontal="right" vertical="center"/>
    </xf>
    <xf numFmtId="168" fontId="0" fillId="0" borderId="0" xfId="0" applyNumberFormat="1" applyFill="1" applyBorder="1">
      <alignment vertical="center"/>
    </xf>
    <xf numFmtId="3" fontId="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ill="1" applyBorder="1">
      <alignment vertical="center"/>
    </xf>
    <xf numFmtId="169" fontId="3" fillId="0" borderId="22" xfId="0" applyNumberFormat="1" applyFont="1" applyFill="1" applyBorder="1" applyAlignment="1">
      <alignment horizontal="right" vertical="center"/>
    </xf>
    <xf numFmtId="169" fontId="3" fillId="0" borderId="4" xfId="0" applyNumberFormat="1" applyFont="1" applyBorder="1" applyAlignment="1">
      <alignment horizontal="right" vertical="center"/>
    </xf>
    <xf numFmtId="169" fontId="3" fillId="0" borderId="9" xfId="0" applyNumberFormat="1" applyFont="1" applyFill="1" applyBorder="1" applyAlignment="1">
      <alignment horizontal="right" vertical="center"/>
    </xf>
    <xf numFmtId="169" fontId="3" fillId="0" borderId="0" xfId="0" applyNumberFormat="1" applyFont="1" applyBorder="1" applyAlignment="1">
      <alignment horizontal="right" vertical="center"/>
    </xf>
    <xf numFmtId="169" fontId="3" fillId="0" borderId="9" xfId="0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textRotation="90" wrapText="1"/>
    </xf>
    <xf numFmtId="0" fontId="5" fillId="2" borderId="5" xfId="0" applyFont="1" applyFill="1" applyBorder="1" applyAlignment="1">
      <alignment horizontal="left"/>
    </xf>
    <xf numFmtId="0" fontId="14" fillId="0" borderId="0" xfId="0" applyFont="1">
      <alignment vertical="center"/>
    </xf>
    <xf numFmtId="169" fontId="3" fillId="0" borderId="29" xfId="0" applyNumberFormat="1" applyFont="1" applyFill="1" applyBorder="1" applyAlignment="1">
      <alignment horizontal="right" vertical="center" wrapText="1"/>
    </xf>
    <xf numFmtId="169" fontId="3" fillId="0" borderId="1" xfId="0" applyNumberFormat="1" applyFont="1" applyFill="1" applyBorder="1" applyAlignment="1">
      <alignment horizontal="right" vertical="center" wrapText="1"/>
    </xf>
    <xf numFmtId="169" fontId="3" fillId="0" borderId="26" xfId="0" applyNumberFormat="1" applyFont="1" applyFill="1" applyBorder="1" applyAlignment="1">
      <alignment horizontal="right" vertical="center" wrapText="1"/>
    </xf>
    <xf numFmtId="169" fontId="3" fillId="4" borderId="7" xfId="0" applyNumberFormat="1" applyFont="1" applyFill="1" applyBorder="1" applyAlignment="1">
      <alignment horizontal="right" vertical="center"/>
    </xf>
    <xf numFmtId="169" fontId="3" fillId="4" borderId="1" xfId="0" applyNumberFormat="1" applyFont="1" applyFill="1" applyBorder="1" applyAlignment="1">
      <alignment horizontal="right" vertical="center"/>
    </xf>
    <xf numFmtId="169" fontId="3" fillId="4" borderId="26" xfId="0" applyNumberFormat="1" applyFont="1" applyFill="1" applyBorder="1" applyAlignment="1">
      <alignment horizontal="right" vertical="center"/>
    </xf>
    <xf numFmtId="169" fontId="3" fillId="0" borderId="31" xfId="0" applyNumberFormat="1" applyFont="1" applyFill="1" applyBorder="1" applyAlignment="1">
      <alignment horizontal="right" vertical="center" wrapText="1"/>
    </xf>
    <xf numFmtId="169" fontId="3" fillId="0" borderId="27" xfId="0" applyNumberFormat="1" applyFont="1" applyFill="1" applyBorder="1" applyAlignment="1">
      <alignment horizontal="right" vertical="center" wrapText="1"/>
    </xf>
    <xf numFmtId="169" fontId="3" fillId="4" borderId="27" xfId="0" applyNumberFormat="1" applyFont="1" applyFill="1" applyBorder="1" applyAlignment="1">
      <alignment horizontal="right" vertical="center"/>
    </xf>
    <xf numFmtId="169" fontId="3" fillId="0" borderId="30" xfId="0" applyNumberFormat="1" applyFont="1" applyFill="1" applyBorder="1" applyAlignment="1">
      <alignment horizontal="right" vertical="center" wrapText="1"/>
    </xf>
    <xf numFmtId="169" fontId="3" fillId="0" borderId="0" xfId="0" applyNumberFormat="1" applyFont="1" applyFill="1" applyBorder="1" applyAlignment="1">
      <alignment horizontal="right" vertical="center" wrapText="1"/>
    </xf>
    <xf numFmtId="169" fontId="3" fillId="0" borderId="37" xfId="0" applyNumberFormat="1" applyFont="1" applyFill="1" applyBorder="1" applyAlignment="1">
      <alignment horizontal="right" vertical="center" wrapText="1"/>
    </xf>
    <xf numFmtId="169" fontId="3" fillId="4" borderId="9" xfId="0" applyNumberFormat="1" applyFont="1" applyFill="1" applyBorder="1" applyAlignment="1">
      <alignment horizontal="right" vertical="center"/>
    </xf>
    <xf numFmtId="169" fontId="3" fillId="4" borderId="0" xfId="0" applyNumberFormat="1" applyFont="1" applyFill="1" applyBorder="1" applyAlignment="1">
      <alignment horizontal="right" vertical="center"/>
    </xf>
    <xf numFmtId="169" fontId="3" fillId="4" borderId="37" xfId="0" applyNumberFormat="1" applyFont="1" applyFill="1" applyBorder="1" applyAlignment="1">
      <alignment horizontal="right" vertical="center"/>
    </xf>
    <xf numFmtId="169" fontId="3" fillId="0" borderId="32" xfId="0" applyNumberFormat="1" applyFont="1" applyFill="1" applyBorder="1" applyAlignment="1">
      <alignment horizontal="right" vertical="center" wrapText="1"/>
    </xf>
    <xf numFmtId="169" fontId="3" fillId="0" borderId="28" xfId="0" applyNumberFormat="1" applyFont="1" applyFill="1" applyBorder="1" applyAlignment="1">
      <alignment horizontal="right" vertical="center" wrapText="1"/>
    </xf>
    <xf numFmtId="169" fontId="3" fillId="4" borderId="28" xfId="0" applyNumberFormat="1" applyFont="1" applyFill="1" applyBorder="1" applyAlignment="1">
      <alignment horizontal="right" vertical="center"/>
    </xf>
    <xf numFmtId="169" fontId="5" fillId="0" borderId="33" xfId="0" applyNumberFormat="1" applyFont="1" applyFill="1" applyBorder="1" applyAlignment="1">
      <alignment horizontal="right" vertical="center" wrapText="1"/>
    </xf>
    <xf numFmtId="169" fontId="5" fillId="0" borderId="19" xfId="0" applyNumberFormat="1" applyFont="1" applyFill="1" applyBorder="1" applyAlignment="1">
      <alignment horizontal="right" vertical="center" wrapText="1"/>
    </xf>
    <xf numFmtId="169" fontId="5" fillId="0" borderId="36" xfId="0" applyNumberFormat="1" applyFont="1" applyFill="1" applyBorder="1" applyAlignment="1">
      <alignment horizontal="right" vertical="center" wrapText="1"/>
    </xf>
    <xf numFmtId="169" fontId="3" fillId="0" borderId="40" xfId="0" applyNumberFormat="1" applyFont="1" applyFill="1" applyBorder="1" applyAlignment="1">
      <alignment horizontal="right" vertical="center" wrapText="1"/>
    </xf>
    <xf numFmtId="169" fontId="3" fillId="0" borderId="25" xfId="0" applyNumberFormat="1" applyFont="1" applyFill="1" applyBorder="1" applyAlignment="1">
      <alignment horizontal="right" vertical="center" wrapText="1"/>
    </xf>
    <xf numFmtId="169" fontId="3" fillId="4" borderId="12" xfId="0" applyNumberFormat="1" applyFont="1" applyFill="1" applyBorder="1" applyAlignment="1">
      <alignment horizontal="right" vertical="center"/>
    </xf>
    <xf numFmtId="169" fontId="3" fillId="4" borderId="25" xfId="0" applyNumberFormat="1" applyFont="1" applyFill="1" applyBorder="1" applyAlignment="1">
      <alignment horizontal="right" vertical="center"/>
    </xf>
    <xf numFmtId="169" fontId="3" fillId="4" borderId="11" xfId="0" applyNumberFormat="1" applyFont="1" applyFill="1" applyBorder="1" applyAlignment="1">
      <alignment horizontal="right" vertical="center"/>
    </xf>
    <xf numFmtId="169" fontId="12" fillId="0" borderId="0" xfId="0" applyNumberFormat="1" applyFont="1" applyFill="1" applyBorder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3" fillId="0" borderId="7" xfId="0" applyNumberFormat="1" applyFont="1" applyFill="1" applyBorder="1" applyAlignment="1">
      <alignment horizontal="right" vertical="center" wrapText="1"/>
    </xf>
    <xf numFmtId="169" fontId="3" fillId="0" borderId="8" xfId="0" applyNumberFormat="1" applyFont="1" applyFill="1" applyBorder="1" applyAlignment="1">
      <alignment horizontal="right" vertical="center" wrapText="1"/>
    </xf>
    <xf numFmtId="169" fontId="11" fillId="0" borderId="0" xfId="0" applyNumberFormat="1" applyFont="1" applyFill="1" applyBorder="1" applyAlignment="1">
      <alignment horizontal="right" vertical="center"/>
    </xf>
    <xf numFmtId="169" fontId="3" fillId="0" borderId="11" xfId="0" applyNumberFormat="1" applyFont="1" applyFill="1" applyBorder="1" applyAlignment="1">
      <alignment horizontal="right" vertical="center" wrapText="1"/>
    </xf>
    <xf numFmtId="168" fontId="5" fillId="0" borderId="0" xfId="0" applyNumberFormat="1" applyFont="1" applyFill="1" applyBorder="1" applyAlignment="1">
      <alignment horizontal="right" vertical="center"/>
    </xf>
    <xf numFmtId="169" fontId="12" fillId="0" borderId="22" xfId="0" applyNumberFormat="1" applyFont="1" applyFill="1" applyBorder="1" applyAlignment="1">
      <alignment horizontal="right" vertical="center"/>
    </xf>
    <xf numFmtId="169" fontId="12" fillId="0" borderId="9" xfId="0" applyNumberFormat="1" applyFont="1" applyFill="1" applyBorder="1" applyAlignment="1">
      <alignment horizontal="right" vertical="center"/>
    </xf>
    <xf numFmtId="169" fontId="11" fillId="0" borderId="9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textRotation="90" wrapText="1"/>
    </xf>
    <xf numFmtId="0" fontId="5" fillId="2" borderId="6" xfId="0" applyFont="1" applyFill="1" applyBorder="1" applyAlignment="1">
      <alignment horizontal="center" textRotation="90" wrapText="1"/>
    </xf>
    <xf numFmtId="0" fontId="5" fillId="2" borderId="13" xfId="0" applyFont="1" applyFill="1" applyBorder="1" applyAlignment="1">
      <alignment horizontal="center" textRotation="90"/>
    </xf>
    <xf numFmtId="0" fontId="5" fillId="2" borderId="6" xfId="0" applyFont="1" applyFill="1" applyBorder="1" applyAlignment="1">
      <alignment horizontal="center" textRotation="90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textRotation="90" wrapText="1"/>
    </xf>
    <xf numFmtId="0" fontId="5" fillId="2" borderId="41" xfId="0" applyFont="1" applyFill="1" applyBorder="1" applyAlignment="1">
      <alignment horizontal="center" textRotation="90" wrapText="1"/>
    </xf>
    <xf numFmtId="0" fontId="5" fillId="2" borderId="39" xfId="0" applyFont="1" applyFill="1" applyBorder="1" applyAlignment="1">
      <alignment horizontal="center" textRotation="90" wrapText="1"/>
    </xf>
    <xf numFmtId="0" fontId="5" fillId="2" borderId="22" xfId="0" applyFont="1" applyFill="1" applyBorder="1" applyAlignment="1">
      <alignment horizontal="center" textRotation="90" wrapText="1"/>
    </xf>
    <xf numFmtId="0" fontId="5" fillId="2" borderId="23" xfId="0" applyFont="1" applyFill="1" applyBorder="1" applyAlignment="1">
      <alignment horizontal="center" textRotation="90" wrapText="1"/>
    </xf>
    <xf numFmtId="0" fontId="5" fillId="2" borderId="11" xfId="0" applyFont="1" applyFill="1" applyBorder="1" applyAlignment="1">
      <alignment horizontal="center" textRotation="90" wrapText="1"/>
    </xf>
    <xf numFmtId="0" fontId="5" fillId="2" borderId="4" xfId="0" applyFont="1" applyFill="1" applyBorder="1" applyAlignment="1">
      <alignment horizontal="center" textRotation="90" wrapText="1"/>
    </xf>
    <xf numFmtId="0" fontId="5" fillId="2" borderId="5" xfId="0" applyFont="1" applyFill="1" applyBorder="1" applyAlignment="1">
      <alignment horizontal="center" textRotation="90" wrapText="1"/>
    </xf>
  </cellXfs>
  <cellStyles count="10">
    <cellStyle name="Hyperlink" xfId="8" builtinId="8"/>
    <cellStyle name="Normal" xfId="0" builtinId="0" customBuiltin="1"/>
    <cellStyle name="Normal 2" xfId="1" xr:uid="{00000000-0005-0000-0000-000002000000}"/>
    <cellStyle name="Normal 2 2" xfId="3" xr:uid="{00000000-0005-0000-0000-000003000000}"/>
    <cellStyle name="Normal 2 2 2" xfId="7" xr:uid="{00000000-0005-0000-0000-000004000000}"/>
    <cellStyle name="Normal 3" xfId="2" xr:uid="{00000000-0005-0000-0000-000005000000}"/>
    <cellStyle name="Normal 4" xfId="4" xr:uid="{00000000-0005-0000-0000-000006000000}"/>
    <cellStyle name="Normal 5" xfId="5" xr:uid="{00000000-0005-0000-0000-000007000000}"/>
    <cellStyle name="Normal 6" xfId="6" xr:uid="{00000000-0005-0000-0000-000008000000}"/>
    <cellStyle name="NumberCellStyle" xfId="9" xr:uid="{C24B4C5C-9B3F-42DD-84C9-98979B115899}"/>
  </cellStyles>
  <dxfs count="0"/>
  <tableStyles count="1" defaultTableStyle="TableStyleMedium2" defaultPivotStyle="PivotStyleLight16">
    <tableStyle name="Invisible" pivot="0" table="0" count="0" xr9:uid="{CD942703-A4FF-4B96-937D-B1AF1129CA17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Domestic production as a share of total supply, 2010–22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569028871391078E-2"/>
          <c:y val="0.11465044493382563"/>
          <c:w val="0.8477643044619424"/>
          <c:h val="0.70892839864428436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8"/>
            <c:spPr>
              <a:solidFill>
                <a:srgbClr val="2644A7"/>
              </a:solidFill>
              <a:ln w="28575">
                <a:noFill/>
                <a:prstDash val="solid"/>
              </a:ln>
              <a:effectLst/>
            </c:spPr>
          </c:marker>
          <c:cat>
            <c:numRef>
              <c:f>'Figure 1'!$D$10:$P$10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1'!$D$11:$P$11</c:f>
              <c:numCache>
                <c:formatCode>0.0</c:formatCode>
                <c:ptCount val="13"/>
                <c:pt idx="0">
                  <c:v>92.772881682500284</c:v>
                </c:pt>
                <c:pt idx="1">
                  <c:v>92.537415120158428</c:v>
                </c:pt>
                <c:pt idx="2">
                  <c:v>92.347806837140197</c:v>
                </c:pt>
                <c:pt idx="3">
                  <c:v>92.536754054318919</c:v>
                </c:pt>
                <c:pt idx="4">
                  <c:v>92.538628177200309</c:v>
                </c:pt>
                <c:pt idx="5">
                  <c:v>92.37815551946089</c:v>
                </c:pt>
                <c:pt idx="6">
                  <c:v>92.619685949907563</c:v>
                </c:pt>
                <c:pt idx="7">
                  <c:v>92.33701123745152</c:v>
                </c:pt>
                <c:pt idx="8">
                  <c:v>92.149578647344839</c:v>
                </c:pt>
                <c:pt idx="9">
                  <c:v>91.8580763108707</c:v>
                </c:pt>
                <c:pt idx="10">
                  <c:v>92.443064815121105</c:v>
                </c:pt>
                <c:pt idx="11">
                  <c:v>92.13229021993358</c:v>
                </c:pt>
                <c:pt idx="12">
                  <c:v>91.069803251752575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31-4076-B0B0-58DC14EC5406}"/>
            </c:ext>
          </c:extLst>
        </c:ser>
        <c:ser>
          <c:idx val="1"/>
          <c:order val="1"/>
          <c:tx>
            <c:strRef>
              <c:f>'Figure 1'!$C$12</c:f>
              <c:strCache>
                <c:ptCount val="1"/>
                <c:pt idx="0">
                  <c:v>Euro area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9"/>
            <c:spPr>
              <a:solidFill>
                <a:srgbClr val="B09120"/>
              </a:solidFill>
              <a:ln w="28575">
                <a:noFill/>
                <a:prstDash val="solid"/>
              </a:ln>
              <a:effectLst/>
            </c:spPr>
          </c:marker>
          <c:val>
            <c:numRef>
              <c:f>'Figure 1'!$D$12:$P$12</c:f>
              <c:numCache>
                <c:formatCode>0.0</c:formatCode>
                <c:ptCount val="13"/>
                <c:pt idx="0">
                  <c:v>91.511806360562957</c:v>
                </c:pt>
                <c:pt idx="1">
                  <c:v>91.264856321708166</c:v>
                </c:pt>
                <c:pt idx="2">
                  <c:v>91.081864376604997</c:v>
                </c:pt>
                <c:pt idx="3">
                  <c:v>91.24058942499299</c:v>
                </c:pt>
                <c:pt idx="4">
                  <c:v>91.194383085877035</c:v>
                </c:pt>
                <c:pt idx="5">
                  <c:v>90.93250732858148</c:v>
                </c:pt>
                <c:pt idx="6">
                  <c:v>91.122511727089815</c:v>
                </c:pt>
                <c:pt idx="7">
                  <c:v>90.787898653441346</c:v>
                </c:pt>
                <c:pt idx="8">
                  <c:v>90.562546954029486</c:v>
                </c:pt>
                <c:pt idx="9">
                  <c:v>90.219273381303125</c:v>
                </c:pt>
                <c:pt idx="10">
                  <c:v>90.851309300275091</c:v>
                </c:pt>
                <c:pt idx="11">
                  <c:v>90.531656643292635</c:v>
                </c:pt>
                <c:pt idx="12">
                  <c:v>89.372967879667314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31-4076-B0B0-58DC14EC5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91295"/>
        <c:axId val="384139295"/>
      </c:lineChart>
      <c:catAx>
        <c:axId val="384091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139295"/>
        <c:crosses val="autoZero"/>
        <c:auto val="1"/>
        <c:lblAlgn val="ctr"/>
        <c:lblOffset val="100"/>
        <c:tickMarkSkip val="1"/>
        <c:noMultiLvlLbl val="0"/>
      </c:catAx>
      <c:valAx>
        <c:axId val="384139295"/>
        <c:scaling>
          <c:orientation val="minMax"/>
          <c:min val="88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91295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826120734908132"/>
          <c:y val="0.68431836419753089"/>
          <c:w val="0.11072304461942258"/>
          <c:h val="0.1569825617283950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total</a:t>
            </a:r>
            <a:r>
              <a:rPr lang="en-US" baseline="0"/>
              <a:t> </a:t>
            </a:r>
            <a:r>
              <a:rPr lang="en-US"/>
              <a:t>uses, EU, 2010–22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1.959876543209876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235695538057746E-2"/>
          <c:y val="0.11695035148667765"/>
          <c:w val="0.75709763779527561"/>
          <c:h val="0.7247158866065514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2'!$C$11</c:f>
              <c:strCache>
                <c:ptCount val="1"/>
                <c:pt idx="0">
                  <c:v>Intermediate consumption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8"/>
            <c:spPr>
              <a:solidFill>
                <a:srgbClr val="2644A7"/>
              </a:solidFill>
              <a:ln w="28575">
                <a:noFill/>
                <a:prstDash val="solid"/>
              </a:ln>
              <a:effectLst/>
            </c:spPr>
          </c:marker>
          <c:cat>
            <c:numRef>
              <c:f>'Figure 2'!$D$10:$P$10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2'!$D$11:$P$11</c:f>
              <c:numCache>
                <c:formatCode>0.0</c:formatCode>
                <c:ptCount val="13"/>
                <c:pt idx="0">
                  <c:v>47.210854408937927</c:v>
                </c:pt>
                <c:pt idx="1">
                  <c:v>47.610466532418144</c:v>
                </c:pt>
                <c:pt idx="2">
                  <c:v>47.565477585560281</c:v>
                </c:pt>
                <c:pt idx="3">
                  <c:v>47.223415037629437</c:v>
                </c:pt>
                <c:pt idx="4">
                  <c:v>47.028353004173745</c:v>
                </c:pt>
                <c:pt idx="5">
                  <c:v>46.559359176378052</c:v>
                </c:pt>
                <c:pt idx="6">
                  <c:v>46.264751193934607</c:v>
                </c:pt>
                <c:pt idx="7">
                  <c:v>46.564504794259506</c:v>
                </c:pt>
                <c:pt idx="8">
                  <c:v>46.849081613534075</c:v>
                </c:pt>
                <c:pt idx="9">
                  <c:v>46.557069997558393</c:v>
                </c:pt>
                <c:pt idx="10">
                  <c:v>46.333238386520428</c:v>
                </c:pt>
                <c:pt idx="11">
                  <c:v>47.450526394517837</c:v>
                </c:pt>
                <c:pt idx="12">
                  <c:v>48.706045033290913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76-4077-A43C-740CB46CA194}"/>
            </c:ext>
          </c:extLst>
        </c:ser>
        <c:ser>
          <c:idx val="1"/>
          <c:order val="1"/>
          <c:tx>
            <c:strRef>
              <c:f>'Figure 2'!$C$12</c:f>
              <c:strCache>
                <c:ptCount val="1"/>
                <c:pt idx="0">
                  <c:v>Final consumption expenditure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9"/>
            <c:spPr>
              <a:solidFill>
                <a:schemeClr val="accent1">
                  <a:lumMod val="60000"/>
                  <a:lumOff val="40000"/>
                </a:schemeClr>
              </a:solidFill>
              <a:ln w="28575">
                <a:noFill/>
                <a:prstDash val="solid"/>
              </a:ln>
              <a:effectLst/>
            </c:spPr>
          </c:marker>
          <c:cat>
            <c:numRef>
              <c:f>'Figure 2'!$D$10:$P$10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2'!$D$12:$P$12</c:f>
              <c:numCache>
                <c:formatCode>0.0</c:formatCode>
                <c:ptCount val="13"/>
                <c:pt idx="0">
                  <c:v>35.252958327790353</c:v>
                </c:pt>
                <c:pt idx="1">
                  <c:v>34.252551742098873</c:v>
                </c:pt>
                <c:pt idx="2">
                  <c:v>34.497737816029137</c:v>
                </c:pt>
                <c:pt idx="3">
                  <c:v>34.798048980034316</c:v>
                </c:pt>
                <c:pt idx="4">
                  <c:v>34.612323539119238</c:v>
                </c:pt>
                <c:pt idx="5">
                  <c:v>34.33524882877024</c:v>
                </c:pt>
                <c:pt idx="6">
                  <c:v>34.651157382822504</c:v>
                </c:pt>
                <c:pt idx="7">
                  <c:v>34.02122583705048</c:v>
                </c:pt>
                <c:pt idx="8">
                  <c:v>33.594019721767587</c:v>
                </c:pt>
                <c:pt idx="9">
                  <c:v>33.419909391478633</c:v>
                </c:pt>
                <c:pt idx="10">
                  <c:v>34.010599072515525</c:v>
                </c:pt>
                <c:pt idx="11">
                  <c:v>32.420571515512258</c:v>
                </c:pt>
                <c:pt idx="12">
                  <c:v>31.248614462887538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6-4077-A43C-740CB46CA194}"/>
            </c:ext>
          </c:extLst>
        </c:ser>
        <c:ser>
          <c:idx val="2"/>
          <c:order val="2"/>
          <c:tx>
            <c:strRef>
              <c:f>'Figure 2'!$C$13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28575">
                <a:noFill/>
                <a:prstDash val="solid"/>
              </a:ln>
              <a:effectLst/>
            </c:spPr>
          </c:marker>
          <c:cat>
            <c:numRef>
              <c:f>'Figure 2'!$D$10:$P$10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2'!$D$13:$P$13</c:f>
              <c:numCache>
                <c:formatCode>0.0</c:formatCode>
                <c:ptCount val="13"/>
                <c:pt idx="0">
                  <c:v>9.7808245923343815</c:v>
                </c:pt>
                <c:pt idx="1">
                  <c:v>9.8444346552907867</c:v>
                </c:pt>
                <c:pt idx="2">
                  <c:v>9.1909290976818401</c:v>
                </c:pt>
                <c:pt idx="3">
                  <c:v>9.1098038172360916</c:v>
                </c:pt>
                <c:pt idx="4">
                  <c:v>9.3535087545352731</c:v>
                </c:pt>
                <c:pt idx="5">
                  <c:v>9.6327779272510412</c:v>
                </c:pt>
                <c:pt idx="6">
                  <c:v>9.8387383743040253</c:v>
                </c:pt>
                <c:pt idx="7">
                  <c:v>9.9867203156054529</c:v>
                </c:pt>
                <c:pt idx="8">
                  <c:v>10.173772064083648</c:v>
                </c:pt>
                <c:pt idx="9">
                  <c:v>10.504541761619809</c:v>
                </c:pt>
                <c:pt idx="10">
                  <c:v>10.408816529054887</c:v>
                </c:pt>
                <c:pt idx="11">
                  <c:v>10.565144872714379</c:v>
                </c:pt>
                <c:pt idx="12">
                  <c:v>10.582400587371911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76-4077-A43C-740CB46CA194}"/>
            </c:ext>
          </c:extLst>
        </c:ser>
        <c:ser>
          <c:idx val="3"/>
          <c:order val="3"/>
          <c:tx>
            <c:strRef>
              <c:f>'Figure 2'!$C$14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8"/>
            <c:spPr>
              <a:noFill/>
              <a:ln w="28575">
                <a:solidFill>
                  <a:schemeClr val="accent3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numRef>
              <c:f>'Figure 2'!$D$10:$P$10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2'!$D$14:$P$14</c:f>
              <c:numCache>
                <c:formatCode>0.0</c:formatCode>
                <c:ptCount val="13"/>
                <c:pt idx="0">
                  <c:v>7.755362670937342</c:v>
                </c:pt>
                <c:pt idx="1">
                  <c:v>8.2925470701921959</c:v>
                </c:pt>
                <c:pt idx="2">
                  <c:v>8.7458555007287515</c:v>
                </c:pt>
                <c:pt idx="3">
                  <c:v>8.8687321651001536</c:v>
                </c:pt>
                <c:pt idx="4">
                  <c:v>9.0058147021717367</c:v>
                </c:pt>
                <c:pt idx="5">
                  <c:v>9.4726140676006736</c:v>
                </c:pt>
                <c:pt idx="6">
                  <c:v>9.2453530489388651</c:v>
                </c:pt>
                <c:pt idx="7">
                  <c:v>9.4275490530845598</c:v>
                </c:pt>
                <c:pt idx="8">
                  <c:v>9.3831266006146841</c:v>
                </c:pt>
                <c:pt idx="9">
                  <c:v>9.5184788493431594</c:v>
                </c:pt>
                <c:pt idx="10">
                  <c:v>9.2473460119091637</c:v>
                </c:pt>
                <c:pt idx="11">
                  <c:v>9.5637572172555334</c:v>
                </c:pt>
                <c:pt idx="12">
                  <c:v>9.4629399164496295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76-4077-A43C-740CB46CA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91295"/>
        <c:axId val="384139295"/>
      </c:lineChart>
      <c:catAx>
        <c:axId val="384091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139295"/>
        <c:crosses val="autoZero"/>
        <c:auto val="1"/>
        <c:lblAlgn val="ctr"/>
        <c:lblOffset val="100"/>
        <c:tickMarkSkip val="1"/>
        <c:noMultiLvlLbl val="0"/>
      </c:catAx>
      <c:valAx>
        <c:axId val="384139295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91295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066666666666666"/>
          <c:y val="0.44385605845269488"/>
          <c:w val="0.17733333333333334"/>
          <c:h val="0.4522662090836833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total</a:t>
            </a:r>
            <a:r>
              <a:rPr lang="en-US" baseline="0"/>
              <a:t> </a:t>
            </a:r>
            <a:r>
              <a:rPr lang="en-US"/>
              <a:t>uses, euro area, 2010–22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1.959876543209876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235695538057746E-2"/>
          <c:y val="0.11695035148667765"/>
          <c:w val="0.75709763779527561"/>
          <c:h val="0.7247158866065514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3'!$C$11</c:f>
              <c:strCache>
                <c:ptCount val="1"/>
                <c:pt idx="0">
                  <c:v>Intermediate consumption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8"/>
            <c:spPr>
              <a:solidFill>
                <a:srgbClr val="2644A7"/>
              </a:solidFill>
              <a:ln w="28575">
                <a:noFill/>
                <a:prstDash val="solid"/>
              </a:ln>
              <a:effectLst/>
            </c:spPr>
          </c:marker>
          <c:cat>
            <c:numRef>
              <c:f>'Figure 3'!$D$10:$P$10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3'!$D$11:$P$11</c:f>
              <c:numCache>
                <c:formatCode>0.0</c:formatCode>
                <c:ptCount val="13"/>
                <c:pt idx="0">
                  <c:v>46.261716949046935</c:v>
                </c:pt>
                <c:pt idx="1">
                  <c:v>46.640638457503549</c:v>
                </c:pt>
                <c:pt idx="2">
                  <c:v>46.601618401191324</c:v>
                </c:pt>
                <c:pt idx="3">
                  <c:v>46.240821325062427</c:v>
                </c:pt>
                <c:pt idx="4">
                  <c:v>46.0367412171165</c:v>
                </c:pt>
                <c:pt idx="5">
                  <c:v>45.532523340730734</c:v>
                </c:pt>
                <c:pt idx="6">
                  <c:v>45.196434945708781</c:v>
                </c:pt>
                <c:pt idx="7">
                  <c:v>45.475889273115563</c:v>
                </c:pt>
                <c:pt idx="8">
                  <c:v>45.725332365528743</c:v>
                </c:pt>
                <c:pt idx="9">
                  <c:v>45.415783849858329</c:v>
                </c:pt>
                <c:pt idx="10">
                  <c:v>45.268643021674187</c:v>
                </c:pt>
                <c:pt idx="11">
                  <c:v>46.40722299084932</c:v>
                </c:pt>
                <c:pt idx="12">
                  <c:v>47.616958317927178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DB-4004-B4EC-65CCA82F04D1}"/>
            </c:ext>
          </c:extLst>
        </c:ser>
        <c:ser>
          <c:idx val="1"/>
          <c:order val="1"/>
          <c:tx>
            <c:strRef>
              <c:f>'Figure 3'!$C$12</c:f>
              <c:strCache>
                <c:ptCount val="1"/>
                <c:pt idx="0">
                  <c:v>Final consumption expenditure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9"/>
            <c:spPr>
              <a:solidFill>
                <a:schemeClr val="accent1">
                  <a:lumMod val="60000"/>
                  <a:lumOff val="40000"/>
                </a:schemeClr>
              </a:solidFill>
              <a:ln w="28575">
                <a:noFill/>
                <a:prstDash val="solid"/>
              </a:ln>
              <a:effectLst/>
            </c:spPr>
          </c:marker>
          <c:cat>
            <c:numRef>
              <c:f>'Figure 3'!$D$10:$P$10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3'!$D$12:$P$12</c:f>
              <c:numCache>
                <c:formatCode>0.0</c:formatCode>
                <c:ptCount val="13"/>
                <c:pt idx="0">
                  <c:v>35.127399364519704</c:v>
                </c:pt>
                <c:pt idx="1">
                  <c:v>34.172806453351264</c:v>
                </c:pt>
                <c:pt idx="2">
                  <c:v>34.399703169756187</c:v>
                </c:pt>
                <c:pt idx="3">
                  <c:v>34.709063043442498</c:v>
                </c:pt>
                <c:pt idx="4">
                  <c:v>34.497069492806339</c:v>
                </c:pt>
                <c:pt idx="5">
                  <c:v>34.188792231387431</c:v>
                </c:pt>
                <c:pt idx="6">
                  <c:v>34.47371359292778</c:v>
                </c:pt>
                <c:pt idx="7">
                  <c:v>33.790576297884705</c:v>
                </c:pt>
                <c:pt idx="8">
                  <c:v>33.343347509455199</c:v>
                </c:pt>
                <c:pt idx="9">
                  <c:v>33.14838984806817</c:v>
                </c:pt>
                <c:pt idx="10">
                  <c:v>33.735759888162008</c:v>
                </c:pt>
                <c:pt idx="11">
                  <c:v>32.119400774969101</c:v>
                </c:pt>
                <c:pt idx="12">
                  <c:v>30.987879397696751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DB-4004-B4EC-65CCA82F04D1}"/>
            </c:ext>
          </c:extLst>
        </c:ser>
        <c:ser>
          <c:idx val="3"/>
          <c:order val="2"/>
          <c:tx>
            <c:strRef>
              <c:f>'Figure 3'!$C$14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8"/>
            <c:spPr>
              <a:noFill/>
              <a:ln w="28575">
                <a:solidFill>
                  <a:schemeClr val="accent3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numRef>
              <c:f>'Figure 3'!$D$10:$P$10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3'!$D$14:$P$14</c:f>
              <c:numCache>
                <c:formatCode>0.0</c:formatCode>
                <c:ptCount val="13"/>
                <c:pt idx="0">
                  <c:v>8.9904097806331169</c:v>
                </c:pt>
                <c:pt idx="1">
                  <c:v>9.518208662727945</c:v>
                </c:pt>
                <c:pt idx="2">
                  <c:v>10.024662223688232</c:v>
                </c:pt>
                <c:pt idx="3">
                  <c:v>10.141603810363415</c:v>
                </c:pt>
                <c:pt idx="4">
                  <c:v>10.363010139962119</c:v>
                </c:pt>
                <c:pt idx="5">
                  <c:v>10.921079474632959</c:v>
                </c:pt>
                <c:pt idx="6">
                  <c:v>10.724666031518709</c:v>
                </c:pt>
                <c:pt idx="7">
                  <c:v>10.975511041237505</c:v>
                </c:pt>
                <c:pt idx="8">
                  <c:v>11.013323783561296</c:v>
                </c:pt>
                <c:pt idx="9">
                  <c:v>11.112440998158513</c:v>
                </c:pt>
                <c:pt idx="10">
                  <c:v>10.773974456926927</c:v>
                </c:pt>
                <c:pt idx="11">
                  <c:v>11.198953571128824</c:v>
                </c:pt>
                <c:pt idx="12">
                  <c:v>11.125615662185966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DB-4004-B4EC-65CCA82F04D1}"/>
            </c:ext>
          </c:extLst>
        </c:ser>
        <c:ser>
          <c:idx val="2"/>
          <c:order val="3"/>
          <c:tx>
            <c:strRef>
              <c:f>'Figure 3'!$C$13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28575">
                <a:noFill/>
                <a:prstDash val="solid"/>
              </a:ln>
              <a:effectLst/>
            </c:spPr>
          </c:marker>
          <c:cat>
            <c:numRef>
              <c:f>'Figure 3'!$D$10:$P$10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3'!$D$13:$P$13</c:f>
              <c:numCache>
                <c:formatCode>0.0</c:formatCode>
                <c:ptCount val="13"/>
                <c:pt idx="0">
                  <c:v>9.6204739058002477</c:v>
                </c:pt>
                <c:pt idx="1">
                  <c:v>9.6683464264172478</c:v>
                </c:pt>
                <c:pt idx="2">
                  <c:v>8.9740162053642436</c:v>
                </c:pt>
                <c:pt idx="3">
                  <c:v>8.9085118211316559</c:v>
                </c:pt>
                <c:pt idx="4">
                  <c:v>9.1031791501150412</c:v>
                </c:pt>
                <c:pt idx="5">
                  <c:v>9.3576049532488721</c:v>
                </c:pt>
                <c:pt idx="6">
                  <c:v>9.6051854298447328</c:v>
                </c:pt>
                <c:pt idx="7">
                  <c:v>9.7580233877622273</c:v>
                </c:pt>
                <c:pt idx="8">
                  <c:v>9.9179963414547583</c:v>
                </c:pt>
                <c:pt idx="9">
                  <c:v>10.323385303915</c:v>
                </c:pt>
                <c:pt idx="10">
                  <c:v>10.221622633236885</c:v>
                </c:pt>
                <c:pt idx="11">
                  <c:v>10.274422663052761</c:v>
                </c:pt>
                <c:pt idx="12">
                  <c:v>10.269546622190093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DB-4004-B4EC-65CCA82F0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91295"/>
        <c:axId val="384139295"/>
      </c:lineChart>
      <c:catAx>
        <c:axId val="384091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139295"/>
        <c:crosses val="autoZero"/>
        <c:auto val="1"/>
        <c:lblAlgn val="ctr"/>
        <c:lblOffset val="100"/>
        <c:tickMarkSkip val="1"/>
        <c:noMultiLvlLbl val="0"/>
      </c:catAx>
      <c:valAx>
        <c:axId val="384139295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91295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066666666666666"/>
          <c:y val="0.44385605845269488"/>
          <c:w val="0.17733333333333334"/>
          <c:h val="0.4287476851851851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314325</xdr:colOff>
      <xdr:row>18</xdr:row>
      <xdr:rowOff>133349</xdr:rowOff>
    </xdr:from>
    <xdr:to>
      <xdr:col>22</xdr:col>
      <xdr:colOff>9525</xdr:colOff>
      <xdr:row>58</xdr:row>
      <xdr:rowOff>117299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A933B3-7C24-4A82-608D-60AEEAEA11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0.92016</cdr:y>
    </cdr:from>
    <cdr:ext cx="7995000" cy="51734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C318076-C28A-8AE2-B370-776137023B8C}"/>
            </a:ext>
          </a:extLst>
        </cdr:cNvPr>
        <cdr:cNvSpPr txBox="1"/>
      </cdr:nvSpPr>
      <cdr:spPr>
        <a:xfrm xmlns:a="http://schemas.openxmlformats.org/drawingml/2006/main">
          <a:off x="0" y="5962651"/>
          <a:ext cx="7995000" cy="517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the y-axis has been cut to focus on the interval 88–94%.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naio_10_cp15)</a:t>
          </a:r>
        </a:p>
      </cdr:txBody>
    </cdr:sp>
  </cdr:absSizeAnchor>
  <cdr:absSizeAnchor xmlns:cdr="http://schemas.openxmlformats.org/drawingml/2006/chartDrawing">
    <cdr:from>
      <cdr:x>0.83936</cdr:x>
      <cdr:y>0.93509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B53B54F-3A03-B3D7-AA7A-4A31C81558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6856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371475</xdr:colOff>
      <xdr:row>20</xdr:row>
      <xdr:rowOff>66675</xdr:rowOff>
    </xdr:from>
    <xdr:to>
      <xdr:col>18</xdr:col>
      <xdr:colOff>371475</xdr:colOff>
      <xdr:row>62</xdr:row>
      <xdr:rowOff>107775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4CD841-697C-4F87-8EE2-F1F2A26CC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0.95852</cdr:y>
    </cdr:from>
    <cdr:ext cx="7995000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9150476-45FF-FCA4-BCA4-D8F41CEC61E6}"/>
            </a:ext>
          </a:extLst>
        </cdr:cNvPr>
        <cdr:cNvSpPr txBox="1"/>
      </cdr:nvSpPr>
      <cdr:spPr>
        <a:xfrm xmlns:a="http://schemas.openxmlformats.org/drawingml/2006/main">
          <a:off x="0" y="6225045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naio_10_cp1610)</a:t>
          </a:r>
        </a:p>
      </cdr:txBody>
    </cdr:sp>
  </cdr:absSizeAnchor>
  <cdr:absSizeAnchor xmlns:cdr="http://schemas.openxmlformats.org/drawingml/2006/chartDrawing">
    <cdr:from>
      <cdr:x>0.83936</cdr:x>
      <cdr:y>0.93509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09E1D06-FDB2-FD38-525A-A5766C88EA1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6031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295275</xdr:colOff>
      <xdr:row>20</xdr:row>
      <xdr:rowOff>133350</xdr:rowOff>
    </xdr:from>
    <xdr:to>
      <xdr:col>19</xdr:col>
      <xdr:colOff>295275</xdr:colOff>
      <xdr:row>63</xdr:row>
      <xdr:rowOff>60150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A1C34B-38D9-4136-96C6-519511962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0.95852</cdr:y>
    </cdr:from>
    <cdr:ext cx="7995000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9150476-45FF-FCA4-BCA4-D8F41CEC61E6}"/>
            </a:ext>
          </a:extLst>
        </cdr:cNvPr>
        <cdr:cNvSpPr txBox="1"/>
      </cdr:nvSpPr>
      <cdr:spPr>
        <a:xfrm xmlns:a="http://schemas.openxmlformats.org/drawingml/2006/main">
          <a:off x="0" y="6225045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naio_10_cp1610)</a:t>
          </a:r>
        </a:p>
      </cdr:txBody>
    </cdr:sp>
  </cdr:absSizeAnchor>
  <cdr:absSizeAnchor xmlns:cdr="http://schemas.openxmlformats.org/drawingml/2006/chartDrawing">
    <cdr:from>
      <cdr:x>0.83936</cdr:x>
      <cdr:y>0.93509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09E1D06-FDB2-FD38-525A-A5766C88EA1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6031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39A8F-D2AB-4541-A871-4E8F3D77B0F0}">
  <dimension ref="A1:U27"/>
  <sheetViews>
    <sheetView showGridLines="0" tabSelected="1" zoomScaleNormal="100" workbookViewId="0"/>
  </sheetViews>
  <sheetFormatPr defaultRowHeight="12.75" x14ac:dyDescent="0.2"/>
  <cols>
    <col min="1" max="1" width="18.140625" style="2" customWidth="1"/>
    <col min="2" max="3" width="9.140625" style="2"/>
    <col min="4" max="16" width="5.7109375" style="2" customWidth="1"/>
    <col min="17" max="16384" width="9.140625" style="2"/>
  </cols>
  <sheetData>
    <row r="1" spans="1:16" x14ac:dyDescent="0.2">
      <c r="A1" s="3"/>
      <c r="B1" s="3"/>
      <c r="C1" s="3"/>
      <c r="D1" s="3"/>
      <c r="E1" s="3"/>
      <c r="F1" s="3"/>
      <c r="G1" s="3"/>
      <c r="H1" s="3"/>
    </row>
    <row r="2" spans="1:16" x14ac:dyDescent="0.2">
      <c r="A2" s="3"/>
      <c r="B2" s="3"/>
      <c r="C2" s="3"/>
      <c r="D2" s="3"/>
      <c r="E2" s="3"/>
      <c r="F2" s="3"/>
      <c r="G2" s="3"/>
      <c r="H2" s="3"/>
    </row>
    <row r="3" spans="1:16" x14ac:dyDescent="0.2">
      <c r="A3" s="4"/>
      <c r="B3" s="4"/>
      <c r="C3" s="4" t="s">
        <v>24</v>
      </c>
      <c r="D3" s="4"/>
      <c r="E3" s="4"/>
      <c r="F3" s="4"/>
      <c r="G3" s="4"/>
      <c r="H3" s="4"/>
    </row>
    <row r="4" spans="1:16" x14ac:dyDescent="0.2">
      <c r="A4" s="4"/>
      <c r="B4" s="4"/>
      <c r="C4" s="4" t="s">
        <v>102</v>
      </c>
      <c r="D4" s="4"/>
      <c r="E4" s="4"/>
      <c r="F4" s="4"/>
      <c r="G4" s="4"/>
      <c r="H4" s="4"/>
    </row>
    <row r="5" spans="1:16" x14ac:dyDescent="0.2">
      <c r="A5" s="4"/>
      <c r="B5" s="4"/>
      <c r="C5" s="5"/>
      <c r="D5" s="4"/>
      <c r="E5" s="4"/>
      <c r="F5" s="4"/>
      <c r="G5" s="4"/>
      <c r="H5" s="4"/>
    </row>
    <row r="6" spans="1:16" ht="15.75" x14ac:dyDescent="0.25">
      <c r="A6" s="7"/>
      <c r="B6" s="7"/>
      <c r="C6" s="23" t="s">
        <v>101</v>
      </c>
      <c r="D6" s="6"/>
      <c r="E6" s="6"/>
      <c r="F6" s="7"/>
      <c r="G6" s="7"/>
      <c r="H6" s="7"/>
    </row>
    <row r="7" spans="1:16" ht="14.25" x14ac:dyDescent="0.2">
      <c r="A7" s="8"/>
      <c r="B7" s="8"/>
      <c r="C7" s="24" t="s">
        <v>40</v>
      </c>
      <c r="D7" s="1"/>
      <c r="E7" s="1"/>
      <c r="F7" s="8"/>
      <c r="G7" s="8"/>
      <c r="H7" s="8"/>
    </row>
    <row r="8" spans="1:16" x14ac:dyDescent="0.2">
      <c r="A8" s="3"/>
      <c r="B8" s="3"/>
      <c r="C8" s="3"/>
      <c r="D8" s="3"/>
      <c r="E8" s="3"/>
      <c r="F8" s="3"/>
      <c r="G8" s="3"/>
      <c r="H8" s="3"/>
    </row>
    <row r="9" spans="1:16" x14ac:dyDescent="0.2">
      <c r="A9" s="3"/>
      <c r="B9" s="3"/>
      <c r="C9" s="3"/>
      <c r="D9" s="3"/>
      <c r="E9" s="3"/>
      <c r="F9" s="3"/>
      <c r="G9" s="3"/>
      <c r="H9" s="3"/>
    </row>
    <row r="10" spans="1:16" x14ac:dyDescent="0.2">
      <c r="A10" s="3"/>
      <c r="B10" s="3"/>
      <c r="C10" s="9"/>
      <c r="D10" s="10">
        <v>2010</v>
      </c>
      <c r="E10" s="10">
        <v>2011</v>
      </c>
      <c r="F10" s="3">
        <v>2012</v>
      </c>
      <c r="G10" s="3">
        <v>2013</v>
      </c>
      <c r="H10" s="3">
        <v>2014</v>
      </c>
      <c r="I10" s="2">
        <v>2015</v>
      </c>
      <c r="J10" s="2">
        <v>2016</v>
      </c>
      <c r="K10" s="2">
        <v>2017</v>
      </c>
      <c r="L10" s="2">
        <v>2018</v>
      </c>
      <c r="M10" s="2">
        <v>2019</v>
      </c>
      <c r="N10" s="2">
        <v>2020</v>
      </c>
      <c r="O10" s="2">
        <v>2021</v>
      </c>
      <c r="P10" s="2">
        <v>2022</v>
      </c>
    </row>
    <row r="11" spans="1:16" x14ac:dyDescent="0.2">
      <c r="A11" s="3"/>
      <c r="B11" s="3"/>
      <c r="C11" s="3" t="s">
        <v>20</v>
      </c>
      <c r="D11" s="29">
        <v>92.772881682500284</v>
      </c>
      <c r="E11" s="29">
        <v>92.537415120158428</v>
      </c>
      <c r="F11" s="11">
        <v>92.347806837140197</v>
      </c>
      <c r="G11" s="11">
        <v>92.536754054318919</v>
      </c>
      <c r="H11" s="11">
        <v>92.538628177200309</v>
      </c>
      <c r="I11" s="30">
        <v>92.37815551946089</v>
      </c>
      <c r="J11" s="30">
        <v>92.619685949907563</v>
      </c>
      <c r="K11" s="30">
        <v>92.33701123745152</v>
      </c>
      <c r="L11" s="30">
        <v>92.149578647344839</v>
      </c>
      <c r="M11" s="30">
        <v>91.8580763108707</v>
      </c>
      <c r="N11" s="30">
        <v>92.443064815121105</v>
      </c>
      <c r="O11" s="30">
        <v>92.13229021993358</v>
      </c>
      <c r="P11" s="30">
        <v>91.069803251752575</v>
      </c>
    </row>
    <row r="12" spans="1:16" x14ac:dyDescent="0.2">
      <c r="A12" s="3"/>
      <c r="B12" s="3"/>
      <c r="C12" s="3" t="s">
        <v>39</v>
      </c>
      <c r="D12" s="29">
        <v>91.511806360562957</v>
      </c>
      <c r="E12" s="29">
        <v>91.264856321708166</v>
      </c>
      <c r="F12" s="11">
        <v>91.081864376604997</v>
      </c>
      <c r="G12" s="11">
        <v>91.24058942499299</v>
      </c>
      <c r="H12" s="11">
        <v>91.194383085877035</v>
      </c>
      <c r="I12" s="30">
        <v>90.93250732858148</v>
      </c>
      <c r="J12" s="30">
        <v>91.122511727089815</v>
      </c>
      <c r="K12" s="30">
        <v>90.787898653441346</v>
      </c>
      <c r="L12" s="30">
        <v>90.562546954029486</v>
      </c>
      <c r="M12" s="30">
        <v>90.219273381303125</v>
      </c>
      <c r="N12" s="30">
        <v>90.851309300275091</v>
      </c>
      <c r="O12" s="30">
        <v>90.531656643292635</v>
      </c>
      <c r="P12" s="30">
        <v>89.372967879667314</v>
      </c>
    </row>
    <row r="13" spans="1:16" x14ac:dyDescent="0.2">
      <c r="A13" s="3"/>
      <c r="B13" s="3"/>
      <c r="D13" s="29"/>
      <c r="E13" s="29"/>
      <c r="F13" s="3"/>
      <c r="G13" s="3"/>
      <c r="H13" s="3"/>
    </row>
    <row r="14" spans="1:16" x14ac:dyDescent="0.2">
      <c r="A14" s="3"/>
      <c r="B14" s="3"/>
      <c r="C14" s="2" t="s">
        <v>38</v>
      </c>
      <c r="D14" s="29"/>
      <c r="E14" s="11"/>
      <c r="F14" s="3"/>
      <c r="G14" s="3"/>
      <c r="H14" s="3"/>
    </row>
    <row r="15" spans="1:16" x14ac:dyDescent="0.2">
      <c r="A15" s="3"/>
      <c r="B15" s="3"/>
      <c r="C15" s="13" t="s">
        <v>30</v>
      </c>
      <c r="D15" s="29"/>
      <c r="E15" s="29"/>
      <c r="F15" s="3"/>
      <c r="G15" s="3"/>
      <c r="H15" s="3"/>
    </row>
    <row r="16" spans="1:16" x14ac:dyDescent="0.2">
      <c r="C16" s="63"/>
      <c r="D16" s="29"/>
      <c r="E16" s="29"/>
      <c r="F16" s="3"/>
      <c r="G16" s="3"/>
      <c r="H16" s="3"/>
    </row>
    <row r="17" spans="1:21" x14ac:dyDescent="0.2">
      <c r="A17" s="128" t="s">
        <v>88</v>
      </c>
      <c r="B17" s="3"/>
      <c r="C17" s="3"/>
      <c r="D17" s="26"/>
      <c r="E17" s="26"/>
      <c r="F17" s="3"/>
      <c r="G17" s="3"/>
      <c r="H17" s="3"/>
    </row>
    <row r="18" spans="1:21" x14ac:dyDescent="0.2">
      <c r="A18" s="3" t="s">
        <v>84</v>
      </c>
      <c r="B18" s="44" t="s">
        <v>85</v>
      </c>
      <c r="C18" s="42"/>
      <c r="D18" s="3"/>
      <c r="E18" s="3"/>
      <c r="F18" s="3"/>
      <c r="G18" s="3"/>
      <c r="H18" s="3"/>
    </row>
    <row r="19" spans="1:21" x14ac:dyDescent="0.2">
      <c r="A19" s="3"/>
      <c r="B19" s="3"/>
      <c r="C19" s="13"/>
      <c r="D19" s="12"/>
      <c r="E19" s="12"/>
      <c r="F19" s="12"/>
      <c r="G19" s="12"/>
      <c r="H19" s="12"/>
    </row>
    <row r="20" spans="1:21" x14ac:dyDescent="0.2">
      <c r="A20" s="4"/>
      <c r="B20" s="3"/>
      <c r="C20" s="13"/>
      <c r="D20" s="1"/>
      <c r="E20" s="1"/>
      <c r="F20" s="1"/>
      <c r="G20" s="1"/>
      <c r="H20" s="1"/>
    </row>
    <row r="21" spans="1:21" x14ac:dyDescent="0.2">
      <c r="A21" s="3"/>
      <c r="B21" s="3"/>
      <c r="C21" s="3"/>
      <c r="D21" s="12"/>
      <c r="E21" s="12"/>
      <c r="F21" s="12"/>
      <c r="G21" s="12"/>
      <c r="H21" s="12"/>
    </row>
    <row r="22" spans="1:21" x14ac:dyDescent="0.2">
      <c r="A22" s="3"/>
      <c r="B22" s="3"/>
      <c r="C22" s="3"/>
      <c r="D22" s="3"/>
      <c r="E22" s="3"/>
      <c r="F22" s="3"/>
      <c r="G22" s="3"/>
      <c r="H22" s="3"/>
    </row>
    <row r="27" spans="1:21" ht="14.25" x14ac:dyDescent="0.2">
      <c r="U27" s="3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15FF4-F0FB-4BF9-810A-A9061C6F9304}">
  <dimension ref="A1:P25"/>
  <sheetViews>
    <sheetView showGridLines="0" zoomScaleNormal="100" workbookViewId="0"/>
  </sheetViews>
  <sheetFormatPr defaultRowHeight="12" x14ac:dyDescent="0.2"/>
  <cols>
    <col min="1" max="1" width="18.140625" customWidth="1"/>
    <col min="3" max="3" width="28.140625" customWidth="1"/>
    <col min="4" max="16" width="6.7109375" customWidth="1"/>
  </cols>
  <sheetData>
    <row r="1" spans="1:16" ht="12.75" x14ac:dyDescent="0.2">
      <c r="A1" s="3"/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</row>
    <row r="2" spans="1:16" ht="12.75" x14ac:dyDescent="0.2">
      <c r="A2" s="3"/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</row>
    <row r="3" spans="1:16" ht="12.75" x14ac:dyDescent="0.2">
      <c r="A3" s="4"/>
      <c r="B3" s="4"/>
      <c r="C3" s="4" t="s">
        <v>24</v>
      </c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</row>
    <row r="4" spans="1:16" ht="12.75" x14ac:dyDescent="0.2">
      <c r="A4" s="4"/>
      <c r="B4" s="4"/>
      <c r="C4" s="4" t="s">
        <v>102</v>
      </c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</row>
    <row r="5" spans="1:16" ht="12.75" x14ac:dyDescent="0.2">
      <c r="A5" s="4"/>
      <c r="B5" s="4"/>
      <c r="C5" s="5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</row>
    <row r="6" spans="1:16" ht="15.75" x14ac:dyDescent="0.25">
      <c r="A6" s="7"/>
      <c r="B6" s="7"/>
      <c r="C6" s="23" t="s">
        <v>98</v>
      </c>
      <c r="D6" s="6"/>
      <c r="E6" s="6"/>
      <c r="F6" s="7"/>
      <c r="G6" s="7"/>
      <c r="H6" s="7"/>
      <c r="I6" s="2"/>
      <c r="J6" s="2"/>
      <c r="K6" s="2"/>
      <c r="L6" s="2"/>
      <c r="M6" s="2"/>
      <c r="N6" s="2"/>
      <c r="O6" s="2"/>
      <c r="P6" s="2"/>
    </row>
    <row r="7" spans="1:16" ht="14.25" x14ac:dyDescent="0.2">
      <c r="A7" s="8"/>
      <c r="B7" s="8"/>
      <c r="C7" s="24" t="s">
        <v>40</v>
      </c>
      <c r="D7" s="1"/>
      <c r="E7" s="1"/>
      <c r="F7" s="8"/>
      <c r="G7" s="8"/>
      <c r="H7" s="8"/>
      <c r="I7" s="2"/>
      <c r="J7" s="2"/>
      <c r="K7" s="2"/>
      <c r="L7" s="2"/>
      <c r="M7" s="2"/>
      <c r="N7" s="2"/>
      <c r="O7" s="2"/>
      <c r="P7" s="2"/>
    </row>
    <row r="8" spans="1:16" ht="12.75" x14ac:dyDescent="0.2">
      <c r="A8" s="3"/>
      <c r="B8" s="3"/>
      <c r="C8" s="3"/>
      <c r="D8" s="3"/>
      <c r="E8" s="3"/>
      <c r="F8" s="3"/>
      <c r="G8" s="3"/>
      <c r="H8" s="3"/>
      <c r="I8" s="2"/>
      <c r="J8" s="2"/>
      <c r="K8" s="2"/>
      <c r="L8" s="2"/>
      <c r="M8" s="2"/>
      <c r="N8" s="2"/>
      <c r="O8" s="2"/>
      <c r="P8" s="2"/>
    </row>
    <row r="9" spans="1:16" ht="12.75" x14ac:dyDescent="0.2">
      <c r="A9" s="3"/>
      <c r="B9" s="3"/>
      <c r="C9" s="3"/>
      <c r="D9" s="3"/>
      <c r="E9" s="3"/>
      <c r="F9" s="3"/>
      <c r="G9" s="3"/>
      <c r="H9" s="3"/>
      <c r="I9" s="2"/>
      <c r="J9" s="2"/>
      <c r="K9" s="2"/>
      <c r="L9" s="2"/>
      <c r="M9" s="2"/>
      <c r="N9" s="2"/>
      <c r="O9" s="2"/>
      <c r="P9" s="2"/>
    </row>
    <row r="10" spans="1:16" ht="12.75" x14ac:dyDescent="0.2">
      <c r="A10" s="3"/>
      <c r="B10" s="3"/>
      <c r="C10" s="9"/>
      <c r="D10" s="10">
        <v>2010</v>
      </c>
      <c r="E10" s="10">
        <v>2011</v>
      </c>
      <c r="F10" s="3">
        <v>2012</v>
      </c>
      <c r="G10" s="3">
        <v>2013</v>
      </c>
      <c r="H10" s="3">
        <v>2014</v>
      </c>
      <c r="I10" s="2">
        <v>2015</v>
      </c>
      <c r="J10" s="2">
        <v>2016</v>
      </c>
      <c r="K10" s="2">
        <v>2017</v>
      </c>
      <c r="L10" s="2">
        <v>2018</v>
      </c>
      <c r="M10" s="2">
        <v>2019</v>
      </c>
      <c r="N10" s="2">
        <v>2020</v>
      </c>
      <c r="O10" s="2">
        <v>2021</v>
      </c>
      <c r="P10" s="2">
        <v>2022</v>
      </c>
    </row>
    <row r="11" spans="1:16" ht="12.75" x14ac:dyDescent="0.2">
      <c r="A11" s="3"/>
      <c r="B11" s="3"/>
      <c r="C11" s="3" t="s">
        <v>1</v>
      </c>
      <c r="D11" s="29">
        <v>47.210854408937927</v>
      </c>
      <c r="E11" s="29">
        <v>47.610466532418144</v>
      </c>
      <c r="F11" s="11">
        <v>47.565477585560281</v>
      </c>
      <c r="G11" s="11">
        <v>47.223415037629437</v>
      </c>
      <c r="H11" s="11">
        <v>47.028353004173745</v>
      </c>
      <c r="I11" s="30">
        <v>46.559359176378052</v>
      </c>
      <c r="J11" s="30">
        <v>46.264751193934607</v>
      </c>
      <c r="K11" s="30">
        <v>46.564504794259506</v>
      </c>
      <c r="L11" s="30">
        <v>46.849081613534075</v>
      </c>
      <c r="M11" s="30">
        <v>46.557069997558393</v>
      </c>
      <c r="N11" s="30">
        <v>46.333238386520428</v>
      </c>
      <c r="O11" s="30">
        <v>47.450526394517837</v>
      </c>
      <c r="P11" s="30">
        <v>48.706045033290913</v>
      </c>
    </row>
    <row r="12" spans="1:16" ht="12.75" x14ac:dyDescent="0.2">
      <c r="A12" s="3"/>
      <c r="B12" s="3"/>
      <c r="C12" s="3" t="s">
        <v>25</v>
      </c>
      <c r="D12" s="29">
        <v>35.252958327790353</v>
      </c>
      <c r="E12" s="29">
        <v>34.252551742098873</v>
      </c>
      <c r="F12" s="11">
        <v>34.497737816029137</v>
      </c>
      <c r="G12" s="11">
        <v>34.798048980034316</v>
      </c>
      <c r="H12" s="11">
        <v>34.612323539119238</v>
      </c>
      <c r="I12" s="30">
        <v>34.33524882877024</v>
      </c>
      <c r="J12" s="30">
        <v>34.651157382822504</v>
      </c>
      <c r="K12" s="30">
        <v>34.02122583705048</v>
      </c>
      <c r="L12" s="30">
        <v>33.594019721767587</v>
      </c>
      <c r="M12" s="30">
        <v>33.419909391478633</v>
      </c>
      <c r="N12" s="30">
        <v>34.010599072515525</v>
      </c>
      <c r="O12" s="30">
        <v>32.420571515512258</v>
      </c>
      <c r="P12" s="30">
        <v>31.248614462887538</v>
      </c>
    </row>
    <row r="13" spans="1:16" ht="12.75" x14ac:dyDescent="0.2">
      <c r="A13" s="3"/>
      <c r="B13" s="3"/>
      <c r="C13" s="3" t="s">
        <v>2</v>
      </c>
      <c r="D13" s="29">
        <v>9.7808245923343815</v>
      </c>
      <c r="E13" s="29">
        <v>9.8444346552907867</v>
      </c>
      <c r="F13" s="11">
        <v>9.1909290976818401</v>
      </c>
      <c r="G13" s="11">
        <v>9.1098038172360916</v>
      </c>
      <c r="H13" s="11">
        <v>9.3535087545352731</v>
      </c>
      <c r="I13" s="30">
        <v>9.6327779272510412</v>
      </c>
      <c r="J13" s="30">
        <v>9.8387383743040253</v>
      </c>
      <c r="K13" s="30">
        <v>9.9867203156054529</v>
      </c>
      <c r="L13" s="30">
        <v>10.173772064083648</v>
      </c>
      <c r="M13" s="30">
        <v>10.504541761619809</v>
      </c>
      <c r="N13" s="30">
        <v>10.408816529054887</v>
      </c>
      <c r="O13" s="30">
        <v>10.565144872714379</v>
      </c>
      <c r="P13" s="30">
        <v>10.582400587371911</v>
      </c>
    </row>
    <row r="14" spans="1:16" ht="12.75" x14ac:dyDescent="0.2">
      <c r="A14" s="3"/>
      <c r="B14" s="3"/>
      <c r="C14" s="3" t="s">
        <v>3</v>
      </c>
      <c r="D14" s="29">
        <v>7.755362670937342</v>
      </c>
      <c r="E14" s="29">
        <v>8.2925470701921959</v>
      </c>
      <c r="F14" s="11">
        <v>8.7458555007287515</v>
      </c>
      <c r="G14" s="11">
        <v>8.8687321651001536</v>
      </c>
      <c r="H14" s="11">
        <v>9.0058147021717367</v>
      </c>
      <c r="I14" s="30">
        <v>9.4726140676006736</v>
      </c>
      <c r="J14" s="30">
        <v>9.2453530489388651</v>
      </c>
      <c r="K14" s="30">
        <v>9.4275490530845598</v>
      </c>
      <c r="L14" s="30">
        <v>9.3831266006146841</v>
      </c>
      <c r="M14" s="30">
        <v>9.5184788493431594</v>
      </c>
      <c r="N14" s="30">
        <v>9.2473460119091637</v>
      </c>
      <c r="O14" s="30">
        <v>9.5637572172555334</v>
      </c>
      <c r="P14" s="30">
        <v>9.4629399164496295</v>
      </c>
    </row>
    <row r="15" spans="1:16" ht="12.75" x14ac:dyDescent="0.2">
      <c r="A15" s="3"/>
      <c r="B15" s="3"/>
      <c r="C15" s="2"/>
      <c r="D15" s="29"/>
      <c r="E15" s="29"/>
      <c r="F15" s="11"/>
      <c r="G15" s="11"/>
      <c r="H15" s="11"/>
      <c r="I15" s="30"/>
      <c r="J15" s="30"/>
      <c r="K15" s="30"/>
      <c r="L15" s="30"/>
      <c r="M15" s="30"/>
      <c r="N15" s="30"/>
      <c r="O15" s="30"/>
      <c r="P15" s="30"/>
    </row>
    <row r="16" spans="1:16" ht="12.75" x14ac:dyDescent="0.2">
      <c r="A16" s="3"/>
      <c r="B16" s="3"/>
      <c r="C16" s="13" t="s">
        <v>103</v>
      </c>
      <c r="D16" s="29"/>
      <c r="E16" s="11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</row>
    <row r="18" spans="1:16" x14ac:dyDescent="0.2">
      <c r="A18" s="128" t="s">
        <v>88</v>
      </c>
    </row>
    <row r="19" spans="1:16" x14ac:dyDescent="0.2">
      <c r="A19" t="s">
        <v>87</v>
      </c>
      <c r="B19" t="s">
        <v>105</v>
      </c>
    </row>
    <row r="22" spans="1:16" ht="12.75" x14ac:dyDescent="0.2">
      <c r="P22" s="3"/>
    </row>
    <row r="23" spans="1:16" ht="12.75" x14ac:dyDescent="0.2">
      <c r="P23" s="3"/>
    </row>
    <row r="24" spans="1:16" ht="12.75" x14ac:dyDescent="0.2">
      <c r="P24" s="3"/>
    </row>
    <row r="25" spans="1:16" ht="12.75" x14ac:dyDescent="0.2">
      <c r="P25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A2C0A-EA31-43B8-823A-1A65EEDC043B}">
  <dimension ref="A1:P19"/>
  <sheetViews>
    <sheetView showGridLines="0" zoomScaleNormal="100" workbookViewId="0"/>
  </sheetViews>
  <sheetFormatPr defaultRowHeight="12" x14ac:dyDescent="0.2"/>
  <cols>
    <col min="1" max="1" width="18.140625" customWidth="1"/>
    <col min="3" max="3" width="26.42578125" customWidth="1"/>
    <col min="4" max="16" width="6.140625" customWidth="1"/>
  </cols>
  <sheetData>
    <row r="1" spans="1:16" ht="12.75" x14ac:dyDescent="0.2">
      <c r="A1" s="3"/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</row>
    <row r="2" spans="1:16" ht="12.75" x14ac:dyDescent="0.2">
      <c r="A2" s="3"/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</row>
    <row r="3" spans="1:16" ht="12.75" x14ac:dyDescent="0.2">
      <c r="A3" s="4"/>
      <c r="B3" s="4"/>
      <c r="C3" s="4" t="s">
        <v>24</v>
      </c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</row>
    <row r="4" spans="1:16" ht="12.75" x14ac:dyDescent="0.2">
      <c r="A4" s="4"/>
      <c r="B4" s="4"/>
      <c r="C4" s="4" t="s">
        <v>102</v>
      </c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</row>
    <row r="5" spans="1:16" ht="12.75" x14ac:dyDescent="0.2">
      <c r="A5" s="4"/>
      <c r="B5" s="4"/>
      <c r="C5" s="5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</row>
    <row r="6" spans="1:16" ht="15.75" x14ac:dyDescent="0.25">
      <c r="A6" s="7"/>
      <c r="B6" s="7"/>
      <c r="C6" s="23" t="s">
        <v>99</v>
      </c>
      <c r="D6" s="6"/>
      <c r="E6" s="6"/>
      <c r="F6" s="7"/>
      <c r="G6" s="7"/>
      <c r="H6" s="7"/>
      <c r="I6" s="2"/>
      <c r="J6" s="2"/>
      <c r="K6" s="2"/>
      <c r="L6" s="2"/>
      <c r="M6" s="2"/>
      <c r="N6" s="2"/>
      <c r="O6" s="2"/>
      <c r="P6" s="2"/>
    </row>
    <row r="7" spans="1:16" ht="14.25" x14ac:dyDescent="0.2">
      <c r="A7" s="8"/>
      <c r="B7" s="8"/>
      <c r="C7" s="24" t="s">
        <v>40</v>
      </c>
      <c r="D7" s="1"/>
      <c r="E7" s="1"/>
      <c r="F7" s="8"/>
      <c r="G7" s="8"/>
      <c r="H7" s="8"/>
      <c r="I7" s="2"/>
      <c r="J7" s="2"/>
      <c r="K7" s="2"/>
      <c r="L7" s="2"/>
      <c r="M7" s="2"/>
      <c r="N7" s="2"/>
      <c r="O7" s="2"/>
      <c r="P7" s="2"/>
    </row>
    <row r="8" spans="1:16" ht="12.75" x14ac:dyDescent="0.2">
      <c r="A8" s="3"/>
      <c r="B8" s="3"/>
      <c r="C8" s="3"/>
      <c r="D8" s="3"/>
      <c r="E8" s="3"/>
      <c r="F8" s="3"/>
      <c r="G8" s="3"/>
      <c r="H8" s="3"/>
      <c r="I8" s="2"/>
      <c r="J8" s="2"/>
      <c r="K8" s="2"/>
      <c r="L8" s="2"/>
      <c r="M8" s="2"/>
      <c r="N8" s="2"/>
      <c r="O8" s="2"/>
      <c r="P8" s="2"/>
    </row>
    <row r="9" spans="1:16" ht="12.75" x14ac:dyDescent="0.2">
      <c r="A9" s="3"/>
      <c r="B9" s="3"/>
      <c r="C9" s="3"/>
      <c r="D9" s="3"/>
      <c r="E9" s="3"/>
      <c r="F9" s="3"/>
      <c r="G9" s="3"/>
      <c r="H9" s="3"/>
      <c r="I9" s="2"/>
      <c r="J9" s="2"/>
      <c r="K9" s="2"/>
      <c r="L9" s="2"/>
      <c r="M9" s="2"/>
      <c r="N9" s="2"/>
      <c r="O9" s="2"/>
      <c r="P9" s="2"/>
    </row>
    <row r="10" spans="1:16" ht="12.75" x14ac:dyDescent="0.2">
      <c r="A10" s="3"/>
      <c r="B10" s="3"/>
      <c r="C10" s="9"/>
      <c r="D10" s="10">
        <v>2010</v>
      </c>
      <c r="E10" s="10">
        <v>2011</v>
      </c>
      <c r="F10" s="3">
        <v>2012</v>
      </c>
      <c r="G10" s="3">
        <v>2013</v>
      </c>
      <c r="H10" s="3">
        <v>2014</v>
      </c>
      <c r="I10" s="2">
        <v>2015</v>
      </c>
      <c r="J10" s="2">
        <v>2016</v>
      </c>
      <c r="K10" s="2">
        <v>2017</v>
      </c>
      <c r="L10" s="2">
        <v>2018</v>
      </c>
      <c r="M10" s="2">
        <v>2019</v>
      </c>
      <c r="N10" s="2">
        <v>2020</v>
      </c>
      <c r="O10" s="2">
        <v>2021</v>
      </c>
      <c r="P10" s="2">
        <v>2022</v>
      </c>
    </row>
    <row r="11" spans="1:16" ht="12.75" x14ac:dyDescent="0.2">
      <c r="A11" s="3"/>
      <c r="B11" s="3"/>
      <c r="C11" s="3" t="s">
        <v>1</v>
      </c>
      <c r="D11" s="29">
        <v>46.261716949046935</v>
      </c>
      <c r="E11" s="29">
        <v>46.640638457503549</v>
      </c>
      <c r="F11" s="11">
        <v>46.601618401191324</v>
      </c>
      <c r="G11" s="11">
        <v>46.240821325062427</v>
      </c>
      <c r="H11" s="11">
        <v>46.0367412171165</v>
      </c>
      <c r="I11" s="30">
        <v>45.532523340730734</v>
      </c>
      <c r="J11" s="30">
        <v>45.196434945708781</v>
      </c>
      <c r="K11" s="30">
        <v>45.475889273115563</v>
      </c>
      <c r="L11" s="30">
        <v>45.725332365528743</v>
      </c>
      <c r="M11" s="30">
        <v>45.415783849858329</v>
      </c>
      <c r="N11" s="30">
        <v>45.268643021674187</v>
      </c>
      <c r="O11" s="30">
        <v>46.40722299084932</v>
      </c>
      <c r="P11" s="30">
        <v>47.616958317927178</v>
      </c>
    </row>
    <row r="12" spans="1:16" ht="12.75" x14ac:dyDescent="0.2">
      <c r="A12" s="3"/>
      <c r="B12" s="3"/>
      <c r="C12" s="3" t="s">
        <v>25</v>
      </c>
      <c r="D12" s="29">
        <v>35.127399364519704</v>
      </c>
      <c r="E12" s="29">
        <v>34.172806453351264</v>
      </c>
      <c r="F12" s="11">
        <v>34.399703169756187</v>
      </c>
      <c r="G12" s="11">
        <v>34.709063043442498</v>
      </c>
      <c r="H12" s="11">
        <v>34.497069492806339</v>
      </c>
      <c r="I12" s="30">
        <v>34.188792231387431</v>
      </c>
      <c r="J12" s="30">
        <v>34.47371359292778</v>
      </c>
      <c r="K12" s="30">
        <v>33.790576297884705</v>
      </c>
      <c r="L12" s="30">
        <v>33.343347509455199</v>
      </c>
      <c r="M12" s="30">
        <v>33.14838984806817</v>
      </c>
      <c r="N12" s="30">
        <v>33.735759888162008</v>
      </c>
      <c r="O12" s="30">
        <v>32.119400774969101</v>
      </c>
      <c r="P12" s="30">
        <v>30.987879397696751</v>
      </c>
    </row>
    <row r="13" spans="1:16" ht="12.75" x14ac:dyDescent="0.2">
      <c r="A13" s="3"/>
      <c r="B13" s="3"/>
      <c r="C13" s="3" t="s">
        <v>2</v>
      </c>
      <c r="D13" s="29">
        <v>9.6204739058002477</v>
      </c>
      <c r="E13" s="29">
        <v>9.6683464264172478</v>
      </c>
      <c r="F13" s="11">
        <v>8.9740162053642436</v>
      </c>
      <c r="G13" s="11">
        <v>8.9085118211316559</v>
      </c>
      <c r="H13" s="11">
        <v>9.1031791501150412</v>
      </c>
      <c r="I13" s="30">
        <v>9.3576049532488721</v>
      </c>
      <c r="J13" s="30">
        <v>9.6051854298447328</v>
      </c>
      <c r="K13" s="30">
        <v>9.7580233877622273</v>
      </c>
      <c r="L13" s="30">
        <v>9.9179963414547583</v>
      </c>
      <c r="M13" s="30">
        <v>10.323385303915</v>
      </c>
      <c r="N13" s="30">
        <v>10.221622633236885</v>
      </c>
      <c r="O13" s="30">
        <v>10.274422663052761</v>
      </c>
      <c r="P13" s="30">
        <v>10.269546622190093</v>
      </c>
    </row>
    <row r="14" spans="1:16" ht="12.75" x14ac:dyDescent="0.2">
      <c r="A14" s="3"/>
      <c r="B14" s="3"/>
      <c r="C14" s="3" t="s">
        <v>3</v>
      </c>
      <c r="D14" s="29">
        <v>8.9904097806331169</v>
      </c>
      <c r="E14" s="29">
        <v>9.518208662727945</v>
      </c>
      <c r="F14" s="11">
        <v>10.024662223688232</v>
      </c>
      <c r="G14" s="11">
        <v>10.141603810363415</v>
      </c>
      <c r="H14" s="11">
        <v>10.363010139962119</v>
      </c>
      <c r="I14" s="30">
        <v>10.921079474632959</v>
      </c>
      <c r="J14" s="30">
        <v>10.724666031518709</v>
      </c>
      <c r="K14" s="30">
        <v>10.975511041237505</v>
      </c>
      <c r="L14" s="30">
        <v>11.013323783561296</v>
      </c>
      <c r="M14" s="30">
        <v>11.112440998158513</v>
      </c>
      <c r="N14" s="30">
        <v>10.773974456926927</v>
      </c>
      <c r="O14" s="30">
        <v>11.198953571128824</v>
      </c>
      <c r="P14" s="30">
        <v>11.125615662185966</v>
      </c>
    </row>
    <row r="15" spans="1:16" ht="12.75" x14ac:dyDescent="0.2">
      <c r="A15" s="3"/>
      <c r="B15" s="3"/>
      <c r="C15" s="2"/>
      <c r="D15" s="29"/>
      <c r="E15" s="29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</row>
    <row r="16" spans="1:16" ht="12.75" x14ac:dyDescent="0.2">
      <c r="A16" s="3"/>
      <c r="B16" s="3"/>
      <c r="C16" s="13" t="s">
        <v>103</v>
      </c>
      <c r="D16" s="29"/>
      <c r="E16" s="11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</row>
    <row r="18" spans="1:2" x14ac:dyDescent="0.2">
      <c r="A18" s="128" t="s">
        <v>88</v>
      </c>
    </row>
    <row r="19" spans="1:2" x14ac:dyDescent="0.2">
      <c r="A19" t="s">
        <v>87</v>
      </c>
      <c r="B19" t="s">
        <v>104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91C9B-1395-400F-9029-5981B294C36A}">
  <dimension ref="A1:J45"/>
  <sheetViews>
    <sheetView showGridLines="0" zoomScaleNormal="100" workbookViewId="0"/>
  </sheetViews>
  <sheetFormatPr defaultRowHeight="12" x14ac:dyDescent="0.2"/>
  <cols>
    <col min="1" max="1" width="18.140625" customWidth="1"/>
    <col min="3" max="3" width="66.140625" customWidth="1"/>
    <col min="4" max="4" width="19.5703125" customWidth="1"/>
    <col min="5" max="7" width="19" customWidth="1"/>
  </cols>
  <sheetData>
    <row r="1" spans="1:10" ht="12.75" x14ac:dyDescent="0.2">
      <c r="A1" s="3"/>
      <c r="B1" s="3"/>
      <c r="C1" s="3"/>
      <c r="D1" s="3" t="s">
        <v>42</v>
      </c>
      <c r="E1" s="3"/>
      <c r="F1" s="3"/>
      <c r="G1" s="3"/>
    </row>
    <row r="2" spans="1:10" ht="12.75" x14ac:dyDescent="0.2">
      <c r="A2" s="3"/>
      <c r="B2" s="3"/>
      <c r="C2" s="3"/>
      <c r="D2" s="3"/>
      <c r="E2" s="3"/>
      <c r="F2" s="3"/>
      <c r="G2" s="3"/>
    </row>
    <row r="3" spans="1:10" ht="12.75" x14ac:dyDescent="0.2">
      <c r="A3" s="4"/>
      <c r="B3" s="4"/>
      <c r="C3" s="4" t="s">
        <v>24</v>
      </c>
      <c r="D3" s="4"/>
      <c r="E3" s="4"/>
      <c r="F3" s="4"/>
      <c r="G3" s="4"/>
    </row>
    <row r="4" spans="1:10" ht="12.75" x14ac:dyDescent="0.2">
      <c r="A4" s="4"/>
      <c r="B4" s="4"/>
      <c r="C4" s="4" t="s">
        <v>102</v>
      </c>
      <c r="D4" s="4"/>
      <c r="E4" s="4"/>
      <c r="F4" s="4"/>
      <c r="G4" s="4"/>
    </row>
    <row r="5" spans="1:10" ht="12.75" x14ac:dyDescent="0.2">
      <c r="A5" s="4"/>
      <c r="B5" s="4"/>
      <c r="C5" s="4"/>
      <c r="D5" s="4"/>
      <c r="E5" s="4"/>
      <c r="F5" s="4"/>
      <c r="G5" s="4"/>
    </row>
    <row r="6" spans="1:10" ht="15.75" x14ac:dyDescent="0.25">
      <c r="A6" s="7"/>
      <c r="B6" s="7"/>
      <c r="C6" s="23" t="s">
        <v>100</v>
      </c>
      <c r="D6" s="23"/>
      <c r="E6" s="6"/>
      <c r="F6" s="6"/>
      <c r="G6" s="6"/>
    </row>
    <row r="7" spans="1:10" ht="14.25" x14ac:dyDescent="0.2">
      <c r="A7" s="8"/>
      <c r="B7" s="8"/>
      <c r="C7" s="24" t="s">
        <v>37</v>
      </c>
      <c r="D7" s="24"/>
      <c r="E7" s="1"/>
      <c r="F7" s="1"/>
      <c r="G7" s="1"/>
    </row>
    <row r="8" spans="1:10" ht="12.75" x14ac:dyDescent="0.2">
      <c r="A8" s="3"/>
      <c r="B8" s="3"/>
      <c r="C8" s="3"/>
      <c r="D8" s="3"/>
      <c r="E8" s="3"/>
      <c r="F8" s="3"/>
      <c r="G8" s="3"/>
      <c r="H8" s="43"/>
      <c r="I8" s="43"/>
    </row>
    <row r="9" spans="1:10" ht="12.75" x14ac:dyDescent="0.2">
      <c r="A9" s="3"/>
      <c r="B9" s="3"/>
      <c r="C9" s="3"/>
      <c r="D9" s="3"/>
      <c r="E9" s="3"/>
      <c r="F9" s="3"/>
      <c r="G9" s="3"/>
      <c r="H9" s="44"/>
      <c r="I9" s="44"/>
      <c r="J9" s="45"/>
    </row>
    <row r="10" spans="1:10" ht="12.75" x14ac:dyDescent="0.2">
      <c r="A10" s="3"/>
      <c r="B10" s="3"/>
      <c r="C10" s="28"/>
      <c r="D10" s="28" t="s">
        <v>97</v>
      </c>
      <c r="E10" s="46">
        <v>2021</v>
      </c>
      <c r="F10" s="46">
        <v>2022</v>
      </c>
      <c r="G10" s="47" t="s">
        <v>41</v>
      </c>
      <c r="H10" s="44"/>
      <c r="I10" s="44"/>
      <c r="J10" s="45"/>
    </row>
    <row r="11" spans="1:10" ht="12.75" x14ac:dyDescent="0.2">
      <c r="A11" s="3"/>
      <c r="B11" s="3"/>
      <c r="C11" s="48" t="s">
        <v>43</v>
      </c>
      <c r="D11" s="56"/>
      <c r="E11" s="49">
        <v>27849.441806999999</v>
      </c>
      <c r="F11" s="49">
        <v>31673.589026999998</v>
      </c>
      <c r="G11" s="49">
        <v>3824.1472199999989</v>
      </c>
      <c r="H11" s="61"/>
      <c r="I11" s="61"/>
      <c r="J11" s="45"/>
    </row>
    <row r="12" spans="1:10" ht="12.75" x14ac:dyDescent="0.2">
      <c r="A12" s="3"/>
      <c r="B12" s="3"/>
      <c r="C12" s="50" t="s">
        <v>44</v>
      </c>
      <c r="D12" s="57"/>
      <c r="E12" s="51">
        <v>2378.2251060000003</v>
      </c>
      <c r="F12" s="51">
        <v>3105.874523</v>
      </c>
      <c r="G12" s="51">
        <v>727.64941699999986</v>
      </c>
      <c r="H12" s="61"/>
      <c r="I12" s="117"/>
      <c r="J12" s="117"/>
    </row>
    <row r="13" spans="1:10" ht="12.75" x14ac:dyDescent="0.2">
      <c r="A13" s="3"/>
      <c r="B13" s="3"/>
      <c r="C13" s="50" t="s">
        <v>45</v>
      </c>
      <c r="D13" s="60" t="s">
        <v>77</v>
      </c>
      <c r="E13" s="51">
        <v>30227.666912999997</v>
      </c>
      <c r="F13" s="51">
        <v>34779.46355</v>
      </c>
      <c r="G13" s="51">
        <v>4551.7966369999986</v>
      </c>
      <c r="H13" s="61"/>
      <c r="I13" s="61"/>
      <c r="J13" s="45"/>
    </row>
    <row r="14" spans="1:10" ht="12.75" x14ac:dyDescent="0.2">
      <c r="A14" s="3"/>
      <c r="B14" s="3"/>
      <c r="C14" s="50" t="s">
        <v>46</v>
      </c>
      <c r="D14" s="57"/>
      <c r="E14" s="51">
        <v>14343.187066999999</v>
      </c>
      <c r="F14" s="51">
        <v>16939.701179</v>
      </c>
      <c r="G14" s="51">
        <v>2596.5141120000017</v>
      </c>
      <c r="H14" s="117"/>
      <c r="I14" s="61"/>
      <c r="J14" s="45"/>
    </row>
    <row r="15" spans="1:10" ht="12.75" x14ac:dyDescent="0.2">
      <c r="A15" s="3"/>
      <c r="B15" s="3"/>
      <c r="C15" s="50" t="s">
        <v>47</v>
      </c>
      <c r="D15" s="51"/>
      <c r="E15" s="51">
        <v>6417.7202509999997</v>
      </c>
      <c r="F15" s="51">
        <v>7283.9499910000004</v>
      </c>
      <c r="G15" s="51">
        <v>866.22974000000022</v>
      </c>
      <c r="H15" s="117"/>
      <c r="I15" s="61"/>
      <c r="J15" s="45"/>
    </row>
    <row r="16" spans="1:10" ht="12.75" x14ac:dyDescent="0.2">
      <c r="A16" s="4"/>
      <c r="B16" s="11"/>
      <c r="C16" s="50" t="s">
        <v>48</v>
      </c>
      <c r="D16" s="57"/>
      <c r="E16" s="51">
        <v>3188.854351</v>
      </c>
      <c r="F16" s="51">
        <v>3375.4435079999998</v>
      </c>
      <c r="G16" s="51">
        <v>186.58915700000011</v>
      </c>
      <c r="H16" s="61"/>
      <c r="I16" s="61"/>
      <c r="J16" s="45"/>
    </row>
    <row r="17" spans="1:10" ht="12.75" x14ac:dyDescent="0.2">
      <c r="A17" s="4"/>
      <c r="B17" s="11"/>
      <c r="C17" s="50" t="s">
        <v>49</v>
      </c>
      <c r="D17" s="57"/>
      <c r="E17" s="51">
        <v>193.40776699999998</v>
      </c>
      <c r="F17" s="51">
        <v>208.70697799999999</v>
      </c>
      <c r="G17" s="51">
        <v>15.29921100000001</v>
      </c>
      <c r="H17" s="61"/>
      <c r="I17" s="61"/>
      <c r="J17" s="45"/>
    </row>
    <row r="18" spans="1:10" ht="12.75" x14ac:dyDescent="0.2">
      <c r="A18" s="4"/>
      <c r="B18" s="11"/>
      <c r="C18" s="50" t="s">
        <v>74</v>
      </c>
      <c r="D18" s="60" t="s">
        <v>78</v>
      </c>
      <c r="E18" s="51">
        <f>SUM(E15:E17)</f>
        <v>9799.9823690000012</v>
      </c>
      <c r="F18" s="51">
        <f t="shared" ref="F18:G18" si="0">SUM(F15:F17)</f>
        <v>10868.100477</v>
      </c>
      <c r="G18" s="51">
        <f t="shared" si="0"/>
        <v>1068.1181080000003</v>
      </c>
      <c r="H18" s="61"/>
      <c r="I18" s="61"/>
      <c r="J18" s="45"/>
    </row>
    <row r="19" spans="1:10" ht="12.75" x14ac:dyDescent="0.2">
      <c r="A19" s="4"/>
      <c r="B19" s="11"/>
      <c r="C19" s="50" t="s">
        <v>50</v>
      </c>
      <c r="D19" s="57"/>
      <c r="E19" s="51">
        <v>2973.6916540000002</v>
      </c>
      <c r="F19" s="51">
        <v>3320.2586970000002</v>
      </c>
      <c r="G19" s="51">
        <v>346.56704300000007</v>
      </c>
      <c r="H19" s="61"/>
      <c r="I19" s="117"/>
      <c r="J19" s="45"/>
    </row>
    <row r="20" spans="1:10" ht="12.75" customHeight="1" x14ac:dyDescent="0.2">
      <c r="A20" s="16"/>
      <c r="B20" s="11"/>
      <c r="C20" s="50" t="s">
        <v>67</v>
      </c>
      <c r="D20" s="57"/>
      <c r="E20" s="51">
        <v>219.905147</v>
      </c>
      <c r="F20" s="51">
        <v>360.24345799999998</v>
      </c>
      <c r="G20" s="51">
        <v>140.33831099999998</v>
      </c>
      <c r="H20" s="61"/>
      <c r="I20" s="117"/>
      <c r="J20" s="45"/>
    </row>
    <row r="21" spans="1:10" ht="12.75" x14ac:dyDescent="0.2">
      <c r="A21" s="16"/>
      <c r="B21" s="11"/>
      <c r="C21" s="50" t="s">
        <v>51</v>
      </c>
      <c r="D21" s="60" t="s">
        <v>79</v>
      </c>
      <c r="E21" s="51">
        <f>+E20+E19</f>
        <v>3193.5968010000001</v>
      </c>
      <c r="F21" s="51">
        <f t="shared" ref="F21:G21" si="1">+F20+F19</f>
        <v>3680.5021550000001</v>
      </c>
      <c r="G21" s="51">
        <f t="shared" si="1"/>
        <v>486.90535400000005</v>
      </c>
      <c r="H21" s="61"/>
      <c r="I21" s="117"/>
      <c r="J21" s="45"/>
    </row>
    <row r="22" spans="1:10" ht="12.75" x14ac:dyDescent="0.2">
      <c r="A22" s="16"/>
      <c r="B22" s="11"/>
      <c r="C22" s="50" t="s">
        <v>52</v>
      </c>
      <c r="D22" s="57"/>
      <c r="E22" s="51">
        <v>2890.9006760000002</v>
      </c>
      <c r="F22" s="51">
        <v>3291.1597390000002</v>
      </c>
      <c r="G22" s="51">
        <v>400.25906300000008</v>
      </c>
      <c r="H22" s="61"/>
      <c r="I22" s="61"/>
      <c r="J22" s="45"/>
    </row>
    <row r="23" spans="1:10" ht="12.75" x14ac:dyDescent="0.2">
      <c r="A23" s="16"/>
      <c r="B23" s="11"/>
      <c r="C23" s="50" t="s">
        <v>53</v>
      </c>
      <c r="D23" s="60" t="s">
        <v>80</v>
      </c>
      <c r="E23" s="51">
        <f>+E22+E18+E21+E14</f>
        <v>30227.666913000001</v>
      </c>
      <c r="F23" s="51">
        <f t="shared" ref="F23:G23" si="2">+F22+F18+F21+F14</f>
        <v>34779.46355</v>
      </c>
      <c r="G23" s="51">
        <f t="shared" si="2"/>
        <v>4551.7966370000022</v>
      </c>
      <c r="H23" s="61"/>
      <c r="I23" s="61"/>
      <c r="J23" s="45"/>
    </row>
    <row r="24" spans="1:10" ht="12.75" x14ac:dyDescent="0.2">
      <c r="A24" s="16"/>
      <c r="B24" s="11"/>
      <c r="C24" s="50" t="s">
        <v>54</v>
      </c>
      <c r="D24" s="60"/>
      <c r="E24" s="51">
        <v>406.78811999999999</v>
      </c>
      <c r="F24" s="51">
        <v>429.98870899999997</v>
      </c>
      <c r="G24" s="51">
        <v>23.200588999999979</v>
      </c>
      <c r="H24" s="61"/>
      <c r="I24" s="61"/>
      <c r="J24" s="45"/>
    </row>
    <row r="25" spans="1:10" ht="12.75" x14ac:dyDescent="0.2">
      <c r="A25" s="16"/>
      <c r="B25" s="11"/>
      <c r="C25" s="50" t="s">
        <v>55</v>
      </c>
      <c r="D25" s="60" t="s">
        <v>81</v>
      </c>
      <c r="E25" s="51">
        <f>+E11-(E14+E24)</f>
        <v>13099.466620000001</v>
      </c>
      <c r="F25" s="51">
        <f t="shared" ref="F25:G25" si="3">+F11-(F14+F24)</f>
        <v>14303.899138999997</v>
      </c>
      <c r="G25" s="51">
        <f t="shared" si="3"/>
        <v>1204.4325189999972</v>
      </c>
      <c r="H25" s="61"/>
      <c r="I25" s="61"/>
      <c r="J25" s="61"/>
    </row>
    <row r="26" spans="1:10" ht="12.75" x14ac:dyDescent="0.2">
      <c r="A26" s="16"/>
      <c r="B26" s="11"/>
      <c r="C26" s="50" t="s">
        <v>56</v>
      </c>
      <c r="D26" s="57"/>
      <c r="E26" s="51">
        <v>6954.3032299999904</v>
      </c>
      <c r="F26" s="51">
        <v>7447.0367929999993</v>
      </c>
      <c r="G26" s="51">
        <v>492.73356300000938</v>
      </c>
      <c r="H26" s="61"/>
      <c r="I26" s="61"/>
      <c r="J26" s="45"/>
    </row>
    <row r="27" spans="1:10" ht="12.75" x14ac:dyDescent="0.2">
      <c r="A27" s="16"/>
      <c r="B27" s="11"/>
      <c r="C27" s="52" t="s">
        <v>57</v>
      </c>
      <c r="D27" s="58"/>
      <c r="E27" s="53">
        <v>6113.383049</v>
      </c>
      <c r="F27" s="53">
        <v>6698.4271979999994</v>
      </c>
      <c r="G27" s="53">
        <v>585.04414900000017</v>
      </c>
      <c r="H27" s="61"/>
      <c r="I27" s="61"/>
      <c r="J27" s="45"/>
    </row>
    <row r="28" spans="1:10" ht="12.75" x14ac:dyDescent="0.2">
      <c r="A28" s="16"/>
      <c r="B28" s="11"/>
      <c r="C28" s="54" t="s">
        <v>58</v>
      </c>
      <c r="D28" s="59"/>
      <c r="E28" s="55">
        <v>31.780341</v>
      </c>
      <c r="F28" s="55">
        <v>158.435148</v>
      </c>
      <c r="G28" s="55">
        <v>126.65480699999999</v>
      </c>
      <c r="H28" s="61"/>
      <c r="I28" s="61"/>
      <c r="J28" s="45"/>
    </row>
    <row r="29" spans="1:10" ht="12.75" x14ac:dyDescent="0.2">
      <c r="A29" s="3"/>
      <c r="B29" s="3"/>
      <c r="C29" s="4"/>
      <c r="D29" s="4"/>
      <c r="E29" s="12"/>
      <c r="F29" s="12"/>
      <c r="G29" s="12"/>
      <c r="H29" s="45"/>
      <c r="I29" s="45"/>
      <c r="J29" s="45"/>
    </row>
    <row r="30" spans="1:10" ht="12.75" x14ac:dyDescent="0.2">
      <c r="A30" s="3"/>
      <c r="B30" s="3"/>
      <c r="C30" s="25" t="s">
        <v>106</v>
      </c>
      <c r="D30" s="25"/>
      <c r="E30" s="27"/>
      <c r="G30" s="27"/>
    </row>
    <row r="31" spans="1:10" ht="12.75" x14ac:dyDescent="0.2">
      <c r="E31" s="12"/>
      <c r="F31" s="12"/>
      <c r="G31" s="12"/>
    </row>
    <row r="32" spans="1:10" ht="12.75" x14ac:dyDescent="0.2">
      <c r="A32" s="128" t="s">
        <v>96</v>
      </c>
      <c r="B32" s="3"/>
      <c r="E32" s="62"/>
      <c r="F32" s="12"/>
    </row>
    <row r="33" spans="1:7" ht="12.75" x14ac:dyDescent="0.2">
      <c r="A33" s="3" t="s">
        <v>84</v>
      </c>
      <c r="B33" t="s">
        <v>93</v>
      </c>
      <c r="E33" s="12"/>
      <c r="F33" s="12"/>
      <c r="G33" s="12"/>
    </row>
    <row r="34" spans="1:7" ht="12.75" x14ac:dyDescent="0.2">
      <c r="A34" t="s">
        <v>87</v>
      </c>
      <c r="B34" t="s">
        <v>94</v>
      </c>
      <c r="E34" s="62"/>
      <c r="F34" s="12"/>
    </row>
    <row r="35" spans="1:7" ht="12.75" x14ac:dyDescent="0.2">
      <c r="E35" s="62"/>
      <c r="F35" s="12"/>
    </row>
    <row r="36" spans="1:7" ht="12.75" x14ac:dyDescent="0.2">
      <c r="F36" s="12"/>
      <c r="G36" s="100"/>
    </row>
    <row r="37" spans="1:7" ht="12.75" x14ac:dyDescent="0.2">
      <c r="E37" s="62"/>
      <c r="F37" s="12"/>
    </row>
    <row r="38" spans="1:7" ht="12.75" x14ac:dyDescent="0.2">
      <c r="E38" s="62"/>
      <c r="F38" s="12"/>
    </row>
    <row r="39" spans="1:7" ht="12.75" x14ac:dyDescent="0.2">
      <c r="F39" s="12"/>
    </row>
    <row r="40" spans="1:7" ht="12.75" x14ac:dyDescent="0.2">
      <c r="E40" s="62"/>
      <c r="F40" s="12"/>
    </row>
    <row r="41" spans="1:7" x14ac:dyDescent="0.2">
      <c r="E41" s="62"/>
      <c r="F41" s="62"/>
    </row>
    <row r="43" spans="1:7" x14ac:dyDescent="0.2">
      <c r="E43" s="62"/>
      <c r="F43" s="62"/>
    </row>
    <row r="44" spans="1:7" x14ac:dyDescent="0.2">
      <c r="E44" s="62"/>
      <c r="F44" s="62"/>
    </row>
    <row r="45" spans="1:7" x14ac:dyDescent="0.2">
      <c r="E45" s="62"/>
      <c r="F45" s="6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1C2F0-9075-4147-B0A6-08E20B61C1D6}">
  <dimension ref="A1:W28"/>
  <sheetViews>
    <sheetView showGridLines="0" zoomScaleNormal="100" workbookViewId="0"/>
  </sheetViews>
  <sheetFormatPr defaultRowHeight="12" x14ac:dyDescent="0.2"/>
  <cols>
    <col min="1" max="1" width="18.140625" customWidth="1"/>
    <col min="3" max="3" width="43.140625" customWidth="1"/>
    <col min="4" max="16" width="7.7109375" customWidth="1"/>
  </cols>
  <sheetData>
    <row r="1" spans="1:23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ht="12.75" x14ac:dyDescent="0.2">
      <c r="A3" s="4"/>
      <c r="B3" s="4"/>
      <c r="C3" s="4" t="s">
        <v>24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3" ht="12.75" x14ac:dyDescent="0.2">
      <c r="A4" s="4"/>
      <c r="B4" s="4"/>
      <c r="C4" s="4" t="s">
        <v>102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23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3" ht="15.75" x14ac:dyDescent="0.25">
      <c r="A6" s="7"/>
      <c r="B6" s="7"/>
      <c r="C6" s="23" t="s">
        <v>95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23" ht="14.25" x14ac:dyDescent="0.2">
      <c r="A7" s="8"/>
      <c r="B7" s="8"/>
      <c r="C7" s="24" t="s">
        <v>37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3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3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3" ht="12.75" x14ac:dyDescent="0.2">
      <c r="A10" s="3"/>
      <c r="B10" s="3"/>
      <c r="C10" s="169" t="s">
        <v>8</v>
      </c>
      <c r="D10" s="167" t="s">
        <v>16</v>
      </c>
      <c r="E10" s="172" t="s">
        <v>26</v>
      </c>
      <c r="F10" s="173"/>
      <c r="G10" s="173"/>
      <c r="H10" s="173"/>
      <c r="I10" s="173"/>
      <c r="J10" s="173"/>
      <c r="K10" s="173"/>
      <c r="L10" s="173"/>
      <c r="M10" s="173"/>
      <c r="N10" s="173"/>
      <c r="O10" s="165" t="s">
        <v>60</v>
      </c>
      <c r="P10" s="165" t="s">
        <v>59</v>
      </c>
    </row>
    <row r="11" spans="1:23" ht="132" x14ac:dyDescent="0.2">
      <c r="A11" s="3"/>
      <c r="B11" s="3"/>
      <c r="C11" s="170"/>
      <c r="D11" s="168"/>
      <c r="E11" s="18" t="s">
        <v>23</v>
      </c>
      <c r="F11" s="126" t="s">
        <v>6</v>
      </c>
      <c r="G11" s="126" t="s">
        <v>4</v>
      </c>
      <c r="H11" s="126" t="s">
        <v>21</v>
      </c>
      <c r="I11" s="126" t="s">
        <v>61</v>
      </c>
      <c r="J11" s="126" t="s">
        <v>22</v>
      </c>
      <c r="K11" s="126" t="s">
        <v>5</v>
      </c>
      <c r="L11" s="126" t="s">
        <v>13</v>
      </c>
      <c r="M11" s="126" t="s">
        <v>62</v>
      </c>
      <c r="N11" s="126" t="s">
        <v>19</v>
      </c>
      <c r="O11" s="166"/>
      <c r="P11" s="166"/>
    </row>
    <row r="12" spans="1:23" ht="12.75" x14ac:dyDescent="0.2">
      <c r="A12" s="3"/>
      <c r="B12" s="11"/>
      <c r="C12" s="20" t="s">
        <v>14</v>
      </c>
      <c r="D12" s="65">
        <f t="shared" ref="D12:D21" si="0">SUM(E12:N12)</f>
        <v>592.19999999999982</v>
      </c>
      <c r="E12" s="66">
        <v>582.9</v>
      </c>
      <c r="F12" s="67">
        <v>3.3</v>
      </c>
      <c r="G12" s="67">
        <v>0.3</v>
      </c>
      <c r="H12" s="67">
        <v>3</v>
      </c>
      <c r="I12" s="67">
        <v>0</v>
      </c>
      <c r="J12" s="67">
        <v>0</v>
      </c>
      <c r="K12" s="67">
        <v>0</v>
      </c>
      <c r="L12" s="67">
        <v>0.5</v>
      </c>
      <c r="M12" s="67">
        <v>1.9</v>
      </c>
      <c r="N12" s="78">
        <v>0.3</v>
      </c>
      <c r="O12" s="112">
        <v>69.7</v>
      </c>
      <c r="P12" s="104">
        <f t="shared" ref="P12:P21" si="1">+D12+O12</f>
        <v>661.89999999999986</v>
      </c>
      <c r="R12" s="34"/>
      <c r="T12" s="35"/>
      <c r="U12" s="35"/>
      <c r="W12" s="35"/>
    </row>
    <row r="13" spans="1:23" ht="12.75" x14ac:dyDescent="0.2">
      <c r="A13" s="3"/>
      <c r="B13" s="11"/>
      <c r="C13" s="15" t="s">
        <v>9</v>
      </c>
      <c r="D13" s="68">
        <f t="shared" si="0"/>
        <v>9796.9</v>
      </c>
      <c r="E13" s="68">
        <v>38</v>
      </c>
      <c r="F13" s="69">
        <v>9531.9</v>
      </c>
      <c r="G13" s="70">
        <v>41.6</v>
      </c>
      <c r="H13" s="70">
        <v>115.5</v>
      </c>
      <c r="I13" s="70">
        <v>10.3</v>
      </c>
      <c r="J13" s="70">
        <v>0.5</v>
      </c>
      <c r="K13" s="70">
        <v>2.7</v>
      </c>
      <c r="L13" s="70">
        <v>14.6</v>
      </c>
      <c r="M13" s="70">
        <v>37.299999999999997</v>
      </c>
      <c r="N13" s="79">
        <v>4.5</v>
      </c>
      <c r="O13" s="113">
        <v>1702.9</v>
      </c>
      <c r="P13" s="94">
        <f t="shared" si="1"/>
        <v>11499.8</v>
      </c>
      <c r="Q13" s="35"/>
      <c r="R13" s="34"/>
      <c r="T13" s="35"/>
      <c r="U13" s="35"/>
      <c r="W13" s="35"/>
    </row>
    <row r="14" spans="1:23" ht="12.75" x14ac:dyDescent="0.2">
      <c r="A14" s="3"/>
      <c r="B14" s="11"/>
      <c r="C14" s="15" t="s">
        <v>10</v>
      </c>
      <c r="D14" s="68">
        <f t="shared" si="0"/>
        <v>2213.7999999999993</v>
      </c>
      <c r="E14" s="68">
        <v>2.2000000000000002</v>
      </c>
      <c r="F14" s="70">
        <v>51.9</v>
      </c>
      <c r="G14" s="69">
        <v>2107</v>
      </c>
      <c r="H14" s="70">
        <v>13.5</v>
      </c>
      <c r="I14" s="70">
        <v>2.7</v>
      </c>
      <c r="J14" s="70">
        <v>0</v>
      </c>
      <c r="K14" s="70">
        <v>13.6</v>
      </c>
      <c r="L14" s="70">
        <v>14.2</v>
      </c>
      <c r="M14" s="70">
        <v>7.1</v>
      </c>
      <c r="N14" s="79">
        <v>1.6</v>
      </c>
      <c r="O14" s="113">
        <v>5.8</v>
      </c>
      <c r="P14" s="104">
        <f t="shared" si="1"/>
        <v>2219.5999999999995</v>
      </c>
      <c r="R14" s="34"/>
      <c r="T14" s="35"/>
      <c r="U14" s="35"/>
      <c r="W14" s="35"/>
    </row>
    <row r="15" spans="1:23" ht="25.5" x14ac:dyDescent="0.2">
      <c r="A15" s="3"/>
      <c r="B15" s="11"/>
      <c r="C15" s="15" t="s">
        <v>63</v>
      </c>
      <c r="D15" s="68">
        <f t="shared" si="0"/>
        <v>5958.3</v>
      </c>
      <c r="E15" s="68">
        <v>8.4</v>
      </c>
      <c r="F15" s="70">
        <v>237</v>
      </c>
      <c r="G15" s="70">
        <v>13.1</v>
      </c>
      <c r="H15" s="69">
        <v>5584.2</v>
      </c>
      <c r="I15" s="70">
        <v>37.9</v>
      </c>
      <c r="J15" s="70">
        <v>0.6</v>
      </c>
      <c r="K15" s="70">
        <v>4.3</v>
      </c>
      <c r="L15" s="70">
        <v>32.299999999999997</v>
      </c>
      <c r="M15" s="70">
        <v>23</v>
      </c>
      <c r="N15" s="79">
        <v>17.5</v>
      </c>
      <c r="O15" s="112">
        <v>617.5</v>
      </c>
      <c r="P15" s="94">
        <f t="shared" si="1"/>
        <v>6575.8</v>
      </c>
      <c r="R15" s="34"/>
      <c r="T15" s="35"/>
      <c r="U15" s="35"/>
      <c r="W15" s="35"/>
    </row>
    <row r="16" spans="1:23" ht="12.75" x14ac:dyDescent="0.2">
      <c r="A16" s="4"/>
      <c r="B16" s="11"/>
      <c r="C16" s="15" t="s">
        <v>7</v>
      </c>
      <c r="D16" s="68">
        <f t="shared" si="0"/>
        <v>1681.1000000000001</v>
      </c>
      <c r="E16" s="68">
        <v>0.1</v>
      </c>
      <c r="F16" s="70">
        <v>36.5</v>
      </c>
      <c r="G16" s="70">
        <v>1.6</v>
      </c>
      <c r="H16" s="70">
        <v>28.2</v>
      </c>
      <c r="I16" s="69">
        <v>1546.8</v>
      </c>
      <c r="J16" s="70">
        <v>8.3000000000000007</v>
      </c>
      <c r="K16" s="70">
        <v>0.5</v>
      </c>
      <c r="L16" s="70">
        <v>40</v>
      </c>
      <c r="M16" s="70">
        <v>14.4</v>
      </c>
      <c r="N16" s="79">
        <v>4.7</v>
      </c>
      <c r="O16" s="112">
        <v>148.4</v>
      </c>
      <c r="P16" s="94">
        <f t="shared" si="1"/>
        <v>1829.5000000000002</v>
      </c>
      <c r="R16" s="34"/>
      <c r="T16" s="35"/>
      <c r="U16" s="35"/>
      <c r="W16" s="35"/>
    </row>
    <row r="17" spans="1:23" ht="12.75" x14ac:dyDescent="0.2">
      <c r="A17" s="4"/>
      <c r="B17" s="11"/>
      <c r="C17" s="15" t="s">
        <v>11</v>
      </c>
      <c r="D17" s="68">
        <f t="shared" si="0"/>
        <v>1352.9</v>
      </c>
      <c r="E17" s="68">
        <v>0</v>
      </c>
      <c r="F17" s="70">
        <v>0.3</v>
      </c>
      <c r="G17" s="70">
        <v>0</v>
      </c>
      <c r="H17" s="70">
        <v>1.6</v>
      </c>
      <c r="I17" s="70">
        <v>0.3</v>
      </c>
      <c r="J17" s="69">
        <v>1339.2</v>
      </c>
      <c r="K17" s="70">
        <v>0.2</v>
      </c>
      <c r="L17" s="70">
        <v>9.8000000000000007</v>
      </c>
      <c r="M17" s="70">
        <v>1.5</v>
      </c>
      <c r="N17" s="79">
        <v>0</v>
      </c>
      <c r="O17" s="112">
        <v>146.4</v>
      </c>
      <c r="P17" s="94">
        <f t="shared" si="1"/>
        <v>1499.3000000000002</v>
      </c>
      <c r="R17" s="34"/>
      <c r="T17" s="35"/>
      <c r="U17" s="35"/>
      <c r="W17" s="35"/>
    </row>
    <row r="18" spans="1:23" ht="12.75" x14ac:dyDescent="0.2">
      <c r="A18" s="4"/>
      <c r="B18" s="11"/>
      <c r="C18" s="15" t="s">
        <v>12</v>
      </c>
      <c r="D18" s="68">
        <f t="shared" si="0"/>
        <v>2048.7000000000003</v>
      </c>
      <c r="E18" s="68">
        <v>1.5</v>
      </c>
      <c r="F18" s="70">
        <v>37.4</v>
      </c>
      <c r="G18" s="70">
        <v>10.8</v>
      </c>
      <c r="H18" s="70">
        <v>26.2</v>
      </c>
      <c r="I18" s="70">
        <v>1.1000000000000001</v>
      </c>
      <c r="J18" s="70">
        <v>15.9</v>
      </c>
      <c r="K18" s="69">
        <v>1922.3</v>
      </c>
      <c r="L18" s="70">
        <v>7.8</v>
      </c>
      <c r="M18" s="70">
        <v>22.4</v>
      </c>
      <c r="N18" s="79">
        <v>3.3</v>
      </c>
      <c r="O18" s="112">
        <v>7.1</v>
      </c>
      <c r="P18" s="94">
        <f t="shared" si="1"/>
        <v>2055.8000000000002</v>
      </c>
      <c r="R18" s="34"/>
      <c r="T18" s="35"/>
      <c r="U18" s="35"/>
      <c r="W18" s="35"/>
    </row>
    <row r="19" spans="1:23" ht="12.75" x14ac:dyDescent="0.2">
      <c r="A19" s="4"/>
      <c r="B19" s="11"/>
      <c r="C19" s="15" t="s">
        <v>13</v>
      </c>
      <c r="D19" s="68">
        <f t="shared" si="0"/>
        <v>3569.9</v>
      </c>
      <c r="E19" s="68">
        <v>3.2</v>
      </c>
      <c r="F19" s="70">
        <v>286.5</v>
      </c>
      <c r="G19" s="70">
        <v>25.6</v>
      </c>
      <c r="H19" s="70">
        <v>116.5</v>
      </c>
      <c r="I19" s="70">
        <v>56.8</v>
      </c>
      <c r="J19" s="70">
        <v>22.5</v>
      </c>
      <c r="K19" s="70">
        <v>5.4</v>
      </c>
      <c r="L19" s="69">
        <v>2961</v>
      </c>
      <c r="M19" s="70">
        <v>78.8</v>
      </c>
      <c r="N19" s="79">
        <v>13.6</v>
      </c>
      <c r="O19" s="112">
        <v>365.1</v>
      </c>
      <c r="P19" s="94">
        <f t="shared" si="1"/>
        <v>3935</v>
      </c>
      <c r="R19" s="34"/>
      <c r="T19" s="35"/>
      <c r="U19" s="35"/>
      <c r="W19" s="35"/>
    </row>
    <row r="20" spans="1:23" ht="25.5" x14ac:dyDescent="0.2">
      <c r="A20" s="16"/>
      <c r="B20" s="11"/>
      <c r="C20" s="21" t="s">
        <v>64</v>
      </c>
      <c r="D20" s="71">
        <f t="shared" si="0"/>
        <v>3712</v>
      </c>
      <c r="E20" s="71">
        <v>0.3</v>
      </c>
      <c r="F20" s="72">
        <v>3.5</v>
      </c>
      <c r="G20" s="72">
        <v>0</v>
      </c>
      <c r="H20" s="72">
        <v>5.8</v>
      </c>
      <c r="I20" s="72">
        <v>1.7</v>
      </c>
      <c r="J20" s="72">
        <v>0.3</v>
      </c>
      <c r="K20" s="72">
        <v>0.7</v>
      </c>
      <c r="L20" s="72">
        <v>16.3</v>
      </c>
      <c r="M20" s="73">
        <v>3677.4</v>
      </c>
      <c r="N20" s="80">
        <v>6</v>
      </c>
      <c r="O20" s="114">
        <v>37.200000000000003</v>
      </c>
      <c r="P20" s="107">
        <f t="shared" si="1"/>
        <v>3749.2</v>
      </c>
      <c r="R20" s="34"/>
      <c r="T20" s="35"/>
      <c r="U20" s="35"/>
      <c r="W20" s="35"/>
    </row>
    <row r="21" spans="1:23" ht="12.75" x14ac:dyDescent="0.2">
      <c r="A21" s="16"/>
      <c r="B21" s="11"/>
      <c r="C21" s="64" t="s">
        <v>15</v>
      </c>
      <c r="D21" s="74">
        <f t="shared" si="0"/>
        <v>747.19999999999993</v>
      </c>
      <c r="E21" s="74">
        <v>1.3</v>
      </c>
      <c r="F21" s="75">
        <v>9.1</v>
      </c>
      <c r="G21" s="75">
        <v>0.2</v>
      </c>
      <c r="H21" s="75">
        <v>16.5</v>
      </c>
      <c r="I21" s="75">
        <v>4.9000000000000004</v>
      </c>
      <c r="J21" s="75">
        <v>0</v>
      </c>
      <c r="K21" s="75">
        <v>0.7</v>
      </c>
      <c r="L21" s="75">
        <v>2.7</v>
      </c>
      <c r="M21" s="75">
        <v>11.5</v>
      </c>
      <c r="N21" s="81">
        <v>700.3</v>
      </c>
      <c r="O21" s="115">
        <v>5.7</v>
      </c>
      <c r="P21" s="110">
        <f t="shared" si="1"/>
        <v>752.9</v>
      </c>
      <c r="R21" s="34"/>
      <c r="T21" s="35"/>
      <c r="U21" s="35"/>
      <c r="W21" s="35"/>
    </row>
    <row r="22" spans="1:23" ht="12.75" x14ac:dyDescent="0.2">
      <c r="A22" s="16"/>
      <c r="B22" s="11"/>
      <c r="C22" s="39" t="s">
        <v>17</v>
      </c>
      <c r="D22" s="76">
        <v>31674</v>
      </c>
      <c r="E22" s="76">
        <f t="shared" ref="E22:P22" si="2">SUM(E12:E21)</f>
        <v>637.9</v>
      </c>
      <c r="F22" s="101">
        <f t="shared" si="2"/>
        <v>10197.399999999998</v>
      </c>
      <c r="G22" s="101">
        <f t="shared" si="2"/>
        <v>2200.1999999999998</v>
      </c>
      <c r="H22" s="101">
        <f t="shared" si="2"/>
        <v>5911</v>
      </c>
      <c r="I22" s="101">
        <f t="shared" si="2"/>
        <v>1662.5</v>
      </c>
      <c r="J22" s="101">
        <f t="shared" si="2"/>
        <v>1387.3000000000002</v>
      </c>
      <c r="K22" s="101">
        <f t="shared" si="2"/>
        <v>1950.4</v>
      </c>
      <c r="L22" s="101">
        <f t="shared" si="2"/>
        <v>3099.2</v>
      </c>
      <c r="M22" s="101">
        <f t="shared" si="2"/>
        <v>3875.3</v>
      </c>
      <c r="N22" s="102">
        <f t="shared" si="2"/>
        <v>751.8</v>
      </c>
      <c r="O22" s="116">
        <f t="shared" si="2"/>
        <v>3105.7999999999997</v>
      </c>
      <c r="P22" s="77">
        <f t="shared" si="2"/>
        <v>34778.799999999996</v>
      </c>
      <c r="Q22" s="161"/>
      <c r="R22" s="34"/>
      <c r="T22" s="35"/>
      <c r="U22" s="35"/>
    </row>
    <row r="23" spans="1:23" ht="12.75" x14ac:dyDescent="0.2">
      <c r="A23" s="3"/>
      <c r="B23" s="3"/>
      <c r="C23" s="4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23" ht="27" customHeight="1" x14ac:dyDescent="0.2">
      <c r="A24" s="3"/>
      <c r="B24" s="3"/>
      <c r="C24" s="171" t="s">
        <v>36</v>
      </c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</row>
    <row r="25" spans="1:23" ht="15.75" customHeight="1" x14ac:dyDescent="0.2">
      <c r="A25" s="3"/>
      <c r="B25" s="3"/>
      <c r="C25" s="25" t="s">
        <v>30</v>
      </c>
      <c r="D25" s="12"/>
      <c r="E25" s="12"/>
      <c r="F25" s="32"/>
      <c r="G25" s="12"/>
      <c r="H25" s="12"/>
      <c r="I25" s="12"/>
      <c r="J25" s="12"/>
      <c r="K25" s="12"/>
      <c r="L25" s="12"/>
      <c r="M25" s="12"/>
      <c r="N25" s="12"/>
    </row>
    <row r="26" spans="1:23" x14ac:dyDescent="0.2">
      <c r="E26" s="62"/>
      <c r="F26" s="33"/>
    </row>
    <row r="27" spans="1:23" x14ac:dyDescent="0.2">
      <c r="A27" s="128" t="s">
        <v>88</v>
      </c>
    </row>
    <row r="28" spans="1:23" ht="12.75" x14ac:dyDescent="0.2">
      <c r="A28" s="3" t="s">
        <v>84</v>
      </c>
      <c r="B28" t="s">
        <v>91</v>
      </c>
    </row>
  </sheetData>
  <mergeCells count="6">
    <mergeCell ref="O10:O11"/>
    <mergeCell ref="P10:P11"/>
    <mergeCell ref="D10:D11"/>
    <mergeCell ref="C10:C11"/>
    <mergeCell ref="C24:N24"/>
    <mergeCell ref="E10:N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21DC0-4A63-44B3-81B9-A33F96F77889}">
  <dimension ref="A1:Z30"/>
  <sheetViews>
    <sheetView showGridLines="0" zoomScaleNormal="100" workbookViewId="0"/>
  </sheetViews>
  <sheetFormatPr defaultRowHeight="12" x14ac:dyDescent="0.2"/>
  <cols>
    <col min="1" max="1" width="18.140625" customWidth="1"/>
    <col min="3" max="3" width="43.140625" customWidth="1"/>
    <col min="4" max="17" width="7.140625" customWidth="1"/>
  </cols>
  <sheetData>
    <row r="1" spans="1:24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4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4" ht="12.75" x14ac:dyDescent="0.2">
      <c r="A3" s="4"/>
      <c r="B3" s="4"/>
      <c r="C3" s="4" t="s">
        <v>24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4" ht="12.75" x14ac:dyDescent="0.2">
      <c r="A4" s="4"/>
      <c r="B4" s="4"/>
      <c r="C4" s="4" t="s">
        <v>102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24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4" ht="15.75" x14ac:dyDescent="0.25">
      <c r="A6" s="7"/>
      <c r="B6" s="7"/>
      <c r="C6" s="23" t="s">
        <v>82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24" ht="14.25" x14ac:dyDescent="0.2">
      <c r="A7" s="8"/>
      <c r="B7" s="8"/>
      <c r="C7" s="24" t="s">
        <v>37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4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4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4" ht="12.75" customHeight="1" x14ac:dyDescent="0.2">
      <c r="A10" s="3"/>
      <c r="B10" s="3"/>
      <c r="C10" s="28"/>
      <c r="D10" s="167" t="s">
        <v>16</v>
      </c>
      <c r="E10" s="172" t="s">
        <v>26</v>
      </c>
      <c r="F10" s="173"/>
      <c r="G10" s="173"/>
      <c r="H10" s="173"/>
      <c r="I10" s="173"/>
      <c r="J10" s="173"/>
      <c r="K10" s="173"/>
      <c r="L10" s="173"/>
      <c r="M10" s="173"/>
      <c r="N10" s="173"/>
      <c r="O10" s="165" t="s">
        <v>66</v>
      </c>
      <c r="P10" s="165" t="s">
        <v>65</v>
      </c>
      <c r="Q10" s="165" t="s">
        <v>0</v>
      </c>
    </row>
    <row r="11" spans="1:24" ht="157.5" x14ac:dyDescent="0.2">
      <c r="A11" s="3"/>
      <c r="B11" s="3"/>
      <c r="C11" s="127" t="s">
        <v>8</v>
      </c>
      <c r="D11" s="168"/>
      <c r="E11" s="18" t="s">
        <v>23</v>
      </c>
      <c r="F11" s="19" t="s">
        <v>6</v>
      </c>
      <c r="G11" s="19" t="s">
        <v>4</v>
      </c>
      <c r="H11" s="19" t="s">
        <v>21</v>
      </c>
      <c r="I11" s="19" t="s">
        <v>61</v>
      </c>
      <c r="J11" s="19" t="s">
        <v>22</v>
      </c>
      <c r="K11" s="19" t="s">
        <v>5</v>
      </c>
      <c r="L11" s="19" t="s">
        <v>13</v>
      </c>
      <c r="M11" s="19" t="s">
        <v>62</v>
      </c>
      <c r="N11" s="19" t="s">
        <v>19</v>
      </c>
      <c r="O11" s="166"/>
      <c r="P11" s="166"/>
      <c r="Q11" s="166"/>
      <c r="R11" s="45"/>
    </row>
    <row r="12" spans="1:24" ht="12.75" x14ac:dyDescent="0.2">
      <c r="A12" s="3"/>
      <c r="B12" s="11"/>
      <c r="C12" s="20" t="s">
        <v>14</v>
      </c>
      <c r="D12" s="85">
        <f t="shared" ref="D12:D21" si="0">SUM(E12:N12)</f>
        <v>435.6</v>
      </c>
      <c r="E12" s="85">
        <v>86.6</v>
      </c>
      <c r="F12" s="86">
        <v>312.2</v>
      </c>
      <c r="G12" s="86">
        <v>1.1000000000000001</v>
      </c>
      <c r="H12" s="86">
        <v>26.1</v>
      </c>
      <c r="I12" s="86">
        <v>0.1</v>
      </c>
      <c r="J12" s="86">
        <v>0</v>
      </c>
      <c r="K12" s="86">
        <v>0.1</v>
      </c>
      <c r="L12" s="86">
        <v>4.5999999999999996</v>
      </c>
      <c r="M12" s="86">
        <v>3.9</v>
      </c>
      <c r="N12" s="86">
        <v>0.9</v>
      </c>
      <c r="O12" s="105">
        <v>40.200000000000003</v>
      </c>
      <c r="P12" s="94">
        <f t="shared" ref="P12:P22" si="1">+D12-O12</f>
        <v>395.40000000000003</v>
      </c>
      <c r="Q12" s="91">
        <v>592.20000000000005</v>
      </c>
      <c r="R12" s="111"/>
      <c r="S12" s="34"/>
      <c r="T12" s="35"/>
      <c r="U12" s="35"/>
      <c r="V12" s="35"/>
      <c r="X12" s="35"/>
    </row>
    <row r="13" spans="1:24" ht="12.75" x14ac:dyDescent="0.2">
      <c r="A13" s="3"/>
      <c r="B13" s="11"/>
      <c r="C13" s="15" t="s">
        <v>9</v>
      </c>
      <c r="D13" s="85">
        <f t="shared" si="0"/>
        <v>6258.7999999999993</v>
      </c>
      <c r="E13" s="85">
        <v>147.4</v>
      </c>
      <c r="F13" s="86">
        <v>4299.5</v>
      </c>
      <c r="G13" s="86">
        <v>511.2</v>
      </c>
      <c r="H13" s="86">
        <v>617.6</v>
      </c>
      <c r="I13" s="86">
        <v>88.4</v>
      </c>
      <c r="J13" s="86">
        <v>21.4</v>
      </c>
      <c r="K13" s="86">
        <v>55.6</v>
      </c>
      <c r="L13" s="86">
        <v>159</v>
      </c>
      <c r="M13" s="86">
        <v>304.39999999999998</v>
      </c>
      <c r="N13" s="86">
        <v>54.3</v>
      </c>
      <c r="O13" s="105">
        <v>1047.8</v>
      </c>
      <c r="P13" s="94">
        <f t="shared" si="1"/>
        <v>5210.9999999999991</v>
      </c>
      <c r="Q13" s="91">
        <v>9796.9</v>
      </c>
      <c r="R13" s="111"/>
      <c r="S13" s="34"/>
      <c r="T13" s="35"/>
      <c r="U13" s="35"/>
      <c r="V13" s="35"/>
      <c r="X13" s="35"/>
    </row>
    <row r="14" spans="1:24" ht="12.75" x14ac:dyDescent="0.2">
      <c r="A14" s="3"/>
      <c r="B14" s="11"/>
      <c r="C14" s="15" t="s">
        <v>10</v>
      </c>
      <c r="D14" s="85">
        <f t="shared" si="0"/>
        <v>805.30000000000007</v>
      </c>
      <c r="E14" s="85">
        <v>6.4</v>
      </c>
      <c r="F14" s="86">
        <v>93.5</v>
      </c>
      <c r="G14" s="86">
        <v>416.2</v>
      </c>
      <c r="H14" s="86">
        <v>57.7</v>
      </c>
      <c r="I14" s="86">
        <v>9.5</v>
      </c>
      <c r="J14" s="86">
        <v>6.4</v>
      </c>
      <c r="K14" s="86">
        <v>115.6</v>
      </c>
      <c r="L14" s="86">
        <v>29</v>
      </c>
      <c r="M14" s="86">
        <v>62.2</v>
      </c>
      <c r="N14" s="86">
        <v>8.8000000000000007</v>
      </c>
      <c r="O14" s="105">
        <v>3.9</v>
      </c>
      <c r="P14" s="94">
        <f t="shared" si="1"/>
        <v>801.40000000000009</v>
      </c>
      <c r="Q14" s="91">
        <v>2213.8000000000002</v>
      </c>
      <c r="R14" s="111"/>
      <c r="S14" s="34"/>
      <c r="T14" s="35"/>
      <c r="U14" s="35"/>
      <c r="V14" s="35"/>
      <c r="X14" s="35"/>
    </row>
    <row r="15" spans="1:24" ht="25.5" x14ac:dyDescent="0.2">
      <c r="A15" s="3"/>
      <c r="B15" s="11"/>
      <c r="C15" s="15" t="s">
        <v>63</v>
      </c>
      <c r="D15" s="85">
        <f t="shared" si="0"/>
        <v>3544.1</v>
      </c>
      <c r="E15" s="85">
        <v>60.5</v>
      </c>
      <c r="F15" s="86">
        <v>1316.4</v>
      </c>
      <c r="G15" s="86">
        <v>184.7</v>
      </c>
      <c r="H15" s="86">
        <v>1333.3</v>
      </c>
      <c r="I15" s="86">
        <v>150.4</v>
      </c>
      <c r="J15" s="86">
        <v>39.4</v>
      </c>
      <c r="K15" s="86">
        <v>18.7</v>
      </c>
      <c r="L15" s="86">
        <v>184.2</v>
      </c>
      <c r="M15" s="86">
        <v>208</v>
      </c>
      <c r="N15" s="86">
        <v>48.5</v>
      </c>
      <c r="O15" s="105">
        <v>530.6</v>
      </c>
      <c r="P15" s="94">
        <f t="shared" si="1"/>
        <v>3013.5</v>
      </c>
      <c r="Q15" s="91">
        <v>5958.3</v>
      </c>
      <c r="R15" s="111"/>
      <c r="S15" s="34"/>
      <c r="T15" s="35"/>
      <c r="U15" s="35"/>
      <c r="V15" s="35"/>
      <c r="X15" s="35"/>
    </row>
    <row r="16" spans="1:24" ht="12.75" x14ac:dyDescent="0.2">
      <c r="A16" s="4"/>
      <c r="B16" s="11"/>
      <c r="C16" s="15" t="s">
        <v>7</v>
      </c>
      <c r="D16" s="85">
        <f t="shared" si="0"/>
        <v>946.09999999999991</v>
      </c>
      <c r="E16" s="85">
        <v>1.6</v>
      </c>
      <c r="F16" s="86">
        <v>121.6</v>
      </c>
      <c r="G16" s="86">
        <v>14.4</v>
      </c>
      <c r="H16" s="86">
        <v>125.6</v>
      </c>
      <c r="I16" s="86">
        <v>363.3</v>
      </c>
      <c r="J16" s="86">
        <v>63</v>
      </c>
      <c r="K16" s="86">
        <v>9.4</v>
      </c>
      <c r="L16" s="86">
        <v>142.19999999999999</v>
      </c>
      <c r="M16" s="86">
        <v>79.3</v>
      </c>
      <c r="N16" s="86">
        <v>25.7</v>
      </c>
      <c r="O16" s="105">
        <v>101.2</v>
      </c>
      <c r="P16" s="94">
        <f t="shared" si="1"/>
        <v>844.89999999999986</v>
      </c>
      <c r="Q16" s="91">
        <v>1681.1</v>
      </c>
      <c r="R16" s="111"/>
      <c r="S16" s="34"/>
      <c r="T16" s="35"/>
      <c r="U16" s="35"/>
      <c r="V16" s="35"/>
      <c r="X16" s="35"/>
    </row>
    <row r="17" spans="1:26" ht="12.75" x14ac:dyDescent="0.2">
      <c r="A17" s="4"/>
      <c r="B17" s="11"/>
      <c r="C17" s="15" t="s">
        <v>11</v>
      </c>
      <c r="D17" s="85">
        <f t="shared" si="0"/>
        <v>1001.3999999999999</v>
      </c>
      <c r="E17" s="85">
        <v>12.9</v>
      </c>
      <c r="F17" s="86">
        <v>131.69999999999999</v>
      </c>
      <c r="G17" s="86">
        <v>31.6</v>
      </c>
      <c r="H17" s="86">
        <v>132.1</v>
      </c>
      <c r="I17" s="86">
        <v>26.3</v>
      </c>
      <c r="J17" s="86">
        <v>429.5</v>
      </c>
      <c r="K17" s="86">
        <v>106.3</v>
      </c>
      <c r="L17" s="86">
        <v>66.900000000000006</v>
      </c>
      <c r="M17" s="86">
        <v>50.7</v>
      </c>
      <c r="N17" s="86">
        <v>13.4</v>
      </c>
      <c r="O17" s="105">
        <v>119.9</v>
      </c>
      <c r="P17" s="94">
        <f t="shared" si="1"/>
        <v>881.49999999999989</v>
      </c>
      <c r="Q17" s="91">
        <v>1352.9</v>
      </c>
      <c r="R17" s="111"/>
      <c r="S17" s="34"/>
      <c r="T17" s="35"/>
      <c r="U17" s="35"/>
      <c r="V17" s="35"/>
      <c r="X17" s="35"/>
    </row>
    <row r="18" spans="1:26" ht="12.75" x14ac:dyDescent="0.2">
      <c r="A18" s="4"/>
      <c r="B18" s="11"/>
      <c r="C18" s="15" t="s">
        <v>12</v>
      </c>
      <c r="D18" s="85">
        <f t="shared" si="0"/>
        <v>604.30000000000007</v>
      </c>
      <c r="E18" s="85">
        <v>2.2999999999999998</v>
      </c>
      <c r="F18" s="86">
        <v>81.099999999999994</v>
      </c>
      <c r="G18" s="86">
        <v>38.299999999999997</v>
      </c>
      <c r="H18" s="86">
        <v>205.7</v>
      </c>
      <c r="I18" s="86">
        <v>29.9</v>
      </c>
      <c r="J18" s="86">
        <v>32.5</v>
      </c>
      <c r="K18" s="86">
        <v>50.6</v>
      </c>
      <c r="L18" s="86">
        <v>82.7</v>
      </c>
      <c r="M18" s="86">
        <v>62.6</v>
      </c>
      <c r="N18" s="86">
        <v>18.600000000000001</v>
      </c>
      <c r="O18" s="105">
        <v>6.6</v>
      </c>
      <c r="P18" s="94">
        <f t="shared" si="1"/>
        <v>597.70000000000005</v>
      </c>
      <c r="Q18" s="91">
        <v>2048.6999999999998</v>
      </c>
      <c r="R18" s="111"/>
      <c r="S18" s="34"/>
      <c r="T18" s="35"/>
      <c r="U18" s="35"/>
      <c r="V18" s="35"/>
      <c r="X18" s="35"/>
    </row>
    <row r="19" spans="1:26" ht="12.75" x14ac:dyDescent="0.2">
      <c r="A19" s="4"/>
      <c r="B19" s="11"/>
      <c r="C19" s="15" t="s">
        <v>13</v>
      </c>
      <c r="D19" s="85">
        <f t="shared" si="0"/>
        <v>2833.4</v>
      </c>
      <c r="E19" s="85">
        <v>25</v>
      </c>
      <c r="F19" s="86">
        <v>672.9</v>
      </c>
      <c r="G19" s="86">
        <v>194.8</v>
      </c>
      <c r="H19" s="86">
        <v>547.5</v>
      </c>
      <c r="I19" s="86">
        <v>198.8</v>
      </c>
      <c r="J19" s="86">
        <v>127.2</v>
      </c>
      <c r="K19" s="86">
        <v>79.7</v>
      </c>
      <c r="L19" s="86">
        <v>728</v>
      </c>
      <c r="M19" s="86">
        <v>196.8</v>
      </c>
      <c r="N19" s="86">
        <v>62.7</v>
      </c>
      <c r="O19" s="105">
        <v>279.39999999999998</v>
      </c>
      <c r="P19" s="94">
        <f t="shared" si="1"/>
        <v>2554</v>
      </c>
      <c r="Q19" s="91">
        <v>3569.9</v>
      </c>
      <c r="R19" s="111"/>
      <c r="S19" s="34"/>
      <c r="T19" s="35"/>
      <c r="U19" s="35"/>
      <c r="V19" s="35"/>
      <c r="X19" s="35"/>
    </row>
    <row r="20" spans="1:26" ht="25.5" x14ac:dyDescent="0.2">
      <c r="A20" s="16"/>
      <c r="B20" s="11"/>
      <c r="C20" s="21" t="s">
        <v>64</v>
      </c>
      <c r="D20" s="87">
        <f t="shared" si="0"/>
        <v>316.10000000000002</v>
      </c>
      <c r="E20" s="87">
        <v>1.7</v>
      </c>
      <c r="F20" s="88">
        <v>63.1</v>
      </c>
      <c r="G20" s="88">
        <v>10.1</v>
      </c>
      <c r="H20" s="88">
        <v>30.9</v>
      </c>
      <c r="I20" s="88">
        <v>11.1</v>
      </c>
      <c r="J20" s="88">
        <v>7.3</v>
      </c>
      <c r="K20" s="88">
        <v>5.3</v>
      </c>
      <c r="L20" s="88">
        <v>35.700000000000003</v>
      </c>
      <c r="M20" s="88">
        <v>143.30000000000001</v>
      </c>
      <c r="N20" s="88">
        <v>7.6</v>
      </c>
      <c r="O20" s="106">
        <v>21.7</v>
      </c>
      <c r="P20" s="107">
        <f t="shared" si="1"/>
        <v>294.40000000000003</v>
      </c>
      <c r="Q20" s="108">
        <v>3712</v>
      </c>
      <c r="R20" s="111"/>
      <c r="S20" s="34"/>
      <c r="T20" s="35"/>
      <c r="U20" s="35"/>
      <c r="V20" s="35"/>
      <c r="X20" s="35"/>
    </row>
    <row r="21" spans="1:26" ht="12.75" x14ac:dyDescent="0.2">
      <c r="A21" s="16"/>
      <c r="B21" s="11"/>
      <c r="C21" s="41" t="s">
        <v>15</v>
      </c>
      <c r="D21" s="87">
        <f t="shared" si="0"/>
        <v>194.5</v>
      </c>
      <c r="E21" s="87">
        <v>1.2</v>
      </c>
      <c r="F21" s="88">
        <v>30.2</v>
      </c>
      <c r="G21" s="88">
        <v>5.2</v>
      </c>
      <c r="H21" s="88">
        <v>30.5</v>
      </c>
      <c r="I21" s="88">
        <v>12.7</v>
      </c>
      <c r="J21" s="88">
        <v>4.8</v>
      </c>
      <c r="K21" s="88">
        <v>2.2000000000000002</v>
      </c>
      <c r="L21" s="88">
        <v>22.1</v>
      </c>
      <c r="M21" s="88">
        <v>28.1</v>
      </c>
      <c r="N21" s="88">
        <v>57.5</v>
      </c>
      <c r="O21" s="106">
        <v>2.8</v>
      </c>
      <c r="P21" s="107">
        <f t="shared" si="1"/>
        <v>191.7</v>
      </c>
      <c r="Q21" s="108">
        <v>747.2</v>
      </c>
      <c r="R21" s="111"/>
      <c r="S21" s="34"/>
      <c r="T21" s="35"/>
      <c r="U21" s="35"/>
      <c r="V21" s="35"/>
      <c r="X21" s="35"/>
    </row>
    <row r="22" spans="1:26" ht="12.75" x14ac:dyDescent="0.2">
      <c r="A22" s="16"/>
      <c r="B22" s="11"/>
      <c r="C22" s="84" t="s">
        <v>17</v>
      </c>
      <c r="D22" s="89">
        <f t="shared" ref="D22:O22" si="2">SUM(D12:D21)</f>
        <v>16939.599999999999</v>
      </c>
      <c r="E22" s="89">
        <f t="shared" si="2"/>
        <v>345.59999999999997</v>
      </c>
      <c r="F22" s="99">
        <f t="shared" si="2"/>
        <v>7122.2000000000007</v>
      </c>
      <c r="G22" s="99">
        <f t="shared" si="2"/>
        <v>1407.6</v>
      </c>
      <c r="H22" s="99">
        <f t="shared" si="2"/>
        <v>3107</v>
      </c>
      <c r="I22" s="99">
        <f t="shared" si="2"/>
        <v>890.50000000000011</v>
      </c>
      <c r="J22" s="99">
        <f t="shared" si="2"/>
        <v>731.5</v>
      </c>
      <c r="K22" s="99">
        <f t="shared" si="2"/>
        <v>443.5</v>
      </c>
      <c r="L22" s="99">
        <f t="shared" si="2"/>
        <v>1454.3999999999999</v>
      </c>
      <c r="M22" s="99">
        <f t="shared" si="2"/>
        <v>1139.3</v>
      </c>
      <c r="N22" s="103">
        <f t="shared" si="2"/>
        <v>298</v>
      </c>
      <c r="O22" s="98">
        <f t="shared" si="2"/>
        <v>2154.1</v>
      </c>
      <c r="P22" s="109">
        <f t="shared" si="1"/>
        <v>14785.499999999998</v>
      </c>
      <c r="Q22" s="90">
        <v>31673</v>
      </c>
      <c r="R22" s="111"/>
      <c r="S22" s="35"/>
      <c r="T22" s="35"/>
      <c r="U22" s="35"/>
      <c r="V22" s="35"/>
      <c r="Z22" s="35"/>
    </row>
    <row r="23" spans="1:26" ht="12.75" x14ac:dyDescent="0.2">
      <c r="A23" s="3"/>
      <c r="B23" s="3"/>
      <c r="C23" s="83" t="s">
        <v>66</v>
      </c>
      <c r="D23" s="65">
        <f>SUM(E23:N23)</f>
        <v>2154.1</v>
      </c>
      <c r="E23" s="65">
        <v>26.8</v>
      </c>
      <c r="F23" s="67">
        <v>1208</v>
      </c>
      <c r="G23" s="67">
        <v>97.7</v>
      </c>
      <c r="H23" s="67">
        <v>308.3</v>
      </c>
      <c r="I23" s="67">
        <v>150</v>
      </c>
      <c r="J23" s="67">
        <v>84.4</v>
      </c>
      <c r="K23" s="67">
        <v>13.8</v>
      </c>
      <c r="L23" s="67">
        <v>144.5</v>
      </c>
      <c r="M23" s="67">
        <v>96.2</v>
      </c>
      <c r="N23" s="67">
        <v>24.4</v>
      </c>
      <c r="O23" s="95">
        <v>24.4</v>
      </c>
      <c r="P23" s="121"/>
      <c r="Q23" s="122"/>
      <c r="R23" s="45"/>
    </row>
    <row r="24" spans="1:26" ht="12.75" x14ac:dyDescent="0.2">
      <c r="A24" s="3"/>
      <c r="B24" s="3"/>
      <c r="C24" s="82" t="s">
        <v>65</v>
      </c>
      <c r="D24" s="68">
        <f t="shared" ref="D24:O24" si="3">+D22-D23</f>
        <v>14785.499999999998</v>
      </c>
      <c r="E24" s="68">
        <f t="shared" si="3"/>
        <v>318.79999999999995</v>
      </c>
      <c r="F24" s="70">
        <f t="shared" si="3"/>
        <v>5914.2000000000007</v>
      </c>
      <c r="G24" s="70">
        <f t="shared" si="3"/>
        <v>1309.8999999999999</v>
      </c>
      <c r="H24" s="70">
        <f t="shared" si="3"/>
        <v>2798.7</v>
      </c>
      <c r="I24" s="70">
        <f t="shared" si="3"/>
        <v>740.50000000000011</v>
      </c>
      <c r="J24" s="70">
        <f t="shared" si="3"/>
        <v>647.1</v>
      </c>
      <c r="K24" s="70">
        <f t="shared" si="3"/>
        <v>429.7</v>
      </c>
      <c r="L24" s="70">
        <f t="shared" si="3"/>
        <v>1309.8999999999999</v>
      </c>
      <c r="M24" s="70">
        <f t="shared" si="3"/>
        <v>1043.0999999999999</v>
      </c>
      <c r="N24" s="70">
        <f t="shared" si="3"/>
        <v>273.60000000000002</v>
      </c>
      <c r="O24" s="96">
        <f t="shared" si="3"/>
        <v>2129.6999999999998</v>
      </c>
      <c r="P24" s="123"/>
      <c r="Q24" s="124"/>
      <c r="R24" s="45"/>
    </row>
    <row r="25" spans="1:26" ht="12.75" x14ac:dyDescent="0.2">
      <c r="A25" s="3"/>
      <c r="B25" s="3"/>
      <c r="C25" s="40" t="s">
        <v>0</v>
      </c>
      <c r="D25" s="92">
        <v>31673</v>
      </c>
      <c r="E25" s="92">
        <v>637.9</v>
      </c>
      <c r="F25" s="93">
        <v>10197.4</v>
      </c>
      <c r="G25" s="93">
        <v>2200.1999999999998</v>
      </c>
      <c r="H25" s="93">
        <v>5911</v>
      </c>
      <c r="I25" s="93">
        <v>1662.5</v>
      </c>
      <c r="J25" s="93">
        <v>1387.3</v>
      </c>
      <c r="K25" s="93">
        <v>1950.4</v>
      </c>
      <c r="L25" s="93">
        <v>3099.2</v>
      </c>
      <c r="M25" s="93">
        <v>3875.3</v>
      </c>
      <c r="N25" s="93">
        <v>751.8</v>
      </c>
      <c r="O25" s="97">
        <v>751.8</v>
      </c>
      <c r="P25" s="125"/>
      <c r="Q25" s="124"/>
      <c r="R25" s="45"/>
    </row>
    <row r="26" spans="1:26" ht="12.75" x14ac:dyDescent="0.2">
      <c r="A26" s="3"/>
      <c r="B26" s="3"/>
      <c r="C26" s="21"/>
      <c r="R26" s="45"/>
    </row>
    <row r="27" spans="1:26" ht="12.75" customHeight="1" x14ac:dyDescent="0.2">
      <c r="A27" s="3"/>
      <c r="B27" s="3"/>
      <c r="C27" s="25" t="s">
        <v>31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7"/>
      <c r="P27" s="37"/>
    </row>
    <row r="28" spans="1:26" ht="12.75" x14ac:dyDescent="0.2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26" x14ac:dyDescent="0.2">
      <c r="A29" s="128" t="s">
        <v>88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1:26" x14ac:dyDescent="0.2">
      <c r="A30" t="s">
        <v>87</v>
      </c>
      <c r="B30" t="s">
        <v>92</v>
      </c>
    </row>
  </sheetData>
  <mergeCells count="5">
    <mergeCell ref="E10:N10"/>
    <mergeCell ref="D10:D11"/>
    <mergeCell ref="O10:O11"/>
    <mergeCell ref="P10:P11"/>
    <mergeCell ref="Q10:Q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34237-BD9C-4F39-8EDD-1893A55AD32C}">
  <dimension ref="A1:W35"/>
  <sheetViews>
    <sheetView showGridLines="0" zoomScaleNormal="100" workbookViewId="0"/>
  </sheetViews>
  <sheetFormatPr defaultRowHeight="12" x14ac:dyDescent="0.2"/>
  <cols>
    <col min="1" max="1" width="18.140625" customWidth="1"/>
    <col min="3" max="3" width="33.140625" customWidth="1"/>
    <col min="4" max="4" width="7.140625" bestFit="1" customWidth="1"/>
    <col min="5" max="5" width="5.85546875" customWidth="1"/>
    <col min="6" max="6" width="7.140625" customWidth="1"/>
    <col min="7" max="20" width="5.85546875" customWidth="1"/>
    <col min="21" max="21" width="7.140625" customWidth="1"/>
    <col min="22" max="22" width="9.140625" style="44"/>
  </cols>
  <sheetData>
    <row r="1" spans="1:23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3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3" ht="12.75" x14ac:dyDescent="0.2">
      <c r="A3" s="4"/>
      <c r="B3" s="4"/>
      <c r="C3" s="4" t="s">
        <v>24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 ht="12.75" x14ac:dyDescent="0.2">
      <c r="A4" s="4"/>
      <c r="B4" s="4"/>
      <c r="C4" s="4" t="s">
        <v>102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3" ht="15.75" x14ac:dyDescent="0.25">
      <c r="A6" s="7"/>
      <c r="B6" s="7"/>
      <c r="C6" s="23" t="s">
        <v>83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3" ht="14.25" x14ac:dyDescent="0.2">
      <c r="A7" s="8"/>
      <c r="B7" s="8"/>
      <c r="C7" s="24" t="s">
        <v>37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3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3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3" ht="12.75" x14ac:dyDescent="0.2">
      <c r="A10" s="3"/>
      <c r="B10" s="3"/>
      <c r="C10" s="28"/>
      <c r="D10" s="167" t="s">
        <v>16</v>
      </c>
      <c r="E10" s="172" t="s">
        <v>26</v>
      </c>
      <c r="F10" s="173"/>
      <c r="G10" s="173"/>
      <c r="H10" s="173"/>
      <c r="I10" s="173"/>
      <c r="J10" s="173"/>
      <c r="K10" s="173"/>
      <c r="L10" s="173"/>
      <c r="M10" s="173"/>
      <c r="N10" s="173"/>
      <c r="O10" s="177" t="s">
        <v>70</v>
      </c>
      <c r="P10" s="180" t="s">
        <v>71</v>
      </c>
      <c r="Q10" s="175" t="s">
        <v>68</v>
      </c>
      <c r="R10" s="178" t="s">
        <v>32</v>
      </c>
      <c r="S10" s="175" t="s">
        <v>72</v>
      </c>
      <c r="T10" s="177" t="s">
        <v>27</v>
      </c>
      <c r="U10" s="177" t="s">
        <v>76</v>
      </c>
      <c r="V10" s="174"/>
    </row>
    <row r="11" spans="1:23" ht="195.75" customHeight="1" x14ac:dyDescent="0.2">
      <c r="A11" s="3"/>
      <c r="B11" s="3"/>
      <c r="C11" s="127" t="s">
        <v>8</v>
      </c>
      <c r="D11" s="168"/>
      <c r="E11" s="18" t="s">
        <v>23</v>
      </c>
      <c r="F11" s="126" t="s">
        <v>6</v>
      </c>
      <c r="G11" s="126" t="s">
        <v>4</v>
      </c>
      <c r="H11" s="126" t="s">
        <v>18</v>
      </c>
      <c r="I11" s="126" t="s">
        <v>61</v>
      </c>
      <c r="J11" s="126" t="s">
        <v>22</v>
      </c>
      <c r="K11" s="126" t="s">
        <v>5</v>
      </c>
      <c r="L11" s="126" t="s">
        <v>13</v>
      </c>
      <c r="M11" s="126" t="s">
        <v>69</v>
      </c>
      <c r="N11" s="126" t="s">
        <v>15</v>
      </c>
      <c r="O11" s="166"/>
      <c r="P11" s="181"/>
      <c r="Q11" s="176"/>
      <c r="R11" s="179"/>
      <c r="S11" s="176"/>
      <c r="T11" s="166"/>
      <c r="U11" s="166"/>
      <c r="V11" s="174"/>
    </row>
    <row r="12" spans="1:23" ht="25.5" x14ac:dyDescent="0.2">
      <c r="A12" s="3"/>
      <c r="B12" s="3"/>
      <c r="C12" s="20" t="s">
        <v>14</v>
      </c>
      <c r="D12" s="129">
        <v>435.6</v>
      </c>
      <c r="E12" s="130">
        <v>86.6</v>
      </c>
      <c r="F12" s="130">
        <v>312.2</v>
      </c>
      <c r="G12" s="130">
        <v>1.1000000000000001</v>
      </c>
      <c r="H12" s="130">
        <v>26.1</v>
      </c>
      <c r="I12" s="130">
        <v>0.1</v>
      </c>
      <c r="J12" s="130">
        <v>0</v>
      </c>
      <c r="K12" s="130">
        <v>0.1</v>
      </c>
      <c r="L12" s="130">
        <v>4.5999999999999996</v>
      </c>
      <c r="M12" s="130">
        <v>3.9</v>
      </c>
      <c r="N12" s="131">
        <v>0.9</v>
      </c>
      <c r="O12" s="132">
        <v>160.9</v>
      </c>
      <c r="P12" s="133">
        <v>2.6</v>
      </c>
      <c r="Q12" s="134">
        <v>0</v>
      </c>
      <c r="R12" s="85">
        <v>8</v>
      </c>
      <c r="S12" s="134">
        <v>21.5</v>
      </c>
      <c r="T12" s="132">
        <v>33.4</v>
      </c>
      <c r="U12" s="132">
        <v>662</v>
      </c>
      <c r="V12" s="32"/>
      <c r="W12" s="35"/>
    </row>
    <row r="13" spans="1:23" ht="12.75" x14ac:dyDescent="0.2">
      <c r="A13" s="3"/>
      <c r="B13" s="3"/>
      <c r="C13" s="15" t="s">
        <v>9</v>
      </c>
      <c r="D13" s="135">
        <v>6258.8</v>
      </c>
      <c r="E13" s="57">
        <v>147.4</v>
      </c>
      <c r="F13" s="57">
        <v>4299.5</v>
      </c>
      <c r="G13" s="57">
        <v>511.2</v>
      </c>
      <c r="H13" s="57">
        <v>617.6</v>
      </c>
      <c r="I13" s="57">
        <v>88.4</v>
      </c>
      <c r="J13" s="57">
        <v>21.4</v>
      </c>
      <c r="K13" s="57">
        <v>55.6</v>
      </c>
      <c r="L13" s="57">
        <v>159</v>
      </c>
      <c r="M13" s="57">
        <v>304.39999999999998</v>
      </c>
      <c r="N13" s="136">
        <v>54.3</v>
      </c>
      <c r="O13" s="85">
        <v>2072.6</v>
      </c>
      <c r="P13" s="86">
        <v>117.9</v>
      </c>
      <c r="Q13" s="137">
        <v>0.5</v>
      </c>
      <c r="R13" s="85">
        <v>884.7</v>
      </c>
      <c r="S13" s="137">
        <v>256.89999999999998</v>
      </c>
      <c r="T13" s="85">
        <v>1908.4</v>
      </c>
      <c r="U13" s="132">
        <v>11499.8</v>
      </c>
      <c r="V13" s="32"/>
      <c r="W13" s="35"/>
    </row>
    <row r="14" spans="1:23" ht="25.5" x14ac:dyDescent="0.2">
      <c r="A14" s="3"/>
      <c r="B14" s="3"/>
      <c r="C14" s="15" t="s">
        <v>10</v>
      </c>
      <c r="D14" s="135">
        <v>805.3</v>
      </c>
      <c r="E14" s="57">
        <v>6.4</v>
      </c>
      <c r="F14" s="57">
        <v>93.5</v>
      </c>
      <c r="G14" s="57">
        <v>416.2</v>
      </c>
      <c r="H14" s="57">
        <v>57.7</v>
      </c>
      <c r="I14" s="57">
        <v>9.5</v>
      </c>
      <c r="J14" s="57">
        <v>6.4</v>
      </c>
      <c r="K14" s="57">
        <v>115.6</v>
      </c>
      <c r="L14" s="57">
        <v>29</v>
      </c>
      <c r="M14" s="57">
        <v>62.2</v>
      </c>
      <c r="N14" s="136">
        <v>8.8000000000000007</v>
      </c>
      <c r="O14" s="85">
        <v>58.2</v>
      </c>
      <c r="P14" s="86">
        <v>7.2</v>
      </c>
      <c r="Q14" s="137">
        <v>0</v>
      </c>
      <c r="R14" s="85">
        <v>1310.5999999999999</v>
      </c>
      <c r="S14" s="137">
        <v>20.5</v>
      </c>
      <c r="T14" s="85">
        <v>17.600000000000001</v>
      </c>
      <c r="U14" s="85">
        <v>2219.4</v>
      </c>
      <c r="V14" s="32"/>
      <c r="W14" s="35"/>
    </row>
    <row r="15" spans="1:23" ht="25.5" x14ac:dyDescent="0.2">
      <c r="A15" s="3"/>
      <c r="B15" s="3"/>
      <c r="C15" s="15" t="s">
        <v>63</v>
      </c>
      <c r="D15" s="135">
        <v>3544.1</v>
      </c>
      <c r="E15" s="57">
        <v>60.5</v>
      </c>
      <c r="F15" s="57">
        <v>1316.4</v>
      </c>
      <c r="G15" s="57">
        <v>184.7</v>
      </c>
      <c r="H15" s="57">
        <v>1333.3</v>
      </c>
      <c r="I15" s="57">
        <v>150.4</v>
      </c>
      <c r="J15" s="57">
        <v>39.4</v>
      </c>
      <c r="K15" s="57">
        <v>18.7</v>
      </c>
      <c r="L15" s="57">
        <v>184.2</v>
      </c>
      <c r="M15" s="57">
        <v>208</v>
      </c>
      <c r="N15" s="136">
        <v>48.5</v>
      </c>
      <c r="O15" s="85">
        <v>2062.1999999999998</v>
      </c>
      <c r="P15" s="86">
        <v>148.19999999999999</v>
      </c>
      <c r="Q15" s="137">
        <v>2.7</v>
      </c>
      <c r="R15" s="85">
        <v>195.2</v>
      </c>
      <c r="S15" s="137">
        <v>40.200000000000003</v>
      </c>
      <c r="T15" s="85">
        <v>583.29999999999995</v>
      </c>
      <c r="U15" s="85">
        <v>6575.9</v>
      </c>
      <c r="V15" s="32"/>
      <c r="W15" s="35"/>
    </row>
    <row r="16" spans="1:23" ht="25.5" x14ac:dyDescent="0.2">
      <c r="A16" s="4"/>
      <c r="B16" s="14"/>
      <c r="C16" s="15" t="s">
        <v>7</v>
      </c>
      <c r="D16" s="135">
        <v>946.1</v>
      </c>
      <c r="E16" s="57">
        <v>1.6</v>
      </c>
      <c r="F16" s="57">
        <v>121.6</v>
      </c>
      <c r="G16" s="57">
        <v>14.4</v>
      </c>
      <c r="H16" s="57">
        <v>125.6</v>
      </c>
      <c r="I16" s="57">
        <v>363.3</v>
      </c>
      <c r="J16" s="57">
        <v>63</v>
      </c>
      <c r="K16" s="57">
        <v>9.4</v>
      </c>
      <c r="L16" s="57">
        <v>142.19999999999999</v>
      </c>
      <c r="M16" s="57">
        <v>79.3</v>
      </c>
      <c r="N16" s="136">
        <v>25.7</v>
      </c>
      <c r="O16" s="85">
        <v>226</v>
      </c>
      <c r="P16" s="86">
        <v>27.1</v>
      </c>
      <c r="Q16" s="137">
        <v>0.7</v>
      </c>
      <c r="R16" s="85">
        <v>352.5</v>
      </c>
      <c r="S16" s="137">
        <v>3.1</v>
      </c>
      <c r="T16" s="85">
        <v>274</v>
      </c>
      <c r="U16" s="85">
        <v>1829.5</v>
      </c>
      <c r="V16" s="32"/>
      <c r="W16" s="35"/>
    </row>
    <row r="17" spans="1:23" ht="12.75" x14ac:dyDescent="0.2">
      <c r="A17" s="4"/>
      <c r="B17" s="14"/>
      <c r="C17" s="15" t="s">
        <v>11</v>
      </c>
      <c r="D17" s="135">
        <v>1001.4</v>
      </c>
      <c r="E17" s="57">
        <v>12.9</v>
      </c>
      <c r="F17" s="57">
        <v>131.69999999999999</v>
      </c>
      <c r="G17" s="57">
        <v>31.6</v>
      </c>
      <c r="H17" s="57">
        <v>132.1</v>
      </c>
      <c r="I17" s="57">
        <v>26.3</v>
      </c>
      <c r="J17" s="57">
        <v>429.5</v>
      </c>
      <c r="K17" s="57">
        <v>106.3</v>
      </c>
      <c r="L17" s="57">
        <v>66.900000000000006</v>
      </c>
      <c r="M17" s="57">
        <v>50.7</v>
      </c>
      <c r="N17" s="136">
        <v>13.4</v>
      </c>
      <c r="O17" s="85">
        <v>375.9</v>
      </c>
      <c r="P17" s="86">
        <v>2.9</v>
      </c>
      <c r="Q17" s="137">
        <v>0.6</v>
      </c>
      <c r="R17" s="85">
        <v>3.8</v>
      </c>
      <c r="S17" s="137">
        <v>0.7</v>
      </c>
      <c r="T17" s="85">
        <v>114</v>
      </c>
      <c r="U17" s="85">
        <v>1499.3</v>
      </c>
      <c r="V17" s="32"/>
      <c r="W17" s="35"/>
    </row>
    <row r="18" spans="1:23" ht="12.75" x14ac:dyDescent="0.2">
      <c r="A18" s="4"/>
      <c r="B18" s="14"/>
      <c r="C18" s="15" t="s">
        <v>12</v>
      </c>
      <c r="D18" s="135">
        <v>604.29999999999995</v>
      </c>
      <c r="E18" s="57">
        <v>2.2999999999999998</v>
      </c>
      <c r="F18" s="57">
        <v>81.099999999999994</v>
      </c>
      <c r="G18" s="57">
        <v>38.299999999999997</v>
      </c>
      <c r="H18" s="57">
        <v>205.7</v>
      </c>
      <c r="I18" s="57">
        <v>29.9</v>
      </c>
      <c r="J18" s="57">
        <v>32.5</v>
      </c>
      <c r="K18" s="57">
        <v>50.6</v>
      </c>
      <c r="L18" s="57">
        <v>82.7</v>
      </c>
      <c r="M18" s="57">
        <v>62.6</v>
      </c>
      <c r="N18" s="136">
        <v>18.600000000000001</v>
      </c>
      <c r="O18" s="85">
        <v>1384.1</v>
      </c>
      <c r="P18" s="86">
        <v>25.1</v>
      </c>
      <c r="Q18" s="137">
        <v>0.6</v>
      </c>
      <c r="R18" s="85">
        <v>38.799999999999997</v>
      </c>
      <c r="S18" s="137">
        <v>0.1</v>
      </c>
      <c r="T18" s="85">
        <v>3.3</v>
      </c>
      <c r="U18" s="85">
        <v>2056.3000000000002</v>
      </c>
      <c r="V18" s="32"/>
      <c r="W18" s="35"/>
    </row>
    <row r="19" spans="1:23" ht="12.75" x14ac:dyDescent="0.2">
      <c r="A19" s="4"/>
      <c r="B19" s="14"/>
      <c r="C19" s="15" t="s">
        <v>13</v>
      </c>
      <c r="D19" s="135">
        <v>2833.4</v>
      </c>
      <c r="E19" s="57">
        <v>25</v>
      </c>
      <c r="F19" s="57">
        <v>672.9</v>
      </c>
      <c r="G19" s="57">
        <v>194.8</v>
      </c>
      <c r="H19" s="57">
        <v>547.5</v>
      </c>
      <c r="I19" s="57">
        <v>198.8</v>
      </c>
      <c r="J19" s="57">
        <v>127.2</v>
      </c>
      <c r="K19" s="57">
        <v>79.7</v>
      </c>
      <c r="L19" s="57">
        <v>728</v>
      </c>
      <c r="M19" s="57">
        <v>196.8</v>
      </c>
      <c r="N19" s="136">
        <v>62.7</v>
      </c>
      <c r="O19" s="85">
        <v>184.4</v>
      </c>
      <c r="P19" s="86">
        <v>59.4</v>
      </c>
      <c r="Q19" s="137">
        <v>3.8</v>
      </c>
      <c r="R19" s="85">
        <v>514.6</v>
      </c>
      <c r="S19" s="137">
        <v>5.6</v>
      </c>
      <c r="T19" s="85">
        <v>333.8</v>
      </c>
      <c r="U19" s="85">
        <v>3935</v>
      </c>
      <c r="V19" s="32"/>
      <c r="W19" s="35"/>
    </row>
    <row r="20" spans="1:23" ht="38.25" x14ac:dyDescent="0.2">
      <c r="A20" s="16"/>
      <c r="B20" s="17"/>
      <c r="C20" s="21" t="s">
        <v>75</v>
      </c>
      <c r="D20" s="138">
        <v>316.10000000000002</v>
      </c>
      <c r="E20" s="139">
        <v>1.7</v>
      </c>
      <c r="F20" s="139">
        <v>63.1</v>
      </c>
      <c r="G20" s="139">
        <v>10.1</v>
      </c>
      <c r="H20" s="139">
        <v>30.9</v>
      </c>
      <c r="I20" s="139">
        <v>11.1</v>
      </c>
      <c r="J20" s="139">
        <v>7.3</v>
      </c>
      <c r="K20" s="139">
        <v>5.3</v>
      </c>
      <c r="L20" s="139">
        <v>35.700000000000003</v>
      </c>
      <c r="M20" s="139">
        <v>143.30000000000001</v>
      </c>
      <c r="N20" s="140">
        <v>7.6</v>
      </c>
      <c r="O20" s="141">
        <v>434.9</v>
      </c>
      <c r="P20" s="142">
        <v>2880.5</v>
      </c>
      <c r="Q20" s="143">
        <v>99.9</v>
      </c>
      <c r="R20" s="87">
        <v>4.3</v>
      </c>
      <c r="S20" s="143">
        <v>0.3</v>
      </c>
      <c r="T20" s="141">
        <v>13.3</v>
      </c>
      <c r="U20" s="141">
        <v>3749.3</v>
      </c>
      <c r="V20" s="32"/>
      <c r="W20" s="35"/>
    </row>
    <row r="21" spans="1:23" ht="12.75" x14ac:dyDescent="0.2">
      <c r="A21" s="16"/>
      <c r="B21" s="17"/>
      <c r="C21" s="64" t="s">
        <v>15</v>
      </c>
      <c r="D21" s="144">
        <v>194.5</v>
      </c>
      <c r="E21" s="58">
        <v>1.2</v>
      </c>
      <c r="F21" s="58">
        <v>30.2</v>
      </c>
      <c r="G21" s="58">
        <v>5.2</v>
      </c>
      <c r="H21" s="58">
        <v>30.5</v>
      </c>
      <c r="I21" s="58">
        <v>12.7</v>
      </c>
      <c r="J21" s="58">
        <v>4.8</v>
      </c>
      <c r="K21" s="58">
        <v>2.2000000000000002</v>
      </c>
      <c r="L21" s="58">
        <v>22.1</v>
      </c>
      <c r="M21" s="58">
        <v>28.1</v>
      </c>
      <c r="N21" s="145">
        <v>57.5</v>
      </c>
      <c r="O21" s="87">
        <v>324.8</v>
      </c>
      <c r="P21" s="88">
        <v>104.6</v>
      </c>
      <c r="Q21" s="146">
        <v>100</v>
      </c>
      <c r="R21" s="87">
        <v>7.8</v>
      </c>
      <c r="S21" s="146">
        <v>11.3</v>
      </c>
      <c r="T21" s="87">
        <v>10.1</v>
      </c>
      <c r="U21" s="87">
        <v>753.1</v>
      </c>
      <c r="V21" s="32"/>
      <c r="W21" s="35"/>
    </row>
    <row r="22" spans="1:23" ht="12.75" x14ac:dyDescent="0.2">
      <c r="A22" s="16"/>
      <c r="B22" s="17"/>
      <c r="C22" s="39" t="s">
        <v>17</v>
      </c>
      <c r="D22" s="147">
        <v>16939.599999999999</v>
      </c>
      <c r="E22" s="148">
        <v>345.6</v>
      </c>
      <c r="F22" s="148">
        <v>7122.2</v>
      </c>
      <c r="G22" s="148">
        <v>1407.6</v>
      </c>
      <c r="H22" s="148">
        <v>3107</v>
      </c>
      <c r="I22" s="148">
        <v>890.5</v>
      </c>
      <c r="J22" s="148">
        <v>731.5</v>
      </c>
      <c r="K22" s="148">
        <v>443.5</v>
      </c>
      <c r="L22" s="148">
        <v>1454.4</v>
      </c>
      <c r="M22" s="148">
        <v>1139.3</v>
      </c>
      <c r="N22" s="149">
        <v>298</v>
      </c>
      <c r="O22" s="89">
        <v>7284</v>
      </c>
      <c r="P22" s="99">
        <v>3375.5</v>
      </c>
      <c r="Q22" s="103">
        <v>208.8</v>
      </c>
      <c r="R22" s="89">
        <v>3320.3</v>
      </c>
      <c r="S22" s="103">
        <v>360.2</v>
      </c>
      <c r="T22" s="89">
        <v>3291.2</v>
      </c>
      <c r="U22" s="89">
        <v>34779.599999999999</v>
      </c>
      <c r="V22" s="119"/>
      <c r="W22" s="35"/>
    </row>
    <row r="23" spans="1:23" ht="12.75" x14ac:dyDescent="0.2">
      <c r="A23" s="16"/>
      <c r="B23" s="17"/>
      <c r="C23" s="21" t="s">
        <v>28</v>
      </c>
      <c r="D23" s="138">
        <v>429.9</v>
      </c>
      <c r="E23" s="139">
        <v>12.3</v>
      </c>
      <c r="F23" s="139">
        <v>57.2</v>
      </c>
      <c r="G23" s="139">
        <v>18.3</v>
      </c>
      <c r="H23" s="139">
        <v>80.2</v>
      </c>
      <c r="I23" s="139">
        <v>8.1999999999999993</v>
      </c>
      <c r="J23" s="139">
        <v>50.7</v>
      </c>
      <c r="K23" s="139">
        <v>29.2</v>
      </c>
      <c r="L23" s="139">
        <v>25.3</v>
      </c>
      <c r="M23" s="139">
        <v>128.19999999999999</v>
      </c>
      <c r="N23" s="140">
        <v>20.3</v>
      </c>
      <c r="O23" s="141">
        <v>901.2</v>
      </c>
      <c r="P23" s="142">
        <v>18</v>
      </c>
      <c r="Q23" s="143">
        <v>0.1</v>
      </c>
      <c r="R23" s="141">
        <v>256.3</v>
      </c>
      <c r="S23" s="143">
        <v>5.8</v>
      </c>
      <c r="T23" s="141">
        <v>0</v>
      </c>
      <c r="U23" s="141">
        <v>1611.3</v>
      </c>
      <c r="V23" s="12"/>
      <c r="W23" s="35"/>
    </row>
    <row r="24" spans="1:23" ht="12.75" x14ac:dyDescent="0.2">
      <c r="A24" s="16"/>
      <c r="B24" s="17"/>
      <c r="C24" s="64" t="s">
        <v>73</v>
      </c>
      <c r="D24" s="150">
        <v>17369.5</v>
      </c>
      <c r="E24" s="59">
        <v>357.9</v>
      </c>
      <c r="F24" s="59">
        <v>7179.4</v>
      </c>
      <c r="G24" s="59">
        <v>1425.9</v>
      </c>
      <c r="H24" s="59">
        <v>3187.2</v>
      </c>
      <c r="I24" s="59">
        <v>898.7</v>
      </c>
      <c r="J24" s="59">
        <v>782.2</v>
      </c>
      <c r="K24" s="59">
        <v>472.7</v>
      </c>
      <c r="L24" s="59">
        <v>1479.7</v>
      </c>
      <c r="M24" s="59">
        <v>1267.5</v>
      </c>
      <c r="N24" s="151">
        <v>318.3</v>
      </c>
      <c r="O24" s="88">
        <v>8185.2</v>
      </c>
      <c r="P24" s="152">
        <v>3393.5</v>
      </c>
      <c r="Q24" s="153">
        <v>208.9</v>
      </c>
      <c r="R24" s="154">
        <v>3576.6</v>
      </c>
      <c r="S24" s="153">
        <v>366</v>
      </c>
      <c r="T24" s="154">
        <v>3291.2</v>
      </c>
      <c r="U24" s="154">
        <v>36390.9</v>
      </c>
      <c r="V24" s="118"/>
      <c r="W24" s="35"/>
    </row>
    <row r="25" spans="1:23" ht="12.75" x14ac:dyDescent="0.2">
      <c r="A25" s="16"/>
      <c r="B25" s="17"/>
      <c r="C25" s="20" t="s">
        <v>0</v>
      </c>
      <c r="D25" s="129">
        <v>31673</v>
      </c>
      <c r="E25" s="130">
        <v>637.9</v>
      </c>
      <c r="F25" s="130">
        <v>10197.4</v>
      </c>
      <c r="G25" s="130">
        <v>2200.1999999999998</v>
      </c>
      <c r="H25" s="130">
        <v>5911</v>
      </c>
      <c r="I25" s="130">
        <v>1662.5</v>
      </c>
      <c r="J25" s="130">
        <v>1387.3</v>
      </c>
      <c r="K25" s="130">
        <v>1950.4</v>
      </c>
      <c r="L25" s="130">
        <v>3099.2</v>
      </c>
      <c r="M25" s="130">
        <v>3875.3</v>
      </c>
      <c r="N25" s="56">
        <v>751.8</v>
      </c>
      <c r="O25" s="162"/>
      <c r="P25" s="155"/>
      <c r="Q25" s="155"/>
      <c r="R25" s="155"/>
      <c r="S25" s="155"/>
      <c r="T25" s="155"/>
      <c r="U25" s="156"/>
      <c r="V25" s="120"/>
      <c r="W25" s="35"/>
    </row>
    <row r="26" spans="1:23" ht="12.75" x14ac:dyDescent="0.2">
      <c r="A26" s="16"/>
      <c r="B26" s="17"/>
      <c r="C26" s="15" t="s">
        <v>33</v>
      </c>
      <c r="D26" s="157">
        <v>14303.5</v>
      </c>
      <c r="E26" s="158">
        <v>280</v>
      </c>
      <c r="F26" s="57">
        <v>3018</v>
      </c>
      <c r="G26" s="57">
        <v>774.3</v>
      </c>
      <c r="H26" s="57">
        <v>2723.8</v>
      </c>
      <c r="I26" s="57">
        <v>763.8</v>
      </c>
      <c r="J26" s="57">
        <v>605.1</v>
      </c>
      <c r="K26" s="57">
        <v>1477.7</v>
      </c>
      <c r="L26" s="57">
        <v>1619.5</v>
      </c>
      <c r="M26" s="57">
        <v>2607.8000000000002</v>
      </c>
      <c r="N26" s="57">
        <v>433.5</v>
      </c>
      <c r="O26" s="163"/>
      <c r="P26" s="155"/>
      <c r="Q26" s="155"/>
      <c r="R26" s="155"/>
      <c r="S26" s="155"/>
      <c r="T26" s="155"/>
      <c r="U26" s="156"/>
      <c r="V26" s="120"/>
      <c r="W26" s="35"/>
    </row>
    <row r="27" spans="1:23" ht="12.75" x14ac:dyDescent="0.2">
      <c r="A27" s="16"/>
      <c r="B27" s="17"/>
      <c r="C27" s="15" t="s">
        <v>34</v>
      </c>
      <c r="D27" s="158">
        <v>7447.1</v>
      </c>
      <c r="E27" s="158">
        <v>67.099999999999994</v>
      </c>
      <c r="F27" s="57">
        <v>1467</v>
      </c>
      <c r="G27" s="57">
        <v>413.3</v>
      </c>
      <c r="H27" s="57">
        <v>1505</v>
      </c>
      <c r="I27" s="57">
        <v>378.4</v>
      </c>
      <c r="J27" s="57">
        <v>290.3</v>
      </c>
      <c r="K27" s="57">
        <v>67</v>
      </c>
      <c r="L27" s="57">
        <v>951.4</v>
      </c>
      <c r="M27" s="57">
        <v>2035</v>
      </c>
      <c r="N27" s="57">
        <v>272.60000000000002</v>
      </c>
      <c r="O27" s="163"/>
      <c r="P27" s="155"/>
      <c r="Q27" s="155"/>
      <c r="R27" s="155"/>
      <c r="S27" s="155"/>
      <c r="T27" s="155"/>
      <c r="U27" s="156"/>
      <c r="V27" s="120"/>
      <c r="W27" s="35"/>
    </row>
    <row r="28" spans="1:23" ht="25.5" x14ac:dyDescent="0.2">
      <c r="A28" s="16"/>
      <c r="B28" s="3"/>
      <c r="C28" s="15" t="s">
        <v>35</v>
      </c>
      <c r="D28" s="158">
        <v>6698.4</v>
      </c>
      <c r="E28" s="158">
        <v>248.1</v>
      </c>
      <c r="F28" s="57">
        <v>1511.5</v>
      </c>
      <c r="G28" s="57">
        <v>352.9</v>
      </c>
      <c r="H28" s="57">
        <v>1219</v>
      </c>
      <c r="I28" s="57">
        <v>379.5</v>
      </c>
      <c r="J28" s="57">
        <v>267.60000000000002</v>
      </c>
      <c r="K28" s="57">
        <v>1320.3</v>
      </c>
      <c r="L28" s="57">
        <v>665.9</v>
      </c>
      <c r="M28" s="57">
        <v>561.6</v>
      </c>
      <c r="N28" s="57">
        <v>172</v>
      </c>
      <c r="O28" s="164"/>
      <c r="P28" s="159"/>
      <c r="Q28" s="159"/>
      <c r="R28" s="159"/>
      <c r="S28" s="159"/>
      <c r="T28" s="159"/>
      <c r="U28" s="156"/>
    </row>
    <row r="29" spans="1:23" ht="25.5" x14ac:dyDescent="0.2">
      <c r="A29" s="16"/>
      <c r="B29" s="3"/>
      <c r="C29" s="22" t="s">
        <v>29</v>
      </c>
      <c r="D29" s="160">
        <v>158.4</v>
      </c>
      <c r="E29" s="160">
        <v>-35</v>
      </c>
      <c r="F29" s="59">
        <v>39.4</v>
      </c>
      <c r="G29" s="59">
        <v>8.1999999999999993</v>
      </c>
      <c r="H29" s="59">
        <v>-0.1</v>
      </c>
      <c r="I29" s="59">
        <v>6</v>
      </c>
      <c r="J29" s="59">
        <v>47.1</v>
      </c>
      <c r="K29" s="59">
        <v>90.3</v>
      </c>
      <c r="L29" s="59">
        <v>2.4</v>
      </c>
      <c r="M29" s="59">
        <v>11.2</v>
      </c>
      <c r="N29" s="59">
        <v>-11.1</v>
      </c>
      <c r="O29" s="164"/>
      <c r="P29" s="159"/>
      <c r="Q29" s="159"/>
      <c r="R29" s="159"/>
      <c r="S29" s="159"/>
      <c r="T29" s="159"/>
      <c r="U29" s="156"/>
    </row>
    <row r="30" spans="1:23" ht="12.75" x14ac:dyDescent="0.2">
      <c r="A30" s="3"/>
      <c r="B30" s="3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23" ht="12.75" customHeight="1" x14ac:dyDescent="0.2">
      <c r="A31" s="3"/>
      <c r="B31" s="3"/>
      <c r="C31" s="25" t="s">
        <v>31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38"/>
      <c r="P31" s="38"/>
      <c r="Q31" s="38"/>
      <c r="R31" s="38"/>
      <c r="S31" s="38"/>
      <c r="T31" s="38"/>
    </row>
    <row r="32" spans="1:23" ht="12.75" x14ac:dyDescent="0.2">
      <c r="D32" s="12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12"/>
      <c r="P32" s="12"/>
      <c r="Q32" s="12"/>
      <c r="R32" s="12"/>
      <c r="S32" s="12"/>
      <c r="T32" s="12"/>
    </row>
    <row r="33" spans="1:20" ht="12.75" x14ac:dyDescent="0.2">
      <c r="A33" s="128" t="s">
        <v>96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36"/>
      <c r="P33" s="36"/>
      <c r="Q33" s="36"/>
      <c r="R33" s="36"/>
      <c r="S33" s="36"/>
      <c r="T33" s="36"/>
    </row>
    <row r="34" spans="1:20" ht="12.75" x14ac:dyDescent="0.2">
      <c r="A34" t="s">
        <v>87</v>
      </c>
      <c r="B34" t="s">
        <v>86</v>
      </c>
      <c r="D34" s="33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20" ht="12.75" x14ac:dyDescent="0.2">
      <c r="A35" t="s">
        <v>87</v>
      </c>
      <c r="B35" t="s">
        <v>90</v>
      </c>
      <c r="C35" t="s">
        <v>89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</row>
  </sheetData>
  <mergeCells count="10">
    <mergeCell ref="D10:D11"/>
    <mergeCell ref="E10:N10"/>
    <mergeCell ref="O10:O11"/>
    <mergeCell ref="P10:P11"/>
    <mergeCell ref="Q10:Q11"/>
    <mergeCell ref="V10:V11"/>
    <mergeCell ref="S10:S11"/>
    <mergeCell ref="T10:T11"/>
    <mergeCell ref="U10:U11"/>
    <mergeCell ref="R10:R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E929F8-4084-41EC-BDF1-A330ED9807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Table 1</vt:lpstr>
      <vt:lpstr>Table 2</vt:lpstr>
      <vt:lpstr>Table 3</vt:lpstr>
      <vt:lpstr>Table 4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INFORMA</cp:lastModifiedBy>
  <cp:lastPrinted>2011-11-25T15:05:26Z</cp:lastPrinted>
  <dcterms:created xsi:type="dcterms:W3CDTF">2006-08-21T13:09:34Z</dcterms:created>
  <dcterms:modified xsi:type="dcterms:W3CDTF">2024-10-15T07:21:26Z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2024-09-17T14:26:38Z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321606ab-11f2-480f-a9a8-161bef8233ff</vt:lpwstr>
  </property>
  <property fmtid="{D5CDD505-2E9C-101B-9397-08002B2CF9AE}" pid="9" name="MSIP_Label_6bd9ddd1-4d20-43f6-abfa-fc3c07406f94_ContentBits">
    <vt:lpwstr>0</vt:lpwstr>
  </property>
</Properties>
</file>