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320" yWindow="105" windowWidth="25365" windowHeight="15825" tabRatio="540" activeTab="0"/>
  </bookViews>
  <sheets>
    <sheet name="ToC" sheetId="20" r:id="rId1"/>
    <sheet name="Map 1" sheetId="55" r:id="rId2"/>
    <sheet name="Figure 1" sheetId="9" r:id="rId3"/>
    <sheet name="Map 2" sheetId="57" r:id="rId4"/>
    <sheet name="Figure 2" sheetId="89" r:id="rId5"/>
    <sheet name="Map 3" sheetId="73" r:id="rId6"/>
    <sheet name="Map 4" sheetId="72" r:id="rId7"/>
    <sheet name="Figure 3" sheetId="74" r:id="rId8"/>
    <sheet name="Figure 4" sheetId="10" r:id="rId9"/>
    <sheet name="Figure 5" sheetId="96" r:id="rId10"/>
    <sheet name="Figure 6" sheetId="95" r:id="rId11"/>
    <sheet name="Figure 7" sheetId="78" r:id="rId12"/>
  </sheets>
  <definedNames/>
  <calcPr calcId="145621"/>
  <extLst/>
</workbook>
</file>

<file path=xl/sharedStrings.xml><?xml version="1.0" encoding="utf-8"?>
<sst xmlns="http://schemas.openxmlformats.org/spreadsheetml/2006/main" count="14906" uniqueCount="2037">
  <si>
    <t>Brescia</t>
  </si>
  <si>
    <t>Cremona</t>
  </si>
  <si>
    <t>Trento</t>
  </si>
  <si>
    <t>Verona</t>
  </si>
  <si>
    <t>Venezia</t>
  </si>
  <si>
    <t>Padova</t>
  </si>
  <si>
    <t>Trieste</t>
  </si>
  <si>
    <t>Modena</t>
  </si>
  <si>
    <t>Bologna</t>
  </si>
  <si>
    <t>Göttingen</t>
  </si>
  <si>
    <t>Balikesir</t>
  </si>
  <si>
    <t>Manisa</t>
  </si>
  <si>
    <t>Bursa</t>
  </si>
  <si>
    <t>Kocaeli</t>
  </si>
  <si>
    <t>Ankara</t>
  </si>
  <si>
    <t>Konya</t>
  </si>
  <si>
    <t>Antalya</t>
  </si>
  <si>
    <t>Adana</t>
  </si>
  <si>
    <t>Hatay</t>
  </si>
  <si>
    <t>Kayseri</t>
  </si>
  <si>
    <t>Zonguldak</t>
  </si>
  <si>
    <t>Kastamonu</t>
  </si>
  <si>
    <t>Samsun</t>
  </si>
  <si>
    <t>Trabzon</t>
  </si>
  <si>
    <t>Erzurum</t>
  </si>
  <si>
    <t>Malatya</t>
  </si>
  <si>
    <t>Van</t>
  </si>
  <si>
    <t>Gaziantep</t>
  </si>
  <si>
    <t>St. Gallen</t>
  </si>
  <si>
    <t>(%)</t>
  </si>
  <si>
    <t>Data not available</t>
  </si>
  <si>
    <t>BE001C1</t>
  </si>
  <si>
    <t>BE002C1</t>
  </si>
  <si>
    <t>BE003C1</t>
  </si>
  <si>
    <t>BE004C1</t>
  </si>
  <si>
    <t>BE005C1</t>
  </si>
  <si>
    <t>BE006C1</t>
  </si>
  <si>
    <t>BE007C1</t>
  </si>
  <si>
    <t>BE008C1</t>
  </si>
  <si>
    <t>Leuven</t>
  </si>
  <si>
    <t>BE009C1</t>
  </si>
  <si>
    <t>Mons</t>
  </si>
  <si>
    <t>BE010C1</t>
  </si>
  <si>
    <t>Kortrijk</t>
  </si>
  <si>
    <t>BE011C1</t>
  </si>
  <si>
    <t>Oostende</t>
  </si>
  <si>
    <t>BG001C1</t>
  </si>
  <si>
    <t>BG002C1</t>
  </si>
  <si>
    <t>BG003C1</t>
  </si>
  <si>
    <t>BG004C1</t>
  </si>
  <si>
    <t>BG005C1</t>
  </si>
  <si>
    <t>BG006C1</t>
  </si>
  <si>
    <t>BG007C1</t>
  </si>
  <si>
    <t>BG008C1</t>
  </si>
  <si>
    <t>BG009C1</t>
  </si>
  <si>
    <t>Sliven</t>
  </si>
  <si>
    <t>BG010C1</t>
  </si>
  <si>
    <t>Dobrich</t>
  </si>
  <si>
    <t>BG011C1</t>
  </si>
  <si>
    <t>Shumen</t>
  </si>
  <si>
    <t>BG013C1</t>
  </si>
  <si>
    <t>Yambol</t>
  </si>
  <si>
    <t>BG014C1</t>
  </si>
  <si>
    <t>Haskovo</t>
  </si>
  <si>
    <t>BG015C1</t>
  </si>
  <si>
    <t>Pazardzhik</t>
  </si>
  <si>
    <t>BG016C1</t>
  </si>
  <si>
    <t>Blagoevgrad</t>
  </si>
  <si>
    <t>BG017C1</t>
  </si>
  <si>
    <t>Veliko Tarnovo</t>
  </si>
  <si>
    <t>BG018C1</t>
  </si>
  <si>
    <t>Vratsa</t>
  </si>
  <si>
    <t>CZ001C1</t>
  </si>
  <si>
    <t>CZ002C1</t>
  </si>
  <si>
    <t>CZ003C1</t>
  </si>
  <si>
    <t>CZ004C1</t>
  </si>
  <si>
    <t>CZ005C1</t>
  </si>
  <si>
    <t>Ústí nad Labem</t>
  </si>
  <si>
    <t>CZ006C1</t>
  </si>
  <si>
    <t>CZ007C1</t>
  </si>
  <si>
    <t>CZ008C1</t>
  </si>
  <si>
    <t>CZ009C1</t>
  </si>
  <si>
    <t>Hradec Králové</t>
  </si>
  <si>
    <t>CZ010C1</t>
  </si>
  <si>
    <t>CZ011C1</t>
  </si>
  <si>
    <t>Zlín</t>
  </si>
  <si>
    <t>CZ013C1</t>
  </si>
  <si>
    <t>CZ014C1</t>
  </si>
  <si>
    <t>CZ016C1</t>
  </si>
  <si>
    <t>UK001K2</t>
  </si>
  <si>
    <t>DE026C1</t>
  </si>
  <si>
    <t>DE027C1</t>
  </si>
  <si>
    <t>DE028C1</t>
  </si>
  <si>
    <t>DE029C1</t>
  </si>
  <si>
    <t>DE030C1</t>
  </si>
  <si>
    <t>DE031C1</t>
  </si>
  <si>
    <t>DE032C1</t>
  </si>
  <si>
    <t>DE033C1</t>
  </si>
  <si>
    <t>DE034C1</t>
  </si>
  <si>
    <t>DE035C1</t>
  </si>
  <si>
    <t>DE036C1</t>
  </si>
  <si>
    <t>DE037C1</t>
  </si>
  <si>
    <t>DE039C1</t>
  </si>
  <si>
    <t>DE040C1</t>
  </si>
  <si>
    <t>Saarbrücken</t>
  </si>
  <si>
    <t>DE042C1</t>
  </si>
  <si>
    <t>DE043C1</t>
  </si>
  <si>
    <t>DE044C1</t>
  </si>
  <si>
    <t>Kaiserslautern</t>
  </si>
  <si>
    <t>DE045C1</t>
  </si>
  <si>
    <t>Iserlohn</t>
  </si>
  <si>
    <t>DE048C1</t>
  </si>
  <si>
    <t>Wilhelmshaven</t>
  </si>
  <si>
    <t>DE050C1</t>
  </si>
  <si>
    <t>Tübingen</t>
  </si>
  <si>
    <t>DE051C1</t>
  </si>
  <si>
    <t>Villingen-Schwenningen</t>
  </si>
  <si>
    <t>DE052C1</t>
  </si>
  <si>
    <t>Flensburg</t>
  </si>
  <si>
    <t>DE053C1</t>
  </si>
  <si>
    <t>Marburg</t>
  </si>
  <si>
    <t>DE054C1</t>
  </si>
  <si>
    <t>Konstanz</t>
  </si>
  <si>
    <t>DE055C1</t>
  </si>
  <si>
    <t>Neumünster</t>
  </si>
  <si>
    <t>DE056C1</t>
  </si>
  <si>
    <t>Brandenburg an der Havel</t>
  </si>
  <si>
    <t>DE057C1</t>
  </si>
  <si>
    <t>Gießen</t>
  </si>
  <si>
    <t>DE058C1</t>
  </si>
  <si>
    <t>Lüneburg</t>
  </si>
  <si>
    <t>DE059C1</t>
  </si>
  <si>
    <t>Bayreuth</t>
  </si>
  <si>
    <t>DE060C1</t>
  </si>
  <si>
    <t>Celle</t>
  </si>
  <si>
    <t>DE061C1</t>
  </si>
  <si>
    <t>Aschaffenburg</t>
  </si>
  <si>
    <t>DE062C1</t>
  </si>
  <si>
    <t>Bamberg</t>
  </si>
  <si>
    <t>DE063C1</t>
  </si>
  <si>
    <t>Plauen</t>
  </si>
  <si>
    <t>DE064C1</t>
  </si>
  <si>
    <t>START</t>
  </si>
  <si>
    <t>STOP</t>
  </si>
  <si>
    <t>Neubrandenburg</t>
  </si>
  <si>
    <t>DE065C1</t>
  </si>
  <si>
    <t>Fulda</t>
  </si>
  <si>
    <t>DE066C1</t>
  </si>
  <si>
    <t>Kempten (Allgäu)</t>
  </si>
  <si>
    <t>DE067C1</t>
  </si>
  <si>
    <t>Landshut</t>
  </si>
  <si>
    <t>DE069C1</t>
  </si>
  <si>
    <t>Rosenheim</t>
  </si>
  <si>
    <t>DE071C1</t>
  </si>
  <si>
    <t>Stralsund</t>
  </si>
  <si>
    <t>DE072C1</t>
  </si>
  <si>
    <t>Friedrichshafen</t>
  </si>
  <si>
    <t>DE073C1</t>
  </si>
  <si>
    <t>Offenburg</t>
  </si>
  <si>
    <t>DE074C1</t>
  </si>
  <si>
    <t>Görlitz</t>
  </si>
  <si>
    <t>DE077C1</t>
  </si>
  <si>
    <t>Schweinfurt</t>
  </si>
  <si>
    <t>DE078C1</t>
  </si>
  <si>
    <t>Greifswald</t>
  </si>
  <si>
    <t>DE079C1</t>
  </si>
  <si>
    <t>Wetzlar</t>
  </si>
  <si>
    <t>DE081C1</t>
  </si>
  <si>
    <t>Passau</t>
  </si>
  <si>
    <t>DE082C1</t>
  </si>
  <si>
    <t>Dessau-Roßlau</t>
  </si>
  <si>
    <t>DE504C1</t>
  </si>
  <si>
    <t>Münster</t>
  </si>
  <si>
    <t>DE505C1</t>
  </si>
  <si>
    <t>Chemnitz</t>
  </si>
  <si>
    <t>DE507C1</t>
  </si>
  <si>
    <t>Aachen</t>
  </si>
  <si>
    <t>DE508C1</t>
  </si>
  <si>
    <t>Krefeld</t>
  </si>
  <si>
    <t>DE510C1</t>
  </si>
  <si>
    <t>Lübeck</t>
  </si>
  <si>
    <t>DE513C1</t>
  </si>
  <si>
    <t>Kassel</t>
  </si>
  <si>
    <t>DE516C1</t>
  </si>
  <si>
    <t>Solingen</t>
  </si>
  <si>
    <t>DE517C1</t>
  </si>
  <si>
    <t>Osnabrück</t>
  </si>
  <si>
    <t>DE520C1</t>
  </si>
  <si>
    <t>Oldenburg (Oldenburg)</t>
  </si>
  <si>
    <t>DE522C1</t>
  </si>
  <si>
    <t>Heidelberg</t>
  </si>
  <si>
    <t>DE523C1</t>
  </si>
  <si>
    <t>Paderborn</t>
  </si>
  <si>
    <t>DE524C1</t>
  </si>
  <si>
    <t>Würzburg</t>
  </si>
  <si>
    <t>DE527C1</t>
  </si>
  <si>
    <t>Bremerhaven</t>
  </si>
  <si>
    <t>DE529C1</t>
  </si>
  <si>
    <t>Heilbronn</t>
  </si>
  <si>
    <t>DE530C1</t>
  </si>
  <si>
    <t>Remscheid</t>
  </si>
  <si>
    <t>DE532C1</t>
  </si>
  <si>
    <t>Ulm</t>
  </si>
  <si>
    <t>DE533C1</t>
  </si>
  <si>
    <t>Pforzheim</t>
  </si>
  <si>
    <t>DE534C1</t>
  </si>
  <si>
    <t>Ingolstadt</t>
  </si>
  <si>
    <t>DE535C1</t>
  </si>
  <si>
    <t>Gera</t>
  </si>
  <si>
    <t>DE537C1</t>
  </si>
  <si>
    <t>Reutlingen</t>
  </si>
  <si>
    <t>DE539C1</t>
  </si>
  <si>
    <t>Cottbus</t>
  </si>
  <si>
    <t>DE540C1</t>
  </si>
  <si>
    <t>Siegen</t>
  </si>
  <si>
    <t>DE542C1</t>
  </si>
  <si>
    <t>Hildesheim</t>
  </si>
  <si>
    <t>DE544C1</t>
  </si>
  <si>
    <t>Zwickau</t>
  </si>
  <si>
    <t>DE546C1</t>
  </si>
  <si>
    <t>Wuppertal</t>
  </si>
  <si>
    <t>DE547C1</t>
  </si>
  <si>
    <t>Jena</t>
  </si>
  <si>
    <t>EE001C1</t>
  </si>
  <si>
    <t>EE002C1</t>
  </si>
  <si>
    <t>IE001K1</t>
  </si>
  <si>
    <t>IE002C1</t>
  </si>
  <si>
    <t>IE003C1</t>
  </si>
  <si>
    <t>IE004C1</t>
  </si>
  <si>
    <t>IE005C1</t>
  </si>
  <si>
    <t>EL001K1</t>
  </si>
  <si>
    <t>EL002C1</t>
  </si>
  <si>
    <t>EL003C1</t>
  </si>
  <si>
    <t>Pátra</t>
  </si>
  <si>
    <t>EL004C1</t>
  </si>
  <si>
    <t>EL005C1</t>
  </si>
  <si>
    <t>EL006C1</t>
  </si>
  <si>
    <t>EL007C1</t>
  </si>
  <si>
    <t>EL008C1</t>
  </si>
  <si>
    <t>EL009C1</t>
  </si>
  <si>
    <t>ES001C1</t>
  </si>
  <si>
    <t>ES003C1</t>
  </si>
  <si>
    <t>ES004C1</t>
  </si>
  <si>
    <t>ES005C1</t>
  </si>
  <si>
    <t>ES006C1</t>
  </si>
  <si>
    <t>ES007C1</t>
  </si>
  <si>
    <t>ES008C1</t>
  </si>
  <si>
    <t>ES009C1</t>
  </si>
  <si>
    <t>ES010C1</t>
  </si>
  <si>
    <t>ES011C1</t>
  </si>
  <si>
    <t>ES012C1</t>
  </si>
  <si>
    <t>ES013C1</t>
  </si>
  <si>
    <t>ES014C1</t>
  </si>
  <si>
    <t>ES015C1</t>
  </si>
  <si>
    <t>ES016C1</t>
  </si>
  <si>
    <t>ES017C1</t>
  </si>
  <si>
    <t>ES018C1</t>
  </si>
  <si>
    <t>ES020C1</t>
  </si>
  <si>
    <t>ES021C1</t>
  </si>
  <si>
    <t>ES022C1</t>
  </si>
  <si>
    <t>ES023C1</t>
  </si>
  <si>
    <t>ES025C1</t>
  </si>
  <si>
    <t>Santa Cruz de Tenerife</t>
  </si>
  <si>
    <t>ES026C1</t>
  </si>
  <si>
    <t>A Coruña</t>
  </si>
  <si>
    <t>ES028C1</t>
  </si>
  <si>
    <t>Reus</t>
  </si>
  <si>
    <t>ES031C1</t>
  </si>
  <si>
    <t>Lugo</t>
  </si>
  <si>
    <t>ES034C1</t>
  </si>
  <si>
    <t>Cáceres</t>
  </si>
  <si>
    <t>ES035C1</t>
  </si>
  <si>
    <t>Torrevieja</t>
  </si>
  <si>
    <t>ES039C1</t>
  </si>
  <si>
    <t>Avilés</t>
  </si>
  <si>
    <t>ES040C1</t>
  </si>
  <si>
    <t>Talavera de la Reina</t>
  </si>
  <si>
    <t>ES044C1</t>
  </si>
  <si>
    <t>Pontevedra</t>
  </si>
  <si>
    <t>ES045C1</t>
  </si>
  <si>
    <t>Ceuta</t>
  </si>
  <si>
    <t>ES046C1</t>
  </si>
  <si>
    <t>Gandia</t>
  </si>
  <si>
    <t>Flag</t>
  </si>
  <si>
    <t>ES048C1</t>
  </si>
  <si>
    <t>Guadalajara</t>
  </si>
  <si>
    <t>ES050C1</t>
  </si>
  <si>
    <t>Manresa</t>
  </si>
  <si>
    <t>ES053C1</t>
  </si>
  <si>
    <t>Ciudad Real</t>
  </si>
  <si>
    <t>ES054C1</t>
  </si>
  <si>
    <t>Benidorm</t>
  </si>
  <si>
    <t>ES055C1</t>
  </si>
  <si>
    <t>Melilla</t>
  </si>
  <si>
    <t>ES057C1</t>
  </si>
  <si>
    <t>Ponferrada</t>
  </si>
  <si>
    <t>ES059C1</t>
  </si>
  <si>
    <t>Zamora</t>
  </si>
  <si>
    <t>ES062C1</t>
  </si>
  <si>
    <t>Sanlúcar de Barrameda</t>
  </si>
  <si>
    <t>ES070C1</t>
  </si>
  <si>
    <t>Irun</t>
  </si>
  <si>
    <t>ES071C1</t>
  </si>
  <si>
    <t>Granollers</t>
  </si>
  <si>
    <t>ES072C1</t>
  </si>
  <si>
    <t>Arrecife</t>
  </si>
  <si>
    <t>ES073C1</t>
  </si>
  <si>
    <t>Elda</t>
  </si>
  <si>
    <t>ES074C1</t>
  </si>
  <si>
    <t>Santa Lucía de Tirajana</t>
  </si>
  <si>
    <t>ES075C1</t>
  </si>
  <si>
    <t>Mollet del Vallès</t>
  </si>
  <si>
    <t>ES501C1</t>
  </si>
  <si>
    <t>Granada</t>
  </si>
  <si>
    <t>ES505C1</t>
  </si>
  <si>
    <t>ES506C1</t>
  </si>
  <si>
    <t>Cartagena</t>
  </si>
  <si>
    <t>ES510C1</t>
  </si>
  <si>
    <t>ES514C1</t>
  </si>
  <si>
    <t>Almería</t>
  </si>
  <si>
    <t>ES515C1</t>
  </si>
  <si>
    <t>Burgos</t>
  </si>
  <si>
    <t>ES516C1</t>
  </si>
  <si>
    <t>Salamanca</t>
  </si>
  <si>
    <t>ES519C1</t>
  </si>
  <si>
    <t>Albacete</t>
  </si>
  <si>
    <t>ES520C1</t>
  </si>
  <si>
    <t>ES521C1</t>
  </si>
  <si>
    <t>Huelva</t>
  </si>
  <si>
    <t>ES522C1</t>
  </si>
  <si>
    <t>Cádiz</t>
  </si>
  <si>
    <t>ES523C1</t>
  </si>
  <si>
    <t>León</t>
  </si>
  <si>
    <t>ES525C1</t>
  </si>
  <si>
    <t>Tarragona</t>
  </si>
  <si>
    <t>ES527C1</t>
  </si>
  <si>
    <t>Jaén</t>
  </si>
  <si>
    <t>ES528C1</t>
  </si>
  <si>
    <t>Lleida</t>
  </si>
  <si>
    <t>ES529C1</t>
  </si>
  <si>
    <t>Ourense</t>
  </si>
  <si>
    <t>ES532C1</t>
  </si>
  <si>
    <t>Algeciras</t>
  </si>
  <si>
    <t>ES533C1</t>
  </si>
  <si>
    <t>Marbella</t>
  </si>
  <si>
    <t>FR001K1</t>
  </si>
  <si>
    <t>FR007C1</t>
  </si>
  <si>
    <t>FR008C1</t>
  </si>
  <si>
    <t>FR009C1</t>
  </si>
  <si>
    <t>FR010C1</t>
  </si>
  <si>
    <t>FR011C1</t>
  </si>
  <si>
    <t>FR012C1</t>
  </si>
  <si>
    <t>FR016C1</t>
  </si>
  <si>
    <t>FR018C1</t>
  </si>
  <si>
    <t>FR019C1</t>
  </si>
  <si>
    <t>FR025C1</t>
  </si>
  <si>
    <t>FR027C1</t>
  </si>
  <si>
    <t>FR028C1</t>
  </si>
  <si>
    <t>FR030C1</t>
  </si>
  <si>
    <t>FR037C1</t>
  </si>
  <si>
    <t>Brest</t>
  </si>
  <si>
    <t>FR042C1</t>
  </si>
  <si>
    <t>Dunkerque</t>
  </si>
  <si>
    <t>FR048C1</t>
  </si>
  <si>
    <t>Annecy</t>
  </si>
  <si>
    <t>FR053C1</t>
  </si>
  <si>
    <t>La Rochelle</t>
  </si>
  <si>
    <t>FR056C1</t>
  </si>
  <si>
    <t>FR062C1</t>
  </si>
  <si>
    <t>Calais</t>
  </si>
  <si>
    <t>FR066C1</t>
  </si>
  <si>
    <t>Saint-Brieuc</t>
  </si>
  <si>
    <t>FR069C1</t>
  </si>
  <si>
    <t>Cherbourg</t>
  </si>
  <si>
    <t>FR077C1</t>
  </si>
  <si>
    <t>Roanne</t>
  </si>
  <si>
    <t>FR084C1</t>
  </si>
  <si>
    <t>Creil</t>
  </si>
  <si>
    <t>FR099C1</t>
  </si>
  <si>
    <t>Fréjus</t>
  </si>
  <si>
    <t>FR203C1</t>
  </si>
  <si>
    <t>FR207C1</t>
  </si>
  <si>
    <t>FR208C1</t>
  </si>
  <si>
    <t>Hénin - Carvin</t>
  </si>
  <si>
    <t>FR214C1</t>
  </si>
  <si>
    <t>Valence</t>
  </si>
  <si>
    <t>FR304C1</t>
  </si>
  <si>
    <t>Melun</t>
  </si>
  <si>
    <t>FR324C1</t>
  </si>
  <si>
    <t>Martigues</t>
  </si>
  <si>
    <t>FR505C1</t>
  </si>
  <si>
    <t>Charleville-Mézières</t>
  </si>
  <si>
    <t>FR506C1</t>
  </si>
  <si>
    <t>Colmar</t>
  </si>
  <si>
    <t>IT001C1</t>
  </si>
  <si>
    <t>IT004C1</t>
  </si>
  <si>
    <t>IT005C1</t>
  </si>
  <si>
    <t>IT006C1</t>
  </si>
  <si>
    <t>IT007C1</t>
  </si>
  <si>
    <t>IT008C1</t>
  </si>
  <si>
    <t>IT009C1</t>
  </si>
  <si>
    <t>IT010C1</t>
  </si>
  <si>
    <t>IT011C1</t>
  </si>
  <si>
    <t>IT012C1</t>
  </si>
  <si>
    <t>IT013C1</t>
  </si>
  <si>
    <t>IT014C1</t>
  </si>
  <si>
    <t>IT015C1</t>
  </si>
  <si>
    <t>IT016C1</t>
  </si>
  <si>
    <t>IT017C1</t>
  </si>
  <si>
    <t>IT019C1</t>
  </si>
  <si>
    <t>IT020C1</t>
  </si>
  <si>
    <t>IT021C1</t>
  </si>
  <si>
    <t>IT022C1</t>
  </si>
  <si>
    <t>IT023C1</t>
  </si>
  <si>
    <t>IT024C1</t>
  </si>
  <si>
    <t>IT025C1</t>
  </si>
  <si>
    <t>IT026C1</t>
  </si>
  <si>
    <t>IT027C1</t>
  </si>
  <si>
    <t>IT028C1</t>
  </si>
  <si>
    <t>IT029C1</t>
  </si>
  <si>
    <t>IT030C1</t>
  </si>
  <si>
    <t>IT031C1</t>
  </si>
  <si>
    <t>IT032C1</t>
  </si>
  <si>
    <t>IT033C1</t>
  </si>
  <si>
    <t>Piacenza</t>
  </si>
  <si>
    <t>IT034C1</t>
  </si>
  <si>
    <t>Bolzano</t>
  </si>
  <si>
    <t>IT035C1</t>
  </si>
  <si>
    <t>Udine</t>
  </si>
  <si>
    <t>IT036C1</t>
  </si>
  <si>
    <t>La Spezia</t>
  </si>
  <si>
    <t>IT037C1</t>
  </si>
  <si>
    <t>Lecce</t>
  </si>
  <si>
    <t>IT038C1</t>
  </si>
  <si>
    <t>Barletta</t>
  </si>
  <si>
    <t>IT039C1</t>
  </si>
  <si>
    <t>Pesaro</t>
  </si>
  <si>
    <t>IT040C1</t>
  </si>
  <si>
    <t>Como</t>
  </si>
  <si>
    <t>IT041C1</t>
  </si>
  <si>
    <t>Pisa</t>
  </si>
  <si>
    <t>IT042C1</t>
  </si>
  <si>
    <t>Treviso</t>
  </si>
  <si>
    <t>IT043C1</t>
  </si>
  <si>
    <t>Varese</t>
  </si>
  <si>
    <t>IT044C1</t>
  </si>
  <si>
    <t>Busto Arsizio</t>
  </si>
  <si>
    <t>IT045C1</t>
  </si>
  <si>
    <t>Asti</t>
  </si>
  <si>
    <t>IT046C1</t>
  </si>
  <si>
    <t>Pavia</t>
  </si>
  <si>
    <t>IT047C1</t>
  </si>
  <si>
    <t>Massa</t>
  </si>
  <si>
    <t>IT048C1</t>
  </si>
  <si>
    <t>Cosenza</t>
  </si>
  <si>
    <t>IT049C1</t>
  </si>
  <si>
    <t>Carrara</t>
  </si>
  <si>
    <t>IT050C1</t>
  </si>
  <si>
    <t>Benevento</t>
  </si>
  <si>
    <t>IT051C1</t>
  </si>
  <si>
    <t>Sanremo</t>
  </si>
  <si>
    <t>IT052C1</t>
  </si>
  <si>
    <t>Savona</t>
  </si>
  <si>
    <t>IT053C1</t>
  </si>
  <si>
    <t>Vigevano</t>
  </si>
  <si>
    <t>IT055C1</t>
  </si>
  <si>
    <t>Viareggio</t>
  </si>
  <si>
    <t>IT056C1</t>
  </si>
  <si>
    <t>Acireale</t>
  </si>
  <si>
    <t>IT057C1</t>
  </si>
  <si>
    <t>Avellino</t>
  </si>
  <si>
    <t>IT058C1</t>
  </si>
  <si>
    <t>Pordenone</t>
  </si>
  <si>
    <t>IT059C1</t>
  </si>
  <si>
    <t>Biella</t>
  </si>
  <si>
    <t>IT060C1</t>
  </si>
  <si>
    <t>Lecco</t>
  </si>
  <si>
    <t>IT501C1</t>
  </si>
  <si>
    <t>Messina</t>
  </si>
  <si>
    <t>IT502C1</t>
  </si>
  <si>
    <t>Prato</t>
  </si>
  <si>
    <t>IT503C1</t>
  </si>
  <si>
    <t>Parma</t>
  </si>
  <si>
    <t>IT504C1</t>
  </si>
  <si>
    <t>Livorno</t>
  </si>
  <si>
    <t>IT505C1</t>
  </si>
  <si>
    <t>Reggio nell'Emilia</t>
  </si>
  <si>
    <t>IT506C1</t>
  </si>
  <si>
    <t>Ravenna</t>
  </si>
  <si>
    <t>IT507C1</t>
  </si>
  <si>
    <t>Ferrara</t>
  </si>
  <si>
    <t>IT508C1</t>
  </si>
  <si>
    <t>Rimini</t>
  </si>
  <si>
    <t>IT509C1</t>
  </si>
  <si>
    <t>Siracusa</t>
  </si>
  <si>
    <t>IT511C1</t>
  </si>
  <si>
    <t>Bergamo</t>
  </si>
  <si>
    <t>IT512C1</t>
  </si>
  <si>
    <t>Forlì</t>
  </si>
  <si>
    <t>IT513C1</t>
  </si>
  <si>
    <t>Latina</t>
  </si>
  <si>
    <t>IT514C1</t>
  </si>
  <si>
    <t>Vicenza</t>
  </si>
  <si>
    <t>IT515C1</t>
  </si>
  <si>
    <t>Terni</t>
  </si>
  <si>
    <t>IT516C1</t>
  </si>
  <si>
    <t>Novara</t>
  </si>
  <si>
    <t>CY001C1</t>
  </si>
  <si>
    <t>CY501C1</t>
  </si>
  <si>
    <t>Lemesos</t>
  </si>
  <si>
    <t>LV001C1</t>
  </si>
  <si>
    <t>LV002C1</t>
  </si>
  <si>
    <t>LV003C1</t>
  </si>
  <si>
    <t>Jelgava</t>
  </si>
  <si>
    <t>LV501C1</t>
  </si>
  <si>
    <t>Daugavpils</t>
  </si>
  <si>
    <t>LT001C1</t>
  </si>
  <si>
    <t>LT002C1</t>
  </si>
  <si>
    <t>LT003C1</t>
  </si>
  <si>
    <t>LT004C1</t>
  </si>
  <si>
    <t>Alytus</t>
  </si>
  <si>
    <t>LT501C1</t>
  </si>
  <si>
    <t>LT502C1</t>
  </si>
  <si>
    <t>LU001C1</t>
  </si>
  <si>
    <t>HU001C1</t>
  </si>
  <si>
    <t>HU002C1</t>
  </si>
  <si>
    <t>HU003C1</t>
  </si>
  <si>
    <t>Nyíregyháza</t>
  </si>
  <si>
    <t>HU004C1</t>
  </si>
  <si>
    <t>Pécs</t>
  </si>
  <si>
    <t>HU005C1</t>
  </si>
  <si>
    <t>HU006C1</t>
  </si>
  <si>
    <t>HU007C1</t>
  </si>
  <si>
    <t>Gyõr</t>
  </si>
  <si>
    <t>HU008C1</t>
  </si>
  <si>
    <t>HU009C1</t>
  </si>
  <si>
    <t>HU010C1</t>
  </si>
  <si>
    <t>Szombathely</t>
  </si>
  <si>
    <t>MT001C1</t>
  </si>
  <si>
    <t>NL001C1</t>
  </si>
  <si>
    <t>NL004C1</t>
  </si>
  <si>
    <t>NL005C1</t>
  </si>
  <si>
    <t>NL006C1</t>
  </si>
  <si>
    <t>NL007C1</t>
  </si>
  <si>
    <t>NL008C1</t>
  </si>
  <si>
    <t>NL009C1</t>
  </si>
  <si>
    <t>NL010C1</t>
  </si>
  <si>
    <t>NL012C1</t>
  </si>
  <si>
    <t>NL013C1</t>
  </si>
  <si>
    <t>NL014C1</t>
  </si>
  <si>
    <t>NL015C1</t>
  </si>
  <si>
    <t>NL016C1</t>
  </si>
  <si>
    <t>Sittard-Geleen</t>
  </si>
  <si>
    <t>NL017C1</t>
  </si>
  <si>
    <t>Delft</t>
  </si>
  <si>
    <t>NL018C1</t>
  </si>
  <si>
    <t>Hilversum</t>
  </si>
  <si>
    <t>NL020C1</t>
  </si>
  <si>
    <t>Roosendaal</t>
  </si>
  <si>
    <t>NL026C1</t>
  </si>
  <si>
    <t>Alphen aan den Rijn</t>
  </si>
  <si>
    <t>NL028C1</t>
  </si>
  <si>
    <t>Bergen op Zoom</t>
  </si>
  <si>
    <t>NL029C1</t>
  </si>
  <si>
    <t>Katwijk</t>
  </si>
  <si>
    <t>NL030C1</t>
  </si>
  <si>
    <t>Gouda</t>
  </si>
  <si>
    <t>NL032C1</t>
  </si>
  <si>
    <t>Middelburg</t>
  </si>
  <si>
    <t>NL503C1</t>
  </si>
  <si>
    <t>'s-Hertogenbosch</t>
  </si>
  <si>
    <t>NL504C1</t>
  </si>
  <si>
    <t>Amersfoort</t>
  </si>
  <si>
    <t>NL505C1</t>
  </si>
  <si>
    <t>Maastricht</t>
  </si>
  <si>
    <t>NL506C1</t>
  </si>
  <si>
    <t>Dordrecht</t>
  </si>
  <si>
    <t>NL507C1</t>
  </si>
  <si>
    <t>Leiden</t>
  </si>
  <si>
    <t>NL511C1</t>
  </si>
  <si>
    <t>Zwolle</t>
  </si>
  <si>
    <t>NL512C1</t>
  </si>
  <si>
    <t>Ede</t>
  </si>
  <si>
    <t>NL513C1</t>
  </si>
  <si>
    <t>Deventer</t>
  </si>
  <si>
    <t>NL514C1</t>
  </si>
  <si>
    <t>Alkmaar</t>
  </si>
  <si>
    <t>NL515C1</t>
  </si>
  <si>
    <t>Venlo</t>
  </si>
  <si>
    <t>NL519C1</t>
  </si>
  <si>
    <t>Almelo</t>
  </si>
  <si>
    <t>AT001C1</t>
  </si>
  <si>
    <t>AT002C1</t>
  </si>
  <si>
    <t>AT003C1</t>
  </si>
  <si>
    <t>AT004C1</t>
  </si>
  <si>
    <t>AT005C1</t>
  </si>
  <si>
    <t>PL001C1</t>
  </si>
  <si>
    <t>PL002C1</t>
  </si>
  <si>
    <t>PL003C1</t>
  </si>
  <si>
    <t>Kraków</t>
  </si>
  <si>
    <t>PL004C1</t>
  </si>
  <si>
    <t>PL005C1</t>
  </si>
  <si>
    <t>PL006C1</t>
  </si>
  <si>
    <t>PL007C1</t>
  </si>
  <si>
    <t>PL008C1</t>
  </si>
  <si>
    <t>PL009C1</t>
  </si>
  <si>
    <t>PL010C1</t>
  </si>
  <si>
    <t>PL011C1</t>
  </si>
  <si>
    <t>PL012C1</t>
  </si>
  <si>
    <t>PL013C1</t>
  </si>
  <si>
    <t>PL014C1</t>
  </si>
  <si>
    <t>PL015C1</t>
  </si>
  <si>
    <t>Rzeszów</t>
  </si>
  <si>
    <t>PL016C1</t>
  </si>
  <si>
    <t>PL017C1</t>
  </si>
  <si>
    <t>Gorzów Wielkopolski</t>
  </si>
  <si>
    <t>PL018C1</t>
  </si>
  <si>
    <t>Zielona Góra</t>
  </si>
  <si>
    <t>PL019C1</t>
  </si>
  <si>
    <t>Jelenia Góra</t>
  </si>
  <si>
    <t>PL020C1</t>
  </si>
  <si>
    <t>PL021C1</t>
  </si>
  <si>
    <t>PL022C1</t>
  </si>
  <si>
    <t>PL024C1</t>
  </si>
  <si>
    <t>PL025C1</t>
  </si>
  <si>
    <t>PL026C1</t>
  </si>
  <si>
    <t>PL027C1</t>
  </si>
  <si>
    <t>PL028C1</t>
  </si>
  <si>
    <t>PL029C1</t>
  </si>
  <si>
    <t>PL030C1</t>
  </si>
  <si>
    <t>PL031C1</t>
  </si>
  <si>
    <t>Siedlce</t>
  </si>
  <si>
    <t>PL032C1</t>
  </si>
  <si>
    <t>Piotrków Trybunalski</t>
  </si>
  <si>
    <t>PL033C1</t>
  </si>
  <si>
    <t>Lubin</t>
  </si>
  <si>
    <t>PL034C1</t>
  </si>
  <si>
    <t>PL035C1</t>
  </si>
  <si>
    <t>PL036C1</t>
  </si>
  <si>
    <t>PL037C1</t>
  </si>
  <si>
    <t>Gniezno</t>
  </si>
  <si>
    <t>PL038C1</t>
  </si>
  <si>
    <t>PL039C1</t>
  </si>
  <si>
    <t>Ostrów Wielkopolski</t>
  </si>
  <si>
    <t>PL040C1</t>
  </si>
  <si>
    <t>PL041C1</t>
  </si>
  <si>
    <t>PL042C1</t>
  </si>
  <si>
    <t>PL043C1</t>
  </si>
  <si>
    <t>Pabianice</t>
  </si>
  <si>
    <t>PL044C1</t>
  </si>
  <si>
    <t>PL045C1</t>
  </si>
  <si>
    <t>Stalowa Wola</t>
  </si>
  <si>
    <t>PL046C1</t>
  </si>
  <si>
    <t>Tomaszów Mazowiecki</t>
  </si>
  <si>
    <t>PL047C1</t>
  </si>
  <si>
    <t>PL048C1</t>
  </si>
  <si>
    <t>Leszno</t>
  </si>
  <si>
    <t>PL049C1</t>
  </si>
  <si>
    <t>PL051C1</t>
  </si>
  <si>
    <t>Tczew</t>
  </si>
  <si>
    <t>PL052C1</t>
  </si>
  <si>
    <t>PL506C1</t>
  </si>
  <si>
    <t>PL508C1</t>
  </si>
  <si>
    <t>Rybnik</t>
  </si>
  <si>
    <t>PL511C1</t>
  </si>
  <si>
    <t>PL512C1</t>
  </si>
  <si>
    <t>PL513C1</t>
  </si>
  <si>
    <t>PL514C1</t>
  </si>
  <si>
    <t>Tarnów</t>
  </si>
  <si>
    <t>PL516C1</t>
  </si>
  <si>
    <t>Legnica</t>
  </si>
  <si>
    <t>PL517C1</t>
  </si>
  <si>
    <t>PT001K1</t>
  </si>
  <si>
    <t>PT003C1</t>
  </si>
  <si>
    <t>PT004C1</t>
  </si>
  <si>
    <t>PT005C1</t>
  </si>
  <si>
    <t>PT006C1</t>
  </si>
  <si>
    <t>PT007C1</t>
  </si>
  <si>
    <t>PT008C1</t>
  </si>
  <si>
    <t>PT009C1</t>
  </si>
  <si>
    <t>PT014C1</t>
  </si>
  <si>
    <t>Viseu</t>
  </si>
  <si>
    <t>PT016C1</t>
  </si>
  <si>
    <t>Viana do Castelo</t>
  </si>
  <si>
    <t>PT019C1</t>
  </si>
  <si>
    <t>Póvoa de Varzim</t>
  </si>
  <si>
    <t>PT505C1</t>
  </si>
  <si>
    <t>Guimarães</t>
  </si>
  <si>
    <t>RO001C1</t>
  </si>
  <si>
    <t>RO002C1</t>
  </si>
  <si>
    <t>RO003C1</t>
  </si>
  <si>
    <t>RO004C1</t>
  </si>
  <si>
    <t>RO005C1</t>
  </si>
  <si>
    <t>RO006C1</t>
  </si>
  <si>
    <t>RO007C1</t>
  </si>
  <si>
    <t>RO008C1</t>
  </si>
  <si>
    <t>RO009C1</t>
  </si>
  <si>
    <t>RO010C1</t>
  </si>
  <si>
    <t>RO011C1</t>
  </si>
  <si>
    <t>RO012C1</t>
  </si>
  <si>
    <t>RO013C1</t>
  </si>
  <si>
    <t>RO014C1</t>
  </si>
  <si>
    <t>RO015C1</t>
  </si>
  <si>
    <t>RO016C1</t>
  </si>
  <si>
    <t>Târgu Jiu</t>
  </si>
  <si>
    <t>RO017C1</t>
  </si>
  <si>
    <t>Tulcea</t>
  </si>
  <si>
    <t>RO018C1</t>
  </si>
  <si>
    <t>RO019C1</t>
  </si>
  <si>
    <t>Slatina</t>
  </si>
  <si>
    <t>RO020C1</t>
  </si>
  <si>
    <t>Bârlad</t>
  </si>
  <si>
    <t>RO021C1</t>
  </si>
  <si>
    <t>Roman</t>
  </si>
  <si>
    <t>RO501C1</t>
  </si>
  <si>
    <t>RO502C1</t>
  </si>
  <si>
    <t>RO503C1</t>
  </si>
  <si>
    <t>RO504C1</t>
  </si>
  <si>
    <t>RO505C1</t>
  </si>
  <si>
    <t>RO506C1</t>
  </si>
  <si>
    <t>RO507C1</t>
  </si>
  <si>
    <t>Baia Mare</t>
  </si>
  <si>
    <t>RO508C1</t>
  </si>
  <si>
    <t>RO509C1</t>
  </si>
  <si>
    <t>Satu Mare</t>
  </si>
  <si>
    <t>RO510C1</t>
  </si>
  <si>
    <t>RO511C1</t>
  </si>
  <si>
    <t>Râmnicu Vâlcea</t>
  </si>
  <si>
    <t>RO512C1</t>
  </si>
  <si>
    <t>Suceava</t>
  </si>
  <si>
    <t>RO513C1</t>
  </si>
  <si>
    <t>Drobeta-Turnu Severin</t>
  </si>
  <si>
    <t>SI001C1</t>
  </si>
  <si>
    <t>SI002C1</t>
  </si>
  <si>
    <t>SK001C1</t>
  </si>
  <si>
    <t>SK002C1</t>
  </si>
  <si>
    <t>SK003C1</t>
  </si>
  <si>
    <t>Banská Bystrica</t>
  </si>
  <si>
    <t>SK004C1</t>
  </si>
  <si>
    <t>SK005C1</t>
  </si>
  <si>
    <t>SK006C1</t>
  </si>
  <si>
    <t>SK007C1</t>
  </si>
  <si>
    <t>SK008C1</t>
  </si>
  <si>
    <t>FI002C1</t>
  </si>
  <si>
    <t>FI003C1</t>
  </si>
  <si>
    <t>Turku / Åbo</t>
  </si>
  <si>
    <t>FI007C1</t>
  </si>
  <si>
    <t>Lahti / Lahtis</t>
  </si>
  <si>
    <t>FI008C1</t>
  </si>
  <si>
    <t>Kuopio</t>
  </si>
  <si>
    <t>FI009C1</t>
  </si>
  <si>
    <t>Jyväskylä</t>
  </si>
  <si>
    <t>SE001K1</t>
  </si>
  <si>
    <t>SE002C1</t>
  </si>
  <si>
    <t>SE003C1</t>
  </si>
  <si>
    <t>SE004C1</t>
  </si>
  <si>
    <t>SE005C1</t>
  </si>
  <si>
    <t>SE006C1</t>
  </si>
  <si>
    <t>SE007C1</t>
  </si>
  <si>
    <t>SE008C1</t>
  </si>
  <si>
    <t>SE501C1</t>
  </si>
  <si>
    <t>Västerås</t>
  </si>
  <si>
    <t>SE502C1</t>
  </si>
  <si>
    <t>Norrköping</t>
  </si>
  <si>
    <t>SE503C1</t>
  </si>
  <si>
    <t>Helsingborg</t>
  </si>
  <si>
    <t>SE505C1</t>
  </si>
  <si>
    <t>Borås</t>
  </si>
  <si>
    <t>UK002C1</t>
  </si>
  <si>
    <t>UK003C1</t>
  </si>
  <si>
    <t>UK004C1</t>
  </si>
  <si>
    <t>UK005C1</t>
  </si>
  <si>
    <t>UK007C1</t>
  </si>
  <si>
    <t>UK008C1</t>
  </si>
  <si>
    <t>UK009C1</t>
  </si>
  <si>
    <t>UK010C1</t>
  </si>
  <si>
    <t>UK011C1</t>
  </si>
  <si>
    <t>UK012C1</t>
  </si>
  <si>
    <t>UK013C1</t>
  </si>
  <si>
    <t>UK015C1</t>
  </si>
  <si>
    <t>UK016C1</t>
  </si>
  <si>
    <t>UK017C1</t>
  </si>
  <si>
    <t>UK018C1</t>
  </si>
  <si>
    <t>UK019C1</t>
  </si>
  <si>
    <t>UK021C1</t>
  </si>
  <si>
    <t>UK022C1</t>
  </si>
  <si>
    <t>UK024C1</t>
  </si>
  <si>
    <t>UK025C1</t>
  </si>
  <si>
    <t>UK026C1</t>
  </si>
  <si>
    <t>UK027C1</t>
  </si>
  <si>
    <t>UK031C1</t>
  </si>
  <si>
    <t>Bath and North East Somerset</t>
  </si>
  <si>
    <t>UK033C1</t>
  </si>
  <si>
    <t>Guildford</t>
  </si>
  <si>
    <t>UK034C1</t>
  </si>
  <si>
    <t>Thanet</t>
  </si>
  <si>
    <t>UK038C1</t>
  </si>
  <si>
    <t>Waveney</t>
  </si>
  <si>
    <t>UK040C1</t>
  </si>
  <si>
    <t>Tunbridge Wells</t>
  </si>
  <si>
    <t>UK041C1</t>
  </si>
  <si>
    <t>Ashford</t>
  </si>
  <si>
    <t>UK043C1</t>
  </si>
  <si>
    <t>East Staffordshire</t>
  </si>
  <si>
    <t>UK044C1</t>
  </si>
  <si>
    <t>Darlington</t>
  </si>
  <si>
    <t>UK045C1</t>
  </si>
  <si>
    <t>Worthing</t>
  </si>
  <si>
    <t>UK046C1</t>
  </si>
  <si>
    <t>Mansfield</t>
  </si>
  <si>
    <t>UK047C1</t>
  </si>
  <si>
    <t>Chesterfield</t>
  </si>
  <si>
    <t>UK050C1</t>
  </si>
  <si>
    <t>Burnley</t>
  </si>
  <si>
    <t>UK051C1</t>
  </si>
  <si>
    <t>Great Yarmouth</t>
  </si>
  <si>
    <t>UK053C1</t>
  </si>
  <si>
    <t>Hartlepool</t>
  </si>
  <si>
    <t>UK054C1</t>
  </si>
  <si>
    <t>Cannock Chase</t>
  </si>
  <si>
    <t>UK055C1</t>
  </si>
  <si>
    <t>Eastbourne</t>
  </si>
  <si>
    <t>UK056C1</t>
  </si>
  <si>
    <t>Hastings</t>
  </si>
  <si>
    <t>UK059C1</t>
  </si>
  <si>
    <t>Redditch</t>
  </si>
  <si>
    <t>UK501C1</t>
  </si>
  <si>
    <t>Kirklees</t>
  </si>
  <si>
    <t>UK506C1</t>
  </si>
  <si>
    <t>Doncaster</t>
  </si>
  <si>
    <t>UK510C1</t>
  </si>
  <si>
    <t>Sunderland</t>
  </si>
  <si>
    <t>UK511C1</t>
  </si>
  <si>
    <t>Bolton</t>
  </si>
  <si>
    <t>UK512C1</t>
  </si>
  <si>
    <t>Walsall</t>
  </si>
  <si>
    <t>UK513C1</t>
  </si>
  <si>
    <t>Medway</t>
  </si>
  <si>
    <t>UK515C1</t>
  </si>
  <si>
    <t>Brighton and Hove</t>
  </si>
  <si>
    <t>UK516C1</t>
  </si>
  <si>
    <t>Plymouth</t>
  </si>
  <si>
    <t>UK517C1</t>
  </si>
  <si>
    <t>Swansea</t>
  </si>
  <si>
    <t>UK518C1</t>
  </si>
  <si>
    <t>Derby</t>
  </si>
  <si>
    <t>UK519C1</t>
  </si>
  <si>
    <t>Barnsley</t>
  </si>
  <si>
    <t>UK520C1</t>
  </si>
  <si>
    <t>Southampton</t>
  </si>
  <si>
    <t>UK525C1</t>
  </si>
  <si>
    <t>Milton Keynes</t>
  </si>
  <si>
    <t>UK528C1</t>
  </si>
  <si>
    <t>Northampton</t>
  </si>
  <si>
    <t>UK531C1</t>
  </si>
  <si>
    <t>Warrington</t>
  </si>
  <si>
    <t>UK532C1</t>
  </si>
  <si>
    <t>Luton</t>
  </si>
  <si>
    <t>UK533C1</t>
  </si>
  <si>
    <t>York</t>
  </si>
  <si>
    <t>UK535C1</t>
  </si>
  <si>
    <t>Swindon</t>
  </si>
  <si>
    <t>UK539C1</t>
  </si>
  <si>
    <t>Bournemouth</t>
  </si>
  <si>
    <t>UK540C1</t>
  </si>
  <si>
    <t>Wycombe</t>
  </si>
  <si>
    <t>UK542C1</t>
  </si>
  <si>
    <t>Telford and Wrekin</t>
  </si>
  <si>
    <t>UK543C1</t>
  </si>
  <si>
    <t>North East Lincolnshire</t>
  </si>
  <si>
    <t>UK545C1</t>
  </si>
  <si>
    <t>Peterborough</t>
  </si>
  <si>
    <t>UK546C1</t>
  </si>
  <si>
    <t>Colchester</t>
  </si>
  <si>
    <t>UK548C1</t>
  </si>
  <si>
    <t>Basingstoke and Deane</t>
  </si>
  <si>
    <t>UK549C1</t>
  </si>
  <si>
    <t>Bedford</t>
  </si>
  <si>
    <t>UK550C1</t>
  </si>
  <si>
    <t>Dundee City</t>
  </si>
  <si>
    <t>UK551C1</t>
  </si>
  <si>
    <t>Falkirk</t>
  </si>
  <si>
    <t>UK553C1</t>
  </si>
  <si>
    <t>Blackpool</t>
  </si>
  <si>
    <t>UK554C1</t>
  </si>
  <si>
    <t>Maidstone</t>
  </si>
  <si>
    <t>UK556C1</t>
  </si>
  <si>
    <t>Dacorum</t>
  </si>
  <si>
    <t>UK557C1</t>
  </si>
  <si>
    <t>Blackburn with Darwen</t>
  </si>
  <si>
    <t>UK558C1</t>
  </si>
  <si>
    <t>Newport</t>
  </si>
  <si>
    <t>UK559C1</t>
  </si>
  <si>
    <t>Middlesbrough</t>
  </si>
  <si>
    <t>UK560C1</t>
  </si>
  <si>
    <t>Oxford</t>
  </si>
  <si>
    <t>UK561C1</t>
  </si>
  <si>
    <t>Torbay</t>
  </si>
  <si>
    <t>UK564C1</t>
  </si>
  <si>
    <t>Warwick</t>
  </si>
  <si>
    <t>UK566C1</t>
  </si>
  <si>
    <t>Norwich</t>
  </si>
  <si>
    <t>UK569C1</t>
  </si>
  <si>
    <t>Ipswich</t>
  </si>
  <si>
    <t>UK571C1</t>
  </si>
  <si>
    <t>Cheltenham</t>
  </si>
  <si>
    <t>UK572C1</t>
  </si>
  <si>
    <t>Gloucester</t>
  </si>
  <si>
    <t>UK573C1</t>
  </si>
  <si>
    <t>Bracknell Forest</t>
  </si>
  <si>
    <t>UK575C1</t>
  </si>
  <si>
    <t>Carlisle</t>
  </si>
  <si>
    <t>UK576C1</t>
  </si>
  <si>
    <t>Crawley</t>
  </si>
  <si>
    <t>TR001C1</t>
  </si>
  <si>
    <t>TR002C1</t>
  </si>
  <si>
    <t>TR003C1</t>
  </si>
  <si>
    <t>TR004C1</t>
  </si>
  <si>
    <t>TR005C1</t>
  </si>
  <si>
    <t>TR006C1</t>
  </si>
  <si>
    <t>TR007C1</t>
  </si>
  <si>
    <t>TR008C1</t>
  </si>
  <si>
    <t>TR009C1</t>
  </si>
  <si>
    <t>TR010C1</t>
  </si>
  <si>
    <t>TR011C1</t>
  </si>
  <si>
    <t>TR012C1</t>
  </si>
  <si>
    <t>TR013C1</t>
  </si>
  <si>
    <t>TR014C1</t>
  </si>
  <si>
    <t>TR015C1</t>
  </si>
  <si>
    <t>TR016C1</t>
  </si>
  <si>
    <t>TR017C1</t>
  </si>
  <si>
    <t>TR018C1</t>
  </si>
  <si>
    <t>TR019C1</t>
  </si>
  <si>
    <t>TR020C1</t>
  </si>
  <si>
    <t>TR021C1</t>
  </si>
  <si>
    <t>TR022C1</t>
  </si>
  <si>
    <t>TR023C1</t>
  </si>
  <si>
    <t>TR024C1</t>
  </si>
  <si>
    <t>TR025C1</t>
  </si>
  <si>
    <t>TR026C1</t>
  </si>
  <si>
    <t>Most</t>
  </si>
  <si>
    <t>DK001C1</t>
  </si>
  <si>
    <t>DK002C1</t>
  </si>
  <si>
    <t>Århus</t>
  </si>
  <si>
    <t>DK003C1</t>
  </si>
  <si>
    <t>DE001C1</t>
  </si>
  <si>
    <t>DE002C1</t>
  </si>
  <si>
    <t>DE003C1</t>
  </si>
  <si>
    <t>DE004C1</t>
  </si>
  <si>
    <t>DE005C1</t>
  </si>
  <si>
    <t>DE007C1</t>
  </si>
  <si>
    <t>DE008C1</t>
  </si>
  <si>
    <t>DE009C1</t>
  </si>
  <si>
    <t>DE011C1</t>
  </si>
  <si>
    <t>DE012C1</t>
  </si>
  <si>
    <t>DE013C1</t>
  </si>
  <si>
    <t>DE014C1</t>
  </si>
  <si>
    <t>DE017C1</t>
  </si>
  <si>
    <t>DE018C1</t>
  </si>
  <si>
    <t>DE019C1</t>
  </si>
  <si>
    <t>DE020C1</t>
  </si>
  <si>
    <t>DE021C1</t>
  </si>
  <si>
    <t>DE025C1</t>
  </si>
  <si>
    <t>CH006C1</t>
  </si>
  <si>
    <t>CH007C1</t>
  </si>
  <si>
    <t>CH010C1</t>
  </si>
  <si>
    <t>NO001C1</t>
  </si>
  <si>
    <t>NO002C1</t>
  </si>
  <si>
    <t>NO003C1</t>
  </si>
  <si>
    <t>NO004C1</t>
  </si>
  <si>
    <t>NO005C1</t>
  </si>
  <si>
    <t>NO006C1</t>
  </si>
  <si>
    <t>HR001C1</t>
  </si>
  <si>
    <t>HR002C1</t>
  </si>
  <si>
    <t>HR003C1</t>
  </si>
  <si>
    <t>HR004C1</t>
  </si>
  <si>
    <t>HR005C1</t>
  </si>
  <si>
    <t>Gelsenkirchen</t>
  </si>
  <si>
    <t>DE506C1</t>
  </si>
  <si>
    <t>Braunschweig</t>
  </si>
  <si>
    <t>DE509C1</t>
  </si>
  <si>
    <t>Oberhausen</t>
  </si>
  <si>
    <t>DE511C1</t>
  </si>
  <si>
    <t>Hagen</t>
  </si>
  <si>
    <t>DE514C1</t>
  </si>
  <si>
    <t>Hamm</t>
  </si>
  <si>
    <t>DE515C1</t>
  </si>
  <si>
    <t>Herne</t>
  </si>
  <si>
    <t>DE518C1</t>
  </si>
  <si>
    <t>Ludwigshafen am Rhein</t>
  </si>
  <si>
    <t>DE519C1</t>
  </si>
  <si>
    <t>Leverkusen</t>
  </si>
  <si>
    <t>DE521C1</t>
  </si>
  <si>
    <t>Neuss</t>
  </si>
  <si>
    <t>DE525C1</t>
  </si>
  <si>
    <t>Recklinghausen</t>
  </si>
  <si>
    <t>DE526C1</t>
  </si>
  <si>
    <t>Wolfsburg</t>
  </si>
  <si>
    <t>DE528C1</t>
  </si>
  <si>
    <t>Bottrop</t>
  </si>
  <si>
    <t>DE531C1</t>
  </si>
  <si>
    <t>Offenbach am Main</t>
  </si>
  <si>
    <t>DE536C1</t>
  </si>
  <si>
    <t>Salzgitter</t>
  </si>
  <si>
    <t>DE538C1</t>
  </si>
  <si>
    <t>Fürth</t>
  </si>
  <si>
    <t>DE541C1</t>
  </si>
  <si>
    <t>Bergisch Gladbach</t>
  </si>
  <si>
    <t>DE543C1</t>
  </si>
  <si>
    <t>Witten</t>
  </si>
  <si>
    <t>DE545C1</t>
  </si>
  <si>
    <t>Erlangen</t>
  </si>
  <si>
    <t>EE003C1</t>
  </si>
  <si>
    <t>Narva</t>
  </si>
  <si>
    <t>ES024C1</t>
  </si>
  <si>
    <t>L'Hospitalet de Llobregat</t>
  </si>
  <si>
    <t>ES027C1</t>
  </si>
  <si>
    <t>Barakaldo</t>
  </si>
  <si>
    <t>ES029C1</t>
  </si>
  <si>
    <t>Telde</t>
  </si>
  <si>
    <t>ES030C1</t>
  </si>
  <si>
    <t>Parla</t>
  </si>
  <si>
    <t>ES032C1</t>
  </si>
  <si>
    <t>San Fernando</t>
  </si>
  <si>
    <t>ES033C1</t>
  </si>
  <si>
    <t>Girona</t>
  </si>
  <si>
    <t>ES036C1</t>
  </si>
  <si>
    <t>Pozuelo de Alarcón</t>
  </si>
  <si>
    <t>ES037C1</t>
  </si>
  <si>
    <t>Puerto de Santa María, El</t>
  </si>
  <si>
    <t>ES038C1</t>
  </si>
  <si>
    <t>Coslada</t>
  </si>
  <si>
    <t>ES041C1</t>
  </si>
  <si>
    <t>Palencia</t>
  </si>
  <si>
    <t>ES042C1</t>
  </si>
  <si>
    <t>Sant Boi de Llobregat</t>
  </si>
  <si>
    <t>ES043C1</t>
  </si>
  <si>
    <t>Ferrol</t>
  </si>
  <si>
    <t>ES047C1</t>
  </si>
  <si>
    <t>Rozas de Madrid, Las</t>
  </si>
  <si>
    <t>ES049C1</t>
  </si>
  <si>
    <t>Sant Cugat del Vallès</t>
  </si>
  <si>
    <t>ES051C1</t>
  </si>
  <si>
    <t>Getxo</t>
  </si>
  <si>
    <t>ES052C1</t>
  </si>
  <si>
    <t>Rubí</t>
  </si>
  <si>
    <t>ES056C1</t>
  </si>
  <si>
    <t>Viladecans</t>
  </si>
  <si>
    <t>ES058C1</t>
  </si>
  <si>
    <t>San Sebastián de los Reyes</t>
  </si>
  <si>
    <t>ES060C1</t>
  </si>
  <si>
    <t>Fuengirola</t>
  </si>
  <si>
    <t>ES061C1</t>
  </si>
  <si>
    <t>Cerdanyola del Vallès</t>
  </si>
  <si>
    <t>ES063C1</t>
  </si>
  <si>
    <t>Vilanova i la Geltrú</t>
  </si>
  <si>
    <t>ES064C1</t>
  </si>
  <si>
    <t>Prat de Llobregat, El</t>
  </si>
  <si>
    <t>ES065C1</t>
  </si>
  <si>
    <t>Línea de la Concepción, La</t>
  </si>
  <si>
    <t>ES066C1</t>
  </si>
  <si>
    <t>Cornellà de Llobregat</t>
  </si>
  <si>
    <t>ES067C1</t>
  </si>
  <si>
    <t>Majadahonda</t>
  </si>
  <si>
    <t>ES068C1</t>
  </si>
  <si>
    <t>Torremolinos</t>
  </si>
  <si>
    <t>ES069C1</t>
  </si>
  <si>
    <t>Castelldefels</t>
  </si>
  <si>
    <t>ES503C1</t>
  </si>
  <si>
    <t>Badalona</t>
  </si>
  <si>
    <t>ES504C1</t>
  </si>
  <si>
    <t>Móstoles</t>
  </si>
  <si>
    <t>ES507C1</t>
  </si>
  <si>
    <t>Sabadell</t>
  </si>
  <si>
    <t>ES508C1</t>
  </si>
  <si>
    <t>Jerez de la Frontera</t>
  </si>
  <si>
    <t>ES509C1</t>
  </si>
  <si>
    <t>Fuenlabrada</t>
  </si>
  <si>
    <t>ES511C1</t>
  </si>
  <si>
    <t>Alcalá de Henares</t>
  </si>
  <si>
    <t>ES512C1</t>
  </si>
  <si>
    <t>Terrassa</t>
  </si>
  <si>
    <t>ES513C1</t>
  </si>
  <si>
    <t>Leganés</t>
  </si>
  <si>
    <t>ES517C1</t>
  </si>
  <si>
    <t>Alcorcón</t>
  </si>
  <si>
    <t>ES518C1</t>
  </si>
  <si>
    <t>Getafe</t>
  </si>
  <si>
    <t>ES524C1</t>
  </si>
  <si>
    <t>San Cristóbal de la Laguna</t>
  </si>
  <si>
    <t>ES526C1</t>
  </si>
  <si>
    <t>Santa Coloma de Gramenet</t>
  </si>
  <si>
    <t>ES530C1</t>
  </si>
  <si>
    <t>Mataró</t>
  </si>
  <si>
    <t>ES531C1</t>
  </si>
  <si>
    <t>Dos Hermanas</t>
  </si>
  <si>
    <t>ES534C1</t>
  </si>
  <si>
    <t>Torrejón de Ardoz</t>
  </si>
  <si>
    <t>ES535C1</t>
  </si>
  <si>
    <t>Alcobendas</t>
  </si>
  <si>
    <t>Tampere / Tammerfors</t>
  </si>
  <si>
    <t>Oulu / Uleåborg</t>
  </si>
  <si>
    <t>FI005C1</t>
  </si>
  <si>
    <t>Espoo / Esbo</t>
  </si>
  <si>
    <t>FI006C1</t>
  </si>
  <si>
    <t>Vantaa / Vanda</t>
  </si>
  <si>
    <t>FR003C2</t>
  </si>
  <si>
    <t>FR004C2</t>
  </si>
  <si>
    <t>FR006C2</t>
  </si>
  <si>
    <t>FR013C2</t>
  </si>
  <si>
    <t>FR014C2</t>
  </si>
  <si>
    <t>FR017C2</t>
  </si>
  <si>
    <t>FR020C2</t>
  </si>
  <si>
    <t>FR021C2</t>
  </si>
  <si>
    <t>FR022C2</t>
  </si>
  <si>
    <t>FR023C2</t>
  </si>
  <si>
    <t>FR024C2</t>
  </si>
  <si>
    <t>FR026C2</t>
  </si>
  <si>
    <t>FR032C2</t>
  </si>
  <si>
    <t>FR034C2</t>
  </si>
  <si>
    <t>Valenciennes</t>
  </si>
  <si>
    <t>FR035C2</t>
  </si>
  <si>
    <t>FR036C2</t>
  </si>
  <si>
    <t>Angers</t>
  </si>
  <si>
    <t>FR038C2</t>
  </si>
  <si>
    <t>Le Mans</t>
  </si>
  <si>
    <t>FR039C2</t>
  </si>
  <si>
    <t>Avignon</t>
  </si>
  <si>
    <t>FR040C2</t>
  </si>
  <si>
    <t>Mulhouse</t>
  </si>
  <si>
    <t>FR043C2</t>
  </si>
  <si>
    <t>Perpignan</t>
  </si>
  <si>
    <t>FR044C2</t>
  </si>
  <si>
    <t>FR045C2</t>
  </si>
  <si>
    <t>Pau</t>
  </si>
  <si>
    <t>FR046C2</t>
  </si>
  <si>
    <t>Bayonne</t>
  </si>
  <si>
    <t>FR047C2</t>
  </si>
  <si>
    <t>Annemasse</t>
  </si>
  <si>
    <t>FR049C2</t>
  </si>
  <si>
    <t>Lorient</t>
  </si>
  <si>
    <t>FR050C2</t>
  </si>
  <si>
    <t>FR051C2</t>
  </si>
  <si>
    <t>Troyes</t>
  </si>
  <si>
    <t>FR052C2</t>
  </si>
  <si>
    <t>Saint-Nazaire</t>
  </si>
  <si>
    <t>FR057C2</t>
  </si>
  <si>
    <t>FR058C2</t>
  </si>
  <si>
    <t>FR059C2</t>
  </si>
  <si>
    <t>Chalon-sur-Saône</t>
  </si>
  <si>
    <t>FR060C2</t>
  </si>
  <si>
    <t>Chartres</t>
  </si>
  <si>
    <t>FR061C2</t>
  </si>
  <si>
    <t>Niort</t>
  </si>
  <si>
    <t>FR063C2</t>
  </si>
  <si>
    <t>Béziers</t>
  </si>
  <si>
    <t>FR064C2</t>
  </si>
  <si>
    <t>Arras</t>
  </si>
  <si>
    <t>FR065C2</t>
  </si>
  <si>
    <t>Bourges</t>
  </si>
  <si>
    <t>FR067C2</t>
  </si>
  <si>
    <t>Quimper</t>
  </si>
  <si>
    <t>FR068C2</t>
  </si>
  <si>
    <t>Vannes</t>
  </si>
  <si>
    <t>FR073C2</t>
  </si>
  <si>
    <t>Tarbes</t>
  </si>
  <si>
    <t>FR074C2</t>
  </si>
  <si>
    <t>Compiègne</t>
  </si>
  <si>
    <t>FR076C2</t>
  </si>
  <si>
    <t>Belfort</t>
  </si>
  <si>
    <t>FR079C2</t>
  </si>
  <si>
    <t>Saint-Quentin</t>
  </si>
  <si>
    <t>FR082C2</t>
  </si>
  <si>
    <t>Beauvais</t>
  </si>
  <si>
    <t>FR086C2</t>
  </si>
  <si>
    <t>Evreux</t>
  </si>
  <si>
    <t>FR090C2</t>
  </si>
  <si>
    <t>Châteauroux</t>
  </si>
  <si>
    <t>FR093C2</t>
  </si>
  <si>
    <t>Brive-la-Gaillarde</t>
  </si>
  <si>
    <t>FR096C2</t>
  </si>
  <si>
    <t>Albi</t>
  </si>
  <si>
    <t>FR104C2</t>
  </si>
  <si>
    <t>Châlons-en-Champagne</t>
  </si>
  <si>
    <t>FR201C1</t>
  </si>
  <si>
    <t>Aubagne</t>
  </si>
  <si>
    <t>FR202C1</t>
  </si>
  <si>
    <t>FR205C2</t>
  </si>
  <si>
    <t>FR206C1</t>
  </si>
  <si>
    <t>CA de Sophia-Antipolis</t>
  </si>
  <si>
    <t>FR209C2</t>
  </si>
  <si>
    <t>Douai</t>
  </si>
  <si>
    <t>FR210C1</t>
  </si>
  <si>
    <t>Marne la Vallée</t>
  </si>
  <si>
    <t>FR211C1</t>
  </si>
  <si>
    <t>Versailles</t>
  </si>
  <si>
    <t>FR212C1</t>
  </si>
  <si>
    <t>CC de la Boucle de la Seine</t>
  </si>
  <si>
    <t>FR213C1</t>
  </si>
  <si>
    <t>Sénart en Essonne</t>
  </si>
  <si>
    <t>FR215C2</t>
  </si>
  <si>
    <t>FR216C1</t>
  </si>
  <si>
    <t>CA Marne et Chantereine</t>
  </si>
  <si>
    <t>FR217C1</t>
  </si>
  <si>
    <t>CA des deux Rives de la Seine</t>
  </si>
  <si>
    <t>FR218C1</t>
  </si>
  <si>
    <t>CC des Coteaux de la Seine</t>
  </si>
  <si>
    <t>FR219C1</t>
  </si>
  <si>
    <t>CA Europ' Essonne</t>
  </si>
  <si>
    <t>FR220C1</t>
  </si>
  <si>
    <t>CA Brie Francilienne</t>
  </si>
  <si>
    <t>FR221C1</t>
  </si>
  <si>
    <t>CA les Portes de l'Essonne</t>
  </si>
  <si>
    <t>FR222C1</t>
  </si>
  <si>
    <t>CA Val et Forêt</t>
  </si>
  <si>
    <t>FR223C1</t>
  </si>
  <si>
    <t>CC de l'Ouest de la Plaine de France</t>
  </si>
  <si>
    <t>FR224C1</t>
  </si>
  <si>
    <t>CA le Parisis</t>
  </si>
  <si>
    <t>FR305C1</t>
  </si>
  <si>
    <t>Meaux</t>
  </si>
  <si>
    <t>FR306C1</t>
  </si>
  <si>
    <t>Mantes en Yvelines</t>
  </si>
  <si>
    <t>FR308C1</t>
  </si>
  <si>
    <t>Evry</t>
  </si>
  <si>
    <t>FR309C1</t>
  </si>
  <si>
    <t>CA du Plateau de Saclay</t>
  </si>
  <si>
    <t>FR310C1</t>
  </si>
  <si>
    <t>CA de Seine Essonne</t>
  </si>
  <si>
    <t>FR311C1</t>
  </si>
  <si>
    <t>FR312C1</t>
  </si>
  <si>
    <t>CA du Val d'Yerres</t>
  </si>
  <si>
    <t>FR313C1</t>
  </si>
  <si>
    <t>CA Sénart - Val de Seine</t>
  </si>
  <si>
    <t>FR322C1</t>
  </si>
  <si>
    <t>CA Val de France</t>
  </si>
  <si>
    <t>FR323C1</t>
  </si>
  <si>
    <t>CA de la Vallée de Montmorency</t>
  </si>
  <si>
    <t>FR501C1</t>
  </si>
  <si>
    <t>Argenteuil - Bezons</t>
  </si>
  <si>
    <t>FR504C1</t>
  </si>
  <si>
    <t>Cergy-Pontoise</t>
  </si>
  <si>
    <t>FR512C1</t>
  </si>
  <si>
    <t>CA des Lacs de l'Essonne</t>
  </si>
  <si>
    <t>FR518C1</t>
  </si>
  <si>
    <t>Saint-Quentin en Yvelines</t>
  </si>
  <si>
    <t>IT054C1</t>
  </si>
  <si>
    <t>Matera</t>
  </si>
  <si>
    <t>IT510C1</t>
  </si>
  <si>
    <t>Monza</t>
  </si>
  <si>
    <t>IT517C1</t>
  </si>
  <si>
    <t>Giugliano in Campania</t>
  </si>
  <si>
    <t>NL011C1</t>
  </si>
  <si>
    <t>NL019C1</t>
  </si>
  <si>
    <t>Amstelveen</t>
  </si>
  <si>
    <t>NL021C1</t>
  </si>
  <si>
    <t>Spijkenisse</t>
  </si>
  <si>
    <t>NL022C1</t>
  </si>
  <si>
    <t>Leidschendam-Voorburg</t>
  </si>
  <si>
    <t>NL023C1</t>
  </si>
  <si>
    <t>Purmerend</t>
  </si>
  <si>
    <t>NL024C1</t>
  </si>
  <si>
    <t>Vlaardingen</t>
  </si>
  <si>
    <t>NL025C1</t>
  </si>
  <si>
    <t>Velsen</t>
  </si>
  <si>
    <t>NL027C1</t>
  </si>
  <si>
    <t>Capelle aan den IJssel</t>
  </si>
  <si>
    <t>NL031C1</t>
  </si>
  <si>
    <t>Hoorn</t>
  </si>
  <si>
    <t>NL501C1</t>
  </si>
  <si>
    <t>Haarlem</t>
  </si>
  <si>
    <t>NL502C1</t>
  </si>
  <si>
    <t>Zaanstad</t>
  </si>
  <si>
    <t>NL516C1</t>
  </si>
  <si>
    <t>Helmond</t>
  </si>
  <si>
    <t>NL517C1</t>
  </si>
  <si>
    <t>Hengelo</t>
  </si>
  <si>
    <t>NL518C1</t>
  </si>
  <si>
    <t>Schiedam</t>
  </si>
  <si>
    <t>NL520C1</t>
  </si>
  <si>
    <t>Lelystad</t>
  </si>
  <si>
    <t>PL023C1</t>
  </si>
  <si>
    <t>PL501C1</t>
  </si>
  <si>
    <t>Gdynia</t>
  </si>
  <si>
    <t>PL502C1</t>
  </si>
  <si>
    <t>Sosnowiec</t>
  </si>
  <si>
    <t>PL503C1</t>
  </si>
  <si>
    <t>Gliwice</t>
  </si>
  <si>
    <t>PL504C1</t>
  </si>
  <si>
    <t>Zabrze</t>
  </si>
  <si>
    <t>PL505C1</t>
  </si>
  <si>
    <t>Bytom</t>
  </si>
  <si>
    <t>PL507C1</t>
  </si>
  <si>
    <t>PL509C1</t>
  </si>
  <si>
    <t>Tychy</t>
  </si>
  <si>
    <t>PL515C1</t>
  </si>
  <si>
    <t>Chorzów</t>
  </si>
  <si>
    <t>PT010C1</t>
  </si>
  <si>
    <t>Seixal</t>
  </si>
  <si>
    <t>PT011C1</t>
  </si>
  <si>
    <t>Amadora</t>
  </si>
  <si>
    <t>PT012C1</t>
  </si>
  <si>
    <t>Almada</t>
  </si>
  <si>
    <t>PT013C1</t>
  </si>
  <si>
    <t>Odivelas</t>
  </si>
  <si>
    <t>PT015C1</t>
  </si>
  <si>
    <t>Valongo</t>
  </si>
  <si>
    <t>PT017C1</t>
  </si>
  <si>
    <t>Paredes</t>
  </si>
  <si>
    <t>PT018C1</t>
  </si>
  <si>
    <t>Barreiro</t>
  </si>
  <si>
    <t>PT501C1</t>
  </si>
  <si>
    <t>Sintra</t>
  </si>
  <si>
    <t>PT502C1</t>
  </si>
  <si>
    <t>Vila Nova de Gaia</t>
  </si>
  <si>
    <t>PT503C1</t>
  </si>
  <si>
    <t>Matosinhos</t>
  </si>
  <si>
    <t>PT504C1</t>
  </si>
  <si>
    <t>Gondomar</t>
  </si>
  <si>
    <t>PT508C1</t>
  </si>
  <si>
    <t>Vila Franca de Xira</t>
  </si>
  <si>
    <t>SE504C1</t>
  </si>
  <si>
    <t>Lund</t>
  </si>
  <si>
    <t>UK020C1</t>
  </si>
  <si>
    <t>UK028C1</t>
  </si>
  <si>
    <t>UK030C1</t>
  </si>
  <si>
    <t>UK032C1</t>
  </si>
  <si>
    <t>Thurrock</t>
  </si>
  <si>
    <t>UK035C1</t>
  </si>
  <si>
    <t>Nuneaton and Bedworth</t>
  </si>
  <si>
    <t>UK036C1</t>
  </si>
  <si>
    <t>Fareham</t>
  </si>
  <si>
    <t>UK052C1</t>
  </si>
  <si>
    <t>Woking</t>
  </si>
  <si>
    <t>UK057C1</t>
  </si>
  <si>
    <t>Hyndburn</t>
  </si>
  <si>
    <t>UK060C1</t>
  </si>
  <si>
    <t>Tamworth</t>
  </si>
  <si>
    <t>UK061C1</t>
  </si>
  <si>
    <t>Harlow</t>
  </si>
  <si>
    <t>UK062C1</t>
  </si>
  <si>
    <t>Halton</t>
  </si>
  <si>
    <t>UK502C1</t>
  </si>
  <si>
    <t>North Lanarkshire</t>
  </si>
  <si>
    <t>UK503C1</t>
  </si>
  <si>
    <t>Wakefield</t>
  </si>
  <si>
    <t>UK504C1</t>
  </si>
  <si>
    <t>Dudley</t>
  </si>
  <si>
    <t>UK505C1</t>
  </si>
  <si>
    <t>Wigan</t>
  </si>
  <si>
    <t>UK507C1</t>
  </si>
  <si>
    <t>Stockport</t>
  </si>
  <si>
    <t>UK508C1</t>
  </si>
  <si>
    <t>Sefton</t>
  </si>
  <si>
    <t>UK509C1</t>
  </si>
  <si>
    <t>Sandwell</t>
  </si>
  <si>
    <t>UK514C1</t>
  </si>
  <si>
    <t>Rotherham</t>
  </si>
  <si>
    <t>UK521C1</t>
  </si>
  <si>
    <t>Oldham</t>
  </si>
  <si>
    <t>UK522C1</t>
  </si>
  <si>
    <t>Salford</t>
  </si>
  <si>
    <t>UK523C1</t>
  </si>
  <si>
    <t>Tameside</t>
  </si>
  <si>
    <t>UK524C1</t>
  </si>
  <si>
    <t>Trafford</t>
  </si>
  <si>
    <t>UK526C1</t>
  </si>
  <si>
    <t>Rochdale</t>
  </si>
  <si>
    <t>UK527C1</t>
  </si>
  <si>
    <t>Solihull</t>
  </si>
  <si>
    <t>UK529C1</t>
  </si>
  <si>
    <t>North Tyneside</t>
  </si>
  <si>
    <t>UK530C1</t>
  </si>
  <si>
    <t>Gateshead</t>
  </si>
  <si>
    <t>UK534C1</t>
  </si>
  <si>
    <t>Bury</t>
  </si>
  <si>
    <t>UK536C1</t>
  </si>
  <si>
    <t>Stockton-on-Tees</t>
  </si>
  <si>
    <t>UK537C1</t>
  </si>
  <si>
    <t>St. Helens</t>
  </si>
  <si>
    <t>UK538C1</t>
  </si>
  <si>
    <t>Basildon</t>
  </si>
  <si>
    <t>UK544C1</t>
  </si>
  <si>
    <t>Chelmsford</t>
  </si>
  <si>
    <t>UK547C1</t>
  </si>
  <si>
    <t>South Tyneside</t>
  </si>
  <si>
    <t>UK555C1</t>
  </si>
  <si>
    <t>Poole</t>
  </si>
  <si>
    <t>UK563C1</t>
  </si>
  <si>
    <t>St Albans</t>
  </si>
  <si>
    <t>UK565C1</t>
  </si>
  <si>
    <t>Newcastle-under-Lyme</t>
  </si>
  <si>
    <t>UK567C1</t>
  </si>
  <si>
    <t>Slough</t>
  </si>
  <si>
    <t>UK568C2</t>
  </si>
  <si>
    <t>Cheshire West and Chester</t>
  </si>
  <si>
    <t>UK574C1</t>
  </si>
  <si>
    <t>Lisburn</t>
  </si>
  <si>
    <t>Very satisfied</t>
  </si>
  <si>
    <t>Rather satisfied</t>
  </si>
  <si>
    <t>Rather unsatisfied</t>
  </si>
  <si>
    <t>Not at all satisfied</t>
  </si>
  <si>
    <t>Strongly agree</t>
  </si>
  <si>
    <t>Somewhat agree</t>
  </si>
  <si>
    <t>Somewhat disagree</t>
  </si>
  <si>
    <t>Strongly disagree</t>
  </si>
  <si>
    <t>Don't know/no answer</t>
  </si>
  <si>
    <t>Old-age dependency ratio</t>
  </si>
  <si>
    <t>Population of the core city</t>
  </si>
  <si>
    <t>Classes for the shading of the circle</t>
  </si>
  <si>
    <t>FR203C</t>
  </si>
  <si>
    <t>IT001C</t>
  </si>
  <si>
    <t>IT003C</t>
  </si>
  <si>
    <t>IT004C</t>
  </si>
  <si>
    <t>IT009C</t>
  </si>
  <si>
    <t>CY001C</t>
  </si>
  <si>
    <t>LU001C</t>
  </si>
  <si>
    <t>PL003C</t>
  </si>
  <si>
    <t>Cyprus</t>
  </si>
  <si>
    <t>Latvia</t>
  </si>
  <si>
    <t>Lithuania</t>
  </si>
  <si>
    <t>Luxembourg</t>
  </si>
  <si>
    <t>Malta</t>
  </si>
  <si>
    <t>Groningen</t>
  </si>
  <si>
    <t>Utrecht</t>
  </si>
  <si>
    <t>Wien</t>
  </si>
  <si>
    <t>Salzburg</t>
  </si>
  <si>
    <t>Graz</t>
  </si>
  <si>
    <t>Innsbruck</t>
  </si>
  <si>
    <t>Year</t>
  </si>
  <si>
    <t>Antwerpen</t>
  </si>
  <si>
    <t>Gent</t>
  </si>
  <si>
    <t>Charleroi</t>
  </si>
  <si>
    <t>Liège</t>
  </si>
  <si>
    <t>Brugge</t>
  </si>
  <si>
    <t>Namur</t>
  </si>
  <si>
    <t>(inhabitants)</t>
  </si>
  <si>
    <t>Brno</t>
  </si>
  <si>
    <t>Ostrava</t>
  </si>
  <si>
    <t>&gt; 3 000 000</t>
  </si>
  <si>
    <t>Olomouc</t>
  </si>
  <si>
    <t>Liberec</t>
  </si>
  <si>
    <t>Pardubice</t>
  </si>
  <si>
    <t>Kladno</t>
  </si>
  <si>
    <t>Karlovy Vary</t>
  </si>
  <si>
    <t>Jihlava</t>
  </si>
  <si>
    <t>København</t>
  </si>
  <si>
    <t>Odense</t>
  </si>
  <si>
    <t>Aalborg</t>
  </si>
  <si>
    <t>München</t>
  </si>
  <si>
    <t>Frankfurt am Main</t>
  </si>
  <si>
    <t>Essen</t>
  </si>
  <si>
    <t>Dortmund</t>
  </si>
  <si>
    <t>Nürnberg</t>
  </si>
  <si>
    <t>Bochum</t>
  </si>
  <si>
    <t>Bielefeld</t>
  </si>
  <si>
    <t>Halle an der Saale</t>
  </si>
  <si>
    <t>Magdeburg</t>
  </si>
  <si>
    <t>Wiesbaden</t>
  </si>
  <si>
    <t>Mülheim a.d.Ruhr</t>
  </si>
  <si>
    <t>Moers</t>
  </si>
  <si>
    <t>Freiburg im Breisgau</t>
  </si>
  <si>
    <t>Regensburg</t>
  </si>
  <si>
    <t>Frankfurt (Oder)</t>
  </si>
  <si>
    <t>Weimar</t>
  </si>
  <si>
    <t>Schwerin</t>
  </si>
  <si>
    <t>Erfurt</t>
  </si>
  <si>
    <t>Augsburg</t>
  </si>
  <si>
    <t>Bonn</t>
  </si>
  <si>
    <t>Mönchengladbach</t>
  </si>
  <si>
    <t>Mainz</t>
  </si>
  <si>
    <t>Kiel</t>
  </si>
  <si>
    <t>Potsdam</t>
  </si>
  <si>
    <t>Rostock</t>
  </si>
  <si>
    <t>Tallinn</t>
  </si>
  <si>
    <t>Tartu</t>
  </si>
  <si>
    <t>Cork</t>
  </si>
  <si>
    <t>Limerick</t>
  </si>
  <si>
    <t>Galway</t>
  </si>
  <si>
    <t>Waterford</t>
  </si>
  <si>
    <t>Volos</t>
  </si>
  <si>
    <t>Kalamata</t>
  </si>
  <si>
    <t>Valencia</t>
  </si>
  <si>
    <t>Las Palmas</t>
  </si>
  <si>
    <t>Palma de Mallorca</t>
  </si>
  <si>
    <t>Santiago de Compostela</t>
  </si>
  <si>
    <t>Oviedo</t>
  </si>
  <si>
    <t>Santander</t>
  </si>
  <si>
    <t>Logroño</t>
  </si>
  <si>
    <t>Vigo</t>
  </si>
  <si>
    <t>Gijón</t>
  </si>
  <si>
    <t>Lyon</t>
  </si>
  <si>
    <t>Toulouse</t>
  </si>
  <si>
    <t>Strasbourg</t>
  </si>
  <si>
    <t>Bordeaux</t>
  </si>
  <si>
    <t>Nantes</t>
  </si>
  <si>
    <t>Lille</t>
  </si>
  <si>
    <t>Montpellier</t>
  </si>
  <si>
    <t>Saint-Etienne</t>
  </si>
  <si>
    <t>Le Havre</t>
  </si>
  <si>
    <t>Rennes</t>
  </si>
  <si>
    <t>Amiens</t>
  </si>
  <si>
    <t>Rouen</t>
  </si>
  <si>
    <t>Nancy</t>
  </si>
  <si>
    <t>Metz</t>
  </si>
  <si>
    <t>Reims</t>
  </si>
  <si>
    <t>Orléans</t>
  </si>
  <si>
    <t>Dijon</t>
  </si>
  <si>
    <t>Poitiers</t>
  </si>
  <si>
    <t>Clermont-Ferrand</t>
  </si>
  <si>
    <t>Caen</t>
  </si>
  <si>
    <t>Limoges</t>
  </si>
  <si>
    <t>Besançon</t>
  </si>
  <si>
    <t>Grenoble</t>
  </si>
  <si>
    <t>Ajaccio</t>
  </si>
  <si>
    <t>Saint Denis</t>
  </si>
  <si>
    <t>Fort-de-France</t>
  </si>
  <si>
    <t>Toulon</t>
  </si>
  <si>
    <t>Tours</t>
  </si>
  <si>
    <t>Aix-en-Provence</t>
  </si>
  <si>
    <t>Marseille</t>
  </si>
  <si>
    <t>Nice</t>
  </si>
  <si>
    <t>Lens - Liévin</t>
  </si>
  <si>
    <t>Lefkosia</t>
  </si>
  <si>
    <t>Vilnius</t>
  </si>
  <si>
    <t>Kaunas</t>
  </si>
  <si>
    <t>Miskolc</t>
  </si>
  <si>
    <t>Debrecen</t>
  </si>
  <si>
    <t>Szeged</t>
  </si>
  <si>
    <t>Kecskemét</t>
  </si>
  <si>
    <t>Székesfehérvár</t>
  </si>
  <si>
    <t>Valletta</t>
  </si>
  <si>
    <t>'s-Gravenhage</t>
  </si>
  <si>
    <t>Eindhoven</t>
  </si>
  <si>
    <t>Tilburg</t>
  </si>
  <si>
    <t>Enschede</t>
  </si>
  <si>
    <t>Arnhem</t>
  </si>
  <si>
    <t>Heerlen</t>
  </si>
  <si>
    <t>Almere</t>
  </si>
  <si>
    <t>Breda</t>
  </si>
  <si>
    <t>Nijmegen</t>
  </si>
  <si>
    <t>Apeldoorn</t>
  </si>
  <si>
    <t>Leeuwarden</t>
  </si>
  <si>
    <t>Linz</t>
  </si>
  <si>
    <t>Warszawa</t>
  </si>
  <si>
    <t>Szczecin</t>
  </si>
  <si>
    <t>Bydgoszcz</t>
  </si>
  <si>
    <t>Lublin</t>
  </si>
  <si>
    <t>Katowice</t>
  </si>
  <si>
    <t>Kielce</t>
  </si>
  <si>
    <t>Olsztyn</t>
  </si>
  <si>
    <t>Opole</t>
  </si>
  <si>
    <t>Konin</t>
  </si>
  <si>
    <t>Radom</t>
  </si>
  <si>
    <t>Kalisz</t>
  </si>
  <si>
    <t>Koszalin</t>
  </si>
  <si>
    <t>Braga</t>
  </si>
  <si>
    <t>Funchal</t>
  </si>
  <si>
    <t>Coimbra</t>
  </si>
  <si>
    <t>Setúbal</t>
  </si>
  <si>
    <t>Ponta Delgada</t>
  </si>
  <si>
    <t>Aveiro</t>
  </si>
  <si>
    <t>Faro</t>
  </si>
  <si>
    <t>Cluj-Napoca</t>
  </si>
  <si>
    <t>Craiova</t>
  </si>
  <si>
    <t>Oradea</t>
  </si>
  <si>
    <t>Alba Iulia</t>
  </si>
  <si>
    <t>Ljubljana</t>
  </si>
  <si>
    <t>Maribor</t>
  </si>
  <si>
    <t>Bratislava</t>
  </si>
  <si>
    <t>Nitra</t>
  </si>
  <si>
    <t>Trnava</t>
  </si>
  <si>
    <t>Göteborg</t>
  </si>
  <si>
    <t>Malmö</t>
  </si>
  <si>
    <t>Jönköping</t>
  </si>
  <si>
    <t>Umeå</t>
  </si>
  <si>
    <t>Uppsala</t>
  </si>
  <si>
    <t>Linköping</t>
  </si>
  <si>
    <t>Örebro</t>
  </si>
  <si>
    <t>Glasgow</t>
  </si>
  <si>
    <t>Edinburgh</t>
  </si>
  <si>
    <t>Manchester</t>
  </si>
  <si>
    <t>Cardiff</t>
  </si>
  <si>
    <t>Bristol</t>
  </si>
  <si>
    <t>Derry</t>
  </si>
  <si>
    <t>Aberdeen</t>
  </si>
  <si>
    <t>Cambridge</t>
  </si>
  <si>
    <t>Exeter</t>
  </si>
  <si>
    <t>Lincoln</t>
  </si>
  <si>
    <t>Gravesham</t>
  </si>
  <si>
    <t>Stevenage</t>
  </si>
  <si>
    <t>Wrexham</t>
  </si>
  <si>
    <t>Worcester</t>
  </si>
  <si>
    <t>Kingston-upon-Hull</t>
  </si>
  <si>
    <t>Bergen</t>
  </si>
  <si>
    <t>Trondheim</t>
  </si>
  <si>
    <t>Stavanger</t>
  </si>
  <si>
    <t>Kristiansand</t>
  </si>
  <si>
    <t>Tromsø</t>
  </si>
  <si>
    <t>Winterthur</t>
  </si>
  <si>
    <t>Zagreb</t>
  </si>
  <si>
    <t>Rijeka</t>
  </si>
  <si>
    <t>Slavonski Brod</t>
  </si>
  <si>
    <t>Osijek</t>
  </si>
  <si>
    <t>Split</t>
  </si>
  <si>
    <t>EL001K</t>
  </si>
  <si>
    <t>EL004C</t>
  </si>
  <si>
    <t>Hannover</t>
  </si>
  <si>
    <t>Düsseldorf</t>
  </si>
  <si>
    <t>Köln</t>
  </si>
  <si>
    <t>Koblenz</t>
  </si>
  <si>
    <t>Trier</t>
  </si>
  <si>
    <t>Dresden</t>
  </si>
  <si>
    <t>Leipzig</t>
  </si>
  <si>
    <t>Belfast</t>
  </si>
  <si>
    <t>Oslo</t>
  </si>
  <si>
    <t>Wirral</t>
  </si>
  <si>
    <t>Sheffield</t>
  </si>
  <si>
    <t>Bradford</t>
  </si>
  <si>
    <t>Leeds</t>
  </si>
  <si>
    <t>Birmingham</t>
  </si>
  <si>
    <t>Coventry</t>
  </si>
  <si>
    <t>RO002C</t>
  </si>
  <si>
    <t>RO011C</t>
  </si>
  <si>
    <t>SI001C</t>
  </si>
  <si>
    <t>FI001C</t>
  </si>
  <si>
    <t>SE001C</t>
  </si>
  <si>
    <t>Wolverhampton</t>
  </si>
  <si>
    <t>City</t>
  </si>
  <si>
    <t>Code</t>
  </si>
  <si>
    <t>BE005C</t>
  </si>
  <si>
    <t>BG004C</t>
  </si>
  <si>
    <t>DK001C</t>
  </si>
  <si>
    <t>Palermo</t>
  </si>
  <si>
    <t>Catania</t>
  </si>
  <si>
    <t>Sassari</t>
  </si>
  <si>
    <t>Cagliari</t>
  </si>
  <si>
    <t>Budapest</t>
  </si>
  <si>
    <t>Praha</t>
  </si>
  <si>
    <t>:</t>
  </si>
  <si>
    <t>Norway</t>
  </si>
  <si>
    <t>Turkey</t>
  </si>
  <si>
    <t>Switzerland</t>
  </si>
  <si>
    <t>Value</t>
  </si>
  <si>
    <t>Kavala</t>
  </si>
  <si>
    <t>Thessaloniki</t>
  </si>
  <si>
    <t>Larisa</t>
  </si>
  <si>
    <t>Ioannina</t>
  </si>
  <si>
    <t>Irakleio</t>
  </si>
  <si>
    <t>Madrid</t>
  </si>
  <si>
    <t>Zaragoza</t>
  </si>
  <si>
    <t>Valladolid</t>
  </si>
  <si>
    <t>Toledo</t>
  </si>
  <si>
    <t>Badajoz</t>
  </si>
  <si>
    <t>Córdoba</t>
  </si>
  <si>
    <t>Málaga</t>
  </si>
  <si>
    <t>Sevilla</t>
  </si>
  <si>
    <t>Murcia</t>
  </si>
  <si>
    <t>Edirne</t>
  </si>
  <si>
    <t>Napoli (IT)</t>
  </si>
  <si>
    <t>Torino (IT)</t>
  </si>
  <si>
    <t>Bologna (IT)</t>
  </si>
  <si>
    <t>Lefkosia (CY)</t>
  </si>
  <si>
    <t>Ljubljana (SI)</t>
  </si>
  <si>
    <t>Helsinki (FI)</t>
  </si>
  <si>
    <t>Stockholm (SE)</t>
  </si>
  <si>
    <t>Athina (EL)</t>
  </si>
  <si>
    <t>Irakleio (EL)</t>
  </si>
  <si>
    <t>Stuttgart</t>
  </si>
  <si>
    <t>Karlsruhe</t>
  </si>
  <si>
    <t>Berlin</t>
  </si>
  <si>
    <t>Bremen</t>
  </si>
  <si>
    <t>Hamburg</t>
  </si>
  <si>
    <t>Darmstadt</t>
  </si>
  <si>
    <t>Vidin</t>
  </si>
  <si>
    <t>Pleven</t>
  </si>
  <si>
    <t>Ruse</t>
  </si>
  <si>
    <t>Varna</t>
  </si>
  <si>
    <t>Burgas</t>
  </si>
  <si>
    <t>Stara Zagora</t>
  </si>
  <si>
    <t>Sofia</t>
  </si>
  <si>
    <t>Plovdiv</t>
  </si>
  <si>
    <t>Burgas (BG)</t>
  </si>
  <si>
    <t>BG012C1</t>
  </si>
  <si>
    <t>Pernik</t>
  </si>
  <si>
    <t>CZ012C1</t>
  </si>
  <si>
    <t>CZ015C1</t>
  </si>
  <si>
    <t>CZ017C1</t>
  </si>
  <si>
    <t>Karviná</t>
  </si>
  <si>
    <t>Chomutov-Jirkov</t>
  </si>
  <si>
    <t>DE006C1</t>
  </si>
  <si>
    <t>DE010C1</t>
  </si>
  <si>
    <t>DE015C1</t>
  </si>
  <si>
    <t>DE022C1</t>
  </si>
  <si>
    <t>DE023C1</t>
  </si>
  <si>
    <t>DE041C1</t>
  </si>
  <si>
    <t>DE046C1</t>
  </si>
  <si>
    <t>Esslingen am Neckar</t>
  </si>
  <si>
    <t>DE047C1</t>
  </si>
  <si>
    <t>Hanau</t>
  </si>
  <si>
    <t>DE049C1</t>
  </si>
  <si>
    <t>Ludwigsburg</t>
  </si>
  <si>
    <t>DE068C1</t>
  </si>
  <si>
    <t>Sindelfingen</t>
  </si>
  <si>
    <t>DE070C1</t>
  </si>
  <si>
    <t>Frankenthal (Pfalz)</t>
  </si>
  <si>
    <t>DE075C1</t>
  </si>
  <si>
    <t>Sankt Augustin</t>
  </si>
  <si>
    <t>DE076C1</t>
  </si>
  <si>
    <t>Neu-Ulm</t>
  </si>
  <si>
    <t>DE080C1</t>
  </si>
  <si>
    <t>Speyer</t>
  </si>
  <si>
    <t>DE501C1</t>
  </si>
  <si>
    <t>Duisburg</t>
  </si>
  <si>
    <t>DE502C1</t>
  </si>
  <si>
    <t>Mannheim</t>
  </si>
  <si>
    <t>DE503C1</t>
  </si>
  <si>
    <t>Torino</t>
  </si>
  <si>
    <t>Kars</t>
  </si>
  <si>
    <t>Diyarbakir</t>
  </si>
  <si>
    <t>Siirt</t>
  </si>
  <si>
    <t>National average</t>
  </si>
  <si>
    <t>Belgium</t>
  </si>
  <si>
    <t>Bulgaria</t>
  </si>
  <si>
    <t>Denmark</t>
  </si>
  <si>
    <t>Germany</t>
  </si>
  <si>
    <t>Estonia</t>
  </si>
  <si>
    <t>Ireland</t>
  </si>
  <si>
    <t>Greece</t>
  </si>
  <si>
    <t>Spain</t>
  </si>
  <si>
    <t>France</t>
  </si>
  <si>
    <t>Italy</t>
  </si>
  <si>
    <t>Hungary</t>
  </si>
  <si>
    <t>Netherlands</t>
  </si>
  <si>
    <t>Austria</t>
  </si>
  <si>
    <t>Poland</t>
  </si>
  <si>
    <t>Portugal</t>
  </si>
  <si>
    <t>Romania</t>
  </si>
  <si>
    <t>Slovenia</t>
  </si>
  <si>
    <t>Slovakia</t>
  </si>
  <si>
    <t>Finland</t>
  </si>
  <si>
    <t>Sweden</t>
  </si>
  <si>
    <t>Croatia</t>
  </si>
  <si>
    <t>Sibiu</t>
  </si>
  <si>
    <t>Giurgiu</t>
  </si>
  <si>
    <t>Arad</t>
  </si>
  <si>
    <t>Luxembourg (LU)</t>
  </si>
  <si>
    <t>Bruxelles / Brussel</t>
  </si>
  <si>
    <t>Marseille (FR)</t>
  </si>
  <si>
    <t>Roma (IT)</t>
  </si>
  <si>
    <t>Denizli</t>
  </si>
  <si>
    <t>Firenze</t>
  </si>
  <si>
    <t>Perugia</t>
  </si>
  <si>
    <t>Ancona</t>
  </si>
  <si>
    <t>Roma</t>
  </si>
  <si>
    <t>Pescara</t>
  </si>
  <si>
    <t>Campobasso</t>
  </si>
  <si>
    <t>Caserta</t>
  </si>
  <si>
    <t>Salerno</t>
  </si>
  <si>
    <t>Foggia</t>
  </si>
  <si>
    <t>Bari</t>
  </si>
  <si>
    <t>Taranto</t>
  </si>
  <si>
    <t>Potenza</t>
  </si>
  <si>
    <t>Catanzaro</t>
  </si>
  <si>
    <t>Reggio di Calabria</t>
  </si>
  <si>
    <t>Genova</t>
  </si>
  <si>
    <t>Eurostat Regional Yearbook 2014 edition</t>
  </si>
  <si>
    <t>250 000 – &lt; 500 000</t>
  </si>
  <si>
    <t>1 000 000 – &lt; 3 000 000</t>
  </si>
  <si>
    <t>500 000 – &lt; 1 000 000</t>
  </si>
  <si>
    <t>Class</t>
  </si>
  <si>
    <r>
      <t>Source:</t>
    </r>
    <r>
      <rPr>
        <sz val="9"/>
        <color theme="1"/>
        <rFont val="Arial"/>
        <family val="2"/>
      </rPr>
      <t xml:space="preserve"> Eurostat (online data code: urb_cpop1)</t>
    </r>
  </si>
  <si>
    <r>
      <t>Source:</t>
    </r>
    <r>
      <rPr>
        <sz val="9"/>
        <rFont val="Arial"/>
        <family val="2"/>
      </rPr>
      <t xml:space="preserve"> Eurostat (online data code: urb_cpopstr)</t>
    </r>
  </si>
  <si>
    <t>&lt; 20.0</t>
  </si>
  <si>
    <t>20.0 – &lt; 25.0</t>
  </si>
  <si>
    <t>25.0 – &lt; 30.0</t>
  </si>
  <si>
    <t>30.0 – &lt; 35.0</t>
  </si>
  <si>
    <t>≥ 35.0</t>
  </si>
  <si>
    <t>Czech Republic</t>
  </si>
  <si>
    <t>Capital city</t>
  </si>
  <si>
    <r>
      <t>Source:</t>
    </r>
    <r>
      <rPr>
        <sz val="9"/>
        <rFont val="Arial"/>
        <family val="2"/>
      </rPr>
      <t xml:space="preserve"> Eurostat (online data code: urb_cpopcb)</t>
    </r>
  </si>
  <si>
    <r>
      <t>Source:</t>
    </r>
    <r>
      <rPr>
        <sz val="9"/>
        <rFont val="Arial"/>
        <family val="2"/>
      </rPr>
      <t xml:space="preserve"> Eurostat (online data code: urb_csocsta)</t>
    </r>
  </si>
  <si>
    <t>(% of all households)</t>
  </si>
  <si>
    <t>Class for shade</t>
  </si>
  <si>
    <t>Population</t>
  </si>
  <si>
    <t>Class for circle</t>
  </si>
  <si>
    <t>Focus on European cities</t>
  </si>
  <si>
    <t>Housing</t>
  </si>
  <si>
    <t>Plzen</t>
  </si>
  <si>
    <t>Ceské Budejovice</t>
  </si>
  <si>
    <t>Havírov</t>
  </si>
  <si>
    <t>CZ018C2</t>
  </si>
  <si>
    <t>Dublin (greater city)</t>
  </si>
  <si>
    <t>Athina (greater city)</t>
  </si>
  <si>
    <t>ES002K1</t>
  </si>
  <si>
    <t>Barcelona (greater city)</t>
  </si>
  <si>
    <t>Vitoria/Gasteiz</t>
  </si>
  <si>
    <t>Pamplona/Iruña</t>
  </si>
  <si>
    <t>ES019K1</t>
  </si>
  <si>
    <t>Bilbao (greater city)</t>
  </si>
  <si>
    <t>Alicante/Alacant</t>
  </si>
  <si>
    <t>Elche/Elx</t>
  </si>
  <si>
    <t>San Sebastián/Donostia</t>
  </si>
  <si>
    <t>Castellón de la Plana/Castelló de la Plana</t>
  </si>
  <si>
    <t>Paris (greater city)</t>
  </si>
  <si>
    <t>Nîmes</t>
  </si>
  <si>
    <t>Montbéliard</t>
  </si>
  <si>
    <t>Angoulême</t>
  </si>
  <si>
    <t>Boulogne-sur-Mer</t>
  </si>
  <si>
    <t>Chambéry</t>
  </si>
  <si>
    <t>CA du Val d'Orge</t>
  </si>
  <si>
    <t>IT002K1</t>
  </si>
  <si>
    <t>Milano (greater city)</t>
  </si>
  <si>
    <t>IT003K1</t>
  </si>
  <si>
    <t>Napoli (greater city)</t>
  </si>
  <si>
    <t>Riga</t>
  </si>
  <si>
    <t>Liepaja</t>
  </si>
  <si>
    <t>Panevezys</t>
  </si>
  <si>
    <t>Klaipeda</t>
  </si>
  <si>
    <t>Siauliai</t>
  </si>
  <si>
    <t>NL002K1</t>
  </si>
  <si>
    <t>Amsterdam (greater city)</t>
  </si>
  <si>
    <t>NL003K1</t>
  </si>
  <si>
    <t>Rotterdam (greater city)</t>
  </si>
  <si>
    <t>Lódz</t>
  </si>
  <si>
    <t>Wroclaw</t>
  </si>
  <si>
    <t>Poznan</t>
  </si>
  <si>
    <t>Gdansk</t>
  </si>
  <si>
    <t>Bialystok</t>
  </si>
  <si>
    <t>Torun</t>
  </si>
  <si>
    <t>Nowy Sacz</t>
  </si>
  <si>
    <t>Suwalki</t>
  </si>
  <si>
    <t>Zory</t>
  </si>
  <si>
    <t>Czestochowa</t>
  </si>
  <si>
    <t>Plock</t>
  </si>
  <si>
    <t>Slupsk</t>
  </si>
  <si>
    <t>Jastrzebie-Zdrój</t>
  </si>
  <si>
    <t>Pila</t>
  </si>
  <si>
    <t>Inowroclaw</t>
  </si>
  <si>
    <t>Ostrowiec Swietokrzyski</t>
  </si>
  <si>
    <t>Stargard Szczecinski</t>
  </si>
  <si>
    <t>Przemysl</t>
  </si>
  <si>
    <t>Zamosc</t>
  </si>
  <si>
    <t>Chelm</t>
  </si>
  <si>
    <t>Glogów</t>
  </si>
  <si>
    <t>Lomza</t>
  </si>
  <si>
    <t>Swidnica</t>
  </si>
  <si>
    <t>PL050C1</t>
  </si>
  <si>
    <t>Zgierz</t>
  </si>
  <si>
    <t>Elk</t>
  </si>
  <si>
    <t>Bielsko-Biala</t>
  </si>
  <si>
    <t>Ruda Slaska</t>
  </si>
  <si>
    <t>Walbrzych</t>
  </si>
  <si>
    <t>Elblag</t>
  </si>
  <si>
    <t>Wloclawek</t>
  </si>
  <si>
    <t>Grudziadz</t>
  </si>
  <si>
    <t>Lisboa (greater city)</t>
  </si>
  <si>
    <t>PT002K1</t>
  </si>
  <si>
    <t>Porto (greater city)</t>
  </si>
  <si>
    <t>Bucuresti</t>
  </si>
  <si>
    <t>Timisoara</t>
  </si>
  <si>
    <t>Braila</t>
  </si>
  <si>
    <t>Bacau</t>
  </si>
  <si>
    <t>Târgu Mures</t>
  </si>
  <si>
    <t>Piatra Neamt</t>
  </si>
  <si>
    <t>Calarasi</t>
  </si>
  <si>
    <t>Focsani</t>
  </si>
  <si>
    <t>Târgoviste</t>
  </si>
  <si>
    <t>Constanta</t>
  </si>
  <si>
    <t>Iasi</t>
  </si>
  <si>
    <t>Galati</t>
  </si>
  <si>
    <t>Brasov</t>
  </si>
  <si>
    <t>Ploiesti</t>
  </si>
  <si>
    <t>Pitesti</t>
  </si>
  <si>
    <t>Buzau</t>
  </si>
  <si>
    <t>Botosani</t>
  </si>
  <si>
    <t>Kosice</t>
  </si>
  <si>
    <t>Presov</t>
  </si>
  <si>
    <t>Zilina</t>
  </si>
  <si>
    <t>Trencín</t>
  </si>
  <si>
    <t>FI001K2</t>
  </si>
  <si>
    <t>Helsinki / Helsingfors (greater city)</t>
  </si>
  <si>
    <t>FI004C2</t>
  </si>
  <si>
    <t>Stockholm (greater city)</t>
  </si>
  <si>
    <t>London (greater city)</t>
  </si>
  <si>
    <t>UK006K1</t>
  </si>
  <si>
    <t>Liverpool (greater city)</t>
  </si>
  <si>
    <t>UK008K1</t>
  </si>
  <si>
    <t>Greater Manchester</t>
  </si>
  <si>
    <t>Newcastle upon Tyne</t>
  </si>
  <si>
    <t>UK014K1</t>
  </si>
  <si>
    <t>Leicester (greater city)</t>
  </si>
  <si>
    <t>UK023K1</t>
  </si>
  <si>
    <t>Portsmouth (greater city)</t>
  </si>
  <si>
    <t>Stoke-on-trent</t>
  </si>
  <si>
    <t>UK029K1</t>
  </si>
  <si>
    <t>Greater Nottingham</t>
  </si>
  <si>
    <t>UK541K1</t>
  </si>
  <si>
    <t>Southend-on-Sea (greater city)</t>
  </si>
  <si>
    <t>UK552K1</t>
  </si>
  <si>
    <t>Reading (greater city)</t>
  </si>
  <si>
    <t>UK562K1</t>
  </si>
  <si>
    <t>Preston (greater city)</t>
  </si>
  <si>
    <t>Istanbul</t>
  </si>
  <si>
    <t>Izmir</t>
  </si>
  <si>
    <t>Nevsehir</t>
  </si>
  <si>
    <t>CH001K1</t>
  </si>
  <si>
    <t>Zürich (greater city)</t>
  </si>
  <si>
    <t>CH002K1</t>
  </si>
  <si>
    <t>Genève (greater city)</t>
  </si>
  <si>
    <t>CH003K1</t>
  </si>
  <si>
    <t>Basel (greater city)</t>
  </si>
  <si>
    <t>CH004K1</t>
  </si>
  <si>
    <t>Bern (greater city)</t>
  </si>
  <si>
    <t>CH005K1</t>
  </si>
  <si>
    <t>Lausanne (greater city)</t>
  </si>
  <si>
    <t>CH008K1</t>
  </si>
  <si>
    <t>Luzern (greater city)</t>
  </si>
  <si>
    <t>CH009K1</t>
  </si>
  <si>
    <t>Lugano (greater city)</t>
  </si>
  <si>
    <t>Biel/Bienne</t>
  </si>
  <si>
    <t>United Kingdom</t>
  </si>
  <si>
    <t>min</t>
  </si>
  <si>
    <t>mid</t>
  </si>
  <si>
    <t>max</t>
  </si>
  <si>
    <t>Other cities</t>
  </si>
  <si>
    <t/>
  </si>
  <si>
    <t>e</t>
  </si>
  <si>
    <t>&lt; 100 000</t>
  </si>
  <si>
    <t>100 000 – &lt; 250 000</t>
  </si>
  <si>
    <t>55–64 years</t>
  </si>
  <si>
    <t>≥ 65 years</t>
  </si>
  <si>
    <t>≥ 3 000 000</t>
  </si>
  <si>
    <t>Classes for the size of the circles</t>
  </si>
  <si>
    <t>FR001C1</t>
  </si>
  <si>
    <t>Paris</t>
  </si>
  <si>
    <t>(%, persons aged ≥ 65 years / persons aged 20–64 years)</t>
  </si>
  <si>
    <t>0–19 years</t>
  </si>
  <si>
    <t>20–54 years</t>
  </si>
  <si>
    <r>
      <t>Source:</t>
    </r>
    <r>
      <rPr>
        <sz val="9"/>
        <rFont val="Arial"/>
        <family val="2"/>
      </rPr>
      <t xml:space="preserve"> Eurostat (online data codes: urb_cpopstr and demo_pjangroup)</t>
    </r>
  </si>
  <si>
    <r>
      <t>(</t>
    </r>
    <r>
      <rPr>
        <vertAlign val="superscript"/>
        <sz val="9"/>
        <color theme="1"/>
        <rFont val="Arial"/>
        <family val="2"/>
      </rPr>
      <t>1</t>
    </r>
    <r>
      <rPr>
        <sz val="9"/>
        <color theme="1"/>
        <rFont val="Arial"/>
        <family val="2"/>
      </rPr>
      <t>) For some cities an alternative reference period has been used, the exceptions are too lengthy to document; the information presented in the map relates to the most recent data available for each city. Bulgaria, Ireland, Greece, Paris (greater city), Latvia, Lithuania, Malta, Poland, Portugal and the United Kingdom: estimates. Dublin, Athina, Barcelona, Bilbao, Paris, Milano, Napoli, Amsterdam, Rotterdam, Lisboa, Porto, Helsinki / Helsingfors, Stockholm, London, Liverpool, Leicester, Portsmouth, Greater Nottingham, Southend-on-Sea, Reading, Preston, Zürich, Genève, Basel, Bern, Lausanne, Luzern and Lugano: greater city.</t>
    </r>
  </si>
  <si>
    <r>
      <t>(</t>
    </r>
    <r>
      <rPr>
        <vertAlign val="superscript"/>
        <sz val="9"/>
        <color theme="1"/>
        <rFont val="Arial"/>
        <family val="2"/>
      </rPr>
      <t>1</t>
    </r>
    <r>
      <rPr>
        <sz val="9"/>
        <color theme="1"/>
        <rFont val="Arial"/>
        <family val="2"/>
      </rPr>
      <t>) For some cities an alternative reference period has been used, the exceptions are too lengthy to document; the information presented in the map relates to the most recent data available for each city. Bulgaria, Ireland, Greece, Cyprus, Latvia, Lithuania, Malta, Poland, Portugal, the United Kingdom and Turkey: estimates. Dublin, Athina, Barcelona, Bilbao, Milano, Napoli, Amsterdam, Rotterdam, Lisboa, Porto, Helsinki / Helsingfors, Stockholm, London, Liverpool, Leicester, Portsmouth, Greater Nottingham, Southend-on-Sea, Reading, Preston, Zürich, Genève, Basel, Bern, Lausanne, Luzern and Lugano: greater city.</t>
    </r>
  </si>
  <si>
    <t>Share of nationals</t>
  </si>
  <si>
    <t>&lt; 50.0</t>
  </si>
  <si>
    <t>50.0 – &lt; 75.0</t>
  </si>
  <si>
    <t>75.0 – &lt; 85.0</t>
  </si>
  <si>
    <t>85.0 – &lt; 95.0</t>
  </si>
  <si>
    <t>≥ 95.0</t>
  </si>
  <si>
    <r>
      <t>(</t>
    </r>
    <r>
      <rPr>
        <vertAlign val="superscript"/>
        <sz val="9"/>
        <color theme="1"/>
        <rFont val="Arial"/>
        <family val="2"/>
      </rPr>
      <t>1</t>
    </r>
    <r>
      <rPr>
        <sz val="9"/>
        <color theme="1"/>
        <rFont val="Arial"/>
        <family val="2"/>
      </rPr>
      <t>) For some cities an alternative reference period has been used, the exceptions are too lengthy to document; the information presented in the map relates to the most recent data available for each city. Bulgaria, some cities in Germany (the exceptions are too lengthy to document), Ireland, Greece, Latvia, Lithuania, Malta, Poland and Portugal: estimates. Dublin, Athina, Barcelona, Bilbao, Milano, Napoli, Amsterdam, Rotterdam, Lisboa, Porto, Helsinki / Helsingfors, Stockholm, Zürich, Genève, Basel, Bern, Lausanne, Luzern and Lugano: greater city.</t>
    </r>
  </si>
  <si>
    <t>FI001C2</t>
  </si>
  <si>
    <t>Helsinki / Helsingfors</t>
  </si>
  <si>
    <t>&lt; 75.0</t>
  </si>
  <si>
    <t>85.0 – &lt; 90.0</t>
  </si>
  <si>
    <t>90.0 – &lt; 95.0</t>
  </si>
  <si>
    <t>NL007C</t>
  </si>
  <si>
    <t>Cluj Napoc (RO)</t>
  </si>
  <si>
    <t>Kobenhavn (DK)</t>
  </si>
  <si>
    <t>Krakow (PL)</t>
  </si>
  <si>
    <t>Piatra Nea (RO)</t>
  </si>
  <si>
    <t>Groningen (NL)</t>
  </si>
  <si>
    <t>MT001C</t>
  </si>
  <si>
    <t>Valletta (MT)</t>
  </si>
  <si>
    <t>Liege (BE)</t>
  </si>
  <si>
    <t>PL006C</t>
  </si>
  <si>
    <t>Athinia (EL)</t>
  </si>
  <si>
    <t>ES013C</t>
  </si>
  <si>
    <t>FI004C</t>
  </si>
  <si>
    <t>PT003C</t>
  </si>
  <si>
    <t>HU002C</t>
  </si>
  <si>
    <t>ES006C</t>
  </si>
  <si>
    <t>DK004C</t>
  </si>
  <si>
    <t>DE008C</t>
  </si>
  <si>
    <t>PL011C</t>
  </si>
  <si>
    <t>UK012C</t>
  </si>
  <si>
    <t>FR001K</t>
  </si>
  <si>
    <t>DE002C</t>
  </si>
  <si>
    <t>DE003C</t>
  </si>
  <si>
    <t>SK001C</t>
  </si>
  <si>
    <t>UK001C</t>
  </si>
  <si>
    <t>NL002C</t>
  </si>
  <si>
    <t>Munchen (DE)</t>
  </si>
  <si>
    <t>Oviedo (ES)</t>
  </si>
  <si>
    <t>Oulu (FI)</t>
  </si>
  <si>
    <t>Braga (PT)</t>
  </si>
  <si>
    <t>Miskolc (HU)</t>
  </si>
  <si>
    <t>Malaga (ES)</t>
  </si>
  <si>
    <t>Aalborg (DK)</t>
  </si>
  <si>
    <t>Leipzig (DE)</t>
  </si>
  <si>
    <t>Bialystok (PL)</t>
  </si>
  <si>
    <t>Belfast (UK)</t>
  </si>
  <si>
    <t>Bratislava (SK)</t>
  </si>
  <si>
    <t>London (UK)</t>
  </si>
  <si>
    <t>Amsterdam (NL)</t>
  </si>
  <si>
    <t>Paris (FR)</t>
  </si>
  <si>
    <t>Hamburg (DE)</t>
  </si>
  <si>
    <t>Sofia (BG)</t>
  </si>
  <si>
    <t>Helsinki / Helsingfors (FI)</t>
  </si>
  <si>
    <t>Berlin (DE)</t>
  </si>
  <si>
    <t>Madrid (ES)</t>
  </si>
  <si>
    <t>Bruxelles / Brussel (BE)</t>
  </si>
  <si>
    <t>Vilnius (LT)</t>
  </si>
  <si>
    <t>Nationals</t>
  </si>
  <si>
    <t>EU nationals</t>
  </si>
  <si>
    <t>Non-EU nationals</t>
  </si>
  <si>
    <t>Praha (CZ)</t>
  </si>
  <si>
    <t>Dublin (IE)</t>
  </si>
  <si>
    <t>Riga (LV)</t>
  </si>
  <si>
    <t>Budapest (HU)</t>
  </si>
  <si>
    <t>Wien (AT)</t>
  </si>
  <si>
    <t>Lisboa (PT)</t>
  </si>
  <si>
    <r>
      <t>(</t>
    </r>
    <r>
      <rPr>
        <vertAlign val="superscript"/>
        <sz val="9"/>
        <color theme="1"/>
        <rFont val="Arial"/>
        <family val="2"/>
      </rPr>
      <t>1</t>
    </r>
    <r>
      <rPr>
        <sz val="9"/>
        <color theme="1"/>
        <rFont val="Arial"/>
        <family val="2"/>
      </rPr>
      <t>) For some cities an alternative reference period has been used, the exceptions are too lengthy to document; the information presented in the map relates to the most recent data available for each city. Bulgaria, Germany, Ireland, Lithuania, Poland and Portugal: estimates. Dublin, Barcelona, Bilbao, Amsterdam, Rotterdam, Lisboa, Porto, Stockholm, Zürich, Genève, Basel, Bern, Lausanne, Luzern and Lugano: greater city.</t>
    </r>
  </si>
  <si>
    <r>
      <t>(</t>
    </r>
    <r>
      <rPr>
        <vertAlign val="superscript"/>
        <sz val="9"/>
        <rFont val="Arial"/>
        <family val="2"/>
      </rPr>
      <t>1</t>
    </r>
    <r>
      <rPr>
        <sz val="9"/>
        <rFont val="Arial"/>
        <family val="2"/>
      </rPr>
      <t>) The figure shows the EU Urban Audit capital cities for which data are available. Dublin, Athina, Lisboa, Helsinki / Helsingfors and Stockholm: greater city. Sofia, Dublin, Athina, Riga, Vilnius, Valletta and Lisboa: estimates. Riga and Valletta: EU nationals and non-EU nationals are combined. Praha, Dublin, Vilnius and Lisboa: 2011. Paris, Roma, Budapest and Stockholm: 2010. Athina, Riga, Luxembourg and Valletta: 2009. Sofia, Wien, Bratislava and Helsinki / Helsingfors: 2008.</t>
    </r>
  </si>
  <si>
    <t>(persons)</t>
  </si>
  <si>
    <t>Piatra Neamt (RO)</t>
  </si>
  <si>
    <t>Gdansk (PL)</t>
  </si>
  <si>
    <r>
      <t>(</t>
    </r>
    <r>
      <rPr>
        <vertAlign val="superscript"/>
        <sz val="9"/>
        <color theme="1"/>
        <rFont val="Arial"/>
        <family val="2"/>
      </rPr>
      <t>1</t>
    </r>
    <r>
      <rPr>
        <sz val="9"/>
        <color theme="1"/>
        <rFont val="Arial"/>
        <family val="2"/>
      </rPr>
      <t>) Ireland and Dublin: 2011.</t>
    </r>
  </si>
  <si>
    <t>Figure 3: Breakdown of population by nationality, selected Urban Audit core cities, 2012</t>
  </si>
  <si>
    <r>
      <t>Figure 5: Average size of households in the Urban Audit core cities, 2012 (</t>
    </r>
    <r>
      <rPr>
        <b/>
        <vertAlign val="superscript"/>
        <sz val="11"/>
        <rFont val="Arial"/>
        <family val="2"/>
      </rPr>
      <t>1</t>
    </r>
    <r>
      <rPr>
        <b/>
        <sz val="11"/>
        <rFont val="Arial"/>
        <family val="2"/>
      </rPr>
      <t>)</t>
    </r>
  </si>
  <si>
    <r>
      <t>(</t>
    </r>
    <r>
      <rPr>
        <vertAlign val="superscript"/>
        <sz val="9"/>
        <rFont val="Arial"/>
        <family val="2"/>
      </rPr>
      <t>1</t>
    </r>
    <r>
      <rPr>
        <sz val="9"/>
        <rFont val="Arial"/>
        <family val="2"/>
      </rPr>
      <t>) The figure shows the 10 cities where respondents recorded the highest rates of agreement / disagreement concerning the perception that foreigners were good for their city (Groningen and Gdansk shared tenth place in the ranking of the highest rates of agreement). Athinia, Paris, Lisboa and Manchester: surrounding city.</t>
    </r>
  </si>
  <si>
    <r>
      <t>(</t>
    </r>
    <r>
      <rPr>
        <vertAlign val="superscript"/>
        <sz val="9"/>
        <rFont val="Arial"/>
        <family val="2"/>
      </rPr>
      <t>1</t>
    </r>
    <r>
      <rPr>
        <sz val="9"/>
        <rFont val="Arial"/>
        <family val="2"/>
      </rPr>
      <t>) The figure shows the 10 cities where respondents recorded the highest rates of agreement / disagreement concerning the ease of finding good housing at a reasonable price (Kobenhavn, Luxembourg and Ljubljana shared tenth lowest place in the ranking). Athinia, Paris, Lisboa and Manchester: surrounding city.</t>
    </r>
  </si>
  <si>
    <r>
      <t>Figure 4: Perception regarding the presence of foreigners and whether it is good for the city, selected EU cities, 2012 (</t>
    </r>
    <r>
      <rPr>
        <b/>
        <vertAlign val="superscript"/>
        <sz val="11"/>
        <rFont val="Arial"/>
        <family val="2"/>
      </rPr>
      <t>1</t>
    </r>
    <r>
      <rPr>
        <b/>
        <sz val="11"/>
        <rFont val="Arial"/>
        <family val="2"/>
      </rPr>
      <t>)</t>
    </r>
  </si>
  <si>
    <r>
      <t>Figure 7: Satisfaction regarding the ease of finding good housing at a reasonable price, selected EU cities, 2012 (</t>
    </r>
    <r>
      <rPr>
        <b/>
        <vertAlign val="superscript"/>
        <sz val="11"/>
        <rFont val="Arial"/>
        <family val="2"/>
      </rPr>
      <t>1</t>
    </r>
    <r>
      <rPr>
        <b/>
        <sz val="11"/>
        <rFont val="Arial"/>
        <family val="2"/>
      </rPr>
      <t>)</t>
    </r>
  </si>
  <si>
    <r>
      <t>Figure 6: One person households in the Urban Audit core cities, 2012 (</t>
    </r>
    <r>
      <rPr>
        <b/>
        <vertAlign val="superscript"/>
        <sz val="11"/>
        <rFont val="Arial"/>
        <family val="2"/>
      </rPr>
      <t>1</t>
    </r>
    <r>
      <rPr>
        <b/>
        <sz val="11"/>
        <rFont val="Arial"/>
        <family val="2"/>
      </rPr>
      <t>)</t>
    </r>
  </si>
  <si>
    <t>Share of native-born population</t>
  </si>
  <si>
    <t>Share of native-born</t>
  </si>
  <si>
    <t>(% of total population)</t>
  </si>
  <si>
    <r>
      <t>Map 1: Total resident population in the Urban Audit core cities, 1 January 2012 (</t>
    </r>
    <r>
      <rPr>
        <b/>
        <vertAlign val="superscript"/>
        <sz val="11"/>
        <color theme="1"/>
        <rFont val="Arial"/>
        <family val="2"/>
      </rPr>
      <t>1</t>
    </r>
    <r>
      <rPr>
        <b/>
        <sz val="11"/>
        <color theme="1"/>
        <rFont val="Arial"/>
        <family val="2"/>
      </rPr>
      <t>)</t>
    </r>
  </si>
  <si>
    <r>
      <t>Map 2: Old-age dependency ratio in the Urban Audit core cities, 2012 (</t>
    </r>
    <r>
      <rPr>
        <b/>
        <vertAlign val="superscript"/>
        <sz val="11"/>
        <rFont val="Arial"/>
        <family val="2"/>
      </rPr>
      <t>1</t>
    </r>
    <r>
      <rPr>
        <b/>
        <sz val="11"/>
        <rFont val="Arial"/>
        <family val="2"/>
      </rPr>
      <t>)</t>
    </r>
  </si>
  <si>
    <r>
      <t>Map 4: National population in the Urban Audit core cities, 2012 (</t>
    </r>
    <r>
      <rPr>
        <b/>
        <vertAlign val="superscript"/>
        <sz val="11"/>
        <rFont val="Arial"/>
        <family val="2"/>
      </rPr>
      <t>1</t>
    </r>
    <r>
      <rPr>
        <b/>
        <sz val="11"/>
        <rFont val="Arial"/>
        <family val="2"/>
      </rPr>
      <t>)</t>
    </r>
  </si>
  <si>
    <r>
      <t>Map 3: Native-born populations in the Urban Audit core cities, 2012 (</t>
    </r>
    <r>
      <rPr>
        <b/>
        <vertAlign val="superscript"/>
        <sz val="11"/>
        <rFont val="Arial"/>
        <family val="2"/>
      </rPr>
      <t>1</t>
    </r>
    <r>
      <rPr>
        <b/>
        <sz val="11"/>
        <rFont val="Arial"/>
        <family val="2"/>
      </rPr>
      <t>)</t>
    </r>
  </si>
  <si>
    <r>
      <t>Figure 2: Regional disparities for the old-age dependency ratio in the Urban Audit core cities, 2012 (</t>
    </r>
    <r>
      <rPr>
        <b/>
        <vertAlign val="superscript"/>
        <sz val="11"/>
        <rFont val="Arial"/>
        <family val="2"/>
      </rPr>
      <t>1</t>
    </r>
    <r>
      <rPr>
        <b/>
        <sz val="11"/>
        <rFont val="Arial"/>
        <family val="2"/>
      </rPr>
      <t>)</t>
    </r>
  </si>
  <si>
    <r>
      <t>Source:</t>
    </r>
    <r>
      <rPr>
        <sz val="9"/>
        <rFont val="Arial"/>
        <family val="2"/>
      </rPr>
      <t xml:space="preserve"> Eurobarometer, Perception survey in 79 European cities</t>
    </r>
  </si>
  <si>
    <r>
      <t>(</t>
    </r>
    <r>
      <rPr>
        <vertAlign val="superscript"/>
        <sz val="9"/>
        <color indexed="8"/>
        <rFont val="Arial"/>
        <family val="2"/>
      </rPr>
      <t>1</t>
    </r>
    <r>
      <rPr>
        <sz val="9"/>
        <color indexed="8"/>
        <rFont val="Arial"/>
        <family val="2"/>
      </rPr>
      <t>) The light purple shaded bar shows the range of the highest to lowest city for each country. The dark green bar shows the national average. The green circle shows the capital city. The dark purple circles show the other cities covered by the Urban Audit (subject to availability). For some cities an alternative reference period has been used, the exceptions are too lengthy to document; the information presented relates to the most recent data available for each city. Bulgaria, Ireland, Greece, Cyprus, Latvia, Lithuania, Malta, Poland, Portugal, the United Kingdom and Turkey: estimates. Dublin, Athina, Barcelona, Bilbao, Milano, Napoli, Amsterdam, Rotterdam, Lisboa, Porto, Helsinki / Helsingfors, Stockholm, London, Liverpool, Leicester, Portsmouth, Greater Nottingham, Southend-on-Sea, Reading, Preston, Zürich, Genève, Basel, Bern, Lausanne, Luzern and Lugano: greater city.</t>
    </r>
  </si>
  <si>
    <r>
      <t>(</t>
    </r>
    <r>
      <rPr>
        <vertAlign val="superscript"/>
        <sz val="9"/>
        <color indexed="8"/>
        <rFont val="Arial"/>
        <family val="2"/>
      </rPr>
      <t>1</t>
    </r>
    <r>
      <rPr>
        <sz val="9"/>
        <color indexed="8"/>
        <rFont val="Arial"/>
        <family val="2"/>
      </rPr>
      <t xml:space="preserve">) The light purple shaded bar shows the range of the highest to lowest city for each country. The dark green bar shows the national average. The green circle shows the capital city. The dark purple circles show the other cities covered by the Urban Audit (subject to availability). For some cities an alternative reference period has been used, the exceptions are too lengthy to document; the information presented relates to the most recent data available for each city. Those Member States not shown: not available. Spain and the United Kingdom: national average, not available. Latvia and the United Kingdom: capital city, not available. Bulgaria, Germany, Ireland, Greece, Lithuania and Hungary: estimates. Dublin, Athina, Barcelona, Bilbao, Milano, Napoli, Amsterdam, Rotterdam, Lisboa, Porto and Helsinki / Helsingfors: greater city. </t>
    </r>
  </si>
  <si>
    <r>
      <t>(</t>
    </r>
    <r>
      <rPr>
        <vertAlign val="superscript"/>
        <sz val="9"/>
        <color indexed="8"/>
        <rFont val="Arial"/>
        <family val="2"/>
      </rPr>
      <t>1</t>
    </r>
    <r>
      <rPr>
        <sz val="9"/>
        <color indexed="8"/>
        <rFont val="Arial"/>
        <family val="2"/>
      </rPr>
      <t>) The light purple shaded bar shows the range of the highest to lowest city for each country. The dark green bar shows the national average. The green circle shows the capital city. The dark purple circles show the other cities covered by the Urban Audit (subject to availability). For some cities an alternative reference period has been used, the exceptions are too lengthy to document; the information presented relates to the most recent data available for each city. Those Member States not shown: not available. Spain and the United Kingdom: national average, not available. Romania, Finland and the United Kingdom: capital city, not available. Dublin, Athina, Barcelona, Bilbao, Amsterdam, Rotterdam, Lisboa and Porto: greater city.</t>
    </r>
  </si>
  <si>
    <r>
      <t>Figure 1: Age structure of the population, selected capital cities from the Urban Audit, 2012 (</t>
    </r>
    <r>
      <rPr>
        <b/>
        <vertAlign val="superscript"/>
        <sz val="11"/>
        <rFont val="Arial"/>
        <family val="2"/>
      </rPr>
      <t>1</t>
    </r>
    <r>
      <rPr>
        <b/>
        <sz val="11"/>
        <rFont val="Arial"/>
        <family val="2"/>
      </rPr>
      <t>)</t>
    </r>
  </si>
  <si>
    <t>DK004C2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</si>
</sst>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9">
    <font>
      <sz val="9"/>
      <name val="Arial"/>
      <family val="2"/>
    </font>
    <font>
      <sz val="10"/>
      <name val="Arial"/>
      <family val="2"/>
    </font>
    <font>
      <u val="single"/>
      <sz val="10"/>
      <color indexed="12"/>
      <name val="Arial"/>
      <family val="2"/>
    </font>
    <font>
      <sz val="8"/>
      <name val="Arial"/>
      <family val="2"/>
    </font>
    <font>
      <sz val="8"/>
      <color indexed="12"/>
      <name val="Calibri"/>
      <family val="2"/>
    </font>
    <font>
      <sz val="8"/>
      <color indexed="18"/>
      <name val="Calibri"/>
      <family val="2"/>
    </font>
    <font>
      <sz val="8"/>
      <color indexed="25"/>
      <name val="Calibri"/>
      <family val="2"/>
    </font>
    <font>
      <b/>
      <sz val="8"/>
      <color indexed="43"/>
      <name val="Calibri"/>
      <family val="2"/>
    </font>
    <font>
      <b/>
      <sz val="8"/>
      <color indexed="18"/>
      <name val="Calibri"/>
      <family val="2"/>
    </font>
    <font>
      <i/>
      <sz val="8"/>
      <color indexed="57"/>
      <name val="Calibri"/>
      <family val="2"/>
    </font>
    <font>
      <sz val="8"/>
      <color indexed="23"/>
      <name val="Calibri"/>
      <family val="2"/>
    </font>
    <font>
      <b/>
      <sz val="15"/>
      <color indexed="25"/>
      <name val="Calibri"/>
      <family val="2"/>
    </font>
    <font>
      <b/>
      <sz val="13"/>
      <color indexed="25"/>
      <name val="Calibri"/>
      <family val="2"/>
    </font>
    <font>
      <b/>
      <sz val="11"/>
      <color indexed="25"/>
      <name val="Calibri"/>
      <family val="2"/>
    </font>
    <font>
      <sz val="8"/>
      <color indexed="52"/>
      <name val="Calibri"/>
      <family val="2"/>
    </font>
    <font>
      <sz val="8"/>
      <color indexed="43"/>
      <name val="Calibri"/>
      <family val="2"/>
    </font>
    <font>
      <sz val="8"/>
      <color indexed="42"/>
      <name val="Calibri"/>
      <family val="2"/>
    </font>
    <font>
      <sz val="11"/>
      <name val="Arial"/>
      <family val="2"/>
    </font>
    <font>
      <b/>
      <sz val="8"/>
      <color indexed="10"/>
      <name val="Calibri"/>
      <family val="2"/>
    </font>
    <font>
      <b/>
      <sz val="18"/>
      <color indexed="25"/>
      <name val="Cambria"/>
      <family val="2"/>
    </font>
    <font>
      <b/>
      <sz val="8"/>
      <color indexed="12"/>
      <name val="Calibri"/>
      <family val="2"/>
    </font>
    <font>
      <sz val="8"/>
      <color indexed="9"/>
      <name val="Calibri"/>
      <family val="2"/>
    </font>
    <font>
      <sz val="10"/>
      <color indexed="8"/>
      <name val="Arial"/>
      <family val="2"/>
    </font>
    <font>
      <sz val="7"/>
      <name val="Myriad Pro"/>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0"/>
      <name val="Calibri"/>
      <family val="2"/>
    </font>
    <font>
      <b/>
      <sz val="11"/>
      <color indexed="63"/>
      <name val="Calibri"/>
      <family val="2"/>
    </font>
    <font>
      <b/>
      <sz val="18"/>
      <color indexed="56"/>
      <name val="Cambria"/>
      <family val="2"/>
    </font>
    <font>
      <b/>
      <sz val="9"/>
      <name val="Arial"/>
      <family val="2"/>
    </font>
    <font>
      <sz val="9"/>
      <color indexed="9"/>
      <name val="Arial"/>
      <family val="2"/>
    </font>
    <font>
      <b/>
      <sz val="9"/>
      <color theme="1"/>
      <name val="Arial"/>
      <family val="2"/>
    </font>
    <font>
      <sz val="9"/>
      <color rgb="FFFF0000"/>
      <name val="Arial"/>
      <family val="2"/>
    </font>
    <font>
      <strike/>
      <sz val="9"/>
      <name val="Arial"/>
      <family val="2"/>
    </font>
    <font>
      <b/>
      <sz val="9"/>
      <color indexed="8"/>
      <name val="Arial"/>
      <family val="2"/>
    </font>
    <font>
      <sz val="9"/>
      <color indexed="8"/>
      <name val="Arial"/>
      <family val="2"/>
    </font>
    <font>
      <vertAlign val="superscript"/>
      <sz val="9"/>
      <color indexed="8"/>
      <name val="Arial"/>
      <family val="2"/>
    </font>
    <font>
      <i/>
      <sz val="9"/>
      <name val="Arial"/>
      <family val="2"/>
    </font>
    <font>
      <i/>
      <sz val="9"/>
      <color indexed="8"/>
      <name val="Arial"/>
      <family val="2"/>
    </font>
    <font>
      <sz val="9"/>
      <color indexed="63"/>
      <name val="Arial"/>
      <family val="2"/>
    </font>
    <font>
      <sz val="9"/>
      <color indexed="62"/>
      <name val="Arial"/>
      <family val="2"/>
    </font>
    <font>
      <b/>
      <sz val="9"/>
      <color indexed="63"/>
      <name val="Arial"/>
      <family val="2"/>
    </font>
    <font>
      <sz val="9"/>
      <color indexed="10"/>
      <name val="Arial"/>
      <family val="2"/>
    </font>
    <font>
      <sz val="9"/>
      <color indexed="57"/>
      <name val="Arial"/>
      <family val="2"/>
    </font>
    <font>
      <b/>
      <sz val="11"/>
      <name val="Arial"/>
      <family val="2"/>
    </font>
    <font>
      <b/>
      <vertAlign val="superscript"/>
      <sz val="11"/>
      <name val="Arial"/>
      <family val="2"/>
    </font>
    <font>
      <sz val="9"/>
      <color theme="1"/>
      <name val="Arial"/>
      <family val="2"/>
    </font>
    <font>
      <i/>
      <sz val="9"/>
      <color theme="1"/>
      <name val="Arial"/>
      <family val="2"/>
    </font>
    <font>
      <b/>
      <sz val="9"/>
      <color rgb="FFFF0000"/>
      <name val="Arial"/>
      <family val="2"/>
    </font>
    <font>
      <sz val="11"/>
      <color theme="1"/>
      <name val="Calibri"/>
      <family val="2"/>
      <scheme val="minor"/>
    </font>
    <font>
      <b/>
      <sz val="11"/>
      <color theme="1"/>
      <name val="Arial"/>
      <family val="2"/>
    </font>
    <font>
      <b/>
      <vertAlign val="superscript"/>
      <sz val="11"/>
      <color theme="1"/>
      <name val="Arial"/>
      <family val="2"/>
    </font>
    <font>
      <vertAlign val="superscript"/>
      <sz val="9"/>
      <color theme="1"/>
      <name val="Arial"/>
      <family val="2"/>
    </font>
    <font>
      <vertAlign val="superscript"/>
      <sz val="9"/>
      <name val="Arial"/>
      <family val="2"/>
    </font>
    <font>
      <u val="single"/>
      <sz val="9"/>
      <color theme="10"/>
      <name val="Arial"/>
      <family val="2"/>
    </font>
    <font>
      <u val="single"/>
      <sz val="9"/>
      <color theme="11"/>
      <name val="Arial"/>
      <family val="2"/>
    </font>
    <font>
      <sz val="9"/>
      <color rgb="FF00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3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8"/>
        <bgColor indexed="64"/>
      </patternFill>
    </fill>
    <fill>
      <patternFill patternType="solid">
        <fgColor indexed="26"/>
        <bgColor indexed="64"/>
      </patternFill>
    </fill>
    <fill>
      <patternFill patternType="solid">
        <fgColor indexed="16"/>
        <bgColor indexed="64"/>
      </patternFill>
    </fill>
    <fill>
      <patternFill patternType="solid">
        <fgColor indexed="57"/>
        <bgColor indexed="64"/>
      </patternFill>
    </fill>
    <fill>
      <patternFill patternType="solid">
        <fgColor indexed="28"/>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right/>
      <top/>
      <bottom style="double">
        <color indexed="52"/>
      </bottom>
    </border>
    <border>
      <left style="double">
        <color indexed="10"/>
      </left>
      <right style="double">
        <color indexed="10"/>
      </right>
      <top style="double">
        <color indexed="10"/>
      </top>
      <bottom style="double">
        <color indexed="10"/>
      </bottom>
    </border>
    <border>
      <left style="thin">
        <color indexed="22"/>
      </left>
      <right style="thin">
        <color indexed="22"/>
      </right>
      <top style="thin">
        <color indexed="22"/>
      </top>
      <bottom style="thin">
        <color indexed="22"/>
      </bottom>
    </border>
    <border>
      <left/>
      <right/>
      <top/>
      <bottom style="thick">
        <color indexed="8"/>
      </bottom>
    </border>
    <border>
      <left/>
      <right/>
      <top/>
      <bottom style="thick">
        <color indexed="59"/>
      </bottom>
    </border>
    <border>
      <left/>
      <right/>
      <top/>
      <bottom style="medium">
        <color indexed="59"/>
      </bottom>
    </border>
    <border>
      <left/>
      <right/>
      <top/>
      <bottom style="double">
        <color indexed="43"/>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8"/>
      </top>
      <bottom style="double">
        <color indexed="8"/>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134">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5" fillId="15"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5"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26" fillId="0" borderId="0" applyNumberFormat="0" applyFill="0" applyBorder="0" applyAlignment="0" applyProtection="0"/>
    <xf numFmtId="0" fontId="6" fillId="8" borderId="0" applyNumberFormat="0" applyBorder="0" applyAlignment="0" applyProtection="0"/>
    <xf numFmtId="0" fontId="28" fillId="28" borderId="1" applyNumberFormat="0" applyAlignment="0" applyProtection="0"/>
    <xf numFmtId="0" fontId="7" fillId="29" borderId="2" applyNumberFormat="0" applyAlignment="0" applyProtection="0"/>
    <xf numFmtId="0" fontId="29" fillId="0" borderId="3" applyNumberFormat="0" applyFill="0" applyAlignment="0" applyProtection="0"/>
    <xf numFmtId="0" fontId="8" fillId="30" borderId="4" applyNumberFormat="0" applyAlignment="0" applyProtection="0"/>
    <xf numFmtId="0" fontId="3" fillId="24" borderId="5" applyNumberFormat="0" applyFont="0" applyAlignment="0" applyProtection="0"/>
    <xf numFmtId="0" fontId="31" fillId="7" borderId="1" applyNumberFormat="0" applyAlignment="0" applyProtection="0"/>
    <xf numFmtId="0" fontId="9" fillId="0" borderId="0" applyNumberFormat="0" applyFill="0" applyBorder="0" applyAlignment="0" applyProtection="0"/>
    <xf numFmtId="0" fontId="10" fillId="9"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12" borderId="2" applyNumberFormat="0" applyAlignment="0" applyProtection="0"/>
    <xf numFmtId="0" fontId="27" fillId="3" borderId="0" applyNumberFormat="0" applyBorder="0" applyAlignment="0" applyProtection="0"/>
    <xf numFmtId="0" fontId="2" fillId="0" borderId="0" applyNumberFormat="0" applyFill="0" applyBorder="0">
      <alignment/>
      <protection locked="0"/>
    </xf>
    <xf numFmtId="0" fontId="37" fillId="0" borderId="0" applyNumberFormat="0" applyFill="0" applyBorder="0">
      <alignment/>
      <protection locked="0"/>
    </xf>
    <xf numFmtId="0" fontId="15" fillId="0" borderId="9" applyNumberFormat="0" applyFill="0" applyAlignment="0" applyProtection="0"/>
    <xf numFmtId="0" fontId="16" fillId="7" borderId="0" applyNumberFormat="0" applyBorder="0" applyAlignment="0" applyProtection="0"/>
    <xf numFmtId="0" fontId="38" fillId="31" borderId="0" applyNumberFormat="0" applyBorder="0" applyAlignment="0" applyProtection="0"/>
    <xf numFmtId="0" fontId="17" fillId="0" borderId="0">
      <alignment/>
      <protection/>
    </xf>
    <xf numFmtId="0" fontId="1" fillId="0" borderId="0">
      <alignment/>
      <protection/>
    </xf>
    <xf numFmtId="0" fontId="1" fillId="0" borderId="0" applyNumberFormat="0" applyFont="0" applyFill="0" applyBorder="0" applyAlignment="0" applyProtection="0"/>
    <xf numFmtId="0" fontId="1" fillId="0" borderId="0">
      <alignment/>
      <protection/>
    </xf>
    <xf numFmtId="0" fontId="1" fillId="0" borderId="0" applyNumberFormat="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2" fillId="0" borderId="0">
      <alignment/>
      <protection/>
    </xf>
    <xf numFmtId="0" fontId="1" fillId="0" borderId="0">
      <alignment/>
      <protection/>
    </xf>
    <xf numFmtId="0" fontId="1" fillId="3" borderId="10" applyNumberFormat="0" applyFont="0" applyAlignment="0" applyProtection="0"/>
    <xf numFmtId="0" fontId="18" fillId="29" borderId="11" applyNumberFormat="0" applyAlignment="0" applyProtection="0"/>
    <xf numFmtId="0" fontId="33" fillId="4" borderId="0" applyNumberFormat="0" applyBorder="0" applyAlignment="0" applyProtection="0"/>
    <xf numFmtId="0" fontId="39" fillId="28" borderId="12" applyNumberFormat="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20" fillId="0" borderId="16" applyNumberFormat="0" applyFill="0" applyAlignment="0" applyProtection="0"/>
    <xf numFmtId="0" fontId="30" fillId="29" borderId="17" applyNumberFormat="0" applyAlignment="0" applyProtection="0"/>
    <xf numFmtId="0" fontId="21" fillId="0" borderId="0" applyNumberFormat="0" applyFill="0" applyBorder="0" applyAlignment="0" applyProtection="0"/>
    <xf numFmtId="0" fontId="2" fillId="0" borderId="0" applyNumberFormat="0" applyFill="0" applyBorder="0">
      <alignment/>
      <protection locked="0"/>
    </xf>
    <xf numFmtId="0" fontId="61" fillId="0" borderId="0">
      <alignment/>
      <protection/>
    </xf>
    <xf numFmtId="0" fontId="3" fillId="0" borderId="0" applyNumberFormat="0" applyFill="0" applyBorder="0" applyAlignment="0" applyProtection="0"/>
    <xf numFmtId="0" fontId="3" fillId="24" borderId="5" applyNumberFormat="0" applyFont="0" applyAlignment="0" applyProtection="0"/>
    <xf numFmtId="0" fontId="1" fillId="0" borderId="0">
      <alignment/>
      <protection/>
    </xf>
    <xf numFmtId="0" fontId="1" fillId="0" borderId="0">
      <alignment/>
      <protection/>
    </xf>
    <xf numFmtId="0" fontId="1" fillId="0" borderId="0">
      <alignment/>
      <protection/>
    </xf>
    <xf numFmtId="0" fontId="66" fillId="0" borderId="0" applyNumberFormat="0" applyFill="0" applyBorder="0" applyProtection="0">
      <alignment/>
    </xf>
    <xf numFmtId="0" fontId="67" fillId="0" borderId="0" applyNumberFormat="0" applyFill="0" applyBorder="0" applyProtection="0">
      <alignment/>
    </xf>
    <xf numFmtId="0" fontId="66" fillId="0" borderId="0" applyNumberFormat="0" applyFill="0" applyBorder="0" applyProtection="0">
      <alignment/>
    </xf>
    <xf numFmtId="0" fontId="67" fillId="0" borderId="0" applyNumberFormat="0" applyFill="0" applyBorder="0" applyProtection="0">
      <alignment/>
    </xf>
    <xf numFmtId="0" fontId="66" fillId="0" borderId="0" applyNumberFormat="0" applyFill="0" applyBorder="0" applyProtection="0">
      <alignment/>
    </xf>
    <xf numFmtId="0" fontId="67" fillId="0" borderId="0" applyNumberFormat="0" applyFill="0" applyBorder="0" applyProtection="0">
      <alignment/>
    </xf>
    <xf numFmtId="0" fontId="66" fillId="0" borderId="0" applyNumberFormat="0" applyFill="0" applyBorder="0" applyProtection="0">
      <alignment/>
    </xf>
    <xf numFmtId="0" fontId="67" fillId="0" borderId="0" applyNumberFormat="0" applyFill="0" applyBorder="0" applyProtection="0">
      <alignment/>
    </xf>
    <xf numFmtId="0" fontId="66" fillId="0" borderId="0" applyNumberFormat="0" applyFill="0" applyBorder="0" applyProtection="0">
      <alignment/>
    </xf>
    <xf numFmtId="0" fontId="67" fillId="0" borderId="0" applyNumberFormat="0" applyFill="0" applyBorder="0" applyProtection="0">
      <alignment/>
    </xf>
    <xf numFmtId="0" fontId="66" fillId="0" borderId="0" applyNumberFormat="0" applyFill="0" applyBorder="0" applyProtection="0">
      <alignment/>
    </xf>
    <xf numFmtId="0" fontId="67" fillId="0" borderId="0" applyNumberFormat="0" applyFill="0" applyBorder="0" applyProtection="0">
      <alignment/>
    </xf>
    <xf numFmtId="0" fontId="66" fillId="0" borderId="0" applyNumberFormat="0" applyFill="0" applyBorder="0" applyProtection="0">
      <alignment/>
    </xf>
    <xf numFmtId="0" fontId="67" fillId="0" borderId="0" applyNumberFormat="0" applyFill="0" applyBorder="0" applyProtection="0">
      <alignment/>
    </xf>
    <xf numFmtId="0" fontId="66" fillId="0" borderId="0" applyNumberFormat="0" applyFill="0" applyBorder="0" applyProtection="0">
      <alignment/>
    </xf>
    <xf numFmtId="0" fontId="67" fillId="0" borderId="0" applyNumberFormat="0" applyFill="0" applyBorder="0" applyProtection="0">
      <alignment/>
    </xf>
  </cellStyleXfs>
  <cellXfs count="225">
    <xf numFmtId="0" fontId="0" fillId="0" borderId="0" xfId="0" applyAlignment="1">
      <alignment vertical="center"/>
    </xf>
    <xf numFmtId="49" fontId="41" fillId="0" borderId="0" xfId="0" applyNumberFormat="1" applyFont="1" applyFill="1" applyAlignment="1">
      <alignment vertical="center"/>
    </xf>
    <xf numFmtId="0" fontId="41" fillId="0" borderId="0" xfId="0" applyFont="1" applyFill="1" applyAlignment="1">
      <alignment vertical="center"/>
    </xf>
    <xf numFmtId="0" fontId="42" fillId="0" borderId="0" xfId="0" applyFont="1" applyFill="1" applyAlignment="1">
      <alignment vertical="center"/>
    </xf>
    <xf numFmtId="0" fontId="43" fillId="0" borderId="0" xfId="0" applyFont="1" applyFill="1" applyAlignment="1">
      <alignment vertical="center"/>
    </xf>
    <xf numFmtId="0" fontId="44" fillId="0" borderId="0" xfId="0" applyFont="1" applyAlignment="1">
      <alignment vertical="center"/>
    </xf>
    <xf numFmtId="0" fontId="45" fillId="0" borderId="0" xfId="0" applyFont="1" applyFill="1" applyAlignment="1">
      <alignment vertical="center"/>
    </xf>
    <xf numFmtId="0" fontId="45"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NumberFormat="1" applyFont="1" applyFill="1" applyAlignment="1">
      <alignment vertical="center"/>
    </xf>
    <xf numFmtId="0" fontId="0" fillId="0" borderId="0" xfId="0" applyNumberFormat="1" applyFont="1" applyFill="1" applyAlignment="1">
      <alignment vertical="center"/>
    </xf>
    <xf numFmtId="0" fontId="45" fillId="0" borderId="0" xfId="0" applyFont="1" applyFill="1" applyAlignment="1">
      <alignment vertical="center"/>
    </xf>
    <xf numFmtId="0" fontId="41" fillId="0" borderId="0" xfId="90" applyFont="1" applyFill="1">
      <alignment/>
      <protection/>
    </xf>
    <xf numFmtId="0" fontId="41" fillId="0" borderId="0" xfId="90" applyFont="1" applyFill="1" applyBorder="1">
      <alignment/>
      <protection/>
    </xf>
    <xf numFmtId="0" fontId="41" fillId="0" borderId="0" xfId="90" applyFont="1" applyFill="1" applyBorder="1" applyAlignment="1">
      <alignment horizontal="right"/>
      <protection/>
    </xf>
    <xf numFmtId="0" fontId="46" fillId="0" borderId="0" xfId="90" applyFont="1" applyFill="1" applyBorder="1">
      <alignment/>
      <protection/>
    </xf>
    <xf numFmtId="0" fontId="46" fillId="0" borderId="0" xfId="92" applyFont="1" applyFill="1">
      <alignment/>
      <protection/>
    </xf>
    <xf numFmtId="0" fontId="47" fillId="0" borderId="0" xfId="90" applyFont="1" applyFill="1">
      <alignment/>
      <protection/>
    </xf>
    <xf numFmtId="0" fontId="0" fillId="0" borderId="0" xfId="90" applyFont="1" applyFill="1">
      <alignment/>
      <protection/>
    </xf>
    <xf numFmtId="0" fontId="47" fillId="0" borderId="0" xfId="0" applyFont="1" applyFill="1" applyAlignment="1">
      <alignment vertical="center"/>
    </xf>
    <xf numFmtId="0" fontId="47" fillId="0" borderId="0" xfId="0" applyFont="1" applyAlignment="1">
      <alignment vertical="center"/>
    </xf>
    <xf numFmtId="3" fontId="0" fillId="0" borderId="0" xfId="90" applyNumberFormat="1" applyFont="1" applyFill="1" applyAlignment="1">
      <alignment horizontal="right"/>
      <protection/>
    </xf>
    <xf numFmtId="0" fontId="0" fillId="0" borderId="0" xfId="90" applyFont="1" applyFill="1" applyAlignment="1">
      <alignment horizontal="right"/>
      <protection/>
    </xf>
    <xf numFmtId="0" fontId="47" fillId="0" borderId="0" xfId="92" applyFont="1" applyFill="1">
      <alignment/>
      <protection/>
    </xf>
    <xf numFmtId="3" fontId="0" fillId="0" borderId="0" xfId="90" applyNumberFormat="1" applyFont="1" applyFill="1">
      <alignment/>
      <protection/>
    </xf>
    <xf numFmtId="0" fontId="0" fillId="0" borderId="0" xfId="90" applyFont="1" applyFill="1" applyAlignment="1">
      <alignment horizontal="left"/>
      <protection/>
    </xf>
    <xf numFmtId="0" fontId="46" fillId="0" borderId="0" xfId="84" applyFont="1" applyFill="1">
      <alignment/>
      <protection/>
    </xf>
    <xf numFmtId="0" fontId="47" fillId="0" borderId="0" xfId="84" applyFont="1" applyFill="1">
      <alignment/>
      <protection/>
    </xf>
    <xf numFmtId="0" fontId="41" fillId="0" borderId="0" xfId="86" applyFont="1" applyFill="1">
      <alignment/>
      <protection/>
    </xf>
    <xf numFmtId="0" fontId="46" fillId="0" borderId="0" xfId="90" applyFont="1" applyFill="1">
      <alignment/>
      <protection/>
    </xf>
    <xf numFmtId="0" fontId="0" fillId="0" borderId="0" xfId="86" applyFont="1">
      <alignment/>
      <protection/>
    </xf>
    <xf numFmtId="49" fontId="47" fillId="0" borderId="0" xfId="92" applyNumberFormat="1" applyFont="1" applyFill="1">
      <alignment/>
      <protection/>
    </xf>
    <xf numFmtId="0" fontId="47" fillId="0" borderId="18" xfId="90" applyFont="1" applyFill="1" applyBorder="1">
      <alignment/>
      <protection/>
    </xf>
    <xf numFmtId="0" fontId="47" fillId="0" borderId="0" xfId="92" applyFont="1" applyFill="1" applyAlignment="1">
      <alignment vertical="center"/>
      <protection/>
    </xf>
    <xf numFmtId="0" fontId="47" fillId="0" borderId="18" xfId="92" applyFont="1" applyFill="1" applyBorder="1" applyAlignment="1">
      <alignment horizontal="right"/>
      <protection/>
    </xf>
    <xf numFmtId="0" fontId="47" fillId="0" borderId="0" xfId="89" applyFont="1" applyFill="1" applyAlignment="1">
      <alignment vertical="center"/>
      <protection/>
    </xf>
    <xf numFmtId="0" fontId="47" fillId="0" borderId="0" xfId="90" applyFont="1" applyFill="1" applyAlignment="1">
      <alignment vertical="center"/>
      <protection/>
    </xf>
    <xf numFmtId="0" fontId="46" fillId="0" borderId="0" xfId="92" applyFont="1" applyFill="1" applyAlignment="1">
      <alignment vertical="center"/>
      <protection/>
    </xf>
    <xf numFmtId="0" fontId="49" fillId="0" borderId="0" xfId="91" applyFont="1" applyFill="1" applyBorder="1" applyAlignment="1">
      <alignment vertical="center"/>
      <protection/>
    </xf>
    <xf numFmtId="0" fontId="50" fillId="0" borderId="0" xfId="92" applyFont="1" applyFill="1" applyBorder="1" applyAlignment="1">
      <alignment vertical="center"/>
      <protection/>
    </xf>
    <xf numFmtId="0" fontId="47" fillId="0" borderId="0" xfId="91" applyFont="1" applyFill="1" applyAlignment="1">
      <alignment vertical="center"/>
      <protection/>
    </xf>
    <xf numFmtId="0" fontId="0" fillId="0" borderId="0" xfId="91" applyFont="1" applyFill="1" applyAlignment="1">
      <alignment vertical="center"/>
      <protection/>
    </xf>
    <xf numFmtId="0" fontId="47" fillId="0" borderId="0" xfId="0" applyFont="1" applyFill="1" applyAlignment="1">
      <alignment vertical="center"/>
    </xf>
    <xf numFmtId="0" fontId="0" fillId="0" borderId="0" xfId="92" applyFont="1" applyFill="1">
      <alignment/>
      <protection/>
    </xf>
    <xf numFmtId="0" fontId="47" fillId="0" borderId="0" xfId="0" applyFont="1" applyAlignment="1">
      <alignment vertical="center"/>
    </xf>
    <xf numFmtId="0" fontId="0" fillId="0" borderId="0" xfId="95" applyFont="1" applyFill="1">
      <alignment/>
      <protection/>
    </xf>
    <xf numFmtId="0" fontId="41" fillId="0" borderId="0" xfId="95" applyFont="1" applyFill="1">
      <alignment/>
      <protection/>
    </xf>
    <xf numFmtId="0" fontId="0" fillId="0" borderId="0" xfId="95" applyFont="1" applyFill="1" applyBorder="1">
      <alignment/>
      <protection/>
    </xf>
    <xf numFmtId="0" fontId="41" fillId="0" borderId="0" xfId="95" applyFont="1" applyFill="1" applyAlignment="1">
      <alignment horizontal="left"/>
      <protection/>
    </xf>
    <xf numFmtId="0" fontId="41" fillId="0" borderId="0" xfId="94" applyFont="1" applyFill="1" applyBorder="1" applyAlignment="1">
      <alignment horizontal="left"/>
      <protection/>
    </xf>
    <xf numFmtId="0" fontId="41" fillId="0" borderId="0" xfId="95" applyFont="1" applyFill="1" applyBorder="1" applyAlignment="1">
      <alignment horizontal="right"/>
      <protection/>
    </xf>
    <xf numFmtId="0" fontId="41" fillId="0" borderId="0" xfId="95" applyFont="1" applyFill="1" applyBorder="1" applyAlignment="1">
      <alignment horizontal="right" indent="3"/>
      <protection/>
    </xf>
    <xf numFmtId="164" fontId="0" fillId="0" borderId="0" xfId="95" applyNumberFormat="1" applyFont="1" applyFill="1" applyBorder="1" applyAlignment="1">
      <alignment/>
      <protection/>
    </xf>
    <xf numFmtId="164" fontId="0" fillId="0" borderId="0" xfId="95" applyNumberFormat="1" applyFont="1" applyFill="1" applyBorder="1" applyAlignment="1">
      <alignment horizontal="right" indent="3"/>
      <protection/>
    </xf>
    <xf numFmtId="164" fontId="0" fillId="0" borderId="0" xfId="95" applyNumberFormat="1" applyFont="1" applyFill="1" applyAlignment="1">
      <alignment horizontal="right" indent="3"/>
      <protection/>
    </xf>
    <xf numFmtId="0" fontId="0" fillId="0" borderId="0" xfId="85" applyNumberFormat="1" applyFont="1" applyFill="1" applyBorder="1" applyAlignment="1">
      <alignment/>
    </xf>
    <xf numFmtId="164" fontId="0" fillId="0" borderId="0" xfId="95" applyNumberFormat="1" applyFont="1" applyFill="1" applyAlignment="1">
      <alignment/>
      <protection/>
    </xf>
    <xf numFmtId="0" fontId="41" fillId="0" borderId="0" xfId="85" applyNumberFormat="1" applyFont="1" applyFill="1" applyBorder="1" applyAlignment="1">
      <alignment/>
    </xf>
    <xf numFmtId="0" fontId="46" fillId="0" borderId="0" xfId="95" applyFont="1" applyFill="1">
      <alignment/>
      <protection/>
    </xf>
    <xf numFmtId="0" fontId="41" fillId="0" borderId="0" xfId="88" applyFont="1" applyFill="1" applyAlignment="1">
      <alignment vertical="center"/>
      <protection/>
    </xf>
    <xf numFmtId="0" fontId="0" fillId="0" borderId="0" xfId="88" applyFont="1" applyFill="1" applyAlignment="1">
      <alignment vertical="center"/>
      <protection/>
    </xf>
    <xf numFmtId="0" fontId="47" fillId="0" borderId="0" xfId="95" applyFont="1" applyFill="1">
      <alignment/>
      <protection/>
    </xf>
    <xf numFmtId="164" fontId="0" fillId="0" borderId="0" xfId="95" applyNumberFormat="1" applyFont="1" applyFill="1" applyBorder="1">
      <alignment/>
      <protection/>
    </xf>
    <xf numFmtId="0" fontId="47" fillId="0" borderId="0" xfId="95" applyFont="1" applyFill="1" applyAlignment="1">
      <alignment horizontal="right"/>
      <protection/>
    </xf>
    <xf numFmtId="164" fontId="0" fillId="0" borderId="0" xfId="95" applyNumberFormat="1" applyFont="1" applyFill="1">
      <alignment/>
      <protection/>
    </xf>
    <xf numFmtId="0" fontId="0" fillId="0" borderId="0" xfId="88" applyFont="1" applyFill="1">
      <alignment/>
      <protection/>
    </xf>
    <xf numFmtId="0" fontId="42" fillId="0" borderId="0" xfId="88" applyFont="1" applyFill="1">
      <alignment/>
      <protection/>
    </xf>
    <xf numFmtId="0" fontId="42" fillId="0" borderId="0" xfId="95" applyFont="1" applyFill="1">
      <alignment/>
      <protection/>
    </xf>
    <xf numFmtId="0" fontId="41" fillId="0" borderId="0" xfId="95" applyFont="1" applyFill="1" applyBorder="1" applyAlignment="1">
      <alignment horizontal="left"/>
      <protection/>
    </xf>
    <xf numFmtId="0" fontId="0" fillId="0" borderId="0" xfId="95" applyFont="1" applyFill="1" applyAlignment="1">
      <alignment horizontal="left"/>
      <protection/>
    </xf>
    <xf numFmtId="0" fontId="51" fillId="0" borderId="0" xfId="95" applyFont="1" applyFill="1" applyBorder="1">
      <alignment/>
      <protection/>
    </xf>
    <xf numFmtId="0" fontId="46" fillId="0" borderId="0" xfId="95" applyFont="1" applyFill="1" applyAlignment="1">
      <alignment horizontal="left"/>
      <protection/>
    </xf>
    <xf numFmtId="0" fontId="46" fillId="0" borderId="0" xfId="95" applyFont="1" applyFill="1" applyBorder="1" applyAlignment="1">
      <alignment horizontal="left"/>
      <protection/>
    </xf>
    <xf numFmtId="164" fontId="0" fillId="0" borderId="0" xfId="95" applyNumberFormat="1" applyFont="1" applyFill="1" applyBorder="1" applyAlignment="1">
      <alignment horizontal="left" indent="3"/>
      <protection/>
    </xf>
    <xf numFmtId="0" fontId="41" fillId="0" borderId="0" xfId="0" applyFont="1" applyAlignment="1">
      <alignment vertical="center"/>
    </xf>
    <xf numFmtId="0" fontId="52" fillId="0" borderId="0" xfId="0" applyFont="1" applyFill="1" applyBorder="1" applyAlignment="1">
      <alignment vertical="center"/>
    </xf>
    <xf numFmtId="165" fontId="52" fillId="0" borderId="0" xfId="0" applyNumberFormat="1" applyFont="1" applyFill="1" applyBorder="1" applyAlignment="1">
      <alignment horizontal="right" vertical="center"/>
    </xf>
    <xf numFmtId="0" fontId="52" fillId="0" borderId="0" xfId="0" applyFont="1" applyFill="1" applyBorder="1" applyAlignment="1">
      <alignment vertical="center"/>
    </xf>
    <xf numFmtId="0" fontId="0" fillId="0" borderId="0" xfId="0" applyFont="1" applyFill="1" applyBorder="1" applyAlignment="1">
      <alignment vertical="center"/>
    </xf>
    <xf numFmtId="1" fontId="41" fillId="0" borderId="0" xfId="85" applyNumberFormat="1" applyFont="1" applyFill="1" applyBorder="1" applyAlignment="1">
      <alignment horizontal="left"/>
    </xf>
    <xf numFmtId="164" fontId="0" fillId="0" borderId="0" xfId="85" applyNumberFormat="1" applyFont="1" applyFill="1" applyBorder="1" applyAlignment="1">
      <alignment/>
    </xf>
    <xf numFmtId="1" fontId="0" fillId="0" borderId="0" xfId="85" applyNumberFormat="1" applyFont="1" applyFill="1" applyBorder="1" applyAlignment="1">
      <alignment/>
    </xf>
    <xf numFmtId="164" fontId="41" fillId="0" borderId="0" xfId="90" applyNumberFormat="1" applyFont="1" applyFill="1" applyAlignment="1">
      <alignment vertical="center"/>
      <protection/>
    </xf>
    <xf numFmtId="0" fontId="0" fillId="0" borderId="0" xfId="90" applyFont="1" applyFill="1" applyAlignment="1">
      <alignment vertical="center"/>
      <protection/>
    </xf>
    <xf numFmtId="0" fontId="46" fillId="0" borderId="0" xfId="85" applyNumberFormat="1" applyFont="1" applyFill="1" applyBorder="1" applyAlignment="1">
      <alignment/>
    </xf>
    <xf numFmtId="0" fontId="47" fillId="0" borderId="0" xfId="85" applyNumberFormat="1" applyFont="1" applyFill="1" applyBorder="1" applyAlignment="1">
      <alignment/>
    </xf>
    <xf numFmtId="164" fontId="41" fillId="0" borderId="0" xfId="85" applyNumberFormat="1" applyFont="1" applyFill="1" applyBorder="1" applyAlignment="1">
      <alignment/>
    </xf>
    <xf numFmtId="0" fontId="41" fillId="0" borderId="0" xfId="89" applyFont="1" applyFill="1" applyAlignment="1">
      <alignment horizontal="left" vertical="center"/>
      <protection/>
    </xf>
    <xf numFmtId="0" fontId="0" fillId="0" borderId="0" xfId="87" applyNumberFormat="1" applyFont="1" applyFill="1" applyBorder="1" applyAlignment="1">
      <alignment/>
    </xf>
    <xf numFmtId="164" fontId="0" fillId="0" borderId="0" xfId="87" applyNumberFormat="1" applyFont="1" applyFill="1" applyBorder="1" applyAlignment="1">
      <alignment horizontal="left"/>
    </xf>
    <xf numFmtId="0" fontId="0" fillId="0" borderId="0" xfId="0" applyFont="1" applyBorder="1" applyAlignment="1">
      <alignment vertical="center"/>
    </xf>
    <xf numFmtId="0" fontId="0" fillId="0" borderId="0" xfId="0" applyNumberFormat="1" applyFont="1" applyBorder="1" applyAlignment="1">
      <alignment vertical="center"/>
    </xf>
    <xf numFmtId="164" fontId="0" fillId="0" borderId="0" xfId="85" applyNumberFormat="1" applyFont="1" applyFill="1" applyBorder="1" applyAlignment="1">
      <alignment horizontal="right"/>
    </xf>
    <xf numFmtId="0" fontId="51" fillId="0" borderId="0" xfId="85" applyNumberFormat="1" applyFont="1" applyFill="1" applyBorder="1" applyAlignment="1">
      <alignment/>
    </xf>
    <xf numFmtId="0" fontId="0" fillId="0" borderId="0" xfId="85" applyFont="1" applyFill="1" applyBorder="1"/>
    <xf numFmtId="0" fontId="41" fillId="0" borderId="0" xfId="85" applyFont="1" applyBorder="1"/>
    <xf numFmtId="165" fontId="0" fillId="0" borderId="0" xfId="85" applyNumberFormat="1" applyFont="1" applyFill="1" applyBorder="1" applyAlignment="1">
      <alignment/>
    </xf>
    <xf numFmtId="0" fontId="0" fillId="0" borderId="0" xfId="86" applyFont="1" applyFill="1">
      <alignment/>
      <protection/>
    </xf>
    <xf numFmtId="3" fontId="0" fillId="0" borderId="0" xfId="85" applyNumberFormat="1" applyFont="1" applyFill="1" applyBorder="1" applyAlignment="1">
      <alignment/>
    </xf>
    <xf numFmtId="0" fontId="41" fillId="0" borderId="0" xfId="92" applyFont="1" applyFill="1" applyBorder="1" applyAlignment="1">
      <alignment vertical="center"/>
      <protection/>
    </xf>
    <xf numFmtId="0" fontId="0" fillId="0" borderId="0" xfId="90" applyFont="1" applyFill="1" applyBorder="1">
      <alignment/>
      <protection/>
    </xf>
    <xf numFmtId="0" fontId="0" fillId="0" borderId="0" xfId="92" applyFont="1" applyFill="1" applyBorder="1" applyAlignment="1">
      <alignment vertical="center"/>
      <protection/>
    </xf>
    <xf numFmtId="0" fontId="42" fillId="0" borderId="0" xfId="85" applyNumberFormat="1" applyFont="1" applyFill="1" applyBorder="1" applyAlignment="1">
      <alignment/>
    </xf>
    <xf numFmtId="0" fontId="0" fillId="0" borderId="0" xfId="85" applyFont="1" applyBorder="1"/>
    <xf numFmtId="0" fontId="53" fillId="0" borderId="0" xfId="85" applyNumberFormat="1" applyFont="1" applyFill="1" applyBorder="1" applyAlignment="1">
      <alignment/>
    </xf>
    <xf numFmtId="0" fontId="47" fillId="0" borderId="0" xfId="92" applyFont="1" applyFill="1" applyBorder="1" applyAlignment="1">
      <alignment vertical="center"/>
      <protection/>
    </xf>
    <xf numFmtId="0" fontId="54" fillId="0" borderId="0" xfId="85" applyNumberFormat="1" applyFont="1" applyFill="1" applyBorder="1" applyAlignment="1">
      <alignment/>
    </xf>
    <xf numFmtId="164" fontId="0" fillId="0" borderId="0" xfId="90" applyNumberFormat="1" applyFont="1" applyFill="1" applyAlignment="1">
      <alignment horizontal="right"/>
      <protection/>
    </xf>
    <xf numFmtId="0" fontId="51" fillId="0" borderId="0" xfId="90" applyFont="1" applyFill="1">
      <alignment/>
      <protection/>
    </xf>
    <xf numFmtId="164" fontId="0" fillId="0" borderId="0" xfId="90" applyNumberFormat="1" applyFont="1" applyFill="1">
      <alignment/>
      <protection/>
    </xf>
    <xf numFmtId="0" fontId="55" fillId="0" borderId="0" xfId="90" applyFont="1" applyFill="1">
      <alignment/>
      <protection/>
    </xf>
    <xf numFmtId="49" fontId="47" fillId="0" borderId="0" xfId="92" applyNumberFormat="1" applyFont="1" applyFill="1" quotePrefix="1">
      <alignment/>
      <protection/>
    </xf>
    <xf numFmtId="0" fontId="47" fillId="0" borderId="0" xfId="0" applyFont="1" applyAlignment="1" quotePrefix="1">
      <alignment vertical="center"/>
    </xf>
    <xf numFmtId="3" fontId="0" fillId="0" borderId="0" xfId="90" applyNumberFormat="1" applyFont="1" applyFill="1" applyAlignment="1">
      <alignment horizontal="left"/>
      <protection/>
    </xf>
    <xf numFmtId="0" fontId="47" fillId="0" borderId="0" xfId="90" applyFont="1" applyFill="1" applyAlignment="1">
      <alignment horizontal="right"/>
      <protection/>
    </xf>
    <xf numFmtId="0" fontId="0" fillId="0" borderId="0" xfId="95" applyFont="1" applyFill="1" applyBorder="1">
      <alignment/>
      <protection/>
    </xf>
    <xf numFmtId="0" fontId="56" fillId="0" borderId="0" xfId="95" applyFont="1" applyFill="1" applyAlignment="1">
      <alignment horizontal="left"/>
      <protection/>
    </xf>
    <xf numFmtId="0" fontId="56" fillId="0" borderId="0" xfId="85" applyNumberFormat="1" applyFont="1" applyFill="1" applyBorder="1" applyAlignment="1">
      <alignment horizontal="left"/>
    </xf>
    <xf numFmtId="0" fontId="56" fillId="0" borderId="0" xfId="93" applyFont="1" applyFill="1" applyAlignment="1">
      <alignment horizontal="left"/>
      <protection/>
    </xf>
    <xf numFmtId="0" fontId="56" fillId="0" borderId="0" xfId="90" applyFont="1" applyFill="1" applyAlignment="1">
      <alignment horizontal="left"/>
      <protection/>
    </xf>
    <xf numFmtId="0" fontId="56" fillId="0" borderId="0" xfId="0" applyFont="1" applyFill="1" applyAlignment="1">
      <alignment horizontal="left" vertical="center"/>
    </xf>
    <xf numFmtId="0" fontId="59" fillId="0" borderId="0" xfId="91" applyFont="1" applyFill="1" applyBorder="1" applyAlignment="1">
      <alignment vertical="center"/>
      <protection/>
    </xf>
    <xf numFmtId="0" fontId="0" fillId="0" borderId="0" xfId="85" applyNumberFormat="1" applyFont="1" applyFill="1" applyBorder="1" applyAlignment="1">
      <alignment/>
    </xf>
    <xf numFmtId="4" fontId="0" fillId="0" borderId="0" xfId="85" applyNumberFormat="1" applyFont="1" applyFill="1" applyBorder="1" applyAlignment="1">
      <alignment/>
    </xf>
    <xf numFmtId="4" fontId="0" fillId="0" borderId="0" xfId="85" applyNumberFormat="1" applyFont="1" applyFill="1" applyBorder="1" applyAlignment="1">
      <alignment horizontal="right"/>
    </xf>
    <xf numFmtId="0" fontId="60" fillId="0" borderId="0" xfId="85" applyFont="1" applyFill="1" applyBorder="1"/>
    <xf numFmtId="0" fontId="0" fillId="0" borderId="0" xfId="90" applyFont="1" applyFill="1">
      <alignment/>
      <protection/>
    </xf>
    <xf numFmtId="0" fontId="0" fillId="0" borderId="0" xfId="0" applyFont="1" applyFill="1" applyAlignment="1">
      <alignment vertical="center"/>
    </xf>
    <xf numFmtId="0" fontId="41" fillId="0" borderId="0" xfId="0" applyFont="1" applyFill="1" applyBorder="1" applyAlignment="1">
      <alignment/>
    </xf>
    <xf numFmtId="0" fontId="0" fillId="0" borderId="0" xfId="92" applyFont="1" applyFill="1" applyAlignment="1">
      <alignment vertical="center"/>
      <protection/>
    </xf>
    <xf numFmtId="0" fontId="41" fillId="0" borderId="0" xfId="92" applyFont="1" applyFill="1" applyAlignment="1">
      <alignment vertical="center"/>
      <protection/>
    </xf>
    <xf numFmtId="0" fontId="44" fillId="0" borderId="0" xfId="90" applyFont="1" applyFill="1">
      <alignment/>
      <protection/>
    </xf>
    <xf numFmtId="0" fontId="44" fillId="0" borderId="0" xfId="95" applyFont="1" applyFill="1">
      <alignment/>
      <protection/>
    </xf>
    <xf numFmtId="164" fontId="44" fillId="0" borderId="0" xfId="95" applyNumberFormat="1" applyFont="1" applyFill="1" applyBorder="1">
      <alignment/>
      <protection/>
    </xf>
    <xf numFmtId="164" fontId="44" fillId="0" borderId="0" xfId="95" applyNumberFormat="1" applyFont="1" applyFill="1">
      <alignment/>
      <protection/>
    </xf>
    <xf numFmtId="0" fontId="44" fillId="0" borderId="0" xfId="0" applyFont="1" applyAlignment="1">
      <alignment wrapText="1"/>
    </xf>
    <xf numFmtId="0" fontId="44" fillId="0" borderId="0" xfId="85" applyNumberFormat="1" applyFont="1" applyFill="1" applyBorder="1" applyAlignment="1">
      <alignment/>
    </xf>
    <xf numFmtId="0" fontId="46" fillId="0" borderId="0" xfId="85" applyNumberFormat="1" applyFont="1" applyFill="1" applyBorder="1" applyAlignment="1">
      <alignment horizontal="right" wrapText="1"/>
    </xf>
    <xf numFmtId="0" fontId="44" fillId="0" borderId="0" xfId="92" applyFont="1" applyFill="1" applyAlignment="1">
      <alignment vertical="center"/>
      <protection/>
    </xf>
    <xf numFmtId="0" fontId="1" fillId="32" borderId="0" xfId="0" applyNumberFormat="1" applyFont="1" applyFill="1" applyBorder="1" applyAlignment="1">
      <alignment/>
    </xf>
    <xf numFmtId="0" fontId="44" fillId="0" borderId="0" xfId="92" applyFont="1" applyFill="1">
      <alignment/>
      <protection/>
    </xf>
    <xf numFmtId="0" fontId="0" fillId="0" borderId="0" xfId="89" applyFont="1" applyFill="1" applyAlignment="1">
      <alignment vertical="center" wrapText="1"/>
      <protection/>
    </xf>
    <xf numFmtId="0" fontId="44" fillId="0" borderId="0" xfId="89" applyFont="1" applyFill="1" applyAlignment="1">
      <alignment vertical="center"/>
      <protection/>
    </xf>
    <xf numFmtId="0" fontId="51" fillId="0" borderId="0" xfId="113" applyFont="1" applyFill="1"/>
    <xf numFmtId="0" fontId="0" fillId="0" borderId="0" xfId="113" applyFont="1" applyFill="1"/>
    <xf numFmtId="0" fontId="0" fillId="0" borderId="0" xfId="0" applyFont="1" applyAlignment="1">
      <alignment vertical="center"/>
    </xf>
    <xf numFmtId="0" fontId="0" fillId="0" borderId="0" xfId="113" applyFont="1" applyFill="1" applyAlignment="1">
      <alignment horizontal="right" vertical="center"/>
    </xf>
    <xf numFmtId="0" fontId="0" fillId="32" borderId="0" xfId="113" applyFont="1" applyFill="1" applyBorder="1"/>
    <xf numFmtId="0" fontId="0" fillId="0" borderId="0" xfId="113" applyFont="1" applyFill="1" applyBorder="1"/>
    <xf numFmtId="0" fontId="43" fillId="0" borderId="0" xfId="0" applyFont="1" applyFill="1" applyBorder="1" applyAlignment="1">
      <alignment horizontal="left" vertical="center"/>
    </xf>
    <xf numFmtId="0" fontId="47" fillId="0" borderId="0" xfId="113" applyFont="1" applyFill="1" applyBorder="1"/>
    <xf numFmtId="0" fontId="0" fillId="32" borderId="0" xfId="113" applyFont="1" applyFill="1" applyBorder="1"/>
    <xf numFmtId="1" fontId="0" fillId="0" borderId="0" xfId="90" applyNumberFormat="1" applyFont="1" applyFill="1" applyAlignment="1">
      <alignment horizontal="right"/>
      <protection/>
    </xf>
    <xf numFmtId="1" fontId="0" fillId="0" borderId="0" xfId="90" applyNumberFormat="1" applyFont="1" applyFill="1">
      <alignment/>
      <protection/>
    </xf>
    <xf numFmtId="0" fontId="62" fillId="0" borderId="0" xfId="90" applyFont="1" applyFill="1" applyAlignment="1">
      <alignment horizontal="left"/>
      <protection/>
    </xf>
    <xf numFmtId="0" fontId="58" fillId="0" borderId="0" xfId="90" applyFont="1" applyFill="1" applyAlignment="1">
      <alignment vertical="center"/>
      <protection/>
    </xf>
    <xf numFmtId="3" fontId="0" fillId="0" borderId="0" xfId="90" applyNumberFormat="1" applyFont="1" applyFill="1" applyAlignment="1">
      <alignment horizontal="right"/>
      <protection/>
    </xf>
    <xf numFmtId="164" fontId="0" fillId="0" borderId="0" xfId="90" applyNumberFormat="1" applyFont="1" applyFill="1">
      <alignment/>
      <protection/>
    </xf>
    <xf numFmtId="164" fontId="0" fillId="0" borderId="0" xfId="90" applyNumberFormat="1" applyFont="1" applyFill="1" applyAlignment="1">
      <alignment horizontal="right"/>
      <protection/>
    </xf>
    <xf numFmtId="3" fontId="1" fillId="32" borderId="0" xfId="0" applyNumberFormat="1" applyFont="1" applyFill="1" applyBorder="1" applyAlignment="1">
      <alignment horizontal="right"/>
    </xf>
    <xf numFmtId="0" fontId="58" fillId="0" borderId="0" xfId="84" applyFont="1" applyFill="1">
      <alignment/>
      <protection/>
    </xf>
    <xf numFmtId="3" fontId="1" fillId="0" borderId="0" xfId="0" applyNumberFormat="1" applyFont="1" applyFill="1" applyBorder="1" applyAlignment="1">
      <alignment horizontal="right"/>
    </xf>
    <xf numFmtId="0" fontId="0" fillId="0" borderId="0" xfId="85" applyFont="1" applyFill="1" applyBorder="1" applyAlignment="1">
      <alignment horizontal="right"/>
    </xf>
    <xf numFmtId="0" fontId="0" fillId="0" borderId="0" xfId="85" applyNumberFormat="1" applyFont="1" applyFill="1" applyBorder="1" applyAlignment="1">
      <alignment horizontal="right"/>
    </xf>
    <xf numFmtId="0" fontId="44" fillId="0" borderId="0" xfId="113" applyFont="1" applyFill="1"/>
    <xf numFmtId="2" fontId="0" fillId="0" borderId="0" xfId="113" applyNumberFormat="1" applyFont="1" applyFill="1"/>
    <xf numFmtId="0" fontId="41" fillId="0" borderId="0" xfId="113" applyFont="1" applyFill="1" applyBorder="1" applyAlignment="1">
      <alignment wrapText="1"/>
    </xf>
    <xf numFmtId="2" fontId="58" fillId="0" borderId="0" xfId="113" applyNumberFormat="1" applyFont="1" applyFill="1" applyBorder="1" applyAlignment="1">
      <alignment horizontal="right" vertical="center" wrapText="1"/>
    </xf>
    <xf numFmtId="2" fontId="58" fillId="0" borderId="0" xfId="0" applyNumberFormat="1" applyFont="1" applyFill="1" applyAlignment="1">
      <alignment horizontal="right" vertical="center" wrapText="1"/>
    </xf>
    <xf numFmtId="2" fontId="58" fillId="0" borderId="0" xfId="113" applyNumberFormat="1" applyFont="1" applyFill="1" applyAlignment="1">
      <alignment horizontal="right" vertical="center" wrapText="1"/>
    </xf>
    <xf numFmtId="0" fontId="47" fillId="0" borderId="0" xfId="0" applyFont="1" applyFill="1" applyBorder="1" applyAlignment="1">
      <alignment horizontal="right" vertical="center"/>
    </xf>
    <xf numFmtId="0" fontId="47" fillId="0" borderId="0" xfId="0" applyFont="1" applyFill="1" applyAlignment="1">
      <alignment horizontal="right" vertical="center"/>
    </xf>
    <xf numFmtId="0" fontId="41" fillId="0" borderId="0" xfId="113" applyFont="1" applyFill="1" applyBorder="1" applyAlignment="1">
      <alignment horizontal="left" vertical="center" wrapText="1"/>
    </xf>
    <xf numFmtId="0" fontId="44" fillId="0" borderId="0" xfId="113" applyFont="1" applyFill="1" applyAlignment="1">
      <alignment horizontal="left" vertical="center"/>
    </xf>
    <xf numFmtId="0" fontId="0" fillId="0" borderId="0" xfId="113" applyFont="1" applyFill="1" applyBorder="1" applyAlignment="1">
      <alignment horizontal="left"/>
    </xf>
    <xf numFmtId="164" fontId="0" fillId="0" borderId="0" xfId="113" applyNumberFormat="1" applyFont="1" applyFill="1"/>
    <xf numFmtId="164" fontId="0" fillId="0" borderId="0" xfId="0" applyNumberFormat="1" applyFont="1" applyAlignment="1">
      <alignment vertical="center"/>
    </xf>
    <xf numFmtId="3" fontId="0" fillId="0" borderId="0" xfId="113" applyNumberFormat="1" applyFont="1" applyFill="1"/>
    <xf numFmtId="165" fontId="0" fillId="0" borderId="0" xfId="0" applyNumberFormat="1" applyAlignment="1">
      <alignment/>
    </xf>
    <xf numFmtId="165" fontId="0" fillId="0" borderId="0" xfId="113" applyNumberFormat="1" applyFont="1" applyFill="1"/>
    <xf numFmtId="165" fontId="0" fillId="0" borderId="0" xfId="0" applyNumberFormat="1" applyFont="1" applyAlignment="1">
      <alignment vertical="center"/>
    </xf>
    <xf numFmtId="164" fontId="0" fillId="0" borderId="0" xfId="90" applyNumberFormat="1" applyFont="1" applyFill="1" applyAlignment="1">
      <alignment horizontal="left"/>
      <protection/>
    </xf>
    <xf numFmtId="1" fontId="0" fillId="0" borderId="0" xfId="89" applyNumberFormat="1" applyFont="1" applyFill="1" applyAlignment="1">
      <alignment vertical="center"/>
      <protection/>
    </xf>
    <xf numFmtId="0" fontId="0" fillId="0" borderId="0" xfId="89" applyFont="1" applyFill="1" applyAlignment="1">
      <alignment vertical="center"/>
      <protection/>
    </xf>
    <xf numFmtId="49" fontId="0" fillId="0" borderId="0" xfId="92" applyNumberFormat="1" applyFont="1" applyFill="1">
      <alignment/>
      <protection/>
    </xf>
    <xf numFmtId="49" fontId="0" fillId="0" borderId="0" xfId="92" applyNumberFormat="1" applyFont="1" applyFill="1" quotePrefix="1">
      <alignment/>
      <protection/>
    </xf>
    <xf numFmtId="164" fontId="0" fillId="0" borderId="0" xfId="91" applyNumberFormat="1" applyFont="1" applyFill="1" applyAlignment="1">
      <alignment horizontal="right"/>
      <protection/>
    </xf>
    <xf numFmtId="0" fontId="0" fillId="0" borderId="0" xfId="84" applyFont="1" applyFill="1">
      <alignment/>
      <protection/>
    </xf>
    <xf numFmtId="0" fontId="0" fillId="0" borderId="18" xfId="92" applyFont="1" applyFill="1" applyBorder="1" applyAlignment="1">
      <alignment horizontal="right"/>
      <protection/>
    </xf>
    <xf numFmtId="1" fontId="41" fillId="0" borderId="0" xfId="90" applyNumberFormat="1" applyFont="1" applyFill="1" applyBorder="1" applyAlignment="1">
      <alignment horizontal="right"/>
      <protection/>
    </xf>
    <xf numFmtId="1" fontId="47" fillId="0" borderId="0" xfId="90" applyNumberFormat="1" applyFont="1" applyFill="1">
      <alignment/>
      <protection/>
    </xf>
    <xf numFmtId="1" fontId="41" fillId="0" borderId="0" xfId="86" applyNumberFormat="1" applyFont="1" applyFill="1">
      <alignment/>
      <protection/>
    </xf>
    <xf numFmtId="1" fontId="0" fillId="0" borderId="0" xfId="86" applyNumberFormat="1" applyFont="1">
      <alignment/>
      <protection/>
    </xf>
    <xf numFmtId="1" fontId="47" fillId="0" borderId="0" xfId="90" applyNumberFormat="1" applyFont="1" applyFill="1" applyAlignment="1">
      <alignment horizontal="right"/>
      <protection/>
    </xf>
    <xf numFmtId="0" fontId="0" fillId="0" borderId="0" xfId="0" applyAlignment="1">
      <alignment/>
    </xf>
    <xf numFmtId="1" fontId="0" fillId="0" borderId="0" xfId="0" applyNumberFormat="1" applyAlignment="1">
      <alignment/>
    </xf>
    <xf numFmtId="0" fontId="0" fillId="0" borderId="0" xfId="88" applyFont="1" applyFill="1">
      <alignment/>
      <protection/>
    </xf>
    <xf numFmtId="0" fontId="0" fillId="0" borderId="0" xfId="95" applyFont="1" applyFill="1">
      <alignment/>
      <protection/>
    </xf>
    <xf numFmtId="164" fontId="0" fillId="0" borderId="0" xfId="95" applyNumberFormat="1" applyFont="1" applyFill="1">
      <alignment/>
      <protection/>
    </xf>
    <xf numFmtId="0" fontId="0" fillId="0" borderId="0" xfId="95" applyFont="1" applyFill="1" applyAlignment="1">
      <alignment horizontal="right"/>
      <protection/>
    </xf>
    <xf numFmtId="0" fontId="0" fillId="0" borderId="0" xfId="113" applyFont="1" applyFill="1"/>
    <xf numFmtId="0" fontId="0" fillId="0" borderId="0" xfId="113" applyFont="1" applyFill="1" applyAlignment="1">
      <alignment horizontal="right"/>
    </xf>
    <xf numFmtId="0" fontId="0" fillId="0" borderId="0" xfId="0" applyFont="1" applyAlignment="1">
      <alignment horizontal="right" vertical="center"/>
    </xf>
    <xf numFmtId="0" fontId="0" fillId="0" borderId="18" xfId="0" applyFont="1" applyFill="1" applyBorder="1" applyAlignment="1">
      <alignment vertical="center"/>
    </xf>
    <xf numFmtId="3" fontId="0" fillId="32" borderId="0" xfId="0" applyNumberFormat="1" applyFont="1" applyFill="1" applyBorder="1" applyAlignment="1">
      <alignment horizontal="right"/>
    </xf>
    <xf numFmtId="0" fontId="0" fillId="32" borderId="0" xfId="0" applyNumberFormat="1" applyFont="1" applyFill="1" applyBorder="1" applyAlignment="1">
      <alignment/>
    </xf>
    <xf numFmtId="3" fontId="0" fillId="0" borderId="0" xfId="0" applyNumberFormat="1" applyFont="1" applyFill="1" applyBorder="1" applyAlignment="1">
      <alignment horizontal="right"/>
    </xf>
    <xf numFmtId="1" fontId="0" fillId="0" borderId="0" xfId="90" applyNumberFormat="1" applyFont="1" applyFill="1" applyAlignment="1">
      <alignment horizontal="right"/>
      <protection/>
    </xf>
    <xf numFmtId="1" fontId="0" fillId="0" borderId="0" xfId="90" applyNumberFormat="1" applyFont="1" applyFill="1">
      <alignment/>
      <protection/>
    </xf>
    <xf numFmtId="0" fontId="0" fillId="0" borderId="0" xfId="85" applyNumberFormat="1" applyFont="1" applyFill="1" applyBorder="1" applyAlignment="1">
      <alignment horizontal="right"/>
    </xf>
    <xf numFmtId="0" fontId="41" fillId="0" borderId="0" xfId="85" applyFont="1" applyFill="1" applyBorder="1"/>
    <xf numFmtId="2" fontId="0" fillId="0" borderId="0" xfId="85" applyNumberFormat="1" applyFont="1" applyFill="1" applyBorder="1" applyAlignment="1">
      <alignment/>
    </xf>
    <xf numFmtId="2" fontId="41" fillId="0" borderId="0" xfId="85" applyNumberFormat="1" applyFont="1" applyFill="1" applyBorder="1"/>
    <xf numFmtId="0" fontId="0" fillId="0" borderId="0" xfId="93" applyFont="1" applyFill="1">
      <alignment/>
      <protection/>
    </xf>
    <xf numFmtId="3" fontId="0" fillId="0" borderId="0" xfId="89" applyNumberFormat="1" applyFont="1" applyFill="1" applyAlignment="1">
      <alignment vertical="center"/>
      <protection/>
    </xf>
    <xf numFmtId="0" fontId="44" fillId="0" borderId="0" xfId="89" applyFont="1" applyFill="1" applyAlignment="1">
      <alignment horizontal="left" vertical="center" wrapText="1"/>
      <protection/>
    </xf>
    <xf numFmtId="0" fontId="0" fillId="0" borderId="0" xfId="92" applyFont="1" applyFill="1">
      <alignment/>
      <protection/>
    </xf>
    <xf numFmtId="1" fontId="0" fillId="0" borderId="18" xfId="117" applyNumberFormat="1" applyFont="1" applyFill="1" applyBorder="1">
      <alignment/>
      <protection/>
    </xf>
    <xf numFmtId="0" fontId="0" fillId="0" borderId="18" xfId="92" applyFont="1" applyFill="1" applyBorder="1" applyAlignment="1">
      <alignment horizontal="right"/>
      <protection/>
    </xf>
    <xf numFmtId="3" fontId="0" fillId="0" borderId="0" xfId="92" applyNumberFormat="1" applyFont="1" applyFill="1">
      <alignment/>
      <protection/>
    </xf>
    <xf numFmtId="0" fontId="0" fillId="0" borderId="0" xfId="89" applyFont="1" applyFill="1" applyAlignment="1">
      <alignment horizontal="left" vertical="center" wrapText="1"/>
      <protection/>
    </xf>
    <xf numFmtId="0" fontId="47" fillId="0" borderId="0" xfId="0" applyFont="1" applyFill="1" applyAlignment="1">
      <alignment horizontal="left" vertical="center" wrapText="1"/>
    </xf>
    <xf numFmtId="164" fontId="0" fillId="0" borderId="0" xfId="95" applyNumberFormat="1" applyFont="1" applyFill="1" applyAlignment="1">
      <alignment horizontal="center"/>
      <protection/>
    </xf>
    <xf numFmtId="0" fontId="0" fillId="0" borderId="0" xfId="85" applyNumberFormat="1" applyFont="1" applyFill="1" applyBorder="1" applyAlignment="1">
      <alignment horizontal="left" wrapText="1"/>
    </xf>
  </cellXfs>
  <cellStyles count="120">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20% - Accent1" xfId="26"/>
    <cellStyle name="20% - Accent2" xfId="27"/>
    <cellStyle name="20% - Accent3" xfId="28"/>
    <cellStyle name="20% - Accent4" xfId="29"/>
    <cellStyle name="20% - Accent5" xfId="30"/>
    <cellStyle name="20% - Accent6" xfId="31"/>
    <cellStyle name="40 % - Accent1" xfId="32"/>
    <cellStyle name="40 % - Accent2" xfId="33"/>
    <cellStyle name="40 % - Accent3" xfId="34"/>
    <cellStyle name="40 % - Accent4" xfId="35"/>
    <cellStyle name="40 % - Accent5" xfId="36"/>
    <cellStyle name="40 % - Accent6" xfId="37"/>
    <cellStyle name="40% - Accent1" xfId="38"/>
    <cellStyle name="40% - Accent2" xfId="39"/>
    <cellStyle name="40% - Accent3" xfId="40"/>
    <cellStyle name="40% - Accent4" xfId="41"/>
    <cellStyle name="40% - Accent5" xfId="42"/>
    <cellStyle name="40% - Accent6" xfId="43"/>
    <cellStyle name="60 % - Accent1" xfId="44"/>
    <cellStyle name="60 % - Accent2" xfId="45"/>
    <cellStyle name="60 % - Accent3" xfId="46"/>
    <cellStyle name="60 % - Accent4" xfId="47"/>
    <cellStyle name="60 % - Accent5" xfId="48"/>
    <cellStyle name="60 % - Accent6" xfId="49"/>
    <cellStyle name="60% - Accent1" xfId="50"/>
    <cellStyle name="60% - Accent2" xfId="51"/>
    <cellStyle name="60% - Accent3" xfId="52"/>
    <cellStyle name="60% - Accent4" xfId="53"/>
    <cellStyle name="60% - Accent5" xfId="54"/>
    <cellStyle name="60% - Accent6" xfId="55"/>
    <cellStyle name="Accent1" xfId="56"/>
    <cellStyle name="Accent2" xfId="57"/>
    <cellStyle name="Accent3" xfId="58"/>
    <cellStyle name="Accent4" xfId="59"/>
    <cellStyle name="Accent5" xfId="60"/>
    <cellStyle name="Accent6" xfId="61"/>
    <cellStyle name="Avertissement" xfId="62"/>
    <cellStyle name="Bad" xfId="63"/>
    <cellStyle name="Calcul" xfId="64"/>
    <cellStyle name="Calculation" xfId="65"/>
    <cellStyle name="Cellule liée" xfId="66"/>
    <cellStyle name="Check Cell" xfId="67"/>
    <cellStyle name="Commentaire" xfId="68"/>
    <cellStyle name="Entrée" xfId="69"/>
    <cellStyle name="Explanatory Text" xfId="70"/>
    <cellStyle name="Good" xfId="71"/>
    <cellStyle name="Heading 1" xfId="72"/>
    <cellStyle name="Heading 2" xfId="73"/>
    <cellStyle name="Heading 3" xfId="74"/>
    <cellStyle name="Heading 4" xfId="75"/>
    <cellStyle name="Input" xfId="76"/>
    <cellStyle name="Insatisfaisant" xfId="77"/>
    <cellStyle name="Lien hypertexte" xfId="78"/>
    <cellStyle name="Lien hypertexte 2" xfId="79"/>
    <cellStyle name="Linked Cell" xfId="80"/>
    <cellStyle name="Neutral" xfId="81"/>
    <cellStyle name="Neutre" xfId="82"/>
    <cellStyle name="Normal 2" xfId="83"/>
    <cellStyle name="Normal_20100217 RY_CH01_2009-EN" xfId="84"/>
    <cellStyle name="Normal_2012.3572_src_EN_Chapter_12_European_cities" xfId="85"/>
    <cellStyle name="Normal_2012.3572_src_EN_Chapter_13_Coastal_regions" xfId="86"/>
    <cellStyle name="Normal_2012.3572_src_EN_Chapter_5_Labour_market" xfId="87"/>
    <cellStyle name="Normal_2012.3572_src_EN_Chapter_7_Tourism" xfId="88"/>
    <cellStyle name="Normal_Chapter_2_Labour_market_maps-CORR" xfId="89"/>
    <cellStyle name="Normal_Chapter_6_European cities_maps_renumbered-CORR" xfId="90"/>
    <cellStyle name="Normal_Chapter_7_GDP_maps-CORR" xfId="91"/>
    <cellStyle name="Normal_Maps YB2010 Chapter 4 GDP_corr" xfId="92"/>
    <cellStyle name="Normal_REGIONS 2010 - graphs &amp; tables - ch.6 EN FR DE - v.25FEB10" xfId="93"/>
    <cellStyle name="Normal_Sheet1" xfId="94"/>
    <cellStyle name="Normal_Yearbook 2010 Ch 11 graphs_30032010" xfId="95"/>
    <cellStyle name="Note" xfId="96"/>
    <cellStyle name="Output" xfId="97"/>
    <cellStyle name="Satisfaisant" xfId="98"/>
    <cellStyle name="Sortie" xfId="99"/>
    <cellStyle name="Style 1" xfId="100"/>
    <cellStyle name="Texte explicatif" xfId="101"/>
    <cellStyle name="Title" xfId="102"/>
    <cellStyle name="Titre" xfId="103"/>
    <cellStyle name="Titre 1" xfId="104"/>
    <cellStyle name="Titre 2" xfId="105"/>
    <cellStyle name="Titre 3" xfId="106"/>
    <cellStyle name="Titre 4" xfId="107"/>
    <cellStyle name="Total" xfId="108"/>
    <cellStyle name="Vérification" xfId="109"/>
    <cellStyle name="Warning Text" xfId="110"/>
    <cellStyle name="Lien hypertexte_Fig 1.2" xfId="111"/>
    <cellStyle name="Normal 3" xfId="112"/>
    <cellStyle name="Normal 2 2" xfId="113"/>
    <cellStyle name="Commentaire 2" xfId="114"/>
    <cellStyle name="Normal 3 2" xfId="115"/>
    <cellStyle name="Normal 4" xfId="116"/>
    <cellStyle name="Normal_Maps YB2010 Chapter 4 GDP_corr 2" xfId="117"/>
    <cellStyle name="Hyperlink" xfId="118"/>
    <cellStyle name="Followed Hyperlink" xfId="119"/>
    <cellStyle name="Hyperlink" xfId="120"/>
    <cellStyle name="Followed Hyperlink" xfId="121"/>
    <cellStyle name="Hyperlink" xfId="122"/>
    <cellStyle name="Followed Hyperlink" xfId="123"/>
    <cellStyle name="Hyperlink" xfId="124"/>
    <cellStyle name="Followed Hyperlink" xfId="125"/>
    <cellStyle name="Hyperlink" xfId="126"/>
    <cellStyle name="Followed Hyperlink" xfId="127"/>
    <cellStyle name="Hyperlink" xfId="128"/>
    <cellStyle name="Followed Hyperlink" xfId="129"/>
    <cellStyle name="Hyperlink" xfId="130"/>
    <cellStyle name="Followed Hyperlink" xfId="131"/>
    <cellStyle name="Hyperlink" xfId="132"/>
    <cellStyle name="Followed Hyperlink"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05"/>
          <c:y val="0.12125"/>
          <c:w val="0.78875"/>
          <c:h val="0.74325"/>
        </c:manualLayout>
      </c:layout>
      <c:barChart>
        <c:barDir val="bar"/>
        <c:grouping val="clustered"/>
        <c:varyColors val="0"/>
        <c:ser>
          <c:idx val="1"/>
          <c:order val="0"/>
          <c:tx>
            <c:strRef>
              <c:f>'Figure 1'!$D$10</c:f>
              <c:strCache>
                <c:ptCount val="1"/>
                <c:pt idx="0">
                  <c:v>Ireland</c:v>
                </c:pt>
              </c:strCache>
            </c:strRef>
          </c:tx>
          <c:spPr>
            <a:solidFill>
              <a:schemeClr val="accent1"/>
            </a:solidFill>
            <a:ln w="3175">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3175">
                <a:noFill/>
                <a:prstDash val="sysDash"/>
              </a:ln>
            </c:spPr>
          </c:dPt>
          <c:dPt>
            <c:idx val="1"/>
            <c:invertIfNegative val="0"/>
            <c:spPr>
              <a:solidFill>
                <a:schemeClr val="accent1"/>
              </a:solidFill>
              <a:ln w="3175">
                <a:noFill/>
                <a:prstDash val="sysDash"/>
              </a:ln>
            </c:spPr>
          </c:dPt>
          <c:dPt>
            <c:idx val="2"/>
            <c:invertIfNegative val="0"/>
            <c:spPr>
              <a:solidFill>
                <a:schemeClr val="accent1"/>
              </a:solidFill>
              <a:ln w="3175">
                <a:noFill/>
                <a:prstDash val="sysDash"/>
              </a:ln>
            </c:spPr>
          </c:dPt>
          <c:dPt>
            <c:idx val="3"/>
            <c:invertIfNegative val="0"/>
            <c:spPr>
              <a:solidFill>
                <a:schemeClr val="accent1"/>
              </a:solidFill>
              <a:ln w="3175">
                <a:noFill/>
                <a:prstDash val="sysDash"/>
              </a:ln>
            </c:spPr>
          </c:dPt>
          <c:dLbls>
            <c:numFmt formatCode="General" sourceLinked="1"/>
            <c:showLegendKey val="0"/>
            <c:showVal val="0"/>
            <c:showBubbleSize val="0"/>
            <c:showCatName val="0"/>
            <c:showSerName val="0"/>
            <c:showPercent val="0"/>
          </c:dLbls>
          <c:cat>
            <c:strRef>
              <c:f>'Figure 1'!$C$11:$C$14</c:f>
              <c:strCache/>
            </c:strRef>
          </c:cat>
          <c:val>
            <c:numRef>
              <c:f>'Figure 1'!$D$11:$D$14</c:f>
              <c:numCache/>
            </c:numRef>
          </c:val>
        </c:ser>
        <c:ser>
          <c:idx val="2"/>
          <c:order val="1"/>
          <c:tx>
            <c:strRef>
              <c:f>'Figure 1'!$E$10</c:f>
              <c:strCache>
                <c:ptCount val="1"/>
                <c:pt idx="0">
                  <c:v>Dublin (greater city)</c:v>
                </c:pt>
              </c:strCache>
            </c:strRef>
          </c:tx>
          <c:spPr>
            <a:solidFill>
              <a:schemeClr val="accent2"/>
            </a:solidFill>
            <a:ln w="3175">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3175">
                <a:noFill/>
                <a:prstDash val="sysDash"/>
              </a:ln>
            </c:spPr>
          </c:dPt>
          <c:dPt>
            <c:idx val="1"/>
            <c:invertIfNegative val="0"/>
            <c:spPr>
              <a:solidFill>
                <a:schemeClr val="accent2"/>
              </a:solidFill>
              <a:ln w="3175">
                <a:noFill/>
                <a:prstDash val="sysDash"/>
              </a:ln>
            </c:spPr>
          </c:dPt>
          <c:dPt>
            <c:idx val="2"/>
            <c:invertIfNegative val="0"/>
            <c:spPr>
              <a:solidFill>
                <a:schemeClr val="accent2"/>
              </a:solidFill>
              <a:ln w="3175">
                <a:noFill/>
                <a:prstDash val="sysDash"/>
              </a:ln>
            </c:spPr>
          </c:dPt>
          <c:dPt>
            <c:idx val="3"/>
            <c:invertIfNegative val="0"/>
            <c:spPr>
              <a:solidFill>
                <a:schemeClr val="accent2"/>
              </a:solidFill>
              <a:ln w="3175">
                <a:noFill/>
                <a:prstDash val="sysDash"/>
              </a:ln>
            </c:spPr>
          </c:dPt>
          <c:dLbls>
            <c:numFmt formatCode="General" sourceLinked="1"/>
            <c:showLegendKey val="0"/>
            <c:showVal val="0"/>
            <c:showBubbleSize val="0"/>
            <c:showCatName val="0"/>
            <c:showSerName val="0"/>
            <c:showPercent val="0"/>
          </c:dLbls>
          <c:cat>
            <c:strRef>
              <c:f>'Figure 1'!$C$11:$C$14</c:f>
              <c:strCache/>
            </c:strRef>
          </c:cat>
          <c:val>
            <c:numRef>
              <c:f>'Figure 1'!$E$11:$E$14</c:f>
              <c:numCache/>
            </c:numRef>
          </c:val>
        </c:ser>
        <c:gapWidth val="100"/>
        <c:axId val="42743555"/>
        <c:axId val="49147676"/>
      </c:barChart>
      <c:catAx>
        <c:axId val="42743555"/>
        <c:scaling>
          <c:orientation val="maxMin"/>
        </c:scaling>
        <c:axPos val="l"/>
        <c:delete val="0"/>
        <c:numFmt formatCode="General" sourceLinked="1"/>
        <c:majorTickMark val="out"/>
        <c:minorTickMark val="none"/>
        <c:tickLblPos val="nextTo"/>
        <c:spPr>
          <a:ln>
            <a:solidFill>
              <a:srgbClr val="000000"/>
            </a:solidFill>
            <a:prstDash val="solid"/>
          </a:ln>
        </c:spPr>
        <c:crossAx val="49147676"/>
        <c:crosses val="autoZero"/>
        <c:auto val="1"/>
        <c:lblOffset val="100"/>
        <c:noMultiLvlLbl val="0"/>
      </c:catAx>
      <c:valAx>
        <c:axId val="49147676"/>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743555"/>
        <c:crosses val="autoZero"/>
        <c:crossBetween val="between"/>
        <c:dispUnits/>
      </c:valAx>
      <c:spPr>
        <a:noFill/>
        <a:ln w="25400">
          <a:noFill/>
        </a:ln>
      </c:spPr>
    </c:plotArea>
    <c:legend>
      <c:legendPos val="b"/>
      <c:layout>
        <c:manualLayout>
          <c:xMode val="edge"/>
          <c:yMode val="edge"/>
          <c:x val="0.42525"/>
          <c:y val="0.8545"/>
          <c:w val="0.277"/>
          <c:h val="0.1455"/>
        </c:manualLayout>
      </c:layout>
      <c:overlay val="0"/>
    </c:legend>
    <c:plotVisOnly val="1"/>
    <c:dispBlanksAs val="zero"/>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7575"/>
        </c:manualLayout>
      </c:layout>
      <c:barChart>
        <c:barDir val="col"/>
        <c:grouping val="stacked"/>
        <c:varyColors val="0"/>
        <c:ser>
          <c:idx val="40"/>
          <c:order val="0"/>
          <c:tx>
            <c:strRef>
              <c:f>'Figure 5'!$C$11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5'!$D$11:$Z$11</c:f>
              <c:numCache/>
            </c:numRef>
          </c:val>
        </c:ser>
        <c:ser>
          <c:idx val="41"/>
          <c:order val="1"/>
          <c:tx>
            <c:strRef>
              <c:f>'Figure 5'!$C$12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5'!$D$12:$Z$12</c:f>
              <c:numCache/>
            </c:numRef>
          </c:val>
        </c:ser>
        <c:ser>
          <c:idx val="42"/>
          <c:order val="2"/>
          <c:tx>
            <c:strRef>
              <c:f>'Figure 5'!$C$13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5'!$D$13:$Z$13</c:f>
              <c:numCache/>
            </c:numRef>
          </c:val>
        </c:ser>
        <c:overlap val="100"/>
        <c:axId val="36336717"/>
        <c:axId val="58594998"/>
      </c:barChart>
      <c:lineChart>
        <c:grouping val="standard"/>
        <c:varyColors val="0"/>
        <c:ser>
          <c:idx val="1"/>
          <c:order val="3"/>
          <c:tx>
            <c:strRef>
              <c:f>'Figure 5'!$C$15</c:f>
              <c:strCache>
                <c:ptCount val="1"/>
                <c:pt idx="0">
                  <c:v>Capital city</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4"/>
                </a:solid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5'!$D$15:$Z$15</c:f>
              <c:numCache/>
            </c:numRef>
          </c:val>
          <c:smooth val="0"/>
        </c:ser>
        <c:ser>
          <c:idx val="0"/>
          <c:order val="4"/>
          <c:tx>
            <c:strRef>
              <c:f>'Figure 5'!$C$14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4"/>
              </a:solidFill>
              <a:ln w="12700">
                <a:solidFill>
                  <a:schemeClr val="accent4"/>
                </a:solid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5'!$D$14:$Z$14</c:f>
              <c:numCache/>
            </c:numRef>
          </c:val>
          <c:smooth val="0"/>
        </c:ser>
        <c:ser>
          <c:idx val="2"/>
          <c:order val="5"/>
          <c:tx>
            <c:strRef>
              <c:f>'Figure 5'!$C$16</c:f>
              <c:strCache>
                <c:ptCount val="1"/>
                <c:pt idx="0">
                  <c:v>Other 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5'!$D$16:$Z$16</c:f>
              <c:numCache/>
            </c:numRef>
          </c:val>
          <c:smooth val="0"/>
        </c:ser>
        <c:ser>
          <c:idx val="3"/>
          <c:order val="6"/>
          <c:tx>
            <c:strRef>
              <c:f>'Figure 5'!$C$17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5'!$D$17:$Z$17</c:f>
              <c:numCache/>
            </c:numRef>
          </c:val>
          <c:smooth val="0"/>
        </c:ser>
        <c:ser>
          <c:idx val="4"/>
          <c:order val="7"/>
          <c:tx>
            <c:strRef>
              <c:f>'Figure 5'!$C$18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5'!$D$18:$Z$18</c:f>
              <c:numCache/>
            </c:numRef>
          </c:val>
          <c:smooth val="0"/>
        </c:ser>
        <c:ser>
          <c:idx val="5"/>
          <c:order val="8"/>
          <c:tx>
            <c:strRef>
              <c:f>'Figure 5'!$C$19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5'!$D$19:$Z$19</c:f>
              <c:numCache/>
            </c:numRef>
          </c:val>
          <c:smooth val="0"/>
        </c:ser>
        <c:ser>
          <c:idx val="6"/>
          <c:order val="9"/>
          <c:tx>
            <c:strRef>
              <c:f>'Figure 5'!$C$20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5'!$D$20:$Z$20</c:f>
              <c:numCache/>
            </c:numRef>
          </c:val>
          <c:smooth val="0"/>
        </c:ser>
        <c:ser>
          <c:idx val="7"/>
          <c:order val="10"/>
          <c:tx>
            <c:strRef>
              <c:f>'Figure 5'!$C$21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5'!$D$21:$Z$21</c:f>
              <c:numCache/>
            </c:numRef>
          </c:val>
          <c:smooth val="0"/>
        </c:ser>
        <c:ser>
          <c:idx val="8"/>
          <c:order val="11"/>
          <c:tx>
            <c:strRef>
              <c:f>'Figure 5'!$C$22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5'!$D$22:$Z$22</c:f>
              <c:numCache/>
            </c:numRef>
          </c:val>
          <c:smooth val="0"/>
        </c:ser>
        <c:ser>
          <c:idx val="9"/>
          <c:order val="12"/>
          <c:tx>
            <c:strRef>
              <c:f>'Figure 5'!$C$23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5'!$D$23:$Z$23</c:f>
              <c:numCache/>
            </c:numRef>
          </c:val>
          <c:smooth val="0"/>
        </c:ser>
        <c:ser>
          <c:idx val="10"/>
          <c:order val="13"/>
          <c:tx>
            <c:strRef>
              <c:f>'Figure 5'!$C$24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5'!$D$24:$Z$24</c:f>
              <c:numCache/>
            </c:numRef>
          </c:val>
          <c:smooth val="0"/>
        </c:ser>
        <c:ser>
          <c:idx val="11"/>
          <c:order val="14"/>
          <c:tx>
            <c:strRef>
              <c:f>'Figure 5'!$C$25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5'!$D$25:$Z$25</c:f>
              <c:numCache/>
            </c:numRef>
          </c:val>
          <c:smooth val="0"/>
        </c:ser>
        <c:ser>
          <c:idx val="12"/>
          <c:order val="15"/>
          <c:tx>
            <c:strRef>
              <c:f>'Figure 5'!$C$26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5'!$D$26:$Z$26</c:f>
              <c:numCache/>
            </c:numRef>
          </c:val>
          <c:smooth val="0"/>
        </c:ser>
        <c:ser>
          <c:idx val="13"/>
          <c:order val="16"/>
          <c:tx>
            <c:strRef>
              <c:f>'Figure 5'!$C$27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5'!$D$27:$Z$27</c:f>
              <c:numCache/>
            </c:numRef>
          </c:val>
          <c:smooth val="0"/>
        </c:ser>
        <c:ser>
          <c:idx val="14"/>
          <c:order val="17"/>
          <c:tx>
            <c:strRef>
              <c:f>'Figure 5'!$C$28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5'!$D$28:$Z$28</c:f>
              <c:numCache/>
            </c:numRef>
          </c:val>
          <c:smooth val="0"/>
        </c:ser>
        <c:ser>
          <c:idx val="15"/>
          <c:order val="18"/>
          <c:tx>
            <c:strRef>
              <c:f>'Figure 5'!$C$29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5'!$D$29:$Z$29</c:f>
              <c:numCache/>
            </c:numRef>
          </c:val>
          <c:smooth val="0"/>
        </c:ser>
        <c:ser>
          <c:idx val="16"/>
          <c:order val="19"/>
          <c:tx>
            <c:strRef>
              <c:f>'Figure 5'!$C$30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5'!$D$30:$Z$30</c:f>
              <c:numCache/>
            </c:numRef>
          </c:val>
          <c:smooth val="0"/>
        </c:ser>
        <c:ser>
          <c:idx val="17"/>
          <c:order val="20"/>
          <c:tx>
            <c:strRef>
              <c:f>'Figure 5'!$C$31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5'!$D$31:$Z$31</c:f>
              <c:numCache/>
            </c:numRef>
          </c:val>
          <c:smooth val="0"/>
        </c:ser>
        <c:ser>
          <c:idx val="18"/>
          <c:order val="21"/>
          <c:tx>
            <c:strRef>
              <c:f>'Figure 5'!$C$32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5'!$D$32:$Z$32</c:f>
              <c:numCache/>
            </c:numRef>
          </c:val>
          <c:smooth val="0"/>
        </c:ser>
        <c:ser>
          <c:idx val="19"/>
          <c:order val="22"/>
          <c:tx>
            <c:strRef>
              <c:f>'Figure 5'!$C$33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5'!$D$33:$Z$33</c:f>
              <c:numCache/>
            </c:numRef>
          </c:val>
          <c:smooth val="0"/>
        </c:ser>
        <c:ser>
          <c:idx val="20"/>
          <c:order val="23"/>
          <c:tx>
            <c:strRef>
              <c:f>'Figure 5'!$C$34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5'!$D$34:$Z$34</c:f>
              <c:numCache/>
            </c:numRef>
          </c:val>
          <c:smooth val="0"/>
        </c:ser>
        <c:ser>
          <c:idx val="21"/>
          <c:order val="24"/>
          <c:tx>
            <c:strRef>
              <c:f>'Figure 5'!$C$35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5'!$D$35:$Z$35</c:f>
              <c:numCache/>
            </c:numRef>
          </c:val>
          <c:smooth val="0"/>
        </c:ser>
        <c:ser>
          <c:idx val="22"/>
          <c:order val="25"/>
          <c:tx>
            <c:strRef>
              <c:f>'Figure 5'!$C$36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5'!$D$36:$Z$36</c:f>
              <c:numCache/>
            </c:numRef>
          </c:val>
          <c:smooth val="0"/>
        </c:ser>
        <c:ser>
          <c:idx val="23"/>
          <c:order val="26"/>
          <c:tx>
            <c:strRef>
              <c:f>'Figure 5'!$C$37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5'!$D$37:$Z$37</c:f>
              <c:numCache/>
            </c:numRef>
          </c:val>
          <c:smooth val="0"/>
        </c:ser>
        <c:ser>
          <c:idx val="24"/>
          <c:order val="27"/>
          <c:tx>
            <c:strRef>
              <c:f>'Figure 5'!$C$38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5'!$D$38:$Z$38</c:f>
              <c:numCache/>
            </c:numRef>
          </c:val>
          <c:smooth val="0"/>
        </c:ser>
        <c:ser>
          <c:idx val="25"/>
          <c:order val="28"/>
          <c:tx>
            <c:strRef>
              <c:f>'Figure 5'!$C$39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5'!$D$39:$Z$39</c:f>
              <c:numCache/>
            </c:numRef>
          </c:val>
          <c:smooth val="0"/>
        </c:ser>
        <c:ser>
          <c:idx val="26"/>
          <c:order val="29"/>
          <c:tx>
            <c:strRef>
              <c:f>'Figure 5'!$C$40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5'!$D$40:$Z$40</c:f>
              <c:numCache/>
            </c:numRef>
          </c:val>
          <c:smooth val="0"/>
        </c:ser>
        <c:ser>
          <c:idx val="27"/>
          <c:order val="30"/>
          <c:tx>
            <c:strRef>
              <c:f>'Figure 5'!$C$41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5'!$D$41:$Z$41</c:f>
              <c:numCache/>
            </c:numRef>
          </c:val>
          <c:smooth val="0"/>
        </c:ser>
        <c:ser>
          <c:idx val="28"/>
          <c:order val="31"/>
          <c:tx>
            <c:strRef>
              <c:f>'Figure 5'!$C$42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5'!$D$42:$Z$42</c:f>
              <c:numCache/>
            </c:numRef>
          </c:val>
          <c:smooth val="0"/>
        </c:ser>
        <c:ser>
          <c:idx val="29"/>
          <c:order val="32"/>
          <c:tx>
            <c:strRef>
              <c:f>'Figure 5'!$C$43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5'!$D$43:$Z$43</c:f>
              <c:numCache/>
            </c:numRef>
          </c:val>
          <c:smooth val="0"/>
        </c:ser>
        <c:ser>
          <c:idx val="30"/>
          <c:order val="33"/>
          <c:tx>
            <c:strRef>
              <c:f>'Figure 5'!$C$44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5'!$D$44:$Z$44</c:f>
              <c:numCache/>
            </c:numRef>
          </c:val>
          <c:smooth val="0"/>
        </c:ser>
        <c:ser>
          <c:idx val="31"/>
          <c:order val="34"/>
          <c:tx>
            <c:strRef>
              <c:f>'Figure 5'!$C$45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5'!$D$45:$Z$45</c:f>
              <c:numCache/>
            </c:numRef>
          </c:val>
          <c:smooth val="0"/>
        </c:ser>
        <c:ser>
          <c:idx val="32"/>
          <c:order val="35"/>
          <c:tx>
            <c:strRef>
              <c:f>'Figure 5'!$C$46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5'!$D$46:$Z$46</c:f>
              <c:numCache/>
            </c:numRef>
          </c:val>
          <c:smooth val="0"/>
        </c:ser>
        <c:ser>
          <c:idx val="33"/>
          <c:order val="36"/>
          <c:tx>
            <c:strRef>
              <c:f>'Figure 5'!$C$47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5'!$D$47:$Z$47</c:f>
              <c:numCache/>
            </c:numRef>
          </c:val>
          <c:smooth val="0"/>
        </c:ser>
        <c:ser>
          <c:idx val="34"/>
          <c:order val="37"/>
          <c:tx>
            <c:strRef>
              <c:f>'Figure 5'!$C$48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5'!$D$48:$Z$48</c:f>
              <c:numCache/>
            </c:numRef>
          </c:val>
          <c:smooth val="0"/>
        </c:ser>
        <c:ser>
          <c:idx val="35"/>
          <c:order val="38"/>
          <c:tx>
            <c:strRef>
              <c:f>'Figure 5'!$C$49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5'!$D$49:$Z$49</c:f>
              <c:numCache/>
            </c:numRef>
          </c:val>
          <c:smooth val="0"/>
        </c:ser>
        <c:ser>
          <c:idx val="36"/>
          <c:order val="39"/>
          <c:tx>
            <c:strRef>
              <c:f>'Figure 5'!$C$50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5'!$D$50:$Z$50</c:f>
              <c:numCache/>
            </c:numRef>
          </c:val>
          <c:smooth val="0"/>
        </c:ser>
        <c:ser>
          <c:idx val="37"/>
          <c:order val="40"/>
          <c:tx>
            <c:strRef>
              <c:f>'Figure 5'!$C$51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5'!$D$51:$Z$51</c:f>
              <c:numCache/>
            </c:numRef>
          </c:val>
          <c:smooth val="0"/>
        </c:ser>
        <c:ser>
          <c:idx val="38"/>
          <c:order val="41"/>
          <c:tx>
            <c:strRef>
              <c:f>'Figure 5'!$C$52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5'!$D$52:$Z$52</c:f>
              <c:numCache/>
            </c:numRef>
          </c:val>
          <c:smooth val="0"/>
        </c:ser>
        <c:ser>
          <c:idx val="39"/>
          <c:order val="42"/>
          <c:tx>
            <c:strRef>
              <c:f>'Figure 5'!$C$53</c:f>
              <c:strCache>
                <c:ptCount val="1"/>
                <c:pt idx="0">
                  <c:v>37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5'!$D$53:$Z$53</c:f>
              <c:numCache/>
            </c:numRef>
          </c:val>
          <c:smooth val="0"/>
        </c:ser>
        <c:ser>
          <c:idx val="43"/>
          <c:order val="43"/>
          <c:tx>
            <c:strRef>
              <c:f>'Figure 5'!$C$54</c:f>
              <c:strCache>
                <c:ptCount val="1"/>
                <c:pt idx="0">
                  <c:v>38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5'!$D$54:$Z$54</c:f>
              <c:numCache/>
            </c:numRef>
          </c:val>
          <c:smooth val="0"/>
        </c:ser>
        <c:ser>
          <c:idx val="44"/>
          <c:order val="44"/>
          <c:tx>
            <c:strRef>
              <c:f>'Figure 5'!$C$55</c:f>
              <c:strCache>
                <c:ptCount val="1"/>
                <c:pt idx="0">
                  <c:v>39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5'!$D$55:$Z$55</c:f>
              <c:numCache/>
            </c:numRef>
          </c:val>
          <c:smooth val="0"/>
        </c:ser>
        <c:ser>
          <c:idx val="45"/>
          <c:order val="45"/>
          <c:tx>
            <c:strRef>
              <c:f>'Figure 5'!$C$56</c:f>
              <c:strCache>
                <c:ptCount val="1"/>
                <c:pt idx="0">
                  <c:v>40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5'!$D$56:$Z$56</c:f>
              <c:numCache/>
            </c:numRef>
          </c:val>
          <c:smooth val="0"/>
        </c:ser>
        <c:ser>
          <c:idx val="46"/>
          <c:order val="46"/>
          <c:tx>
            <c:strRef>
              <c:f>'Figure 5'!$C$57</c:f>
              <c:strCache>
                <c:ptCount val="1"/>
                <c:pt idx="0">
                  <c:v>41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5'!$D$57:$Z$57</c:f>
              <c:numCache/>
            </c:numRef>
          </c:val>
          <c:smooth val="0"/>
        </c:ser>
        <c:ser>
          <c:idx val="47"/>
          <c:order val="47"/>
          <c:tx>
            <c:strRef>
              <c:f>'Figure 5'!$C$58</c:f>
              <c:strCache>
                <c:ptCount val="1"/>
                <c:pt idx="0">
                  <c:v>42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5'!$D$58:$Z$58</c:f>
              <c:numCache/>
            </c:numRef>
          </c:val>
          <c:smooth val="0"/>
        </c:ser>
        <c:ser>
          <c:idx val="48"/>
          <c:order val="48"/>
          <c:tx>
            <c:strRef>
              <c:f>'Figure 5'!$C$59</c:f>
              <c:strCache>
                <c:ptCount val="1"/>
                <c:pt idx="0">
                  <c:v>43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5'!$D$59:$Z$59</c:f>
              <c:numCache/>
            </c:numRef>
          </c:val>
          <c:smooth val="0"/>
        </c:ser>
        <c:ser>
          <c:idx val="49"/>
          <c:order val="49"/>
          <c:tx>
            <c:strRef>
              <c:f>'Figure 5'!$C$60</c:f>
              <c:strCache>
                <c:ptCount val="1"/>
                <c:pt idx="0">
                  <c:v>44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5'!$D$60:$Z$60</c:f>
              <c:numCache/>
            </c:numRef>
          </c:val>
          <c:smooth val="0"/>
        </c:ser>
        <c:ser>
          <c:idx val="50"/>
          <c:order val="50"/>
          <c:tx>
            <c:strRef>
              <c:f>'Figure 5'!$C$61</c:f>
              <c:strCache>
                <c:ptCount val="1"/>
                <c:pt idx="0">
                  <c:v>45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5'!$D$61:$Z$61</c:f>
              <c:numCache/>
            </c:numRef>
          </c:val>
          <c:smooth val="0"/>
        </c:ser>
        <c:ser>
          <c:idx val="51"/>
          <c:order val="51"/>
          <c:tx>
            <c:strRef>
              <c:f>'Figure 5'!$C$62</c:f>
              <c:strCache>
                <c:ptCount val="1"/>
                <c:pt idx="0">
                  <c:v>46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5'!$D$62:$Z$62</c:f>
              <c:numCache/>
            </c:numRef>
          </c:val>
          <c:smooth val="0"/>
        </c:ser>
        <c:ser>
          <c:idx val="52"/>
          <c:order val="52"/>
          <c:tx>
            <c:strRef>
              <c:f>'Figure 5'!$C$63</c:f>
              <c:strCache>
                <c:ptCount val="1"/>
                <c:pt idx="0">
                  <c:v>47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5'!$D$63:$Z$63</c:f>
              <c:numCache/>
            </c:numRef>
          </c:val>
          <c:smooth val="0"/>
        </c:ser>
        <c:ser>
          <c:idx val="53"/>
          <c:order val="53"/>
          <c:tx>
            <c:strRef>
              <c:f>'Figure 5'!$C$64</c:f>
              <c:strCache>
                <c:ptCount val="1"/>
                <c:pt idx="0">
                  <c:v>48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5'!$D$64:$Z$64</c:f>
              <c:numCache/>
            </c:numRef>
          </c:val>
          <c:smooth val="0"/>
        </c:ser>
        <c:ser>
          <c:idx val="54"/>
          <c:order val="54"/>
          <c:tx>
            <c:strRef>
              <c:f>'Figure 5'!$C$65</c:f>
              <c:strCache>
                <c:ptCount val="1"/>
                <c:pt idx="0">
                  <c:v>49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5'!$D$65:$Z$65</c:f>
              <c:numCache/>
            </c:numRef>
          </c:val>
          <c:smooth val="0"/>
        </c:ser>
        <c:ser>
          <c:idx val="55"/>
          <c:order val="55"/>
          <c:tx>
            <c:strRef>
              <c:f>'Figure 5'!$C$66</c:f>
              <c:strCache>
                <c:ptCount val="1"/>
                <c:pt idx="0">
                  <c:v>50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5'!$D$66:$Z$66</c:f>
              <c:numCache/>
            </c:numRef>
          </c:val>
          <c:smooth val="0"/>
        </c:ser>
        <c:ser>
          <c:idx val="56"/>
          <c:order val="56"/>
          <c:tx>
            <c:strRef>
              <c:f>'Figure 5'!$C$67</c:f>
              <c:strCache>
                <c:ptCount val="1"/>
                <c:pt idx="0">
                  <c:v>51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5'!$D$67:$Z$67</c:f>
              <c:numCache/>
            </c:numRef>
          </c:val>
          <c:smooth val="0"/>
        </c:ser>
        <c:ser>
          <c:idx val="57"/>
          <c:order val="57"/>
          <c:tx>
            <c:strRef>
              <c:f>'Figure 5'!$C$68</c:f>
              <c:strCache>
                <c:ptCount val="1"/>
                <c:pt idx="0">
                  <c:v>52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5'!$D$68:$Z$68</c:f>
              <c:numCache/>
            </c:numRef>
          </c:val>
          <c:smooth val="0"/>
        </c:ser>
        <c:ser>
          <c:idx val="58"/>
          <c:order val="58"/>
          <c:tx>
            <c:strRef>
              <c:f>'Figure 5'!$C$69</c:f>
              <c:strCache>
                <c:ptCount val="1"/>
                <c:pt idx="0">
                  <c:v>53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5'!$D$69:$Z$69</c:f>
              <c:numCache/>
            </c:numRef>
          </c:val>
          <c:smooth val="0"/>
        </c:ser>
        <c:ser>
          <c:idx val="59"/>
          <c:order val="59"/>
          <c:tx>
            <c:strRef>
              <c:f>'Figure 5'!$C$70</c:f>
              <c:strCache>
                <c:ptCount val="1"/>
                <c:pt idx="0">
                  <c:v>54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5'!$D$70:$Z$70</c:f>
              <c:numCache/>
            </c:numRef>
          </c:val>
          <c:smooth val="0"/>
        </c:ser>
        <c:ser>
          <c:idx val="60"/>
          <c:order val="60"/>
          <c:tx>
            <c:strRef>
              <c:f>'Figure 5'!$C$71</c:f>
              <c:strCache>
                <c:ptCount val="1"/>
                <c:pt idx="0">
                  <c:v>55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5'!$D$71:$Z$71</c:f>
              <c:numCache/>
            </c:numRef>
          </c:val>
          <c:smooth val="0"/>
        </c:ser>
        <c:ser>
          <c:idx val="61"/>
          <c:order val="61"/>
          <c:tx>
            <c:strRef>
              <c:f>'Figure 5'!$C$72</c:f>
              <c:strCache>
                <c:ptCount val="1"/>
                <c:pt idx="0">
                  <c:v>56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5'!$D$72:$Z$72</c:f>
              <c:numCache/>
            </c:numRef>
          </c:val>
          <c:smooth val="0"/>
        </c:ser>
        <c:ser>
          <c:idx val="62"/>
          <c:order val="62"/>
          <c:tx>
            <c:strRef>
              <c:f>'Figure 5'!$C$73</c:f>
              <c:strCache>
                <c:ptCount val="1"/>
                <c:pt idx="0">
                  <c:v>57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5'!$D$73:$Z$73</c:f>
              <c:numCache/>
            </c:numRef>
          </c:val>
          <c:smooth val="0"/>
        </c:ser>
        <c:ser>
          <c:idx val="63"/>
          <c:order val="63"/>
          <c:tx>
            <c:strRef>
              <c:f>'Figure 5'!$C$74</c:f>
              <c:strCache>
                <c:ptCount val="1"/>
                <c:pt idx="0">
                  <c:v>58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5'!$D$74:$Z$74</c:f>
              <c:numCache/>
            </c:numRef>
          </c:val>
          <c:smooth val="0"/>
        </c:ser>
        <c:ser>
          <c:idx val="64"/>
          <c:order val="64"/>
          <c:tx>
            <c:strRef>
              <c:f>'Figure 5'!$C$75</c:f>
              <c:strCache>
                <c:ptCount val="1"/>
                <c:pt idx="0">
                  <c:v>59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5'!$D$75:$Z$75</c:f>
              <c:numCache/>
            </c:numRef>
          </c:val>
          <c:smooth val="0"/>
        </c:ser>
        <c:ser>
          <c:idx val="65"/>
          <c:order val="65"/>
          <c:tx>
            <c:strRef>
              <c:f>'Figure 5'!$C$76</c:f>
              <c:strCache>
                <c:ptCount val="1"/>
                <c:pt idx="0">
                  <c:v>60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5'!$D$76:$Z$76</c:f>
              <c:numCache/>
            </c:numRef>
          </c:val>
          <c:smooth val="0"/>
        </c:ser>
        <c:ser>
          <c:idx val="66"/>
          <c:order val="66"/>
          <c:tx>
            <c:strRef>
              <c:f>'Figure 5'!$C$77</c:f>
              <c:strCache>
                <c:ptCount val="1"/>
                <c:pt idx="0">
                  <c:v>61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5'!$D$77:$Z$77</c:f>
              <c:numCache/>
            </c:numRef>
          </c:val>
          <c:smooth val="0"/>
        </c:ser>
        <c:ser>
          <c:idx val="67"/>
          <c:order val="67"/>
          <c:tx>
            <c:strRef>
              <c:f>'Figure 5'!$C$78</c:f>
              <c:strCache>
                <c:ptCount val="1"/>
                <c:pt idx="0">
                  <c:v>62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5'!$D$78:$Z$78</c:f>
              <c:numCache/>
            </c:numRef>
          </c:val>
          <c:smooth val="0"/>
        </c:ser>
        <c:ser>
          <c:idx val="68"/>
          <c:order val="68"/>
          <c:tx>
            <c:strRef>
              <c:f>'Figure 5'!$C$79</c:f>
              <c:strCache>
                <c:ptCount val="1"/>
                <c:pt idx="0">
                  <c:v>63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5'!$D$79:$Z$79</c:f>
              <c:numCache/>
            </c:numRef>
          </c:val>
          <c:smooth val="0"/>
        </c:ser>
        <c:ser>
          <c:idx val="69"/>
          <c:order val="69"/>
          <c:tx>
            <c:strRef>
              <c:f>'Figure 5'!$C$80</c:f>
              <c:strCache>
                <c:ptCount val="1"/>
                <c:pt idx="0">
                  <c:v>64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5'!$D$80:$Z$80</c:f>
              <c:numCache/>
            </c:numRef>
          </c:val>
          <c:smooth val="0"/>
        </c:ser>
        <c:ser>
          <c:idx val="70"/>
          <c:order val="70"/>
          <c:tx>
            <c:strRef>
              <c:f>'Figure 5'!$C$81</c:f>
              <c:strCache>
                <c:ptCount val="1"/>
                <c:pt idx="0">
                  <c:v>65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5'!$D$81:$Z$81</c:f>
              <c:numCache/>
            </c:numRef>
          </c:val>
          <c:smooth val="0"/>
        </c:ser>
        <c:ser>
          <c:idx val="71"/>
          <c:order val="71"/>
          <c:tx>
            <c:strRef>
              <c:f>'Figure 5'!$C$82</c:f>
              <c:strCache>
                <c:ptCount val="1"/>
                <c:pt idx="0">
                  <c:v>66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5'!$D$82:$Z$82</c:f>
              <c:numCache/>
            </c:numRef>
          </c:val>
          <c:smooth val="0"/>
        </c:ser>
        <c:ser>
          <c:idx val="72"/>
          <c:order val="72"/>
          <c:tx>
            <c:strRef>
              <c:f>'Figure 5'!$C$83</c:f>
              <c:strCache>
                <c:ptCount val="1"/>
                <c:pt idx="0">
                  <c:v>67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5'!$D$83:$Z$83</c:f>
              <c:numCache/>
            </c:numRef>
          </c:val>
          <c:smooth val="0"/>
        </c:ser>
        <c:ser>
          <c:idx val="73"/>
          <c:order val="73"/>
          <c:tx>
            <c:strRef>
              <c:f>'Figure 5'!$C$84</c:f>
              <c:strCache>
                <c:ptCount val="1"/>
                <c:pt idx="0">
                  <c:v>68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5'!$D$84:$Z$84</c:f>
              <c:numCache/>
            </c:numRef>
          </c:val>
          <c:smooth val="0"/>
        </c:ser>
        <c:ser>
          <c:idx val="74"/>
          <c:order val="74"/>
          <c:tx>
            <c:strRef>
              <c:f>'Figure 5'!$C$85</c:f>
              <c:strCache>
                <c:ptCount val="1"/>
                <c:pt idx="0">
                  <c:v>69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5'!$D$85:$Z$85</c:f>
              <c:numCache/>
            </c:numRef>
          </c:val>
          <c:smooth val="0"/>
        </c:ser>
        <c:ser>
          <c:idx val="75"/>
          <c:order val="75"/>
          <c:tx>
            <c:strRef>
              <c:f>'Figure 5'!$C$86</c:f>
              <c:strCache>
                <c:ptCount val="1"/>
                <c:pt idx="0">
                  <c:v>70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5'!$D$86:$Z$86</c:f>
              <c:numCache/>
            </c:numRef>
          </c:val>
          <c:smooth val="0"/>
        </c:ser>
        <c:ser>
          <c:idx val="76"/>
          <c:order val="76"/>
          <c:tx>
            <c:strRef>
              <c:f>'Figure 5'!$C$87</c:f>
              <c:strCache>
                <c:ptCount val="1"/>
                <c:pt idx="0">
                  <c:v>71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5'!$D$87:$Z$87</c:f>
              <c:numCache/>
            </c:numRef>
          </c:val>
          <c:smooth val="0"/>
        </c:ser>
        <c:ser>
          <c:idx val="77"/>
          <c:order val="77"/>
          <c:tx>
            <c:strRef>
              <c:f>'Figure 5'!$C$88</c:f>
              <c:strCache>
                <c:ptCount val="1"/>
                <c:pt idx="0">
                  <c:v>72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5'!$D$88:$Z$88</c:f>
              <c:numCache/>
            </c:numRef>
          </c:val>
          <c:smooth val="0"/>
        </c:ser>
        <c:ser>
          <c:idx val="78"/>
          <c:order val="78"/>
          <c:tx>
            <c:strRef>
              <c:f>'Figure 5'!$C$89</c:f>
              <c:strCache>
                <c:ptCount val="1"/>
                <c:pt idx="0">
                  <c:v>73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5'!$D$89:$Z$89</c:f>
              <c:numCache/>
            </c:numRef>
          </c:val>
          <c:smooth val="0"/>
        </c:ser>
        <c:ser>
          <c:idx val="79"/>
          <c:order val="79"/>
          <c:tx>
            <c:strRef>
              <c:f>'Figure 5'!$C$90</c:f>
              <c:strCache>
                <c:ptCount val="1"/>
                <c:pt idx="0">
                  <c:v>74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5'!$D$90:$Z$90</c:f>
              <c:numCache/>
            </c:numRef>
          </c:val>
          <c:smooth val="0"/>
        </c:ser>
        <c:ser>
          <c:idx val="80"/>
          <c:order val="80"/>
          <c:tx>
            <c:strRef>
              <c:f>'Figure 5'!$C$91</c:f>
              <c:strCache>
                <c:ptCount val="1"/>
                <c:pt idx="0">
                  <c:v>75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5'!$D$91:$Z$91</c:f>
              <c:numCache/>
            </c:numRef>
          </c:val>
          <c:smooth val="0"/>
        </c:ser>
        <c:ser>
          <c:idx val="81"/>
          <c:order val="81"/>
          <c:tx>
            <c:strRef>
              <c:f>'Figure 5'!$C$92</c:f>
              <c:strCache>
                <c:ptCount val="1"/>
                <c:pt idx="0">
                  <c:v>76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5'!$D$92:$Z$92</c:f>
              <c:numCache/>
            </c:numRef>
          </c:val>
          <c:smooth val="0"/>
        </c:ser>
        <c:ser>
          <c:idx val="82"/>
          <c:order val="82"/>
          <c:tx>
            <c:strRef>
              <c:f>'Figure 5'!$C$93</c:f>
              <c:strCache>
                <c:ptCount val="1"/>
                <c:pt idx="0">
                  <c:v>77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5'!$D$93:$Z$93</c:f>
              <c:numCache/>
            </c:numRef>
          </c:val>
          <c:smooth val="0"/>
        </c:ser>
        <c:ser>
          <c:idx val="83"/>
          <c:order val="83"/>
          <c:tx>
            <c:strRef>
              <c:f>'Figure 5'!$C$94</c:f>
              <c:strCache>
                <c:ptCount val="1"/>
                <c:pt idx="0">
                  <c:v>78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5'!$D$94:$Z$94</c:f>
              <c:numCache/>
            </c:numRef>
          </c:val>
          <c:smooth val="0"/>
        </c:ser>
        <c:ser>
          <c:idx val="84"/>
          <c:order val="84"/>
          <c:tx>
            <c:strRef>
              <c:f>'Figure 5'!$C$95</c:f>
              <c:strCache>
                <c:ptCount val="1"/>
                <c:pt idx="0">
                  <c:v>79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5'!$D$95:$Z$95</c:f>
              <c:numCache/>
            </c:numRef>
          </c:val>
          <c:smooth val="0"/>
        </c:ser>
        <c:ser>
          <c:idx val="85"/>
          <c:order val="85"/>
          <c:tx>
            <c:strRef>
              <c:f>'Figure 5'!$C$96</c:f>
              <c:strCache>
                <c:ptCount val="1"/>
                <c:pt idx="0">
                  <c:v>80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5'!$D$96:$Z$96</c:f>
              <c:numCache/>
            </c:numRef>
          </c:val>
          <c:smooth val="0"/>
        </c:ser>
        <c:ser>
          <c:idx val="86"/>
          <c:order val="86"/>
          <c:tx>
            <c:strRef>
              <c:f>'Figure 5'!$C$97</c:f>
              <c:strCache>
                <c:ptCount val="1"/>
                <c:pt idx="0">
                  <c:v>81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5'!$D$97:$Z$97</c:f>
              <c:numCache/>
            </c:numRef>
          </c:val>
          <c:smooth val="0"/>
        </c:ser>
        <c:ser>
          <c:idx val="87"/>
          <c:order val="87"/>
          <c:tx>
            <c:strRef>
              <c:f>'Figure 5'!$C$98</c:f>
              <c:strCache>
                <c:ptCount val="1"/>
                <c:pt idx="0">
                  <c:v>82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5'!$D$98:$Z$98</c:f>
              <c:numCache/>
            </c:numRef>
          </c:val>
          <c:smooth val="0"/>
        </c:ser>
        <c:ser>
          <c:idx val="88"/>
          <c:order val="88"/>
          <c:tx>
            <c:strRef>
              <c:f>'Figure 5'!$C$99</c:f>
              <c:strCache>
                <c:ptCount val="1"/>
                <c:pt idx="0">
                  <c:v>83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5'!$D$99:$Z$99</c:f>
              <c:numCache/>
            </c:numRef>
          </c:val>
          <c:smooth val="0"/>
        </c:ser>
        <c:ser>
          <c:idx val="89"/>
          <c:order val="89"/>
          <c:tx>
            <c:strRef>
              <c:f>'Figure 5'!$C$100</c:f>
              <c:strCache>
                <c:ptCount val="1"/>
                <c:pt idx="0">
                  <c:v>84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5'!$D$100:$Z$100</c:f>
              <c:numCache/>
            </c:numRef>
          </c:val>
          <c:smooth val="0"/>
        </c:ser>
        <c:ser>
          <c:idx val="90"/>
          <c:order val="90"/>
          <c:tx>
            <c:strRef>
              <c:f>'Figure 5'!$C$101</c:f>
              <c:strCache>
                <c:ptCount val="1"/>
                <c:pt idx="0">
                  <c:v>85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5'!$D$101:$Z$101</c:f>
              <c:numCache/>
            </c:numRef>
          </c:val>
          <c:smooth val="0"/>
        </c:ser>
        <c:ser>
          <c:idx val="91"/>
          <c:order val="91"/>
          <c:tx>
            <c:strRef>
              <c:f>'Figure 5'!$C$102</c:f>
              <c:strCache>
                <c:ptCount val="1"/>
                <c:pt idx="0">
                  <c:v>86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5'!$D$102:$Z$102</c:f>
              <c:numCache/>
            </c:numRef>
          </c:val>
          <c:smooth val="0"/>
        </c:ser>
        <c:ser>
          <c:idx val="92"/>
          <c:order val="92"/>
          <c:tx>
            <c:strRef>
              <c:f>'Figure 5'!$C$103</c:f>
              <c:strCache>
                <c:ptCount val="1"/>
                <c:pt idx="0">
                  <c:v>87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5'!$D$103:$Z$103</c:f>
              <c:numCache/>
            </c:numRef>
          </c:val>
          <c:smooth val="0"/>
        </c:ser>
        <c:ser>
          <c:idx val="93"/>
          <c:order val="93"/>
          <c:tx>
            <c:strRef>
              <c:f>'Figure 5'!$C$104</c:f>
              <c:strCache>
                <c:ptCount val="1"/>
                <c:pt idx="0">
                  <c:v>88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5'!$D$104:$Z$104</c:f>
              <c:numCache/>
            </c:numRef>
          </c:val>
          <c:smooth val="0"/>
        </c:ser>
        <c:ser>
          <c:idx val="94"/>
          <c:order val="94"/>
          <c:tx>
            <c:strRef>
              <c:f>'Figure 5'!$C$105</c:f>
              <c:strCache>
                <c:ptCount val="1"/>
                <c:pt idx="0">
                  <c:v>89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5'!$D$105:$Z$105</c:f>
              <c:numCache/>
            </c:numRef>
          </c:val>
          <c:smooth val="0"/>
        </c:ser>
        <c:ser>
          <c:idx val="95"/>
          <c:order val="95"/>
          <c:tx>
            <c:strRef>
              <c:f>'Figure 5'!$C$106</c:f>
              <c:strCache>
                <c:ptCount val="1"/>
                <c:pt idx="0">
                  <c:v>90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5'!$D$106:$Z$106</c:f>
              <c:numCache/>
            </c:numRef>
          </c:val>
          <c:smooth val="0"/>
        </c:ser>
        <c:ser>
          <c:idx val="96"/>
          <c:order val="96"/>
          <c:tx>
            <c:strRef>
              <c:f>'Figure 5'!$C$107</c:f>
              <c:strCache>
                <c:ptCount val="1"/>
                <c:pt idx="0">
                  <c:v>91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5'!$D$107:$Z$107</c:f>
              <c:numCache/>
            </c:numRef>
          </c:val>
          <c:smooth val="0"/>
        </c:ser>
        <c:ser>
          <c:idx val="97"/>
          <c:order val="97"/>
          <c:tx>
            <c:strRef>
              <c:f>'Figure 5'!$C$108</c:f>
              <c:strCache>
                <c:ptCount val="1"/>
                <c:pt idx="0">
                  <c:v>92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5'!$D$108:$Z$108</c:f>
              <c:numCache/>
            </c:numRef>
          </c:val>
          <c:smooth val="0"/>
        </c:ser>
        <c:ser>
          <c:idx val="98"/>
          <c:order val="98"/>
          <c:tx>
            <c:strRef>
              <c:f>'Figure 5'!$C$109</c:f>
              <c:strCache>
                <c:ptCount val="1"/>
                <c:pt idx="0">
                  <c:v>93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5'!$D$109:$Z$109</c:f>
              <c:numCache/>
            </c:numRef>
          </c:val>
          <c:smooth val="0"/>
        </c:ser>
        <c:ser>
          <c:idx val="99"/>
          <c:order val="99"/>
          <c:tx>
            <c:strRef>
              <c:f>'Figure 5'!$C$110</c:f>
              <c:strCache>
                <c:ptCount val="1"/>
                <c:pt idx="0">
                  <c:v>94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5'!$D$110:$Z$110</c:f>
              <c:numCache/>
            </c:numRef>
          </c:val>
          <c:smooth val="0"/>
        </c:ser>
        <c:ser>
          <c:idx val="100"/>
          <c:order val="100"/>
          <c:tx>
            <c:strRef>
              <c:f>'Figure 5'!$C$111</c:f>
              <c:strCache>
                <c:ptCount val="1"/>
                <c:pt idx="0">
                  <c:v>95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5'!$D$111:$Z$111</c:f>
              <c:numCache/>
            </c:numRef>
          </c:val>
          <c:smooth val="0"/>
        </c:ser>
        <c:ser>
          <c:idx val="101"/>
          <c:order val="101"/>
          <c:tx>
            <c:strRef>
              <c:f>'Figure 5'!$C$112</c:f>
              <c:strCache>
                <c:ptCount val="1"/>
                <c:pt idx="0">
                  <c:v>96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5'!$D$112:$Z$112</c:f>
              <c:numCache/>
            </c:numRef>
          </c:val>
          <c:smooth val="0"/>
        </c:ser>
        <c:ser>
          <c:idx val="102"/>
          <c:order val="102"/>
          <c:tx>
            <c:strRef>
              <c:f>'Figure 5'!$C$113</c:f>
              <c:strCache>
                <c:ptCount val="1"/>
                <c:pt idx="0">
                  <c:v>97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5'!$D$113:$Z$113</c:f>
              <c:numCache/>
            </c:numRef>
          </c:val>
          <c:smooth val="0"/>
        </c:ser>
        <c:ser>
          <c:idx val="103"/>
          <c:order val="103"/>
          <c:tx>
            <c:strRef>
              <c:f>'Figure 5'!$C$114</c:f>
              <c:strCache>
                <c:ptCount val="1"/>
                <c:pt idx="0">
                  <c:v>98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5'!$D$114:$Z$114</c:f>
              <c:numCache/>
            </c:numRef>
          </c:val>
          <c:smooth val="0"/>
        </c:ser>
        <c:ser>
          <c:idx val="104"/>
          <c:order val="104"/>
          <c:tx>
            <c:strRef>
              <c:f>'Figure 5'!$C$115</c:f>
              <c:strCache>
                <c:ptCount val="1"/>
                <c:pt idx="0">
                  <c:v>99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5'!$D$115:$Z$115</c:f>
              <c:numCache/>
            </c:numRef>
          </c:val>
          <c:smooth val="0"/>
        </c:ser>
        <c:ser>
          <c:idx val="105"/>
          <c:order val="105"/>
          <c:tx>
            <c:strRef>
              <c:f>'Figure 5'!$C$116</c:f>
              <c:strCache>
                <c:ptCount val="1"/>
                <c:pt idx="0">
                  <c:v>100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5'!$D$116:$Z$116</c:f>
              <c:numCache/>
            </c:numRef>
          </c:val>
          <c:smooth val="0"/>
        </c:ser>
        <c:ser>
          <c:idx val="106"/>
          <c:order val="106"/>
          <c:tx>
            <c:strRef>
              <c:f>'Figure 5'!$C$117</c:f>
              <c:strCache>
                <c:ptCount val="1"/>
                <c:pt idx="0">
                  <c:v>101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5'!$D$117:$Z$117</c:f>
              <c:numCache/>
            </c:numRef>
          </c:val>
          <c:smooth val="0"/>
        </c:ser>
        <c:ser>
          <c:idx val="107"/>
          <c:order val="107"/>
          <c:tx>
            <c:strRef>
              <c:f>'Figure 5'!$C$118</c:f>
              <c:strCache>
                <c:ptCount val="1"/>
                <c:pt idx="0">
                  <c:v>102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5'!$D$118:$Z$118</c:f>
              <c:numCache/>
            </c:numRef>
          </c:val>
          <c:smooth val="0"/>
        </c:ser>
        <c:ser>
          <c:idx val="108"/>
          <c:order val="108"/>
          <c:tx>
            <c:strRef>
              <c:f>'Figure 5'!$C$119</c:f>
              <c:strCache>
                <c:ptCount val="1"/>
                <c:pt idx="0">
                  <c:v>103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5'!$D$119:$Z$119</c:f>
              <c:numCache/>
            </c:numRef>
          </c:val>
          <c:smooth val="0"/>
        </c:ser>
        <c:ser>
          <c:idx val="109"/>
          <c:order val="109"/>
          <c:tx>
            <c:strRef>
              <c:f>'Figure 5'!$C$120</c:f>
              <c:strCache>
                <c:ptCount val="1"/>
                <c:pt idx="0">
                  <c:v>104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5'!$D$120:$Z$120</c:f>
              <c:numCache/>
            </c:numRef>
          </c:val>
          <c:smooth val="0"/>
        </c:ser>
        <c:ser>
          <c:idx val="110"/>
          <c:order val="110"/>
          <c:tx>
            <c:strRef>
              <c:f>'Figure 5'!$C$121</c:f>
              <c:strCache>
                <c:ptCount val="1"/>
                <c:pt idx="0">
                  <c:v>105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5'!$D$121:$Z$121</c:f>
              <c:numCache/>
            </c:numRef>
          </c:val>
          <c:smooth val="0"/>
        </c:ser>
        <c:ser>
          <c:idx val="111"/>
          <c:order val="111"/>
          <c:tx>
            <c:strRef>
              <c:f>'Figure 5'!$C$122</c:f>
              <c:strCache>
                <c:ptCount val="1"/>
                <c:pt idx="0">
                  <c:v>106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5'!$D$122:$Z$122</c:f>
              <c:numCache/>
            </c:numRef>
          </c:val>
          <c:smooth val="0"/>
        </c:ser>
        <c:ser>
          <c:idx val="112"/>
          <c:order val="112"/>
          <c:tx>
            <c:strRef>
              <c:f>'Figure 5'!$C$123</c:f>
              <c:strCache>
                <c:ptCount val="1"/>
                <c:pt idx="0">
                  <c:v>107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5'!$D$123:$Z$123</c:f>
              <c:numCache/>
            </c:numRef>
          </c:val>
          <c:smooth val="0"/>
        </c:ser>
        <c:ser>
          <c:idx val="113"/>
          <c:order val="113"/>
          <c:tx>
            <c:strRef>
              <c:f>'Figure 5'!$C$124</c:f>
              <c:strCache>
                <c:ptCount val="1"/>
                <c:pt idx="0">
                  <c:v>108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5'!$D$124:$Z$124</c:f>
              <c:numCache/>
            </c:numRef>
          </c:val>
          <c:smooth val="0"/>
        </c:ser>
        <c:ser>
          <c:idx val="114"/>
          <c:order val="114"/>
          <c:tx>
            <c:strRef>
              <c:f>'Figure 5'!$C$125</c:f>
              <c:strCache>
                <c:ptCount val="1"/>
                <c:pt idx="0">
                  <c:v>109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5'!$D$125:$Z$125</c:f>
              <c:numCache/>
            </c:numRef>
          </c:val>
          <c:smooth val="0"/>
        </c:ser>
        <c:ser>
          <c:idx val="115"/>
          <c:order val="115"/>
          <c:tx>
            <c:strRef>
              <c:f>'Figure 5'!$C$126</c:f>
              <c:strCache>
                <c:ptCount val="1"/>
                <c:pt idx="0">
                  <c:v>110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5'!$D$126:$Z$126</c:f>
              <c:numCache/>
            </c:numRef>
          </c:val>
          <c:smooth val="0"/>
        </c:ser>
        <c:ser>
          <c:idx val="116"/>
          <c:order val="116"/>
          <c:tx>
            <c:strRef>
              <c:f>'Figure 5'!$C$127</c:f>
              <c:strCache>
                <c:ptCount val="1"/>
                <c:pt idx="0">
                  <c:v>111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5'!$D$127:$Z$127</c:f>
              <c:numCache/>
            </c:numRef>
          </c:val>
          <c:smooth val="0"/>
        </c:ser>
        <c:ser>
          <c:idx val="117"/>
          <c:order val="117"/>
          <c:tx>
            <c:strRef>
              <c:f>'Figure 5'!$C$128</c:f>
              <c:strCache>
                <c:ptCount val="1"/>
                <c:pt idx="0">
                  <c:v>112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5'!$D$128:$Z$128</c:f>
              <c:numCache/>
            </c:numRef>
          </c:val>
          <c:smooth val="0"/>
        </c:ser>
        <c:ser>
          <c:idx val="118"/>
          <c:order val="118"/>
          <c:tx>
            <c:strRef>
              <c:f>'Figure 5'!$C$129</c:f>
              <c:strCache>
                <c:ptCount val="1"/>
                <c:pt idx="0">
                  <c:v>113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5'!$D$129:$Z$129</c:f>
              <c:numCache/>
            </c:numRef>
          </c:val>
          <c:smooth val="0"/>
        </c:ser>
        <c:ser>
          <c:idx val="119"/>
          <c:order val="119"/>
          <c:tx>
            <c:strRef>
              <c:f>'Figure 5'!$C$130</c:f>
              <c:strCache>
                <c:ptCount val="1"/>
                <c:pt idx="0">
                  <c:v>114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5'!$D$130:$Z$130</c:f>
              <c:numCache/>
            </c:numRef>
          </c:val>
          <c:smooth val="0"/>
        </c:ser>
        <c:ser>
          <c:idx val="120"/>
          <c:order val="120"/>
          <c:tx>
            <c:strRef>
              <c:f>'Figure 5'!$C$131</c:f>
              <c:strCache>
                <c:ptCount val="1"/>
                <c:pt idx="0">
                  <c:v>115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5'!$D$131:$Z$131</c:f>
              <c:numCache/>
            </c:numRef>
          </c:val>
          <c:smooth val="0"/>
        </c:ser>
        <c:ser>
          <c:idx val="121"/>
          <c:order val="121"/>
          <c:tx>
            <c:strRef>
              <c:f>'Figure 5'!$C$132</c:f>
              <c:strCache>
                <c:ptCount val="1"/>
                <c:pt idx="0">
                  <c:v>116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5'!$D$132:$Z$132</c:f>
              <c:numCache/>
            </c:numRef>
          </c:val>
          <c:smooth val="0"/>
        </c:ser>
        <c:ser>
          <c:idx val="122"/>
          <c:order val="122"/>
          <c:tx>
            <c:strRef>
              <c:f>'Figure 5'!$C$133</c:f>
              <c:strCache>
                <c:ptCount val="1"/>
                <c:pt idx="0">
                  <c:v>117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5'!$D$133:$Z$133</c:f>
              <c:numCache/>
            </c:numRef>
          </c:val>
          <c:smooth val="0"/>
        </c:ser>
        <c:ser>
          <c:idx val="123"/>
          <c:order val="123"/>
          <c:tx>
            <c:strRef>
              <c:f>'Figure 5'!$C$134</c:f>
              <c:strCache>
                <c:ptCount val="1"/>
                <c:pt idx="0">
                  <c:v>118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5'!$D$134:$Z$134</c:f>
              <c:numCache/>
            </c:numRef>
          </c:val>
          <c:smooth val="0"/>
        </c:ser>
        <c:ser>
          <c:idx val="124"/>
          <c:order val="124"/>
          <c:tx>
            <c:strRef>
              <c:f>'Figure 5'!$C$135</c:f>
              <c:strCache>
                <c:ptCount val="1"/>
                <c:pt idx="0">
                  <c:v>119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5'!$D$135:$Z$135</c:f>
              <c:numCache/>
            </c:numRef>
          </c:val>
          <c:smooth val="0"/>
        </c:ser>
        <c:ser>
          <c:idx val="125"/>
          <c:order val="125"/>
          <c:tx>
            <c:strRef>
              <c:f>'Figure 5'!$C$136</c:f>
              <c:strCache>
                <c:ptCount val="1"/>
                <c:pt idx="0">
                  <c:v>120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5'!$D$136:$Z$136</c:f>
              <c:numCache/>
            </c:numRef>
          </c:val>
          <c:smooth val="0"/>
        </c:ser>
        <c:ser>
          <c:idx val="126"/>
          <c:order val="126"/>
          <c:tx>
            <c:strRef>
              <c:f>'Figure 5'!$C$137</c:f>
              <c:strCache>
                <c:ptCount val="1"/>
                <c:pt idx="0">
                  <c:v>121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5'!$D$137:$Z$137</c:f>
              <c:numCache/>
            </c:numRef>
          </c:val>
          <c:smooth val="0"/>
        </c:ser>
        <c:ser>
          <c:idx val="127"/>
          <c:order val="127"/>
          <c:tx>
            <c:strRef>
              <c:f>'Figure 5'!$C$138</c:f>
              <c:strCache>
                <c:ptCount val="1"/>
                <c:pt idx="0">
                  <c:v>122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5'!$D$138:$Z$138</c:f>
              <c:numCache/>
            </c:numRef>
          </c:val>
          <c:smooth val="0"/>
        </c:ser>
        <c:ser>
          <c:idx val="128"/>
          <c:order val="128"/>
          <c:tx>
            <c:strRef>
              <c:f>'Figure 5'!$C$139</c:f>
              <c:strCache>
                <c:ptCount val="1"/>
                <c:pt idx="0">
                  <c:v>123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5'!$D$139:$Z$139</c:f>
              <c:numCache/>
            </c:numRef>
          </c:val>
          <c:smooth val="0"/>
        </c:ser>
        <c:ser>
          <c:idx val="129"/>
          <c:order val="129"/>
          <c:tx>
            <c:strRef>
              <c:f>'Figure 5'!$C$140</c:f>
              <c:strCache>
                <c:ptCount val="1"/>
                <c:pt idx="0">
                  <c:v>124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5'!$D$140:$Z$140</c:f>
              <c:numCache/>
            </c:numRef>
          </c:val>
          <c:smooth val="0"/>
        </c:ser>
        <c:ser>
          <c:idx val="130"/>
          <c:order val="130"/>
          <c:tx>
            <c:strRef>
              <c:f>'Figure 5'!$C$141</c:f>
              <c:strCache>
                <c:ptCount val="1"/>
                <c:pt idx="0">
                  <c:v>125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5'!$D$141:$Z$141</c:f>
              <c:numCache/>
            </c:numRef>
          </c:val>
          <c:smooth val="0"/>
        </c:ser>
        <c:ser>
          <c:idx val="131"/>
          <c:order val="131"/>
          <c:tx>
            <c:strRef>
              <c:f>'Figure 5'!$C$142</c:f>
              <c:strCache>
                <c:ptCount val="1"/>
                <c:pt idx="0">
                  <c:v>126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5'!$D$142:$Z$142</c:f>
              <c:numCache/>
            </c:numRef>
          </c:val>
          <c:smooth val="0"/>
        </c:ser>
        <c:ser>
          <c:idx val="132"/>
          <c:order val="132"/>
          <c:tx>
            <c:strRef>
              <c:f>'Figure 5'!$C$143</c:f>
              <c:strCache>
                <c:ptCount val="1"/>
                <c:pt idx="0">
                  <c:v>127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5'!$D$143:$Z$143</c:f>
              <c:numCache/>
            </c:numRef>
          </c:val>
          <c:smooth val="0"/>
        </c:ser>
        <c:ser>
          <c:idx val="133"/>
          <c:order val="133"/>
          <c:tx>
            <c:strRef>
              <c:f>'Figure 5'!$C$144</c:f>
              <c:strCache>
                <c:ptCount val="1"/>
                <c:pt idx="0">
                  <c:v>128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5'!$D$144:$Z$144</c:f>
              <c:numCache/>
            </c:numRef>
          </c:val>
          <c:smooth val="0"/>
        </c:ser>
        <c:ser>
          <c:idx val="134"/>
          <c:order val="134"/>
          <c:tx>
            <c:strRef>
              <c:f>'Figure 5'!$C$145</c:f>
              <c:strCache>
                <c:ptCount val="1"/>
                <c:pt idx="0">
                  <c:v>129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5'!$D$145:$Z$145</c:f>
              <c:numCache/>
            </c:numRef>
          </c:val>
          <c:smooth val="0"/>
        </c:ser>
        <c:ser>
          <c:idx val="135"/>
          <c:order val="135"/>
          <c:tx>
            <c:strRef>
              <c:f>'Figure 5'!$C$146</c:f>
              <c:strCache>
                <c:ptCount val="1"/>
                <c:pt idx="0">
                  <c:v>130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5'!$D$146:$Z$146</c:f>
              <c:numCache/>
            </c:numRef>
          </c:val>
          <c:smooth val="0"/>
        </c:ser>
        <c:ser>
          <c:idx val="136"/>
          <c:order val="136"/>
          <c:tx>
            <c:strRef>
              <c:f>'Figure 5'!$C$147</c:f>
              <c:strCache>
                <c:ptCount val="1"/>
                <c:pt idx="0">
                  <c:v>131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5'!$D$10:$Z$10</c:f>
              <c:strCache/>
            </c:strRef>
          </c:cat>
          <c:val>
            <c:numRef>
              <c:f>'Figure 5'!$D$147:$Z$147</c:f>
              <c:numCache/>
            </c:numRef>
          </c:val>
          <c:smooth val="0"/>
        </c:ser>
        <c:marker val="1"/>
        <c:axId val="36336717"/>
        <c:axId val="58594998"/>
      </c:lineChart>
      <c:catAx>
        <c:axId val="3633671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58594998"/>
        <c:crosses val="autoZero"/>
        <c:auto val="1"/>
        <c:lblOffset val="100"/>
        <c:noMultiLvlLbl val="0"/>
      </c:catAx>
      <c:valAx>
        <c:axId val="58594998"/>
        <c:scaling>
          <c:orientation val="minMax"/>
          <c:max val="3.5"/>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6336717"/>
        <c:crosses val="autoZero"/>
        <c:crossBetween val="between"/>
        <c:dispUnits/>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egendEntry>
        <c:idx val="42"/>
        <c:delete val="1"/>
      </c:legendEntry>
      <c:legendEntry>
        <c:idx val="43"/>
        <c:delete val="1"/>
      </c:legendEntry>
      <c:legendEntry>
        <c:idx val="44"/>
        <c:delete val="1"/>
      </c:legendEntry>
      <c:legendEntry>
        <c:idx val="45"/>
        <c:delete val="1"/>
      </c:legendEntry>
      <c:legendEntry>
        <c:idx val="46"/>
        <c:delete val="1"/>
      </c:legendEntry>
      <c:legendEntry>
        <c:idx val="47"/>
        <c:delete val="1"/>
      </c:legendEntry>
      <c:legendEntry>
        <c:idx val="48"/>
        <c:delete val="1"/>
      </c:legendEntry>
      <c:legendEntry>
        <c:idx val="49"/>
        <c:delete val="1"/>
      </c:legendEntry>
      <c:legendEntry>
        <c:idx val="50"/>
        <c:delete val="1"/>
      </c:legendEntry>
      <c:legendEntry>
        <c:idx val="51"/>
        <c:delete val="1"/>
      </c:legendEntry>
      <c:legendEntry>
        <c:idx val="52"/>
        <c:delete val="1"/>
      </c:legendEntry>
      <c:legendEntry>
        <c:idx val="53"/>
        <c:delete val="1"/>
      </c:legendEntry>
      <c:legendEntry>
        <c:idx val="54"/>
        <c:delete val="1"/>
      </c:legendEntry>
      <c:legendEntry>
        <c:idx val="55"/>
        <c:delete val="1"/>
      </c:legendEntry>
      <c:legendEntry>
        <c:idx val="56"/>
        <c:delete val="1"/>
      </c:legendEntry>
      <c:legendEntry>
        <c:idx val="57"/>
        <c:delete val="1"/>
      </c:legendEntry>
      <c:legendEntry>
        <c:idx val="58"/>
        <c:delete val="1"/>
      </c:legendEntry>
      <c:legendEntry>
        <c:idx val="59"/>
        <c:delete val="1"/>
      </c:legendEntry>
      <c:legendEntry>
        <c:idx val="60"/>
        <c:delete val="1"/>
      </c:legendEntry>
      <c:legendEntry>
        <c:idx val="61"/>
        <c:delete val="1"/>
      </c:legendEntry>
      <c:legendEntry>
        <c:idx val="62"/>
        <c:delete val="1"/>
      </c:legendEntry>
      <c:legendEntry>
        <c:idx val="63"/>
        <c:delete val="1"/>
      </c:legendEntry>
      <c:legendEntry>
        <c:idx val="64"/>
        <c:delete val="1"/>
      </c:legendEntry>
      <c:legendEntry>
        <c:idx val="65"/>
        <c:delete val="1"/>
      </c:legendEntry>
      <c:legendEntry>
        <c:idx val="66"/>
        <c:delete val="1"/>
      </c:legendEntry>
      <c:legendEntry>
        <c:idx val="67"/>
        <c:delete val="1"/>
      </c:legendEntry>
      <c:legendEntry>
        <c:idx val="68"/>
        <c:delete val="1"/>
      </c:legendEntry>
      <c:legendEntry>
        <c:idx val="69"/>
        <c:delete val="1"/>
      </c:legendEntry>
      <c:legendEntry>
        <c:idx val="70"/>
        <c:delete val="1"/>
      </c:legendEntry>
      <c:legendEntry>
        <c:idx val="71"/>
        <c:delete val="1"/>
      </c:legendEntry>
      <c:legendEntry>
        <c:idx val="72"/>
        <c:delete val="1"/>
      </c:legendEntry>
      <c:legendEntry>
        <c:idx val="73"/>
        <c:delete val="1"/>
      </c:legendEntry>
      <c:legendEntry>
        <c:idx val="74"/>
        <c:delete val="1"/>
      </c:legendEntry>
      <c:legendEntry>
        <c:idx val="75"/>
        <c:delete val="1"/>
      </c:legendEntry>
      <c:legendEntry>
        <c:idx val="76"/>
        <c:delete val="1"/>
      </c:legendEntry>
      <c:legendEntry>
        <c:idx val="77"/>
        <c:delete val="1"/>
      </c:legendEntry>
      <c:legendEntry>
        <c:idx val="78"/>
        <c:delete val="1"/>
      </c:legendEntry>
      <c:legendEntry>
        <c:idx val="79"/>
        <c:delete val="1"/>
      </c:legendEntry>
      <c:legendEntry>
        <c:idx val="80"/>
        <c:delete val="1"/>
      </c:legendEntry>
      <c:legendEntry>
        <c:idx val="81"/>
        <c:delete val="1"/>
      </c:legendEntry>
      <c:legendEntry>
        <c:idx val="82"/>
        <c:delete val="1"/>
      </c:legendEntry>
      <c:legendEntry>
        <c:idx val="83"/>
        <c:delete val="1"/>
      </c:legendEntry>
      <c:legendEntry>
        <c:idx val="84"/>
        <c:delete val="1"/>
      </c:legendEntry>
      <c:legendEntry>
        <c:idx val="85"/>
        <c:delete val="1"/>
      </c:legendEntry>
      <c:legendEntry>
        <c:idx val="86"/>
        <c:delete val="1"/>
      </c:legendEntry>
      <c:legendEntry>
        <c:idx val="87"/>
        <c:delete val="1"/>
      </c:legendEntry>
      <c:legendEntry>
        <c:idx val="88"/>
        <c:delete val="1"/>
      </c:legendEntry>
      <c:legendEntry>
        <c:idx val="89"/>
        <c:delete val="1"/>
      </c:legendEntry>
      <c:legendEntry>
        <c:idx val="90"/>
        <c:delete val="1"/>
      </c:legendEntry>
      <c:legendEntry>
        <c:idx val="91"/>
        <c:delete val="1"/>
      </c:legendEntry>
      <c:legendEntry>
        <c:idx val="92"/>
        <c:delete val="1"/>
      </c:legendEntry>
      <c:legendEntry>
        <c:idx val="93"/>
        <c:delete val="1"/>
      </c:legendEntry>
      <c:legendEntry>
        <c:idx val="94"/>
        <c:delete val="1"/>
      </c:legendEntry>
      <c:legendEntry>
        <c:idx val="95"/>
        <c:delete val="1"/>
      </c:legendEntry>
      <c:legendEntry>
        <c:idx val="96"/>
        <c:delete val="1"/>
      </c:legendEntry>
      <c:legendEntry>
        <c:idx val="97"/>
        <c:delete val="1"/>
      </c:legendEntry>
      <c:legendEntry>
        <c:idx val="98"/>
        <c:delete val="1"/>
      </c:legendEntry>
      <c:legendEntry>
        <c:idx val="99"/>
        <c:delete val="1"/>
      </c:legendEntry>
      <c:legendEntry>
        <c:idx val="100"/>
        <c:delete val="1"/>
      </c:legendEntry>
      <c:legendEntry>
        <c:idx val="101"/>
        <c:delete val="1"/>
      </c:legendEntry>
      <c:legendEntry>
        <c:idx val="102"/>
        <c:delete val="1"/>
      </c:legendEntry>
      <c:legendEntry>
        <c:idx val="103"/>
        <c:delete val="1"/>
      </c:legendEntry>
      <c:legendEntry>
        <c:idx val="104"/>
        <c:delete val="1"/>
      </c:legendEntry>
      <c:legendEntry>
        <c:idx val="105"/>
        <c:delete val="1"/>
      </c:legendEntry>
      <c:legendEntry>
        <c:idx val="106"/>
        <c:delete val="1"/>
      </c:legendEntry>
      <c:legendEntry>
        <c:idx val="107"/>
        <c:delete val="1"/>
      </c:legendEntry>
      <c:legendEntry>
        <c:idx val="108"/>
        <c:delete val="1"/>
      </c:legendEntry>
      <c:legendEntry>
        <c:idx val="109"/>
        <c:delete val="1"/>
      </c:legendEntry>
      <c:legendEntry>
        <c:idx val="110"/>
        <c:delete val="1"/>
      </c:legendEntry>
      <c:legendEntry>
        <c:idx val="111"/>
        <c:delete val="1"/>
      </c:legendEntry>
      <c:legendEntry>
        <c:idx val="112"/>
        <c:delete val="1"/>
      </c:legendEntry>
      <c:legendEntry>
        <c:idx val="113"/>
        <c:delete val="1"/>
      </c:legendEntry>
      <c:legendEntry>
        <c:idx val="114"/>
        <c:delete val="1"/>
      </c:legendEntry>
      <c:legendEntry>
        <c:idx val="115"/>
        <c:delete val="1"/>
      </c:legendEntry>
      <c:legendEntry>
        <c:idx val="116"/>
        <c:delete val="1"/>
      </c:legendEntry>
      <c:legendEntry>
        <c:idx val="117"/>
        <c:delete val="1"/>
      </c:legendEntry>
      <c:legendEntry>
        <c:idx val="118"/>
        <c:delete val="1"/>
      </c:legendEntry>
      <c:legendEntry>
        <c:idx val="119"/>
        <c:delete val="1"/>
      </c:legendEntry>
      <c:legendEntry>
        <c:idx val="120"/>
        <c:delete val="1"/>
      </c:legendEntry>
      <c:legendEntry>
        <c:idx val="121"/>
        <c:delete val="1"/>
      </c:legendEntry>
      <c:legendEntry>
        <c:idx val="122"/>
        <c:delete val="1"/>
      </c:legendEntry>
      <c:legendEntry>
        <c:idx val="123"/>
        <c:delete val="1"/>
      </c:legendEntry>
      <c:legendEntry>
        <c:idx val="124"/>
        <c:delete val="1"/>
      </c:legendEntry>
      <c:legendEntry>
        <c:idx val="125"/>
        <c:delete val="1"/>
      </c:legendEntry>
      <c:legendEntry>
        <c:idx val="126"/>
        <c:delete val="1"/>
      </c:legendEntry>
      <c:legendEntry>
        <c:idx val="127"/>
        <c:delete val="1"/>
      </c:legendEntry>
      <c:legendEntry>
        <c:idx val="128"/>
        <c:delete val="1"/>
      </c:legendEntry>
      <c:legendEntry>
        <c:idx val="129"/>
        <c:delete val="1"/>
      </c:legendEntry>
      <c:legendEntry>
        <c:idx val="130"/>
        <c:delete val="1"/>
      </c:legendEntry>
      <c:legendEntry>
        <c:idx val="131"/>
        <c:delete val="1"/>
      </c:legendEntry>
      <c:legendEntry>
        <c:idx val="132"/>
        <c:delete val="1"/>
      </c:legendEntry>
      <c:legendEntry>
        <c:idx val="133"/>
        <c:delete val="1"/>
      </c:legendEntry>
      <c:legendEntry>
        <c:idx val="134"/>
        <c:delete val="1"/>
      </c:legendEntry>
      <c:legendEntry>
        <c:idx val="135"/>
        <c:delete val="1"/>
      </c:legendEntry>
      <c:legendEntry>
        <c:idx val="136"/>
        <c:delete val="1"/>
      </c:legendEntry>
      <c:layout>
        <c:manualLayout>
          <c:xMode val="edge"/>
          <c:yMode val="edge"/>
          <c:x val="0.42075"/>
          <c:y val="0.8645"/>
          <c:w val="0.18625"/>
          <c:h val="0.131"/>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7575"/>
        </c:manualLayout>
      </c:layout>
      <c:barChart>
        <c:barDir val="col"/>
        <c:grouping val="stacked"/>
        <c:varyColors val="0"/>
        <c:ser>
          <c:idx val="40"/>
          <c:order val="0"/>
          <c:tx>
            <c:strRef>
              <c:f>'Figure 6'!$C$11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6'!$D$11:$X$11</c:f>
              <c:numCache/>
            </c:numRef>
          </c:val>
        </c:ser>
        <c:ser>
          <c:idx val="41"/>
          <c:order val="1"/>
          <c:tx>
            <c:strRef>
              <c:f>'Figure 6'!$C$12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6'!$D$12:$X$12</c:f>
              <c:numCache/>
            </c:numRef>
          </c:val>
        </c:ser>
        <c:ser>
          <c:idx val="42"/>
          <c:order val="2"/>
          <c:tx>
            <c:strRef>
              <c:f>'Figure 6'!$C$13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6'!$D$13:$X$13</c:f>
              <c:numCache/>
            </c:numRef>
          </c:val>
        </c:ser>
        <c:overlap val="100"/>
        <c:axId val="57592935"/>
        <c:axId val="48574368"/>
      </c:barChart>
      <c:lineChart>
        <c:grouping val="standard"/>
        <c:varyColors val="0"/>
        <c:ser>
          <c:idx val="1"/>
          <c:order val="3"/>
          <c:tx>
            <c:strRef>
              <c:f>'Figure 6'!$C$15</c:f>
              <c:strCache>
                <c:ptCount val="1"/>
                <c:pt idx="0">
                  <c:v>Capital city</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4"/>
                </a:solid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6'!$D$15:$X$15</c:f>
              <c:numCache/>
            </c:numRef>
          </c:val>
          <c:smooth val="0"/>
        </c:ser>
        <c:ser>
          <c:idx val="0"/>
          <c:order val="4"/>
          <c:tx>
            <c:strRef>
              <c:f>'Figure 6'!$C$14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4"/>
              </a:solidFill>
              <a:ln w="12700">
                <a:solidFill>
                  <a:schemeClr val="accent4"/>
                </a:solid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6'!$D$14:$X$14</c:f>
              <c:numCache/>
            </c:numRef>
          </c:val>
          <c:smooth val="0"/>
        </c:ser>
        <c:ser>
          <c:idx val="2"/>
          <c:order val="5"/>
          <c:tx>
            <c:strRef>
              <c:f>'Figure 6'!$C$16</c:f>
              <c:strCache>
                <c:ptCount val="1"/>
                <c:pt idx="0">
                  <c:v>Other 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6'!$D$16:$X$16</c:f>
              <c:numCache/>
            </c:numRef>
          </c:val>
          <c:smooth val="0"/>
        </c:ser>
        <c:ser>
          <c:idx val="3"/>
          <c:order val="6"/>
          <c:tx>
            <c:strRef>
              <c:f>'Figure 6'!$C$17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6'!$D$17:$X$17</c:f>
              <c:numCache/>
            </c:numRef>
          </c:val>
          <c:smooth val="0"/>
        </c:ser>
        <c:ser>
          <c:idx val="4"/>
          <c:order val="7"/>
          <c:tx>
            <c:strRef>
              <c:f>'Figure 6'!$C$18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6'!$D$18:$X$18</c:f>
              <c:numCache/>
            </c:numRef>
          </c:val>
          <c:smooth val="0"/>
        </c:ser>
        <c:ser>
          <c:idx val="5"/>
          <c:order val="8"/>
          <c:tx>
            <c:strRef>
              <c:f>'Figure 6'!$C$19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6'!$D$19:$X$19</c:f>
              <c:numCache/>
            </c:numRef>
          </c:val>
          <c:smooth val="0"/>
        </c:ser>
        <c:ser>
          <c:idx val="6"/>
          <c:order val="9"/>
          <c:tx>
            <c:strRef>
              <c:f>'Figure 6'!$C$20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6'!$D$20:$X$20</c:f>
              <c:numCache/>
            </c:numRef>
          </c:val>
          <c:smooth val="0"/>
        </c:ser>
        <c:ser>
          <c:idx val="7"/>
          <c:order val="10"/>
          <c:tx>
            <c:strRef>
              <c:f>'Figure 6'!$C$21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6'!$D$21:$X$21</c:f>
              <c:numCache/>
            </c:numRef>
          </c:val>
          <c:smooth val="0"/>
        </c:ser>
        <c:ser>
          <c:idx val="8"/>
          <c:order val="11"/>
          <c:tx>
            <c:strRef>
              <c:f>'Figure 6'!$C$22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6'!$D$22:$X$22</c:f>
              <c:numCache/>
            </c:numRef>
          </c:val>
          <c:smooth val="0"/>
        </c:ser>
        <c:ser>
          <c:idx val="9"/>
          <c:order val="12"/>
          <c:tx>
            <c:strRef>
              <c:f>'Figure 6'!$C$23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6'!$D$23:$X$23</c:f>
              <c:numCache/>
            </c:numRef>
          </c:val>
          <c:smooth val="0"/>
        </c:ser>
        <c:ser>
          <c:idx val="10"/>
          <c:order val="13"/>
          <c:tx>
            <c:strRef>
              <c:f>'Figure 6'!$C$24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6'!$D$24:$X$24</c:f>
              <c:numCache/>
            </c:numRef>
          </c:val>
          <c:smooth val="0"/>
        </c:ser>
        <c:ser>
          <c:idx val="11"/>
          <c:order val="14"/>
          <c:tx>
            <c:strRef>
              <c:f>'Figure 6'!$C$25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6'!$D$25:$X$25</c:f>
              <c:numCache/>
            </c:numRef>
          </c:val>
          <c:smooth val="0"/>
        </c:ser>
        <c:ser>
          <c:idx val="12"/>
          <c:order val="15"/>
          <c:tx>
            <c:strRef>
              <c:f>'Figure 6'!$C$26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6'!$D$26:$X$26</c:f>
              <c:numCache/>
            </c:numRef>
          </c:val>
          <c:smooth val="0"/>
        </c:ser>
        <c:ser>
          <c:idx val="13"/>
          <c:order val="16"/>
          <c:tx>
            <c:strRef>
              <c:f>'Figure 6'!$C$27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6'!$D$27:$X$27</c:f>
              <c:numCache/>
            </c:numRef>
          </c:val>
          <c:smooth val="0"/>
        </c:ser>
        <c:ser>
          <c:idx val="14"/>
          <c:order val="17"/>
          <c:tx>
            <c:strRef>
              <c:f>'Figure 6'!$C$28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6'!$D$28:$X$28</c:f>
              <c:numCache/>
            </c:numRef>
          </c:val>
          <c:smooth val="0"/>
        </c:ser>
        <c:ser>
          <c:idx val="15"/>
          <c:order val="18"/>
          <c:tx>
            <c:strRef>
              <c:f>'Figure 6'!$C$29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6'!$D$29:$X$29</c:f>
              <c:numCache/>
            </c:numRef>
          </c:val>
          <c:smooth val="0"/>
        </c:ser>
        <c:ser>
          <c:idx val="16"/>
          <c:order val="19"/>
          <c:tx>
            <c:strRef>
              <c:f>'Figure 6'!$C$30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6'!$D$30:$X$30</c:f>
              <c:numCache/>
            </c:numRef>
          </c:val>
          <c:smooth val="0"/>
        </c:ser>
        <c:ser>
          <c:idx val="17"/>
          <c:order val="20"/>
          <c:tx>
            <c:strRef>
              <c:f>'Figure 6'!$C$31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6'!$D$31:$X$31</c:f>
              <c:numCache/>
            </c:numRef>
          </c:val>
          <c:smooth val="0"/>
        </c:ser>
        <c:ser>
          <c:idx val="18"/>
          <c:order val="21"/>
          <c:tx>
            <c:strRef>
              <c:f>'Figure 6'!$C$32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6'!$D$32:$X$32</c:f>
              <c:numCache/>
            </c:numRef>
          </c:val>
          <c:smooth val="0"/>
        </c:ser>
        <c:ser>
          <c:idx val="19"/>
          <c:order val="22"/>
          <c:tx>
            <c:strRef>
              <c:f>'Figure 6'!$C$33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6'!$D$33:$X$33</c:f>
              <c:numCache/>
            </c:numRef>
          </c:val>
          <c:smooth val="0"/>
        </c:ser>
        <c:ser>
          <c:idx val="20"/>
          <c:order val="23"/>
          <c:tx>
            <c:strRef>
              <c:f>'Figure 6'!$C$34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6'!$D$34:$X$34</c:f>
              <c:numCache/>
            </c:numRef>
          </c:val>
          <c:smooth val="0"/>
        </c:ser>
        <c:ser>
          <c:idx val="21"/>
          <c:order val="24"/>
          <c:tx>
            <c:strRef>
              <c:f>'Figure 6'!$C$35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6'!$D$35:$X$35</c:f>
              <c:numCache/>
            </c:numRef>
          </c:val>
          <c:smooth val="0"/>
        </c:ser>
        <c:ser>
          <c:idx val="22"/>
          <c:order val="25"/>
          <c:tx>
            <c:strRef>
              <c:f>'Figure 6'!$C$36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6'!$D$36:$X$36</c:f>
              <c:numCache/>
            </c:numRef>
          </c:val>
          <c:smooth val="0"/>
        </c:ser>
        <c:ser>
          <c:idx val="23"/>
          <c:order val="26"/>
          <c:tx>
            <c:strRef>
              <c:f>'Figure 6'!$C$37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6'!$D$37:$X$37</c:f>
              <c:numCache/>
            </c:numRef>
          </c:val>
          <c:smooth val="0"/>
        </c:ser>
        <c:ser>
          <c:idx val="24"/>
          <c:order val="27"/>
          <c:tx>
            <c:strRef>
              <c:f>'Figure 6'!$C$38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6'!$D$38:$X$38</c:f>
              <c:numCache/>
            </c:numRef>
          </c:val>
          <c:smooth val="0"/>
        </c:ser>
        <c:ser>
          <c:idx val="25"/>
          <c:order val="28"/>
          <c:tx>
            <c:strRef>
              <c:f>'Figure 6'!$C$39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6'!$D$39:$X$39</c:f>
              <c:numCache/>
            </c:numRef>
          </c:val>
          <c:smooth val="0"/>
        </c:ser>
        <c:ser>
          <c:idx val="26"/>
          <c:order val="29"/>
          <c:tx>
            <c:strRef>
              <c:f>'Figure 6'!$C$40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6'!$D$40:$X$40</c:f>
              <c:numCache/>
            </c:numRef>
          </c:val>
          <c:smooth val="0"/>
        </c:ser>
        <c:ser>
          <c:idx val="27"/>
          <c:order val="30"/>
          <c:tx>
            <c:strRef>
              <c:f>'Figure 6'!$C$41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6'!$D$41:$X$41</c:f>
              <c:numCache/>
            </c:numRef>
          </c:val>
          <c:smooth val="0"/>
        </c:ser>
        <c:ser>
          <c:idx val="28"/>
          <c:order val="31"/>
          <c:tx>
            <c:strRef>
              <c:f>'Figure 6'!$C$42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6'!$D$42:$X$42</c:f>
              <c:numCache/>
            </c:numRef>
          </c:val>
          <c:smooth val="0"/>
        </c:ser>
        <c:ser>
          <c:idx val="29"/>
          <c:order val="32"/>
          <c:tx>
            <c:strRef>
              <c:f>'Figure 6'!$C$43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6'!$D$43:$X$43</c:f>
              <c:numCache/>
            </c:numRef>
          </c:val>
          <c:smooth val="0"/>
        </c:ser>
        <c:ser>
          <c:idx val="30"/>
          <c:order val="33"/>
          <c:tx>
            <c:strRef>
              <c:f>'Figure 6'!$C$44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6'!$D$44:$X$44</c:f>
              <c:numCache/>
            </c:numRef>
          </c:val>
          <c:smooth val="0"/>
        </c:ser>
        <c:ser>
          <c:idx val="31"/>
          <c:order val="34"/>
          <c:tx>
            <c:strRef>
              <c:f>'Figure 6'!$C$45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6'!$D$45:$X$45</c:f>
              <c:numCache/>
            </c:numRef>
          </c:val>
          <c:smooth val="0"/>
        </c:ser>
        <c:ser>
          <c:idx val="32"/>
          <c:order val="35"/>
          <c:tx>
            <c:strRef>
              <c:f>'Figure 6'!$C$46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6'!$D$46:$X$46</c:f>
              <c:numCache/>
            </c:numRef>
          </c:val>
          <c:smooth val="0"/>
        </c:ser>
        <c:ser>
          <c:idx val="33"/>
          <c:order val="36"/>
          <c:tx>
            <c:strRef>
              <c:f>'Figure 6'!$C$47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6'!$D$47:$X$47</c:f>
              <c:numCache/>
            </c:numRef>
          </c:val>
          <c:smooth val="0"/>
        </c:ser>
        <c:ser>
          <c:idx val="34"/>
          <c:order val="37"/>
          <c:tx>
            <c:strRef>
              <c:f>'Figure 6'!$C$48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6'!$D$48:$X$48</c:f>
              <c:numCache/>
            </c:numRef>
          </c:val>
          <c:smooth val="0"/>
        </c:ser>
        <c:ser>
          <c:idx val="35"/>
          <c:order val="38"/>
          <c:tx>
            <c:strRef>
              <c:f>'Figure 6'!$C$49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6'!$D$49:$X$49</c:f>
              <c:numCache/>
            </c:numRef>
          </c:val>
          <c:smooth val="0"/>
        </c:ser>
        <c:ser>
          <c:idx val="36"/>
          <c:order val="39"/>
          <c:tx>
            <c:strRef>
              <c:f>'Figure 6'!$C$50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6'!$D$50:$X$50</c:f>
              <c:numCache/>
            </c:numRef>
          </c:val>
          <c:smooth val="0"/>
        </c:ser>
        <c:ser>
          <c:idx val="37"/>
          <c:order val="40"/>
          <c:tx>
            <c:strRef>
              <c:f>'Figure 6'!$C$51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6'!$D$51:$X$51</c:f>
              <c:numCache/>
            </c:numRef>
          </c:val>
          <c:smooth val="0"/>
        </c:ser>
        <c:ser>
          <c:idx val="38"/>
          <c:order val="41"/>
          <c:tx>
            <c:strRef>
              <c:f>'Figure 6'!$C$52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6'!$D$52:$X$52</c:f>
              <c:numCache/>
            </c:numRef>
          </c:val>
          <c:smooth val="0"/>
        </c:ser>
        <c:ser>
          <c:idx val="39"/>
          <c:order val="42"/>
          <c:tx>
            <c:strRef>
              <c:f>'Figure 6'!$C$53</c:f>
              <c:strCache>
                <c:ptCount val="1"/>
                <c:pt idx="0">
                  <c:v>37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6'!$D$53:$X$53</c:f>
              <c:numCache/>
            </c:numRef>
          </c:val>
          <c:smooth val="0"/>
        </c:ser>
        <c:ser>
          <c:idx val="43"/>
          <c:order val="43"/>
          <c:tx>
            <c:strRef>
              <c:f>'Figure 6'!$C$54</c:f>
              <c:strCache>
                <c:ptCount val="1"/>
                <c:pt idx="0">
                  <c:v>38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6'!$D$54:$X$54</c:f>
              <c:numCache/>
            </c:numRef>
          </c:val>
          <c:smooth val="0"/>
        </c:ser>
        <c:ser>
          <c:idx val="44"/>
          <c:order val="44"/>
          <c:tx>
            <c:strRef>
              <c:f>'Figure 6'!$C$55</c:f>
              <c:strCache>
                <c:ptCount val="1"/>
                <c:pt idx="0">
                  <c:v>39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6'!$D$55:$X$55</c:f>
              <c:numCache/>
            </c:numRef>
          </c:val>
          <c:smooth val="0"/>
        </c:ser>
        <c:ser>
          <c:idx val="45"/>
          <c:order val="45"/>
          <c:tx>
            <c:strRef>
              <c:f>'Figure 6'!$C$56</c:f>
              <c:strCache>
                <c:ptCount val="1"/>
                <c:pt idx="0">
                  <c:v>40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6'!$D$56:$X$56</c:f>
              <c:numCache/>
            </c:numRef>
          </c:val>
          <c:smooth val="0"/>
        </c:ser>
        <c:ser>
          <c:idx val="46"/>
          <c:order val="46"/>
          <c:tx>
            <c:strRef>
              <c:f>'Figure 6'!$C$57</c:f>
              <c:strCache>
                <c:ptCount val="1"/>
                <c:pt idx="0">
                  <c:v>41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6'!$D$57:$X$57</c:f>
              <c:numCache/>
            </c:numRef>
          </c:val>
          <c:smooth val="0"/>
        </c:ser>
        <c:ser>
          <c:idx val="47"/>
          <c:order val="47"/>
          <c:tx>
            <c:strRef>
              <c:f>'Figure 6'!$C$58</c:f>
              <c:strCache>
                <c:ptCount val="1"/>
                <c:pt idx="0">
                  <c:v>42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6'!$D$58:$X$58</c:f>
              <c:numCache/>
            </c:numRef>
          </c:val>
          <c:smooth val="0"/>
        </c:ser>
        <c:ser>
          <c:idx val="48"/>
          <c:order val="48"/>
          <c:tx>
            <c:strRef>
              <c:f>'Figure 6'!$C$59</c:f>
              <c:strCache>
                <c:ptCount val="1"/>
                <c:pt idx="0">
                  <c:v>43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6'!$D$59:$X$59</c:f>
              <c:numCache/>
            </c:numRef>
          </c:val>
          <c:smooth val="0"/>
        </c:ser>
        <c:ser>
          <c:idx val="49"/>
          <c:order val="49"/>
          <c:tx>
            <c:strRef>
              <c:f>'Figure 6'!$C$60</c:f>
              <c:strCache>
                <c:ptCount val="1"/>
                <c:pt idx="0">
                  <c:v>44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6'!$D$60:$X$60</c:f>
              <c:numCache/>
            </c:numRef>
          </c:val>
          <c:smooth val="0"/>
        </c:ser>
        <c:ser>
          <c:idx val="50"/>
          <c:order val="50"/>
          <c:tx>
            <c:strRef>
              <c:f>'Figure 6'!$C$61</c:f>
              <c:strCache>
                <c:ptCount val="1"/>
                <c:pt idx="0">
                  <c:v>45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6'!$D$61:$X$61</c:f>
              <c:numCache/>
            </c:numRef>
          </c:val>
          <c:smooth val="0"/>
        </c:ser>
        <c:ser>
          <c:idx val="51"/>
          <c:order val="51"/>
          <c:tx>
            <c:strRef>
              <c:f>'Figure 6'!$C$62</c:f>
              <c:strCache>
                <c:ptCount val="1"/>
                <c:pt idx="0">
                  <c:v>46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6'!$D$62:$X$62</c:f>
              <c:numCache/>
            </c:numRef>
          </c:val>
          <c:smooth val="0"/>
        </c:ser>
        <c:ser>
          <c:idx val="52"/>
          <c:order val="52"/>
          <c:tx>
            <c:strRef>
              <c:f>'Figure 6'!$C$63</c:f>
              <c:strCache>
                <c:ptCount val="1"/>
                <c:pt idx="0">
                  <c:v>47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6'!$D$63:$X$63</c:f>
              <c:numCache/>
            </c:numRef>
          </c:val>
          <c:smooth val="0"/>
        </c:ser>
        <c:ser>
          <c:idx val="53"/>
          <c:order val="53"/>
          <c:tx>
            <c:strRef>
              <c:f>'Figure 6'!$C$64</c:f>
              <c:strCache>
                <c:ptCount val="1"/>
                <c:pt idx="0">
                  <c:v>48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6'!$D$64:$X$64</c:f>
              <c:numCache/>
            </c:numRef>
          </c:val>
          <c:smooth val="0"/>
        </c:ser>
        <c:ser>
          <c:idx val="54"/>
          <c:order val="54"/>
          <c:tx>
            <c:strRef>
              <c:f>'Figure 6'!$C$65</c:f>
              <c:strCache>
                <c:ptCount val="1"/>
                <c:pt idx="0">
                  <c:v>49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6'!$D$65:$X$65</c:f>
              <c:numCache/>
            </c:numRef>
          </c:val>
          <c:smooth val="0"/>
        </c:ser>
        <c:ser>
          <c:idx val="55"/>
          <c:order val="55"/>
          <c:tx>
            <c:strRef>
              <c:f>'Figure 6'!$C$66</c:f>
              <c:strCache>
                <c:ptCount val="1"/>
                <c:pt idx="0">
                  <c:v>50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6'!$D$66:$X$66</c:f>
              <c:numCache/>
            </c:numRef>
          </c:val>
          <c:smooth val="0"/>
        </c:ser>
        <c:ser>
          <c:idx val="56"/>
          <c:order val="56"/>
          <c:tx>
            <c:strRef>
              <c:f>'Figure 6'!$C$67</c:f>
              <c:strCache>
                <c:ptCount val="1"/>
                <c:pt idx="0">
                  <c:v>51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6'!$D$67:$X$67</c:f>
              <c:numCache/>
            </c:numRef>
          </c:val>
          <c:smooth val="0"/>
        </c:ser>
        <c:ser>
          <c:idx val="57"/>
          <c:order val="57"/>
          <c:tx>
            <c:strRef>
              <c:f>'Figure 6'!$C$68</c:f>
              <c:strCache>
                <c:ptCount val="1"/>
                <c:pt idx="0">
                  <c:v>52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6'!$D$68:$X$68</c:f>
              <c:numCache/>
            </c:numRef>
          </c:val>
          <c:smooth val="0"/>
        </c:ser>
        <c:ser>
          <c:idx val="58"/>
          <c:order val="58"/>
          <c:tx>
            <c:strRef>
              <c:f>'Figure 6'!$C$69</c:f>
              <c:strCache>
                <c:ptCount val="1"/>
                <c:pt idx="0">
                  <c:v>53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6'!$D$69:$X$69</c:f>
              <c:numCache/>
            </c:numRef>
          </c:val>
          <c:smooth val="0"/>
        </c:ser>
        <c:ser>
          <c:idx val="59"/>
          <c:order val="59"/>
          <c:tx>
            <c:strRef>
              <c:f>'Figure 6'!$C$70</c:f>
              <c:strCache>
                <c:ptCount val="1"/>
                <c:pt idx="0">
                  <c:v>54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6'!$D$70:$X$70</c:f>
              <c:numCache/>
            </c:numRef>
          </c:val>
          <c:smooth val="0"/>
        </c:ser>
        <c:ser>
          <c:idx val="60"/>
          <c:order val="60"/>
          <c:tx>
            <c:strRef>
              <c:f>'Figure 6'!$C$71</c:f>
              <c:strCache>
                <c:ptCount val="1"/>
                <c:pt idx="0">
                  <c:v>55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6'!$D$71:$X$71</c:f>
              <c:numCache/>
            </c:numRef>
          </c:val>
          <c:smooth val="0"/>
        </c:ser>
        <c:ser>
          <c:idx val="61"/>
          <c:order val="61"/>
          <c:tx>
            <c:strRef>
              <c:f>'Figure 6'!$C$72</c:f>
              <c:strCache>
                <c:ptCount val="1"/>
                <c:pt idx="0">
                  <c:v>56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6'!$D$72:$X$72</c:f>
              <c:numCache/>
            </c:numRef>
          </c:val>
          <c:smooth val="0"/>
        </c:ser>
        <c:ser>
          <c:idx val="62"/>
          <c:order val="62"/>
          <c:tx>
            <c:strRef>
              <c:f>'Figure 6'!$C$73</c:f>
              <c:strCache>
                <c:ptCount val="1"/>
                <c:pt idx="0">
                  <c:v>57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6'!$D$73:$X$73</c:f>
              <c:numCache/>
            </c:numRef>
          </c:val>
          <c:smooth val="0"/>
        </c:ser>
        <c:ser>
          <c:idx val="63"/>
          <c:order val="63"/>
          <c:tx>
            <c:strRef>
              <c:f>'Figure 6'!$C$74</c:f>
              <c:strCache>
                <c:ptCount val="1"/>
                <c:pt idx="0">
                  <c:v>58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6'!$D$74:$X$74</c:f>
              <c:numCache/>
            </c:numRef>
          </c:val>
          <c:smooth val="0"/>
        </c:ser>
        <c:ser>
          <c:idx val="64"/>
          <c:order val="64"/>
          <c:tx>
            <c:strRef>
              <c:f>'Figure 6'!$C$75</c:f>
              <c:strCache>
                <c:ptCount val="1"/>
                <c:pt idx="0">
                  <c:v>59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6'!$D$75:$X$75</c:f>
              <c:numCache/>
            </c:numRef>
          </c:val>
          <c:smooth val="0"/>
        </c:ser>
        <c:ser>
          <c:idx val="65"/>
          <c:order val="65"/>
          <c:tx>
            <c:strRef>
              <c:f>'Figure 6'!$C$76</c:f>
              <c:strCache>
                <c:ptCount val="1"/>
                <c:pt idx="0">
                  <c:v>60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6'!$D$76:$X$76</c:f>
              <c:numCache/>
            </c:numRef>
          </c:val>
          <c:smooth val="0"/>
        </c:ser>
        <c:ser>
          <c:idx val="66"/>
          <c:order val="66"/>
          <c:tx>
            <c:strRef>
              <c:f>'Figure 6'!$C$77</c:f>
              <c:strCache>
                <c:ptCount val="1"/>
                <c:pt idx="0">
                  <c:v>61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6'!$D$77:$X$77</c:f>
              <c:numCache/>
            </c:numRef>
          </c:val>
          <c:smooth val="0"/>
        </c:ser>
        <c:ser>
          <c:idx val="67"/>
          <c:order val="67"/>
          <c:tx>
            <c:strRef>
              <c:f>'Figure 6'!$C$78</c:f>
              <c:strCache>
                <c:ptCount val="1"/>
                <c:pt idx="0">
                  <c:v>62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6'!$D$78:$X$78</c:f>
              <c:numCache/>
            </c:numRef>
          </c:val>
          <c:smooth val="0"/>
        </c:ser>
        <c:ser>
          <c:idx val="68"/>
          <c:order val="68"/>
          <c:tx>
            <c:strRef>
              <c:f>'Figure 6'!$C$79</c:f>
              <c:strCache>
                <c:ptCount val="1"/>
                <c:pt idx="0">
                  <c:v>63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6'!$D$79:$X$79</c:f>
              <c:numCache/>
            </c:numRef>
          </c:val>
          <c:smooth val="0"/>
        </c:ser>
        <c:ser>
          <c:idx val="69"/>
          <c:order val="69"/>
          <c:tx>
            <c:strRef>
              <c:f>'Figure 6'!$C$80</c:f>
              <c:strCache>
                <c:ptCount val="1"/>
                <c:pt idx="0">
                  <c:v>64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6'!$D$80:$X$80</c:f>
              <c:numCache/>
            </c:numRef>
          </c:val>
          <c:smooth val="0"/>
        </c:ser>
        <c:ser>
          <c:idx val="70"/>
          <c:order val="70"/>
          <c:tx>
            <c:strRef>
              <c:f>'Figure 6'!$C$81</c:f>
              <c:strCache>
                <c:ptCount val="1"/>
                <c:pt idx="0">
                  <c:v>65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6'!$D$81:$X$81</c:f>
              <c:numCache/>
            </c:numRef>
          </c:val>
          <c:smooth val="0"/>
        </c:ser>
        <c:ser>
          <c:idx val="71"/>
          <c:order val="71"/>
          <c:tx>
            <c:strRef>
              <c:f>'Figure 6'!$C$82</c:f>
              <c:strCache>
                <c:ptCount val="1"/>
                <c:pt idx="0">
                  <c:v>66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6'!$D$82:$X$82</c:f>
              <c:numCache/>
            </c:numRef>
          </c:val>
          <c:smooth val="0"/>
        </c:ser>
        <c:ser>
          <c:idx val="72"/>
          <c:order val="72"/>
          <c:tx>
            <c:strRef>
              <c:f>'Figure 6'!$C$83</c:f>
              <c:strCache>
                <c:ptCount val="1"/>
                <c:pt idx="0">
                  <c:v>67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6'!$D$83:$X$83</c:f>
              <c:numCache/>
            </c:numRef>
          </c:val>
          <c:smooth val="0"/>
        </c:ser>
        <c:ser>
          <c:idx val="73"/>
          <c:order val="73"/>
          <c:tx>
            <c:strRef>
              <c:f>'Figure 6'!$C$84</c:f>
              <c:strCache>
                <c:ptCount val="1"/>
                <c:pt idx="0">
                  <c:v>68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6'!$D$84:$X$84</c:f>
              <c:numCache/>
            </c:numRef>
          </c:val>
          <c:smooth val="0"/>
        </c:ser>
        <c:ser>
          <c:idx val="74"/>
          <c:order val="74"/>
          <c:tx>
            <c:strRef>
              <c:f>'Figure 6'!$C$85</c:f>
              <c:strCache>
                <c:ptCount val="1"/>
                <c:pt idx="0">
                  <c:v>69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6'!$D$85:$X$85</c:f>
              <c:numCache/>
            </c:numRef>
          </c:val>
          <c:smooth val="0"/>
        </c:ser>
        <c:ser>
          <c:idx val="75"/>
          <c:order val="75"/>
          <c:tx>
            <c:strRef>
              <c:f>'Figure 6'!$C$86</c:f>
              <c:strCache>
                <c:ptCount val="1"/>
                <c:pt idx="0">
                  <c:v>70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6'!$D$86:$X$86</c:f>
              <c:numCache/>
            </c:numRef>
          </c:val>
          <c:smooth val="0"/>
        </c:ser>
        <c:ser>
          <c:idx val="76"/>
          <c:order val="76"/>
          <c:tx>
            <c:strRef>
              <c:f>'Figure 6'!$C$87</c:f>
              <c:strCache>
                <c:ptCount val="1"/>
                <c:pt idx="0">
                  <c:v>71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6'!$D$87:$X$87</c:f>
              <c:numCache/>
            </c:numRef>
          </c:val>
          <c:smooth val="0"/>
        </c:ser>
        <c:ser>
          <c:idx val="77"/>
          <c:order val="77"/>
          <c:tx>
            <c:strRef>
              <c:f>'Figure 6'!$C$88</c:f>
              <c:strCache>
                <c:ptCount val="1"/>
                <c:pt idx="0">
                  <c:v>72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6'!$D$88:$X$88</c:f>
              <c:numCache/>
            </c:numRef>
          </c:val>
          <c:smooth val="0"/>
        </c:ser>
        <c:ser>
          <c:idx val="78"/>
          <c:order val="78"/>
          <c:tx>
            <c:strRef>
              <c:f>'Figure 6'!$C$89</c:f>
              <c:strCache>
                <c:ptCount val="1"/>
                <c:pt idx="0">
                  <c:v>73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6'!$D$89:$X$89</c:f>
              <c:numCache/>
            </c:numRef>
          </c:val>
          <c:smooth val="0"/>
        </c:ser>
        <c:ser>
          <c:idx val="79"/>
          <c:order val="79"/>
          <c:tx>
            <c:strRef>
              <c:f>'Figure 6'!$C$90</c:f>
              <c:strCache>
                <c:ptCount val="1"/>
                <c:pt idx="0">
                  <c:v>74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6'!$D$90:$X$90</c:f>
              <c:numCache/>
            </c:numRef>
          </c:val>
          <c:smooth val="0"/>
        </c:ser>
        <c:ser>
          <c:idx val="80"/>
          <c:order val="80"/>
          <c:tx>
            <c:strRef>
              <c:f>'Figure 6'!$C$91</c:f>
              <c:strCache>
                <c:ptCount val="1"/>
                <c:pt idx="0">
                  <c:v>75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6'!$D$91:$X$91</c:f>
              <c:numCache/>
            </c:numRef>
          </c:val>
          <c:smooth val="0"/>
        </c:ser>
        <c:ser>
          <c:idx val="81"/>
          <c:order val="81"/>
          <c:tx>
            <c:strRef>
              <c:f>'Figure 6'!$C$92</c:f>
              <c:strCache>
                <c:ptCount val="1"/>
                <c:pt idx="0">
                  <c:v>76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6'!$D$92:$X$92</c:f>
              <c:numCache/>
            </c:numRef>
          </c:val>
          <c:smooth val="0"/>
        </c:ser>
        <c:ser>
          <c:idx val="82"/>
          <c:order val="82"/>
          <c:tx>
            <c:strRef>
              <c:f>'Figure 6'!$C$93</c:f>
              <c:strCache>
                <c:ptCount val="1"/>
                <c:pt idx="0">
                  <c:v>77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6'!$D$93:$X$93</c:f>
              <c:numCache/>
            </c:numRef>
          </c:val>
          <c:smooth val="0"/>
        </c:ser>
        <c:ser>
          <c:idx val="83"/>
          <c:order val="83"/>
          <c:tx>
            <c:strRef>
              <c:f>'Figure 6'!$C$94</c:f>
              <c:strCache>
                <c:ptCount val="1"/>
                <c:pt idx="0">
                  <c:v>78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6'!$D$94:$X$94</c:f>
              <c:numCache/>
            </c:numRef>
          </c:val>
          <c:smooth val="0"/>
        </c:ser>
        <c:ser>
          <c:idx val="84"/>
          <c:order val="84"/>
          <c:tx>
            <c:strRef>
              <c:f>'Figure 6'!$C$95</c:f>
              <c:strCache>
                <c:ptCount val="1"/>
                <c:pt idx="0">
                  <c:v>79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6'!$D$95:$X$95</c:f>
              <c:numCache/>
            </c:numRef>
          </c:val>
          <c:smooth val="0"/>
        </c:ser>
        <c:ser>
          <c:idx val="85"/>
          <c:order val="85"/>
          <c:tx>
            <c:strRef>
              <c:f>'Figure 6'!$C$96</c:f>
              <c:strCache>
                <c:ptCount val="1"/>
                <c:pt idx="0">
                  <c:v>80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6'!$D$96:$X$96</c:f>
              <c:numCache/>
            </c:numRef>
          </c:val>
          <c:smooth val="0"/>
        </c:ser>
        <c:ser>
          <c:idx val="86"/>
          <c:order val="86"/>
          <c:tx>
            <c:strRef>
              <c:f>'Figure 6'!$C$97</c:f>
              <c:strCache>
                <c:ptCount val="1"/>
                <c:pt idx="0">
                  <c:v>81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6'!$D$97:$X$97</c:f>
              <c:numCache/>
            </c:numRef>
          </c:val>
          <c:smooth val="0"/>
        </c:ser>
        <c:ser>
          <c:idx val="87"/>
          <c:order val="87"/>
          <c:tx>
            <c:strRef>
              <c:f>'Figure 6'!$C$98</c:f>
              <c:strCache>
                <c:ptCount val="1"/>
                <c:pt idx="0">
                  <c:v>82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6'!$D$98:$X$98</c:f>
              <c:numCache/>
            </c:numRef>
          </c:val>
          <c:smooth val="0"/>
        </c:ser>
        <c:ser>
          <c:idx val="88"/>
          <c:order val="88"/>
          <c:tx>
            <c:strRef>
              <c:f>'Figure 6'!$C$99</c:f>
              <c:strCache>
                <c:ptCount val="1"/>
                <c:pt idx="0">
                  <c:v>83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6'!$D$99:$X$99</c:f>
              <c:numCache/>
            </c:numRef>
          </c:val>
          <c:smooth val="0"/>
        </c:ser>
        <c:ser>
          <c:idx val="89"/>
          <c:order val="89"/>
          <c:tx>
            <c:strRef>
              <c:f>'Figure 6'!$C$100</c:f>
              <c:strCache>
                <c:ptCount val="1"/>
                <c:pt idx="0">
                  <c:v>84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6'!$D$100:$X$100</c:f>
              <c:numCache/>
            </c:numRef>
          </c:val>
          <c:smooth val="0"/>
        </c:ser>
        <c:ser>
          <c:idx val="90"/>
          <c:order val="90"/>
          <c:tx>
            <c:strRef>
              <c:f>'Figure 6'!$C$101</c:f>
              <c:strCache>
                <c:ptCount val="1"/>
                <c:pt idx="0">
                  <c:v>85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6'!$D$101:$X$101</c:f>
              <c:numCache/>
            </c:numRef>
          </c:val>
          <c:smooth val="0"/>
        </c:ser>
        <c:ser>
          <c:idx val="91"/>
          <c:order val="91"/>
          <c:tx>
            <c:strRef>
              <c:f>'Figure 6'!$C$102</c:f>
              <c:strCache>
                <c:ptCount val="1"/>
                <c:pt idx="0">
                  <c:v>86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6'!$D$102:$X$102</c:f>
              <c:numCache/>
            </c:numRef>
          </c:val>
          <c:smooth val="0"/>
        </c:ser>
        <c:ser>
          <c:idx val="92"/>
          <c:order val="92"/>
          <c:tx>
            <c:strRef>
              <c:f>'Figure 6'!$C$103</c:f>
              <c:strCache>
                <c:ptCount val="1"/>
                <c:pt idx="0">
                  <c:v>87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6'!$D$103:$X$103</c:f>
              <c:numCache/>
            </c:numRef>
          </c:val>
          <c:smooth val="0"/>
        </c:ser>
        <c:ser>
          <c:idx val="93"/>
          <c:order val="93"/>
          <c:tx>
            <c:strRef>
              <c:f>'Figure 6'!$C$104</c:f>
              <c:strCache>
                <c:ptCount val="1"/>
                <c:pt idx="0">
                  <c:v>88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6'!$D$104:$X$104</c:f>
              <c:numCache/>
            </c:numRef>
          </c:val>
          <c:smooth val="0"/>
        </c:ser>
        <c:ser>
          <c:idx val="94"/>
          <c:order val="94"/>
          <c:tx>
            <c:strRef>
              <c:f>'Figure 6'!$C$105</c:f>
              <c:strCache>
                <c:ptCount val="1"/>
                <c:pt idx="0">
                  <c:v>89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6'!$D$105:$X$105</c:f>
              <c:numCache/>
            </c:numRef>
          </c:val>
          <c:smooth val="0"/>
        </c:ser>
        <c:ser>
          <c:idx val="95"/>
          <c:order val="95"/>
          <c:tx>
            <c:strRef>
              <c:f>'Figure 6'!$C$106</c:f>
              <c:strCache>
                <c:ptCount val="1"/>
                <c:pt idx="0">
                  <c:v>90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6'!$D$106:$X$106</c:f>
              <c:numCache/>
            </c:numRef>
          </c:val>
          <c:smooth val="0"/>
        </c:ser>
        <c:ser>
          <c:idx val="96"/>
          <c:order val="96"/>
          <c:tx>
            <c:strRef>
              <c:f>'Figure 6'!$C$107</c:f>
              <c:strCache>
                <c:ptCount val="1"/>
                <c:pt idx="0">
                  <c:v>91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6'!$D$107:$X$107</c:f>
              <c:numCache/>
            </c:numRef>
          </c:val>
          <c:smooth val="0"/>
        </c:ser>
        <c:ser>
          <c:idx val="97"/>
          <c:order val="97"/>
          <c:tx>
            <c:strRef>
              <c:f>'Figure 6'!$C$108</c:f>
              <c:strCache>
                <c:ptCount val="1"/>
                <c:pt idx="0">
                  <c:v>92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6'!$D$108:$X$108</c:f>
              <c:numCache/>
            </c:numRef>
          </c:val>
          <c:smooth val="0"/>
        </c:ser>
        <c:ser>
          <c:idx val="98"/>
          <c:order val="98"/>
          <c:tx>
            <c:strRef>
              <c:f>'Figure 6'!$C$109</c:f>
              <c:strCache>
                <c:ptCount val="1"/>
                <c:pt idx="0">
                  <c:v>93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6'!$D$109:$X$109</c:f>
              <c:numCache/>
            </c:numRef>
          </c:val>
          <c:smooth val="0"/>
        </c:ser>
        <c:ser>
          <c:idx val="99"/>
          <c:order val="99"/>
          <c:tx>
            <c:strRef>
              <c:f>'Figure 6'!$C$110</c:f>
              <c:strCache>
                <c:ptCount val="1"/>
                <c:pt idx="0">
                  <c:v>94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6'!$D$110:$X$110</c:f>
              <c:numCache/>
            </c:numRef>
          </c:val>
          <c:smooth val="0"/>
        </c:ser>
        <c:ser>
          <c:idx val="100"/>
          <c:order val="100"/>
          <c:tx>
            <c:strRef>
              <c:f>'Figure 6'!$C$111</c:f>
              <c:strCache>
                <c:ptCount val="1"/>
                <c:pt idx="0">
                  <c:v>95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6'!$D$111:$X$111</c:f>
              <c:numCache/>
            </c:numRef>
          </c:val>
          <c:smooth val="0"/>
        </c:ser>
        <c:ser>
          <c:idx val="101"/>
          <c:order val="101"/>
          <c:tx>
            <c:strRef>
              <c:f>'Figure 6'!$C$112</c:f>
              <c:strCache>
                <c:ptCount val="1"/>
                <c:pt idx="0">
                  <c:v>96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6'!$D$112:$X$112</c:f>
              <c:numCache/>
            </c:numRef>
          </c:val>
          <c:smooth val="0"/>
        </c:ser>
        <c:ser>
          <c:idx val="102"/>
          <c:order val="102"/>
          <c:tx>
            <c:strRef>
              <c:f>'Figure 6'!$C$113</c:f>
              <c:strCache>
                <c:ptCount val="1"/>
                <c:pt idx="0">
                  <c:v>97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6'!$D$113:$X$113</c:f>
              <c:numCache/>
            </c:numRef>
          </c:val>
          <c:smooth val="0"/>
        </c:ser>
        <c:ser>
          <c:idx val="103"/>
          <c:order val="103"/>
          <c:tx>
            <c:strRef>
              <c:f>'Figure 6'!$C$114</c:f>
              <c:strCache>
                <c:ptCount val="1"/>
                <c:pt idx="0">
                  <c:v>98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6'!$D$114:$X$114</c:f>
              <c:numCache/>
            </c:numRef>
          </c:val>
          <c:smooth val="0"/>
        </c:ser>
        <c:ser>
          <c:idx val="104"/>
          <c:order val="104"/>
          <c:tx>
            <c:strRef>
              <c:f>'Figure 6'!$C$115</c:f>
              <c:strCache>
                <c:ptCount val="1"/>
                <c:pt idx="0">
                  <c:v>99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6'!$D$115:$X$115</c:f>
              <c:numCache/>
            </c:numRef>
          </c:val>
          <c:smooth val="0"/>
        </c:ser>
        <c:ser>
          <c:idx val="105"/>
          <c:order val="105"/>
          <c:tx>
            <c:strRef>
              <c:f>'Figure 6'!$C$116</c:f>
              <c:strCache>
                <c:ptCount val="1"/>
                <c:pt idx="0">
                  <c:v>100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6'!$D$116:$X$116</c:f>
              <c:numCache/>
            </c:numRef>
          </c:val>
          <c:smooth val="0"/>
        </c:ser>
        <c:ser>
          <c:idx val="106"/>
          <c:order val="106"/>
          <c:tx>
            <c:strRef>
              <c:f>'Figure 6'!$C$117</c:f>
              <c:strCache>
                <c:ptCount val="1"/>
                <c:pt idx="0">
                  <c:v>101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6'!$D$117:$X$117</c:f>
              <c:numCache/>
            </c:numRef>
          </c:val>
          <c:smooth val="0"/>
        </c:ser>
        <c:ser>
          <c:idx val="107"/>
          <c:order val="107"/>
          <c:tx>
            <c:strRef>
              <c:f>'Figure 6'!$C$118</c:f>
              <c:strCache>
                <c:ptCount val="1"/>
                <c:pt idx="0">
                  <c:v>102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6'!$D$118:$X$118</c:f>
              <c:numCache/>
            </c:numRef>
          </c:val>
          <c:smooth val="0"/>
        </c:ser>
        <c:ser>
          <c:idx val="108"/>
          <c:order val="108"/>
          <c:tx>
            <c:strRef>
              <c:f>'Figure 6'!$C$119</c:f>
              <c:strCache>
                <c:ptCount val="1"/>
                <c:pt idx="0">
                  <c:v>103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6'!$D$119:$X$119</c:f>
              <c:numCache/>
            </c:numRef>
          </c:val>
          <c:smooth val="0"/>
        </c:ser>
        <c:ser>
          <c:idx val="109"/>
          <c:order val="109"/>
          <c:tx>
            <c:strRef>
              <c:f>'Figure 6'!$C$120</c:f>
              <c:strCache>
                <c:ptCount val="1"/>
                <c:pt idx="0">
                  <c:v>104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6'!$D$120:$X$120</c:f>
              <c:numCache/>
            </c:numRef>
          </c:val>
          <c:smooth val="0"/>
        </c:ser>
        <c:ser>
          <c:idx val="110"/>
          <c:order val="110"/>
          <c:tx>
            <c:strRef>
              <c:f>'Figure 6'!$C$121</c:f>
              <c:strCache>
                <c:ptCount val="1"/>
                <c:pt idx="0">
                  <c:v>105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6'!$D$121:$X$121</c:f>
              <c:numCache/>
            </c:numRef>
          </c:val>
          <c:smooth val="0"/>
        </c:ser>
        <c:ser>
          <c:idx val="111"/>
          <c:order val="111"/>
          <c:tx>
            <c:strRef>
              <c:f>'Figure 6'!$C$122</c:f>
              <c:strCache>
                <c:ptCount val="1"/>
                <c:pt idx="0">
                  <c:v>106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6'!$D$122:$X$122</c:f>
              <c:numCache/>
            </c:numRef>
          </c:val>
          <c:smooth val="0"/>
        </c:ser>
        <c:ser>
          <c:idx val="112"/>
          <c:order val="112"/>
          <c:tx>
            <c:strRef>
              <c:f>'Figure 6'!$C$123</c:f>
              <c:strCache>
                <c:ptCount val="1"/>
                <c:pt idx="0">
                  <c:v>107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6'!$D$123:$X$123</c:f>
              <c:numCache/>
            </c:numRef>
          </c:val>
          <c:smooth val="0"/>
        </c:ser>
        <c:ser>
          <c:idx val="113"/>
          <c:order val="113"/>
          <c:tx>
            <c:strRef>
              <c:f>'Figure 6'!$C$124</c:f>
              <c:strCache>
                <c:ptCount val="1"/>
                <c:pt idx="0">
                  <c:v>108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6'!$D$124:$X$124</c:f>
              <c:numCache/>
            </c:numRef>
          </c:val>
          <c:smooth val="0"/>
        </c:ser>
        <c:ser>
          <c:idx val="114"/>
          <c:order val="114"/>
          <c:tx>
            <c:strRef>
              <c:f>'Figure 6'!$C$125</c:f>
              <c:strCache>
                <c:ptCount val="1"/>
                <c:pt idx="0">
                  <c:v>109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6'!$D$125:$X$125</c:f>
              <c:numCache/>
            </c:numRef>
          </c:val>
          <c:smooth val="0"/>
        </c:ser>
        <c:ser>
          <c:idx val="115"/>
          <c:order val="115"/>
          <c:tx>
            <c:strRef>
              <c:f>'Figure 6'!$C$126</c:f>
              <c:strCache>
                <c:ptCount val="1"/>
                <c:pt idx="0">
                  <c:v>110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6'!$D$126:$X$126</c:f>
              <c:numCache/>
            </c:numRef>
          </c:val>
          <c:smooth val="0"/>
        </c:ser>
        <c:ser>
          <c:idx val="116"/>
          <c:order val="116"/>
          <c:tx>
            <c:strRef>
              <c:f>'Figure 6'!$C$127</c:f>
              <c:strCache>
                <c:ptCount val="1"/>
                <c:pt idx="0">
                  <c:v>111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6'!$D$127:$X$127</c:f>
              <c:numCache/>
            </c:numRef>
          </c:val>
          <c:smooth val="0"/>
        </c:ser>
        <c:ser>
          <c:idx val="117"/>
          <c:order val="117"/>
          <c:tx>
            <c:strRef>
              <c:f>'Figure 6'!$C$128</c:f>
              <c:strCache>
                <c:ptCount val="1"/>
                <c:pt idx="0">
                  <c:v>112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6'!$D$128:$X$128</c:f>
              <c:numCache/>
            </c:numRef>
          </c:val>
          <c:smooth val="0"/>
        </c:ser>
        <c:ser>
          <c:idx val="118"/>
          <c:order val="118"/>
          <c:tx>
            <c:strRef>
              <c:f>'Figure 6'!$C$129</c:f>
              <c:strCache>
                <c:ptCount val="1"/>
                <c:pt idx="0">
                  <c:v>113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6'!$D$129:$X$129</c:f>
              <c:numCache/>
            </c:numRef>
          </c:val>
          <c:smooth val="0"/>
        </c:ser>
        <c:ser>
          <c:idx val="119"/>
          <c:order val="119"/>
          <c:tx>
            <c:strRef>
              <c:f>'Figure 6'!$C$130</c:f>
              <c:strCache>
                <c:ptCount val="1"/>
                <c:pt idx="0">
                  <c:v>114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6'!$D$130:$X$130</c:f>
              <c:numCache/>
            </c:numRef>
          </c:val>
          <c:smooth val="0"/>
        </c:ser>
        <c:ser>
          <c:idx val="120"/>
          <c:order val="120"/>
          <c:tx>
            <c:strRef>
              <c:f>'Figure 6'!$C$131</c:f>
              <c:strCache>
                <c:ptCount val="1"/>
                <c:pt idx="0">
                  <c:v>115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6'!$D$131:$X$131</c:f>
              <c:numCache/>
            </c:numRef>
          </c:val>
          <c:smooth val="0"/>
        </c:ser>
        <c:ser>
          <c:idx val="121"/>
          <c:order val="121"/>
          <c:tx>
            <c:strRef>
              <c:f>'Figure 6'!$C$132</c:f>
              <c:strCache>
                <c:ptCount val="1"/>
                <c:pt idx="0">
                  <c:v>116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6'!$D$132:$X$132</c:f>
              <c:numCache/>
            </c:numRef>
          </c:val>
          <c:smooth val="0"/>
        </c:ser>
        <c:ser>
          <c:idx val="122"/>
          <c:order val="122"/>
          <c:tx>
            <c:strRef>
              <c:f>'Figure 6'!$C$133</c:f>
              <c:strCache>
                <c:ptCount val="1"/>
                <c:pt idx="0">
                  <c:v>117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6'!$D$133:$X$133</c:f>
              <c:numCache/>
            </c:numRef>
          </c:val>
          <c:smooth val="0"/>
        </c:ser>
        <c:ser>
          <c:idx val="123"/>
          <c:order val="123"/>
          <c:tx>
            <c:strRef>
              <c:f>'Figure 6'!$C$134</c:f>
              <c:strCache>
                <c:ptCount val="1"/>
                <c:pt idx="0">
                  <c:v>118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6'!$D$134:$X$134</c:f>
              <c:numCache/>
            </c:numRef>
          </c:val>
          <c:smooth val="0"/>
        </c:ser>
        <c:ser>
          <c:idx val="124"/>
          <c:order val="124"/>
          <c:tx>
            <c:strRef>
              <c:f>'Figure 6'!$C$135</c:f>
              <c:strCache>
                <c:ptCount val="1"/>
                <c:pt idx="0">
                  <c:v>119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6'!$D$135:$X$135</c:f>
              <c:numCache/>
            </c:numRef>
          </c:val>
          <c:smooth val="0"/>
        </c:ser>
        <c:ser>
          <c:idx val="125"/>
          <c:order val="125"/>
          <c:tx>
            <c:strRef>
              <c:f>'Figure 6'!$C$136</c:f>
              <c:strCache>
                <c:ptCount val="1"/>
                <c:pt idx="0">
                  <c:v>120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6'!$D$136:$X$136</c:f>
              <c:numCache/>
            </c:numRef>
          </c:val>
          <c:smooth val="0"/>
        </c:ser>
        <c:ser>
          <c:idx val="126"/>
          <c:order val="126"/>
          <c:tx>
            <c:strRef>
              <c:f>'Figure 6'!$C$137</c:f>
              <c:strCache>
                <c:ptCount val="1"/>
                <c:pt idx="0">
                  <c:v>121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6'!$D$137:$X$137</c:f>
              <c:numCache/>
            </c:numRef>
          </c:val>
          <c:smooth val="0"/>
        </c:ser>
        <c:ser>
          <c:idx val="127"/>
          <c:order val="127"/>
          <c:tx>
            <c:strRef>
              <c:f>'Figure 6'!$C$138</c:f>
              <c:strCache>
                <c:ptCount val="1"/>
                <c:pt idx="0">
                  <c:v>122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6'!$D$138:$X$138</c:f>
              <c:numCache/>
            </c:numRef>
          </c:val>
          <c:smooth val="0"/>
        </c:ser>
        <c:ser>
          <c:idx val="128"/>
          <c:order val="128"/>
          <c:tx>
            <c:strRef>
              <c:f>'Figure 6'!$C$139</c:f>
              <c:strCache>
                <c:ptCount val="1"/>
                <c:pt idx="0">
                  <c:v>123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6'!$D$139:$X$139</c:f>
              <c:numCache/>
            </c:numRef>
          </c:val>
          <c:smooth val="0"/>
        </c:ser>
        <c:ser>
          <c:idx val="129"/>
          <c:order val="129"/>
          <c:tx>
            <c:strRef>
              <c:f>'Figure 6'!$C$140</c:f>
              <c:strCache>
                <c:ptCount val="1"/>
                <c:pt idx="0">
                  <c:v>124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6'!$D$140:$X$140</c:f>
              <c:numCache/>
            </c:numRef>
          </c:val>
          <c:smooth val="0"/>
        </c:ser>
        <c:ser>
          <c:idx val="130"/>
          <c:order val="130"/>
          <c:tx>
            <c:strRef>
              <c:f>'Figure 6'!$C$141</c:f>
              <c:strCache>
                <c:ptCount val="1"/>
                <c:pt idx="0">
                  <c:v>125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6'!$D$141:$X$141</c:f>
              <c:numCache/>
            </c:numRef>
          </c:val>
          <c:smooth val="0"/>
        </c:ser>
        <c:ser>
          <c:idx val="131"/>
          <c:order val="131"/>
          <c:tx>
            <c:strRef>
              <c:f>'Figure 6'!$C$142</c:f>
              <c:strCache>
                <c:ptCount val="1"/>
                <c:pt idx="0">
                  <c:v>126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6'!$D$142:$X$142</c:f>
              <c:numCache/>
            </c:numRef>
          </c:val>
          <c:smooth val="0"/>
        </c:ser>
        <c:ser>
          <c:idx val="132"/>
          <c:order val="132"/>
          <c:tx>
            <c:strRef>
              <c:f>'Figure 6'!$C$143</c:f>
              <c:strCache>
                <c:ptCount val="1"/>
                <c:pt idx="0">
                  <c:v>127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6'!$D$143:$X$143</c:f>
              <c:numCache/>
            </c:numRef>
          </c:val>
          <c:smooth val="0"/>
        </c:ser>
        <c:ser>
          <c:idx val="133"/>
          <c:order val="133"/>
          <c:tx>
            <c:strRef>
              <c:f>'Figure 6'!$C$144</c:f>
              <c:strCache>
                <c:ptCount val="1"/>
                <c:pt idx="0">
                  <c:v>128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6'!$D$144:$X$144</c:f>
              <c:numCache/>
            </c:numRef>
          </c:val>
          <c:smooth val="0"/>
        </c:ser>
        <c:ser>
          <c:idx val="134"/>
          <c:order val="134"/>
          <c:tx>
            <c:strRef>
              <c:f>'Figure 6'!$C$145</c:f>
              <c:strCache>
                <c:ptCount val="1"/>
                <c:pt idx="0">
                  <c:v>129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6'!$D$145:$X$145</c:f>
              <c:numCache/>
            </c:numRef>
          </c:val>
          <c:smooth val="0"/>
        </c:ser>
        <c:ser>
          <c:idx val="135"/>
          <c:order val="135"/>
          <c:tx>
            <c:strRef>
              <c:f>'Figure 6'!$C$146</c:f>
              <c:strCache>
                <c:ptCount val="1"/>
                <c:pt idx="0">
                  <c:v>130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6'!$D$146:$X$146</c:f>
              <c:numCache/>
            </c:numRef>
          </c:val>
          <c:smooth val="0"/>
        </c:ser>
        <c:ser>
          <c:idx val="136"/>
          <c:order val="136"/>
          <c:tx>
            <c:strRef>
              <c:f>'Figure 6'!$C$147</c:f>
              <c:strCache>
                <c:ptCount val="1"/>
                <c:pt idx="0">
                  <c:v>131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6'!$D$10:$X$10</c:f>
              <c:strCache/>
            </c:strRef>
          </c:cat>
          <c:val>
            <c:numRef>
              <c:f>'Figure 6'!$D$147:$X$147</c:f>
              <c:numCache/>
            </c:numRef>
          </c:val>
          <c:smooth val="0"/>
        </c:ser>
        <c:marker val="1"/>
        <c:axId val="57592935"/>
        <c:axId val="48574368"/>
      </c:lineChart>
      <c:catAx>
        <c:axId val="5759293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48574368"/>
        <c:crosses val="autoZero"/>
        <c:auto val="1"/>
        <c:lblOffset val="100"/>
        <c:noMultiLvlLbl val="0"/>
      </c:catAx>
      <c:valAx>
        <c:axId val="48574368"/>
        <c:scaling>
          <c:orientation val="minMax"/>
          <c:max val="7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7592935"/>
        <c:crosses val="autoZero"/>
        <c:crossBetween val="between"/>
        <c:dispUnits/>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egendEntry>
        <c:idx val="42"/>
        <c:delete val="1"/>
      </c:legendEntry>
      <c:legendEntry>
        <c:idx val="43"/>
        <c:delete val="1"/>
      </c:legendEntry>
      <c:legendEntry>
        <c:idx val="44"/>
        <c:delete val="1"/>
      </c:legendEntry>
      <c:legendEntry>
        <c:idx val="45"/>
        <c:delete val="1"/>
      </c:legendEntry>
      <c:legendEntry>
        <c:idx val="46"/>
        <c:delete val="1"/>
      </c:legendEntry>
      <c:legendEntry>
        <c:idx val="47"/>
        <c:delete val="1"/>
      </c:legendEntry>
      <c:legendEntry>
        <c:idx val="48"/>
        <c:delete val="1"/>
      </c:legendEntry>
      <c:legendEntry>
        <c:idx val="49"/>
        <c:delete val="1"/>
      </c:legendEntry>
      <c:legendEntry>
        <c:idx val="50"/>
        <c:delete val="1"/>
      </c:legendEntry>
      <c:legendEntry>
        <c:idx val="51"/>
        <c:delete val="1"/>
      </c:legendEntry>
      <c:legendEntry>
        <c:idx val="52"/>
        <c:delete val="1"/>
      </c:legendEntry>
      <c:legendEntry>
        <c:idx val="53"/>
        <c:delete val="1"/>
      </c:legendEntry>
      <c:legendEntry>
        <c:idx val="54"/>
        <c:delete val="1"/>
      </c:legendEntry>
      <c:legendEntry>
        <c:idx val="55"/>
        <c:delete val="1"/>
      </c:legendEntry>
      <c:legendEntry>
        <c:idx val="56"/>
        <c:delete val="1"/>
      </c:legendEntry>
      <c:legendEntry>
        <c:idx val="57"/>
        <c:delete val="1"/>
      </c:legendEntry>
      <c:legendEntry>
        <c:idx val="58"/>
        <c:delete val="1"/>
      </c:legendEntry>
      <c:legendEntry>
        <c:idx val="59"/>
        <c:delete val="1"/>
      </c:legendEntry>
      <c:legendEntry>
        <c:idx val="60"/>
        <c:delete val="1"/>
      </c:legendEntry>
      <c:legendEntry>
        <c:idx val="61"/>
        <c:delete val="1"/>
      </c:legendEntry>
      <c:legendEntry>
        <c:idx val="62"/>
        <c:delete val="1"/>
      </c:legendEntry>
      <c:legendEntry>
        <c:idx val="63"/>
        <c:delete val="1"/>
      </c:legendEntry>
      <c:legendEntry>
        <c:idx val="64"/>
        <c:delete val="1"/>
      </c:legendEntry>
      <c:legendEntry>
        <c:idx val="65"/>
        <c:delete val="1"/>
      </c:legendEntry>
      <c:legendEntry>
        <c:idx val="66"/>
        <c:delete val="1"/>
      </c:legendEntry>
      <c:legendEntry>
        <c:idx val="67"/>
        <c:delete val="1"/>
      </c:legendEntry>
      <c:legendEntry>
        <c:idx val="68"/>
        <c:delete val="1"/>
      </c:legendEntry>
      <c:legendEntry>
        <c:idx val="69"/>
        <c:delete val="1"/>
      </c:legendEntry>
      <c:legendEntry>
        <c:idx val="70"/>
        <c:delete val="1"/>
      </c:legendEntry>
      <c:legendEntry>
        <c:idx val="71"/>
        <c:delete val="1"/>
      </c:legendEntry>
      <c:legendEntry>
        <c:idx val="72"/>
        <c:delete val="1"/>
      </c:legendEntry>
      <c:legendEntry>
        <c:idx val="73"/>
        <c:delete val="1"/>
      </c:legendEntry>
      <c:legendEntry>
        <c:idx val="74"/>
        <c:delete val="1"/>
      </c:legendEntry>
      <c:legendEntry>
        <c:idx val="75"/>
        <c:delete val="1"/>
      </c:legendEntry>
      <c:legendEntry>
        <c:idx val="76"/>
        <c:delete val="1"/>
      </c:legendEntry>
      <c:legendEntry>
        <c:idx val="77"/>
        <c:delete val="1"/>
      </c:legendEntry>
      <c:legendEntry>
        <c:idx val="78"/>
        <c:delete val="1"/>
      </c:legendEntry>
      <c:legendEntry>
        <c:idx val="79"/>
        <c:delete val="1"/>
      </c:legendEntry>
      <c:legendEntry>
        <c:idx val="80"/>
        <c:delete val="1"/>
      </c:legendEntry>
      <c:legendEntry>
        <c:idx val="81"/>
        <c:delete val="1"/>
      </c:legendEntry>
      <c:legendEntry>
        <c:idx val="82"/>
        <c:delete val="1"/>
      </c:legendEntry>
      <c:legendEntry>
        <c:idx val="83"/>
        <c:delete val="1"/>
      </c:legendEntry>
      <c:legendEntry>
        <c:idx val="84"/>
        <c:delete val="1"/>
      </c:legendEntry>
      <c:legendEntry>
        <c:idx val="85"/>
        <c:delete val="1"/>
      </c:legendEntry>
      <c:legendEntry>
        <c:idx val="86"/>
        <c:delete val="1"/>
      </c:legendEntry>
      <c:legendEntry>
        <c:idx val="87"/>
        <c:delete val="1"/>
      </c:legendEntry>
      <c:legendEntry>
        <c:idx val="88"/>
        <c:delete val="1"/>
      </c:legendEntry>
      <c:legendEntry>
        <c:idx val="89"/>
        <c:delete val="1"/>
      </c:legendEntry>
      <c:legendEntry>
        <c:idx val="90"/>
        <c:delete val="1"/>
      </c:legendEntry>
      <c:legendEntry>
        <c:idx val="91"/>
        <c:delete val="1"/>
      </c:legendEntry>
      <c:legendEntry>
        <c:idx val="92"/>
        <c:delete val="1"/>
      </c:legendEntry>
      <c:legendEntry>
        <c:idx val="93"/>
        <c:delete val="1"/>
      </c:legendEntry>
      <c:legendEntry>
        <c:idx val="94"/>
        <c:delete val="1"/>
      </c:legendEntry>
      <c:legendEntry>
        <c:idx val="95"/>
        <c:delete val="1"/>
      </c:legendEntry>
      <c:legendEntry>
        <c:idx val="96"/>
        <c:delete val="1"/>
      </c:legendEntry>
      <c:legendEntry>
        <c:idx val="97"/>
        <c:delete val="1"/>
      </c:legendEntry>
      <c:legendEntry>
        <c:idx val="98"/>
        <c:delete val="1"/>
      </c:legendEntry>
      <c:legendEntry>
        <c:idx val="99"/>
        <c:delete val="1"/>
      </c:legendEntry>
      <c:legendEntry>
        <c:idx val="100"/>
        <c:delete val="1"/>
      </c:legendEntry>
      <c:legendEntry>
        <c:idx val="101"/>
        <c:delete val="1"/>
      </c:legendEntry>
      <c:legendEntry>
        <c:idx val="102"/>
        <c:delete val="1"/>
      </c:legendEntry>
      <c:legendEntry>
        <c:idx val="103"/>
        <c:delete val="1"/>
      </c:legendEntry>
      <c:legendEntry>
        <c:idx val="104"/>
        <c:delete val="1"/>
      </c:legendEntry>
      <c:legendEntry>
        <c:idx val="105"/>
        <c:delete val="1"/>
      </c:legendEntry>
      <c:legendEntry>
        <c:idx val="106"/>
        <c:delete val="1"/>
      </c:legendEntry>
      <c:legendEntry>
        <c:idx val="107"/>
        <c:delete val="1"/>
      </c:legendEntry>
      <c:legendEntry>
        <c:idx val="108"/>
        <c:delete val="1"/>
      </c:legendEntry>
      <c:legendEntry>
        <c:idx val="109"/>
        <c:delete val="1"/>
      </c:legendEntry>
      <c:legendEntry>
        <c:idx val="110"/>
        <c:delete val="1"/>
      </c:legendEntry>
      <c:legendEntry>
        <c:idx val="111"/>
        <c:delete val="1"/>
      </c:legendEntry>
      <c:legendEntry>
        <c:idx val="112"/>
        <c:delete val="1"/>
      </c:legendEntry>
      <c:legendEntry>
        <c:idx val="113"/>
        <c:delete val="1"/>
      </c:legendEntry>
      <c:legendEntry>
        <c:idx val="114"/>
        <c:delete val="1"/>
      </c:legendEntry>
      <c:legendEntry>
        <c:idx val="115"/>
        <c:delete val="1"/>
      </c:legendEntry>
      <c:legendEntry>
        <c:idx val="116"/>
        <c:delete val="1"/>
      </c:legendEntry>
      <c:legendEntry>
        <c:idx val="117"/>
        <c:delete val="1"/>
      </c:legendEntry>
      <c:legendEntry>
        <c:idx val="118"/>
        <c:delete val="1"/>
      </c:legendEntry>
      <c:legendEntry>
        <c:idx val="119"/>
        <c:delete val="1"/>
      </c:legendEntry>
      <c:legendEntry>
        <c:idx val="120"/>
        <c:delete val="1"/>
      </c:legendEntry>
      <c:legendEntry>
        <c:idx val="121"/>
        <c:delete val="1"/>
      </c:legendEntry>
      <c:legendEntry>
        <c:idx val="122"/>
        <c:delete val="1"/>
      </c:legendEntry>
      <c:legendEntry>
        <c:idx val="123"/>
        <c:delete val="1"/>
      </c:legendEntry>
      <c:legendEntry>
        <c:idx val="124"/>
        <c:delete val="1"/>
      </c:legendEntry>
      <c:legendEntry>
        <c:idx val="125"/>
        <c:delete val="1"/>
      </c:legendEntry>
      <c:legendEntry>
        <c:idx val="126"/>
        <c:delete val="1"/>
      </c:legendEntry>
      <c:legendEntry>
        <c:idx val="127"/>
        <c:delete val="1"/>
      </c:legendEntry>
      <c:legendEntry>
        <c:idx val="128"/>
        <c:delete val="1"/>
      </c:legendEntry>
      <c:legendEntry>
        <c:idx val="129"/>
        <c:delete val="1"/>
      </c:legendEntry>
      <c:legendEntry>
        <c:idx val="130"/>
        <c:delete val="1"/>
      </c:legendEntry>
      <c:legendEntry>
        <c:idx val="131"/>
        <c:delete val="1"/>
      </c:legendEntry>
      <c:legendEntry>
        <c:idx val="132"/>
        <c:delete val="1"/>
      </c:legendEntry>
      <c:legendEntry>
        <c:idx val="133"/>
        <c:delete val="1"/>
      </c:legendEntry>
      <c:legendEntry>
        <c:idx val="134"/>
        <c:delete val="1"/>
      </c:legendEntry>
      <c:legendEntry>
        <c:idx val="135"/>
        <c:delete val="1"/>
      </c:legendEntry>
      <c:legendEntry>
        <c:idx val="136"/>
        <c:delete val="1"/>
      </c:legendEntry>
      <c:layout>
        <c:manualLayout>
          <c:xMode val="edge"/>
          <c:yMode val="edge"/>
          <c:x val="0.42075"/>
          <c:y val="0.8645"/>
          <c:w val="0.18625"/>
          <c:h val="0.131"/>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375"/>
          <c:y val="0.06125"/>
          <c:w val="0.84375"/>
          <c:h val="0.827"/>
        </c:manualLayout>
      </c:layout>
      <c:barChart>
        <c:barDir val="bar"/>
        <c:grouping val="percentStacked"/>
        <c:varyColors val="0"/>
        <c:ser>
          <c:idx val="0"/>
          <c:order val="0"/>
          <c:tx>
            <c:strRef>
              <c:f>'Figure 7'!$E$10</c:f>
              <c:strCache>
                <c:ptCount val="1"/>
                <c:pt idx="0">
                  <c:v>Very satisfied</c:v>
                </c:pt>
              </c:strCache>
            </c:strRef>
          </c:tx>
          <c:spPr>
            <a:solidFill>
              <a:srgbClr val="588944"/>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7'!$D$11:$D$33</c:f>
              <c:strCache/>
            </c:strRef>
          </c:cat>
          <c:val>
            <c:numRef>
              <c:f>'Figure 7'!$E$11:$E$33</c:f>
              <c:numCache/>
            </c:numRef>
          </c:val>
        </c:ser>
        <c:ser>
          <c:idx val="1"/>
          <c:order val="1"/>
          <c:tx>
            <c:strRef>
              <c:f>'Figure 7'!$F$10</c:f>
              <c:strCache>
                <c:ptCount val="1"/>
                <c:pt idx="0">
                  <c:v>Rather satisfied</c:v>
                </c:pt>
              </c:strCache>
            </c:strRef>
          </c:tx>
          <c:spPr>
            <a:solidFill>
              <a:srgbClr val="BED73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7'!$D$11:$D$33</c:f>
              <c:strCache/>
            </c:strRef>
          </c:cat>
          <c:val>
            <c:numRef>
              <c:f>'Figure 7'!$F$11:$F$33</c:f>
              <c:numCache/>
            </c:numRef>
          </c:val>
        </c:ser>
        <c:ser>
          <c:idx val="4"/>
          <c:order val="2"/>
          <c:tx>
            <c:strRef>
              <c:f>'Figure 7'!$I$10</c:f>
              <c:strCache>
                <c:ptCount val="1"/>
                <c:pt idx="0">
                  <c:v>Don't know/no answer</c:v>
                </c:pt>
              </c:strCache>
            </c:strRef>
          </c:tx>
          <c:spPr>
            <a:solidFill>
              <a:srgbClr val="F5E69D"/>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7'!$D$11:$D$33</c:f>
              <c:strCache/>
            </c:strRef>
          </c:cat>
          <c:val>
            <c:numRef>
              <c:f>'Figure 7'!$I$11:$I$33</c:f>
              <c:numCache/>
            </c:numRef>
          </c:val>
        </c:ser>
        <c:ser>
          <c:idx val="2"/>
          <c:order val="3"/>
          <c:tx>
            <c:strRef>
              <c:f>'Figure 7'!$G$10</c:f>
              <c:strCache>
                <c:ptCount val="1"/>
                <c:pt idx="0">
                  <c:v>Rather unsatisfied</c:v>
                </c:pt>
              </c:strCache>
            </c:strRef>
          </c:tx>
          <c:spPr>
            <a:solidFill>
              <a:srgbClr val="C3C6E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7'!$D$11:$D$33</c:f>
              <c:strCache/>
            </c:strRef>
          </c:cat>
          <c:val>
            <c:numRef>
              <c:f>'Figure 7'!$G$11:$G$33</c:f>
              <c:numCache/>
            </c:numRef>
          </c:val>
        </c:ser>
        <c:ser>
          <c:idx val="3"/>
          <c:order val="4"/>
          <c:tx>
            <c:strRef>
              <c:f>'Figure 7'!$H$10</c:f>
              <c:strCache>
                <c:ptCount val="1"/>
                <c:pt idx="0">
                  <c:v>Not at all satisfied</c:v>
                </c:pt>
              </c:strCache>
            </c:strRef>
          </c:tx>
          <c:spPr>
            <a:solidFill>
              <a:srgbClr val="7B86C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7'!$D$11:$D$33</c:f>
              <c:strCache/>
            </c:strRef>
          </c:cat>
          <c:val>
            <c:numRef>
              <c:f>'Figure 7'!$H$11:$H$33</c:f>
              <c:numCache/>
            </c:numRef>
          </c:val>
        </c:ser>
        <c:overlap val="100"/>
        <c:axId val="34516129"/>
        <c:axId val="42209706"/>
      </c:barChart>
      <c:catAx>
        <c:axId val="34516129"/>
        <c:scaling>
          <c:orientation val="maxMin"/>
        </c:scaling>
        <c:axPos val="l"/>
        <c:delete val="0"/>
        <c:numFmt formatCode="General" sourceLinked="1"/>
        <c:majorTickMark val="out"/>
        <c:minorTickMark val="none"/>
        <c:tickLblPos val="nextTo"/>
        <c:spPr>
          <a:ln w="3175">
            <a:solidFill>
              <a:srgbClr val="000000"/>
            </a:solidFill>
            <a:prstDash val="solid"/>
          </a:ln>
        </c:spPr>
        <c:crossAx val="42209706"/>
        <c:crosses val="autoZero"/>
        <c:auto val="1"/>
        <c:lblOffset val="100"/>
        <c:tickLblSkip val="1"/>
        <c:noMultiLvlLbl val="0"/>
      </c:catAx>
      <c:valAx>
        <c:axId val="42209706"/>
        <c:scaling>
          <c:orientation val="minMax"/>
          <c:max val="1"/>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34516129"/>
        <c:crosses val="autoZero"/>
        <c:crossBetween val="between"/>
        <c:dispUnits/>
        <c:majorUnit val="0.25"/>
      </c:valAx>
      <c:spPr>
        <a:noFill/>
        <a:ln w="25400">
          <a:noFill/>
        </a:ln>
      </c:spPr>
    </c:plotArea>
    <c:legend>
      <c:legendPos val="b"/>
      <c:layout>
        <c:manualLayout>
          <c:xMode val="edge"/>
          <c:yMode val="edge"/>
          <c:x val="0.185"/>
          <c:y val="0.944"/>
          <c:w val="0.7285"/>
          <c:h val="0.04"/>
        </c:manualLayout>
      </c:layout>
      <c:overlay val="0"/>
      <c:spPr>
        <a:solidFill>
          <a:srgbClr val="FFFFFF"/>
        </a:solid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625"/>
          <c:y val="0.12125"/>
          <c:w val="0.783"/>
          <c:h val="0.74325"/>
        </c:manualLayout>
      </c:layout>
      <c:barChart>
        <c:barDir val="bar"/>
        <c:grouping val="clustered"/>
        <c:varyColors val="0"/>
        <c:ser>
          <c:idx val="1"/>
          <c:order val="0"/>
          <c:tx>
            <c:strRef>
              <c:f>'Figure 1'!$D$16</c:f>
              <c:strCache>
                <c:ptCount val="1"/>
                <c:pt idx="0">
                  <c:v>Germany</c:v>
                </c:pt>
              </c:strCache>
            </c:strRef>
          </c:tx>
          <c:spPr>
            <a:solidFill>
              <a:schemeClr val="accent1"/>
            </a:solidFill>
            <a:ln w="3175">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3175">
                <a:noFill/>
                <a:prstDash val="sysDash"/>
              </a:ln>
            </c:spPr>
          </c:dPt>
          <c:dPt>
            <c:idx val="1"/>
            <c:invertIfNegative val="0"/>
            <c:spPr>
              <a:solidFill>
                <a:schemeClr val="accent1"/>
              </a:solidFill>
              <a:ln w="3175">
                <a:noFill/>
                <a:prstDash val="sysDash"/>
              </a:ln>
            </c:spPr>
          </c:dPt>
          <c:dPt>
            <c:idx val="2"/>
            <c:invertIfNegative val="0"/>
            <c:spPr>
              <a:solidFill>
                <a:schemeClr val="accent1"/>
              </a:solidFill>
              <a:ln w="3175">
                <a:noFill/>
                <a:prstDash val="sysDash"/>
              </a:ln>
            </c:spPr>
          </c:dPt>
          <c:dPt>
            <c:idx val="3"/>
            <c:invertIfNegative val="0"/>
            <c:spPr>
              <a:solidFill>
                <a:schemeClr val="accent1"/>
              </a:solidFill>
              <a:ln w="3175">
                <a:noFill/>
                <a:prstDash val="sysDash"/>
              </a:ln>
            </c:spPr>
          </c:dPt>
          <c:dLbls>
            <c:numFmt formatCode="General" sourceLinked="1"/>
            <c:showLegendKey val="0"/>
            <c:showVal val="0"/>
            <c:showBubbleSize val="0"/>
            <c:showCatName val="0"/>
            <c:showSerName val="0"/>
            <c:showPercent val="0"/>
          </c:dLbls>
          <c:cat>
            <c:strRef>
              <c:f>'Figure 1'!$C$17:$C$20</c:f>
              <c:strCache/>
            </c:strRef>
          </c:cat>
          <c:val>
            <c:numRef>
              <c:f>'Figure 1'!$D$17:$D$20</c:f>
              <c:numCache/>
            </c:numRef>
          </c:val>
        </c:ser>
        <c:ser>
          <c:idx val="2"/>
          <c:order val="1"/>
          <c:tx>
            <c:strRef>
              <c:f>'Figure 1'!$E$16</c:f>
              <c:strCache>
                <c:ptCount val="1"/>
                <c:pt idx="0">
                  <c:v>Berlin</c:v>
                </c:pt>
              </c:strCache>
            </c:strRef>
          </c:tx>
          <c:spPr>
            <a:solidFill>
              <a:schemeClr val="accent2"/>
            </a:solidFill>
            <a:ln w="3175">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3175">
                <a:noFill/>
                <a:prstDash val="sysDash"/>
              </a:ln>
            </c:spPr>
          </c:dPt>
          <c:dPt>
            <c:idx val="1"/>
            <c:invertIfNegative val="0"/>
            <c:spPr>
              <a:solidFill>
                <a:schemeClr val="accent2"/>
              </a:solidFill>
              <a:ln w="3175">
                <a:noFill/>
                <a:prstDash val="sysDash"/>
              </a:ln>
            </c:spPr>
          </c:dPt>
          <c:dPt>
            <c:idx val="2"/>
            <c:invertIfNegative val="0"/>
            <c:spPr>
              <a:solidFill>
                <a:schemeClr val="accent2"/>
              </a:solidFill>
              <a:ln w="3175">
                <a:noFill/>
                <a:prstDash val="sysDash"/>
              </a:ln>
            </c:spPr>
          </c:dPt>
          <c:dPt>
            <c:idx val="3"/>
            <c:invertIfNegative val="0"/>
            <c:spPr>
              <a:solidFill>
                <a:schemeClr val="accent2"/>
              </a:solidFill>
              <a:ln w="3175">
                <a:noFill/>
                <a:prstDash val="sysDash"/>
              </a:ln>
            </c:spPr>
          </c:dPt>
          <c:dLbls>
            <c:numFmt formatCode="General" sourceLinked="1"/>
            <c:showLegendKey val="0"/>
            <c:showVal val="0"/>
            <c:showBubbleSize val="0"/>
            <c:showCatName val="0"/>
            <c:showSerName val="0"/>
            <c:showPercent val="0"/>
          </c:dLbls>
          <c:cat>
            <c:strRef>
              <c:f>'Figure 1'!$C$17:$C$20</c:f>
              <c:strCache/>
            </c:strRef>
          </c:cat>
          <c:val>
            <c:numRef>
              <c:f>'Figure 1'!$E$17:$E$20</c:f>
              <c:numCache/>
            </c:numRef>
          </c:val>
        </c:ser>
        <c:gapWidth val="100"/>
        <c:axId val="39675901"/>
        <c:axId val="21538790"/>
      </c:barChart>
      <c:catAx>
        <c:axId val="39675901"/>
        <c:scaling>
          <c:orientation val="maxMin"/>
        </c:scaling>
        <c:axPos val="l"/>
        <c:delete val="0"/>
        <c:numFmt formatCode="General" sourceLinked="1"/>
        <c:majorTickMark val="out"/>
        <c:minorTickMark val="none"/>
        <c:tickLblPos val="nextTo"/>
        <c:spPr>
          <a:ln>
            <a:solidFill>
              <a:srgbClr val="000000"/>
            </a:solidFill>
            <a:prstDash val="solid"/>
          </a:ln>
        </c:spPr>
        <c:crossAx val="21538790"/>
        <c:crosses val="autoZero"/>
        <c:auto val="1"/>
        <c:lblOffset val="100"/>
        <c:noMultiLvlLbl val="0"/>
      </c:catAx>
      <c:valAx>
        <c:axId val="21538790"/>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675901"/>
        <c:crosses val="autoZero"/>
        <c:crossBetween val="between"/>
        <c:dispUnits/>
      </c:valAx>
      <c:spPr>
        <a:noFill/>
        <a:ln w="25400">
          <a:noFill/>
        </a:ln>
      </c:spPr>
    </c:plotArea>
    <c:legend>
      <c:legendPos val="b"/>
      <c:layout>
        <c:manualLayout>
          <c:xMode val="edge"/>
          <c:yMode val="edge"/>
          <c:x val="0.48275"/>
          <c:y val="0.886"/>
          <c:w val="0.1655"/>
          <c:h val="0.114"/>
        </c:manualLayout>
      </c:layout>
      <c:overlay val="0"/>
    </c:legend>
    <c:plotVisOnly val="1"/>
    <c:dispBlanksAs val="zero"/>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05"/>
          <c:y val="0.12125"/>
          <c:w val="0.78875"/>
          <c:h val="0.74325"/>
        </c:manualLayout>
      </c:layout>
      <c:barChart>
        <c:barDir val="bar"/>
        <c:grouping val="clustered"/>
        <c:varyColors val="0"/>
        <c:ser>
          <c:idx val="1"/>
          <c:order val="0"/>
          <c:tx>
            <c:strRef>
              <c:f>'Figure 1'!$D$22</c:f>
              <c:strCache>
                <c:ptCount val="1"/>
                <c:pt idx="0">
                  <c:v>Spain</c:v>
                </c:pt>
              </c:strCache>
            </c:strRef>
          </c:tx>
          <c:spPr>
            <a:solidFill>
              <a:schemeClr val="accent1"/>
            </a:solidFill>
            <a:ln w="3175">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3175">
                <a:noFill/>
                <a:prstDash val="sysDash"/>
              </a:ln>
            </c:spPr>
          </c:dPt>
          <c:dPt>
            <c:idx val="1"/>
            <c:invertIfNegative val="0"/>
            <c:spPr>
              <a:solidFill>
                <a:schemeClr val="accent1"/>
              </a:solidFill>
              <a:ln w="3175">
                <a:noFill/>
                <a:prstDash val="sysDash"/>
              </a:ln>
            </c:spPr>
          </c:dPt>
          <c:dPt>
            <c:idx val="2"/>
            <c:invertIfNegative val="0"/>
            <c:spPr>
              <a:solidFill>
                <a:schemeClr val="accent1"/>
              </a:solidFill>
              <a:ln w="3175">
                <a:noFill/>
                <a:prstDash val="sysDash"/>
              </a:ln>
            </c:spPr>
          </c:dPt>
          <c:dPt>
            <c:idx val="3"/>
            <c:invertIfNegative val="0"/>
            <c:spPr>
              <a:solidFill>
                <a:schemeClr val="accent1"/>
              </a:solidFill>
              <a:ln w="3175">
                <a:noFill/>
                <a:prstDash val="sysDash"/>
              </a:ln>
            </c:spPr>
          </c:dPt>
          <c:dLbls>
            <c:numFmt formatCode="General" sourceLinked="1"/>
            <c:showLegendKey val="0"/>
            <c:showVal val="0"/>
            <c:showBubbleSize val="0"/>
            <c:showCatName val="0"/>
            <c:showSerName val="0"/>
            <c:showPercent val="0"/>
          </c:dLbls>
          <c:cat>
            <c:strRef>
              <c:f>'Figure 1'!$C$23:$C$26</c:f>
              <c:strCache/>
            </c:strRef>
          </c:cat>
          <c:val>
            <c:numRef>
              <c:f>'Figure 1'!$D$23:$D$26</c:f>
              <c:numCache/>
            </c:numRef>
          </c:val>
        </c:ser>
        <c:ser>
          <c:idx val="2"/>
          <c:order val="1"/>
          <c:tx>
            <c:strRef>
              <c:f>'Figure 1'!$E$22</c:f>
              <c:strCache>
                <c:ptCount val="1"/>
                <c:pt idx="0">
                  <c:v>Madrid</c:v>
                </c:pt>
              </c:strCache>
            </c:strRef>
          </c:tx>
          <c:spPr>
            <a:solidFill>
              <a:schemeClr val="accent2"/>
            </a:solidFill>
            <a:ln w="3175">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3175">
                <a:noFill/>
                <a:prstDash val="sysDash"/>
              </a:ln>
            </c:spPr>
          </c:dPt>
          <c:dPt>
            <c:idx val="1"/>
            <c:invertIfNegative val="0"/>
            <c:spPr>
              <a:solidFill>
                <a:schemeClr val="accent2"/>
              </a:solidFill>
              <a:ln w="3175">
                <a:noFill/>
                <a:prstDash val="sysDash"/>
              </a:ln>
            </c:spPr>
          </c:dPt>
          <c:dPt>
            <c:idx val="2"/>
            <c:invertIfNegative val="0"/>
            <c:spPr>
              <a:solidFill>
                <a:schemeClr val="accent2"/>
              </a:solidFill>
              <a:ln w="3175">
                <a:noFill/>
                <a:prstDash val="sysDash"/>
              </a:ln>
            </c:spPr>
          </c:dPt>
          <c:dPt>
            <c:idx val="3"/>
            <c:invertIfNegative val="0"/>
            <c:spPr>
              <a:solidFill>
                <a:schemeClr val="accent2"/>
              </a:solidFill>
              <a:ln w="3175">
                <a:noFill/>
                <a:prstDash val="sysDash"/>
              </a:ln>
            </c:spPr>
          </c:dPt>
          <c:dLbls>
            <c:numFmt formatCode="General" sourceLinked="1"/>
            <c:showLegendKey val="0"/>
            <c:showVal val="0"/>
            <c:showBubbleSize val="0"/>
            <c:showCatName val="0"/>
            <c:showSerName val="0"/>
            <c:showPercent val="0"/>
          </c:dLbls>
          <c:cat>
            <c:strRef>
              <c:f>'Figure 1'!$C$23:$C$26</c:f>
              <c:strCache/>
            </c:strRef>
          </c:cat>
          <c:val>
            <c:numRef>
              <c:f>'Figure 1'!$E$23:$E$26</c:f>
              <c:numCache/>
            </c:numRef>
          </c:val>
        </c:ser>
        <c:gapWidth val="100"/>
        <c:axId val="59631383"/>
        <c:axId val="66920400"/>
      </c:barChart>
      <c:catAx>
        <c:axId val="59631383"/>
        <c:scaling>
          <c:orientation val="maxMin"/>
        </c:scaling>
        <c:axPos val="l"/>
        <c:delete val="0"/>
        <c:numFmt formatCode="General" sourceLinked="1"/>
        <c:majorTickMark val="out"/>
        <c:minorTickMark val="none"/>
        <c:tickLblPos val="nextTo"/>
        <c:spPr>
          <a:ln>
            <a:solidFill>
              <a:srgbClr val="000000"/>
            </a:solidFill>
            <a:prstDash val="solid"/>
          </a:ln>
        </c:spPr>
        <c:crossAx val="66920400"/>
        <c:crosses val="autoZero"/>
        <c:auto val="1"/>
        <c:lblOffset val="100"/>
        <c:noMultiLvlLbl val="0"/>
      </c:catAx>
      <c:valAx>
        <c:axId val="66920400"/>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9631383"/>
        <c:crosses val="autoZero"/>
        <c:crossBetween val="between"/>
        <c:dispUnits/>
      </c:valAx>
      <c:spPr>
        <a:noFill/>
        <a:ln w="25400">
          <a:noFill/>
        </a:ln>
      </c:spPr>
    </c:plotArea>
    <c:legend>
      <c:legendPos val="b"/>
      <c:layout>
        <c:manualLayout>
          <c:xMode val="edge"/>
          <c:yMode val="edge"/>
          <c:x val="0.4855"/>
          <c:y val="0.886"/>
          <c:w val="0.16275"/>
          <c:h val="0.114"/>
        </c:manualLayout>
      </c:layout>
      <c:overlay val="0"/>
    </c:legend>
    <c:plotVisOnly val="1"/>
    <c:dispBlanksAs val="zero"/>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325"/>
          <c:y val="0.12125"/>
          <c:w val="0.786"/>
          <c:h val="0.74325"/>
        </c:manualLayout>
      </c:layout>
      <c:barChart>
        <c:barDir val="bar"/>
        <c:grouping val="clustered"/>
        <c:varyColors val="0"/>
        <c:ser>
          <c:idx val="1"/>
          <c:order val="0"/>
          <c:tx>
            <c:strRef>
              <c:f>'Figure 1'!$D$28</c:f>
              <c:strCache>
                <c:ptCount val="1"/>
                <c:pt idx="0">
                  <c:v>Hungary</c:v>
                </c:pt>
              </c:strCache>
            </c:strRef>
          </c:tx>
          <c:spPr>
            <a:solidFill>
              <a:schemeClr val="accent1"/>
            </a:solidFill>
            <a:ln w="3175">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3175">
                <a:noFill/>
                <a:prstDash val="sysDash"/>
              </a:ln>
            </c:spPr>
          </c:dPt>
          <c:dPt>
            <c:idx val="1"/>
            <c:invertIfNegative val="0"/>
            <c:spPr>
              <a:solidFill>
                <a:schemeClr val="accent1"/>
              </a:solidFill>
              <a:ln w="3175">
                <a:noFill/>
                <a:prstDash val="sysDash"/>
              </a:ln>
            </c:spPr>
          </c:dPt>
          <c:dPt>
            <c:idx val="2"/>
            <c:invertIfNegative val="0"/>
            <c:spPr>
              <a:solidFill>
                <a:schemeClr val="accent1"/>
              </a:solidFill>
              <a:ln w="3175">
                <a:noFill/>
                <a:prstDash val="sysDash"/>
              </a:ln>
            </c:spPr>
          </c:dPt>
          <c:dPt>
            <c:idx val="3"/>
            <c:invertIfNegative val="0"/>
            <c:spPr>
              <a:solidFill>
                <a:schemeClr val="accent1"/>
              </a:solidFill>
              <a:ln w="3175">
                <a:noFill/>
                <a:prstDash val="sysDash"/>
              </a:ln>
            </c:spPr>
          </c:dPt>
          <c:dLbls>
            <c:numFmt formatCode="General" sourceLinked="1"/>
            <c:showLegendKey val="0"/>
            <c:showVal val="0"/>
            <c:showBubbleSize val="0"/>
            <c:showCatName val="0"/>
            <c:showSerName val="0"/>
            <c:showPercent val="0"/>
          </c:dLbls>
          <c:cat>
            <c:strRef>
              <c:f>'Figure 1'!$C$29:$C$32</c:f>
              <c:strCache/>
            </c:strRef>
          </c:cat>
          <c:val>
            <c:numRef>
              <c:f>'Figure 1'!$D$29:$D$32</c:f>
              <c:numCache/>
            </c:numRef>
          </c:val>
        </c:ser>
        <c:ser>
          <c:idx val="2"/>
          <c:order val="1"/>
          <c:tx>
            <c:strRef>
              <c:f>'Figure 1'!$E$28</c:f>
              <c:strCache>
                <c:ptCount val="1"/>
                <c:pt idx="0">
                  <c:v>Budapest</c:v>
                </c:pt>
              </c:strCache>
            </c:strRef>
          </c:tx>
          <c:spPr>
            <a:solidFill>
              <a:schemeClr val="accent2"/>
            </a:solidFill>
            <a:ln w="3175">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3175">
                <a:noFill/>
                <a:prstDash val="sysDash"/>
              </a:ln>
            </c:spPr>
          </c:dPt>
          <c:dPt>
            <c:idx val="1"/>
            <c:invertIfNegative val="0"/>
            <c:spPr>
              <a:solidFill>
                <a:schemeClr val="accent2"/>
              </a:solidFill>
              <a:ln w="3175">
                <a:noFill/>
                <a:prstDash val="sysDash"/>
              </a:ln>
            </c:spPr>
          </c:dPt>
          <c:dPt>
            <c:idx val="2"/>
            <c:invertIfNegative val="0"/>
            <c:spPr>
              <a:solidFill>
                <a:schemeClr val="accent2"/>
              </a:solidFill>
              <a:ln w="3175">
                <a:noFill/>
                <a:prstDash val="sysDash"/>
              </a:ln>
            </c:spPr>
          </c:dPt>
          <c:dPt>
            <c:idx val="3"/>
            <c:invertIfNegative val="0"/>
            <c:spPr>
              <a:solidFill>
                <a:schemeClr val="accent2"/>
              </a:solidFill>
              <a:ln w="3175">
                <a:noFill/>
                <a:prstDash val="sysDash"/>
              </a:ln>
            </c:spPr>
          </c:dPt>
          <c:dLbls>
            <c:numFmt formatCode="General" sourceLinked="1"/>
            <c:showLegendKey val="0"/>
            <c:showVal val="0"/>
            <c:showBubbleSize val="0"/>
            <c:showCatName val="0"/>
            <c:showSerName val="0"/>
            <c:showPercent val="0"/>
          </c:dLbls>
          <c:cat>
            <c:strRef>
              <c:f>'Figure 1'!$C$29:$C$32</c:f>
              <c:strCache/>
            </c:strRef>
          </c:cat>
          <c:val>
            <c:numRef>
              <c:f>'Figure 1'!$E$29:$E$32</c:f>
              <c:numCache/>
            </c:numRef>
          </c:val>
        </c:ser>
        <c:gapWidth val="100"/>
        <c:axId val="65412689"/>
        <c:axId val="51843290"/>
      </c:barChart>
      <c:catAx>
        <c:axId val="65412689"/>
        <c:scaling>
          <c:orientation val="maxMin"/>
        </c:scaling>
        <c:axPos val="l"/>
        <c:delete val="0"/>
        <c:numFmt formatCode="General" sourceLinked="1"/>
        <c:majorTickMark val="out"/>
        <c:minorTickMark val="none"/>
        <c:tickLblPos val="nextTo"/>
        <c:spPr>
          <a:ln>
            <a:solidFill>
              <a:srgbClr val="000000"/>
            </a:solidFill>
            <a:prstDash val="solid"/>
          </a:ln>
        </c:spPr>
        <c:crossAx val="51843290"/>
        <c:crosses val="autoZero"/>
        <c:auto val="1"/>
        <c:lblOffset val="100"/>
        <c:noMultiLvlLbl val="0"/>
      </c:catAx>
      <c:valAx>
        <c:axId val="51843290"/>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5412689"/>
        <c:crosses val="autoZero"/>
        <c:crossBetween val="between"/>
        <c:dispUnits/>
      </c:valAx>
      <c:spPr>
        <a:noFill/>
        <a:ln w="25400">
          <a:noFill/>
        </a:ln>
      </c:spPr>
    </c:plotArea>
    <c:legend>
      <c:legendPos val="b"/>
      <c:layout>
        <c:manualLayout>
          <c:xMode val="edge"/>
          <c:yMode val="edge"/>
          <c:x val="0.49125"/>
          <c:y val="0.886"/>
          <c:w val="0.1655"/>
          <c:h val="0.114"/>
        </c:manualLayout>
      </c:layout>
      <c:overlay val="0"/>
    </c:legend>
    <c:plotVisOnly val="1"/>
    <c:dispBlanksAs val="zero"/>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05"/>
          <c:y val="0.12125"/>
          <c:w val="0.78875"/>
          <c:h val="0.74325"/>
        </c:manualLayout>
      </c:layout>
      <c:barChart>
        <c:barDir val="bar"/>
        <c:grouping val="clustered"/>
        <c:varyColors val="0"/>
        <c:ser>
          <c:idx val="1"/>
          <c:order val="0"/>
          <c:tx>
            <c:strRef>
              <c:f>'Figure 1'!$D$34</c:f>
              <c:strCache>
                <c:ptCount val="1"/>
                <c:pt idx="0">
                  <c:v>Poland</c:v>
                </c:pt>
              </c:strCache>
            </c:strRef>
          </c:tx>
          <c:spPr>
            <a:solidFill>
              <a:schemeClr val="accent1"/>
            </a:solidFill>
            <a:ln w="3175">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3175">
                <a:noFill/>
                <a:prstDash val="sysDash"/>
              </a:ln>
            </c:spPr>
          </c:dPt>
          <c:dPt>
            <c:idx val="1"/>
            <c:invertIfNegative val="0"/>
            <c:spPr>
              <a:solidFill>
                <a:schemeClr val="accent1"/>
              </a:solidFill>
              <a:ln w="3175">
                <a:noFill/>
                <a:prstDash val="sysDash"/>
              </a:ln>
            </c:spPr>
          </c:dPt>
          <c:dPt>
            <c:idx val="2"/>
            <c:invertIfNegative val="0"/>
            <c:spPr>
              <a:solidFill>
                <a:schemeClr val="accent1"/>
              </a:solidFill>
              <a:ln w="3175">
                <a:noFill/>
                <a:prstDash val="sysDash"/>
              </a:ln>
            </c:spPr>
          </c:dPt>
          <c:dPt>
            <c:idx val="3"/>
            <c:invertIfNegative val="0"/>
            <c:spPr>
              <a:solidFill>
                <a:schemeClr val="accent1"/>
              </a:solidFill>
              <a:ln w="3175">
                <a:noFill/>
                <a:prstDash val="sysDash"/>
              </a:ln>
            </c:spPr>
          </c:dPt>
          <c:dLbls>
            <c:numFmt formatCode="General" sourceLinked="1"/>
            <c:showLegendKey val="0"/>
            <c:showVal val="0"/>
            <c:showBubbleSize val="0"/>
            <c:showCatName val="0"/>
            <c:showSerName val="0"/>
            <c:showPercent val="0"/>
          </c:dLbls>
          <c:cat>
            <c:strRef>
              <c:f>'Figure 1'!$C$35:$C$38</c:f>
              <c:strCache/>
            </c:strRef>
          </c:cat>
          <c:val>
            <c:numRef>
              <c:f>'Figure 1'!$D$35:$D$38</c:f>
              <c:numCache/>
            </c:numRef>
          </c:val>
        </c:ser>
        <c:ser>
          <c:idx val="2"/>
          <c:order val="1"/>
          <c:tx>
            <c:strRef>
              <c:f>'Figure 1'!$E$34</c:f>
              <c:strCache>
                <c:ptCount val="1"/>
                <c:pt idx="0">
                  <c:v>Warszawa</c:v>
                </c:pt>
              </c:strCache>
            </c:strRef>
          </c:tx>
          <c:spPr>
            <a:solidFill>
              <a:schemeClr val="accent2"/>
            </a:solidFill>
            <a:ln w="3175">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3175">
                <a:noFill/>
                <a:prstDash val="sysDash"/>
              </a:ln>
            </c:spPr>
          </c:dPt>
          <c:dPt>
            <c:idx val="1"/>
            <c:invertIfNegative val="0"/>
            <c:spPr>
              <a:solidFill>
                <a:schemeClr val="accent2"/>
              </a:solidFill>
              <a:ln w="3175">
                <a:noFill/>
                <a:prstDash val="sysDash"/>
              </a:ln>
            </c:spPr>
          </c:dPt>
          <c:dPt>
            <c:idx val="2"/>
            <c:invertIfNegative val="0"/>
            <c:spPr>
              <a:solidFill>
                <a:schemeClr val="accent2"/>
              </a:solidFill>
              <a:ln w="3175">
                <a:noFill/>
                <a:prstDash val="sysDash"/>
              </a:ln>
            </c:spPr>
          </c:dPt>
          <c:dPt>
            <c:idx val="3"/>
            <c:invertIfNegative val="0"/>
            <c:spPr>
              <a:solidFill>
                <a:schemeClr val="accent2"/>
              </a:solidFill>
              <a:ln w="3175">
                <a:noFill/>
                <a:prstDash val="sysDash"/>
              </a:ln>
            </c:spPr>
          </c:dPt>
          <c:dLbls>
            <c:numFmt formatCode="General" sourceLinked="1"/>
            <c:showLegendKey val="0"/>
            <c:showVal val="0"/>
            <c:showBubbleSize val="0"/>
            <c:showCatName val="0"/>
            <c:showSerName val="0"/>
            <c:showPercent val="0"/>
          </c:dLbls>
          <c:cat>
            <c:strRef>
              <c:f>'Figure 1'!$C$35:$C$38</c:f>
              <c:strCache/>
            </c:strRef>
          </c:cat>
          <c:val>
            <c:numRef>
              <c:f>'Figure 1'!$E$35:$E$38</c:f>
              <c:numCache/>
            </c:numRef>
          </c:val>
        </c:ser>
        <c:gapWidth val="100"/>
        <c:axId val="63936427"/>
        <c:axId val="38556932"/>
      </c:barChart>
      <c:catAx>
        <c:axId val="63936427"/>
        <c:scaling>
          <c:orientation val="maxMin"/>
        </c:scaling>
        <c:axPos val="l"/>
        <c:delete val="0"/>
        <c:numFmt formatCode="General" sourceLinked="1"/>
        <c:majorTickMark val="out"/>
        <c:minorTickMark val="none"/>
        <c:tickLblPos val="nextTo"/>
        <c:spPr>
          <a:ln>
            <a:solidFill>
              <a:srgbClr val="000000"/>
            </a:solidFill>
            <a:prstDash val="solid"/>
          </a:ln>
        </c:spPr>
        <c:crossAx val="38556932"/>
        <c:crosses val="autoZero"/>
        <c:auto val="1"/>
        <c:lblOffset val="100"/>
        <c:noMultiLvlLbl val="0"/>
      </c:catAx>
      <c:valAx>
        <c:axId val="38556932"/>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3936427"/>
        <c:crosses val="autoZero"/>
        <c:crossBetween val="between"/>
        <c:dispUnits/>
      </c:valAx>
      <c:spPr>
        <a:noFill/>
        <a:ln w="25400">
          <a:noFill/>
        </a:ln>
      </c:spPr>
    </c:plotArea>
    <c:legend>
      <c:legendPos val="b"/>
      <c:layout>
        <c:manualLayout>
          <c:xMode val="edge"/>
          <c:yMode val="edge"/>
          <c:x val="0.46275"/>
          <c:y val="0.886"/>
          <c:w val="0.2025"/>
          <c:h val="0.114"/>
        </c:manualLayout>
      </c:layout>
      <c:overlay val="0"/>
    </c:legend>
    <c:plotVisOnly val="1"/>
    <c:dispBlanksAs val="zero"/>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675"/>
          <c:y val="0.12125"/>
          <c:w val="0.783"/>
          <c:h val="0.74325"/>
        </c:manualLayout>
      </c:layout>
      <c:barChart>
        <c:barDir val="bar"/>
        <c:grouping val="clustered"/>
        <c:varyColors val="0"/>
        <c:ser>
          <c:idx val="1"/>
          <c:order val="0"/>
          <c:tx>
            <c:strRef>
              <c:f>'Figure 1'!$D$40</c:f>
              <c:strCache>
                <c:ptCount val="1"/>
                <c:pt idx="0">
                  <c:v>Portugal</c:v>
                </c:pt>
              </c:strCache>
            </c:strRef>
          </c:tx>
          <c:spPr>
            <a:solidFill>
              <a:schemeClr val="accent1"/>
            </a:solidFill>
            <a:ln w="3175">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w="3175">
                <a:noFill/>
                <a:prstDash val="sysDash"/>
              </a:ln>
            </c:spPr>
          </c:dPt>
          <c:dPt>
            <c:idx val="1"/>
            <c:invertIfNegative val="0"/>
            <c:spPr>
              <a:solidFill>
                <a:schemeClr val="accent1"/>
              </a:solidFill>
              <a:ln w="3175">
                <a:noFill/>
                <a:prstDash val="sysDash"/>
              </a:ln>
            </c:spPr>
          </c:dPt>
          <c:dPt>
            <c:idx val="2"/>
            <c:invertIfNegative val="0"/>
            <c:spPr>
              <a:solidFill>
                <a:schemeClr val="accent1"/>
              </a:solidFill>
              <a:ln w="3175">
                <a:noFill/>
                <a:prstDash val="sysDash"/>
              </a:ln>
            </c:spPr>
          </c:dPt>
          <c:dPt>
            <c:idx val="3"/>
            <c:invertIfNegative val="0"/>
            <c:spPr>
              <a:solidFill>
                <a:schemeClr val="accent1"/>
              </a:solidFill>
              <a:ln w="3175">
                <a:noFill/>
                <a:prstDash val="sysDash"/>
              </a:ln>
            </c:spPr>
          </c:dPt>
          <c:dLbls>
            <c:numFmt formatCode="General" sourceLinked="1"/>
            <c:showLegendKey val="0"/>
            <c:showVal val="0"/>
            <c:showBubbleSize val="0"/>
            <c:showCatName val="0"/>
            <c:showSerName val="0"/>
            <c:showPercent val="0"/>
          </c:dLbls>
          <c:cat>
            <c:strRef>
              <c:f>'Figure 1'!$C$41:$C$44</c:f>
              <c:strCache/>
            </c:strRef>
          </c:cat>
          <c:val>
            <c:numRef>
              <c:f>'Figure 1'!$D$41:$D$44</c:f>
              <c:numCache/>
            </c:numRef>
          </c:val>
        </c:ser>
        <c:ser>
          <c:idx val="2"/>
          <c:order val="1"/>
          <c:tx>
            <c:strRef>
              <c:f>'Figure 1'!$E$40</c:f>
              <c:strCache>
                <c:ptCount val="1"/>
                <c:pt idx="0">
                  <c:v>Lisboa (greater city)</c:v>
                </c:pt>
              </c:strCache>
            </c:strRef>
          </c:tx>
          <c:spPr>
            <a:solidFill>
              <a:schemeClr val="accent2"/>
            </a:solidFill>
            <a:ln w="3175">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w="3175">
                <a:noFill/>
                <a:prstDash val="sysDash"/>
              </a:ln>
            </c:spPr>
          </c:dPt>
          <c:dPt>
            <c:idx val="1"/>
            <c:invertIfNegative val="0"/>
            <c:spPr>
              <a:solidFill>
                <a:schemeClr val="accent2"/>
              </a:solidFill>
              <a:ln w="3175">
                <a:noFill/>
                <a:prstDash val="sysDash"/>
              </a:ln>
            </c:spPr>
          </c:dPt>
          <c:dPt>
            <c:idx val="2"/>
            <c:invertIfNegative val="0"/>
            <c:spPr>
              <a:solidFill>
                <a:schemeClr val="accent2"/>
              </a:solidFill>
              <a:ln w="3175">
                <a:noFill/>
                <a:prstDash val="sysDash"/>
              </a:ln>
            </c:spPr>
          </c:dPt>
          <c:dPt>
            <c:idx val="3"/>
            <c:invertIfNegative val="0"/>
            <c:spPr>
              <a:solidFill>
                <a:schemeClr val="accent2"/>
              </a:solidFill>
              <a:ln w="3175">
                <a:noFill/>
                <a:prstDash val="sysDash"/>
              </a:ln>
            </c:spPr>
          </c:dPt>
          <c:dLbls>
            <c:numFmt formatCode="General" sourceLinked="1"/>
            <c:showLegendKey val="0"/>
            <c:showVal val="0"/>
            <c:showBubbleSize val="0"/>
            <c:showCatName val="0"/>
            <c:showSerName val="0"/>
            <c:showPercent val="0"/>
          </c:dLbls>
          <c:cat>
            <c:strRef>
              <c:f>'Figure 1'!$C$41:$C$44</c:f>
              <c:strCache/>
            </c:strRef>
          </c:cat>
          <c:val>
            <c:numRef>
              <c:f>'Figure 1'!$E$41:$E$44</c:f>
              <c:numCache/>
            </c:numRef>
          </c:val>
        </c:ser>
        <c:gapWidth val="100"/>
        <c:axId val="11468069"/>
        <c:axId val="36103758"/>
      </c:barChart>
      <c:catAx>
        <c:axId val="11468069"/>
        <c:scaling>
          <c:orientation val="maxMin"/>
        </c:scaling>
        <c:axPos val="l"/>
        <c:delete val="0"/>
        <c:numFmt formatCode="General" sourceLinked="1"/>
        <c:majorTickMark val="out"/>
        <c:minorTickMark val="none"/>
        <c:tickLblPos val="nextTo"/>
        <c:spPr>
          <a:ln>
            <a:solidFill>
              <a:srgbClr val="000000"/>
            </a:solidFill>
            <a:prstDash val="solid"/>
          </a:ln>
        </c:spPr>
        <c:crossAx val="36103758"/>
        <c:crosses val="autoZero"/>
        <c:auto val="1"/>
        <c:lblOffset val="100"/>
        <c:noMultiLvlLbl val="0"/>
      </c:catAx>
      <c:valAx>
        <c:axId val="36103758"/>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468069"/>
        <c:crosses val="autoZero"/>
        <c:crossBetween val="between"/>
        <c:dispUnits/>
      </c:valAx>
      <c:spPr>
        <a:noFill/>
        <a:ln w="25400">
          <a:noFill/>
        </a:ln>
      </c:spPr>
    </c:plotArea>
    <c:legend>
      <c:legendPos val="b"/>
      <c:layout>
        <c:manualLayout>
          <c:xMode val="edge"/>
          <c:yMode val="edge"/>
          <c:x val="0.4315"/>
          <c:y val="0.886"/>
          <c:w val="0.2795"/>
          <c:h val="0.114"/>
        </c:manualLayout>
      </c:layout>
      <c:overlay val="0"/>
    </c:legend>
    <c:plotVisOnly val="1"/>
    <c:dispBlanksAs val="zero"/>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67575"/>
        </c:manualLayout>
      </c:layout>
      <c:barChart>
        <c:barDir val="col"/>
        <c:grouping val="stacked"/>
        <c:varyColors val="0"/>
        <c:ser>
          <c:idx val="40"/>
          <c:order val="0"/>
          <c:tx>
            <c:strRef>
              <c:f>'Figure 2'!$C$11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2'!$D$11:$AH$11</c:f>
              <c:numCache/>
            </c:numRef>
          </c:val>
        </c:ser>
        <c:ser>
          <c:idx val="41"/>
          <c:order val="1"/>
          <c:tx>
            <c:strRef>
              <c:f>'Figure 2'!$C$12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2'!$D$12:$AH$12</c:f>
              <c:numCache/>
            </c:numRef>
          </c:val>
        </c:ser>
        <c:ser>
          <c:idx val="42"/>
          <c:order val="2"/>
          <c:tx>
            <c:strRef>
              <c:f>'Figure 2'!$C$13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2'!$D$13:$AH$13</c:f>
              <c:numCache/>
            </c:numRef>
          </c:val>
        </c:ser>
        <c:overlap val="100"/>
        <c:axId val="56498367"/>
        <c:axId val="38723256"/>
      </c:barChart>
      <c:lineChart>
        <c:grouping val="standard"/>
        <c:varyColors val="0"/>
        <c:ser>
          <c:idx val="1"/>
          <c:order val="3"/>
          <c:tx>
            <c:strRef>
              <c:f>'Figure 2'!$C$15</c:f>
              <c:strCache>
                <c:ptCount val="1"/>
                <c:pt idx="0">
                  <c:v>Capital city</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solidFill>
                  <a:schemeClr val="accent4"/>
                </a:solid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2'!$D$15:$AH$15</c:f>
              <c:numCache/>
            </c:numRef>
          </c:val>
          <c:smooth val="0"/>
        </c:ser>
        <c:ser>
          <c:idx val="0"/>
          <c:order val="4"/>
          <c:tx>
            <c:strRef>
              <c:f>'Figure 2'!$C$14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chemeClr val="accent4"/>
              </a:solidFill>
              <a:ln w="12700">
                <a:solidFill>
                  <a:schemeClr val="accent4"/>
                </a:solid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2'!$D$14:$AH$14</c:f>
              <c:numCache/>
            </c:numRef>
          </c:val>
          <c:smooth val="0"/>
        </c:ser>
        <c:ser>
          <c:idx val="2"/>
          <c:order val="5"/>
          <c:tx>
            <c:strRef>
              <c:f>'Figure 2'!$C$16</c:f>
              <c:strCache>
                <c:ptCount val="1"/>
                <c:pt idx="0">
                  <c:v>Other 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2'!$D$16:$AH$16</c:f>
              <c:numCache/>
            </c:numRef>
          </c:val>
          <c:smooth val="0"/>
        </c:ser>
        <c:ser>
          <c:idx val="3"/>
          <c:order val="6"/>
          <c:tx>
            <c:strRef>
              <c:f>'Figure 2'!$C$17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2'!$D$17:$AH$17</c:f>
              <c:numCache/>
            </c:numRef>
          </c:val>
          <c:smooth val="0"/>
        </c:ser>
        <c:ser>
          <c:idx val="4"/>
          <c:order val="7"/>
          <c:tx>
            <c:strRef>
              <c:f>'Figure 2'!$C$18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2'!$D$18:$AH$18</c:f>
              <c:numCache/>
            </c:numRef>
          </c:val>
          <c:smooth val="0"/>
        </c:ser>
        <c:ser>
          <c:idx val="5"/>
          <c:order val="8"/>
          <c:tx>
            <c:strRef>
              <c:f>'Figure 2'!$C$19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2'!$D$19:$AH$19</c:f>
              <c:numCache/>
            </c:numRef>
          </c:val>
          <c:smooth val="0"/>
        </c:ser>
        <c:ser>
          <c:idx val="6"/>
          <c:order val="9"/>
          <c:tx>
            <c:strRef>
              <c:f>'Figure 2'!$C$20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2'!$D$20:$AH$20</c:f>
              <c:numCache/>
            </c:numRef>
          </c:val>
          <c:smooth val="0"/>
        </c:ser>
        <c:ser>
          <c:idx val="7"/>
          <c:order val="10"/>
          <c:tx>
            <c:strRef>
              <c:f>'Figure 2'!$C$21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2'!$D$21:$AH$21</c:f>
              <c:numCache/>
            </c:numRef>
          </c:val>
          <c:smooth val="0"/>
        </c:ser>
        <c:ser>
          <c:idx val="8"/>
          <c:order val="11"/>
          <c:tx>
            <c:strRef>
              <c:f>'Figure 2'!$C$22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2'!$D$22:$AH$22</c:f>
              <c:numCache/>
            </c:numRef>
          </c:val>
          <c:smooth val="0"/>
        </c:ser>
        <c:ser>
          <c:idx val="9"/>
          <c:order val="12"/>
          <c:tx>
            <c:strRef>
              <c:f>'Figure 2'!$C$23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2'!$D$23:$AH$23</c:f>
              <c:numCache/>
            </c:numRef>
          </c:val>
          <c:smooth val="0"/>
        </c:ser>
        <c:ser>
          <c:idx val="10"/>
          <c:order val="13"/>
          <c:tx>
            <c:strRef>
              <c:f>'Figure 2'!$C$24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2'!$D$24:$AH$24</c:f>
              <c:numCache/>
            </c:numRef>
          </c:val>
          <c:smooth val="0"/>
        </c:ser>
        <c:ser>
          <c:idx val="11"/>
          <c:order val="14"/>
          <c:tx>
            <c:strRef>
              <c:f>'Figure 2'!$C$25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2'!$D$25:$AH$25</c:f>
              <c:numCache/>
            </c:numRef>
          </c:val>
          <c:smooth val="0"/>
        </c:ser>
        <c:ser>
          <c:idx val="12"/>
          <c:order val="15"/>
          <c:tx>
            <c:strRef>
              <c:f>'Figure 2'!$C$26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2'!$D$26:$AH$26</c:f>
              <c:numCache/>
            </c:numRef>
          </c:val>
          <c:smooth val="0"/>
        </c:ser>
        <c:ser>
          <c:idx val="13"/>
          <c:order val="16"/>
          <c:tx>
            <c:strRef>
              <c:f>'Figure 2'!$C$27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2'!$D$27:$AH$27</c:f>
              <c:numCache/>
            </c:numRef>
          </c:val>
          <c:smooth val="0"/>
        </c:ser>
        <c:ser>
          <c:idx val="14"/>
          <c:order val="17"/>
          <c:tx>
            <c:strRef>
              <c:f>'Figure 2'!$C$28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2'!$D$28:$AH$28</c:f>
              <c:numCache/>
            </c:numRef>
          </c:val>
          <c:smooth val="0"/>
        </c:ser>
        <c:ser>
          <c:idx val="15"/>
          <c:order val="18"/>
          <c:tx>
            <c:strRef>
              <c:f>'Figure 2'!$C$29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2'!$D$29:$AH$29</c:f>
              <c:numCache/>
            </c:numRef>
          </c:val>
          <c:smooth val="0"/>
        </c:ser>
        <c:ser>
          <c:idx val="16"/>
          <c:order val="19"/>
          <c:tx>
            <c:strRef>
              <c:f>'Figure 2'!$C$30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2'!$D$30:$AH$30</c:f>
              <c:numCache/>
            </c:numRef>
          </c:val>
          <c:smooth val="0"/>
        </c:ser>
        <c:ser>
          <c:idx val="17"/>
          <c:order val="20"/>
          <c:tx>
            <c:strRef>
              <c:f>'Figure 2'!$C$31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2'!$D$31:$AH$31</c:f>
              <c:numCache/>
            </c:numRef>
          </c:val>
          <c:smooth val="0"/>
        </c:ser>
        <c:ser>
          <c:idx val="18"/>
          <c:order val="21"/>
          <c:tx>
            <c:strRef>
              <c:f>'Figure 2'!$C$32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2'!$D$32:$AH$32</c:f>
              <c:numCache/>
            </c:numRef>
          </c:val>
          <c:smooth val="0"/>
        </c:ser>
        <c:ser>
          <c:idx val="19"/>
          <c:order val="22"/>
          <c:tx>
            <c:strRef>
              <c:f>'Figure 2'!$C$33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2'!$D$33:$AH$33</c:f>
              <c:numCache/>
            </c:numRef>
          </c:val>
          <c:smooth val="0"/>
        </c:ser>
        <c:ser>
          <c:idx val="20"/>
          <c:order val="23"/>
          <c:tx>
            <c:strRef>
              <c:f>'Figure 2'!$C$34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2'!$D$34:$AH$34</c:f>
              <c:numCache/>
            </c:numRef>
          </c:val>
          <c:smooth val="0"/>
        </c:ser>
        <c:ser>
          <c:idx val="21"/>
          <c:order val="24"/>
          <c:tx>
            <c:strRef>
              <c:f>'Figure 2'!$C$35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2'!$D$35:$AH$35</c:f>
              <c:numCache/>
            </c:numRef>
          </c:val>
          <c:smooth val="0"/>
        </c:ser>
        <c:ser>
          <c:idx val="22"/>
          <c:order val="25"/>
          <c:tx>
            <c:strRef>
              <c:f>'Figure 2'!$C$36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2'!$D$36:$AH$36</c:f>
              <c:numCache/>
            </c:numRef>
          </c:val>
          <c:smooth val="0"/>
        </c:ser>
        <c:ser>
          <c:idx val="23"/>
          <c:order val="26"/>
          <c:tx>
            <c:strRef>
              <c:f>'Figure 2'!$C$37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2'!$D$37:$AH$37</c:f>
              <c:numCache/>
            </c:numRef>
          </c:val>
          <c:smooth val="0"/>
        </c:ser>
        <c:ser>
          <c:idx val="24"/>
          <c:order val="27"/>
          <c:tx>
            <c:strRef>
              <c:f>'Figure 2'!$C$38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2'!$D$38:$AH$38</c:f>
              <c:numCache/>
            </c:numRef>
          </c:val>
          <c:smooth val="0"/>
        </c:ser>
        <c:ser>
          <c:idx val="25"/>
          <c:order val="28"/>
          <c:tx>
            <c:strRef>
              <c:f>'Figure 2'!$C$39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2'!$D$39:$AH$39</c:f>
              <c:numCache/>
            </c:numRef>
          </c:val>
          <c:smooth val="0"/>
        </c:ser>
        <c:ser>
          <c:idx val="26"/>
          <c:order val="29"/>
          <c:tx>
            <c:strRef>
              <c:f>'Figure 2'!$C$40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2'!$D$40:$AH$40</c:f>
              <c:numCache/>
            </c:numRef>
          </c:val>
          <c:smooth val="0"/>
        </c:ser>
        <c:ser>
          <c:idx val="27"/>
          <c:order val="30"/>
          <c:tx>
            <c:strRef>
              <c:f>'Figure 2'!$C$41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2'!$D$41:$AH$41</c:f>
              <c:numCache/>
            </c:numRef>
          </c:val>
          <c:smooth val="0"/>
        </c:ser>
        <c:ser>
          <c:idx val="28"/>
          <c:order val="31"/>
          <c:tx>
            <c:strRef>
              <c:f>'Figure 2'!$C$42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2'!$D$42:$AH$42</c:f>
              <c:numCache/>
            </c:numRef>
          </c:val>
          <c:smooth val="0"/>
        </c:ser>
        <c:ser>
          <c:idx val="29"/>
          <c:order val="32"/>
          <c:tx>
            <c:strRef>
              <c:f>'Figure 2'!$C$43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2'!$D$43:$AH$43</c:f>
              <c:numCache/>
            </c:numRef>
          </c:val>
          <c:smooth val="0"/>
        </c:ser>
        <c:ser>
          <c:idx val="30"/>
          <c:order val="33"/>
          <c:tx>
            <c:strRef>
              <c:f>'Figure 2'!$C$44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2'!$D$44:$AH$44</c:f>
              <c:numCache/>
            </c:numRef>
          </c:val>
          <c:smooth val="0"/>
        </c:ser>
        <c:ser>
          <c:idx val="31"/>
          <c:order val="34"/>
          <c:tx>
            <c:strRef>
              <c:f>'Figure 2'!$C$45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2'!$D$45:$AH$45</c:f>
              <c:numCache/>
            </c:numRef>
          </c:val>
          <c:smooth val="0"/>
        </c:ser>
        <c:ser>
          <c:idx val="32"/>
          <c:order val="35"/>
          <c:tx>
            <c:strRef>
              <c:f>'Figure 2'!$C$46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2'!$D$46:$AH$46</c:f>
              <c:numCache/>
            </c:numRef>
          </c:val>
          <c:smooth val="0"/>
        </c:ser>
        <c:ser>
          <c:idx val="33"/>
          <c:order val="36"/>
          <c:tx>
            <c:strRef>
              <c:f>'Figure 2'!$C$47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2'!$D$47:$AH$47</c:f>
              <c:numCache/>
            </c:numRef>
          </c:val>
          <c:smooth val="0"/>
        </c:ser>
        <c:ser>
          <c:idx val="34"/>
          <c:order val="37"/>
          <c:tx>
            <c:strRef>
              <c:f>'Figure 2'!$C$48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2'!$D$48:$AH$48</c:f>
              <c:numCache/>
            </c:numRef>
          </c:val>
          <c:smooth val="0"/>
        </c:ser>
        <c:ser>
          <c:idx val="35"/>
          <c:order val="38"/>
          <c:tx>
            <c:strRef>
              <c:f>'Figure 2'!$C$49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2'!$D$49:$AH$49</c:f>
              <c:numCache/>
            </c:numRef>
          </c:val>
          <c:smooth val="0"/>
        </c:ser>
        <c:ser>
          <c:idx val="36"/>
          <c:order val="39"/>
          <c:tx>
            <c:strRef>
              <c:f>'Figure 2'!$C$50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2'!$D$50:$AH$50</c:f>
              <c:numCache/>
            </c:numRef>
          </c:val>
          <c:smooth val="0"/>
        </c:ser>
        <c:ser>
          <c:idx val="37"/>
          <c:order val="40"/>
          <c:tx>
            <c:strRef>
              <c:f>'Figure 2'!$C$51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2'!$D$51:$AH$51</c:f>
              <c:numCache/>
            </c:numRef>
          </c:val>
          <c:smooth val="0"/>
        </c:ser>
        <c:ser>
          <c:idx val="38"/>
          <c:order val="41"/>
          <c:tx>
            <c:strRef>
              <c:f>'Figure 2'!$C$52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2'!$D$52:$AH$52</c:f>
              <c:numCache/>
            </c:numRef>
          </c:val>
          <c:smooth val="0"/>
        </c:ser>
        <c:ser>
          <c:idx val="39"/>
          <c:order val="42"/>
          <c:tx>
            <c:strRef>
              <c:f>'Figure 2'!$C$53</c:f>
              <c:strCache>
                <c:ptCount val="1"/>
                <c:pt idx="0">
                  <c:v>37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2'!$D$53:$AH$53</c:f>
              <c:numCache/>
            </c:numRef>
          </c:val>
          <c:smooth val="0"/>
        </c:ser>
        <c:ser>
          <c:idx val="43"/>
          <c:order val="43"/>
          <c:tx>
            <c:strRef>
              <c:f>'Figure 2'!$C$54</c:f>
              <c:strCache>
                <c:ptCount val="1"/>
                <c:pt idx="0">
                  <c:v>38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2'!$D$54:$AH$54</c:f>
              <c:numCache/>
            </c:numRef>
          </c:val>
          <c:smooth val="0"/>
        </c:ser>
        <c:ser>
          <c:idx val="44"/>
          <c:order val="44"/>
          <c:tx>
            <c:strRef>
              <c:f>'Figure 2'!$C$55</c:f>
              <c:strCache>
                <c:ptCount val="1"/>
                <c:pt idx="0">
                  <c:v>39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2'!$D$55:$AH$55</c:f>
              <c:numCache/>
            </c:numRef>
          </c:val>
          <c:smooth val="0"/>
        </c:ser>
        <c:ser>
          <c:idx val="45"/>
          <c:order val="45"/>
          <c:tx>
            <c:strRef>
              <c:f>'Figure 2'!$C$56</c:f>
              <c:strCache>
                <c:ptCount val="1"/>
                <c:pt idx="0">
                  <c:v>40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2'!$D$56:$AH$56</c:f>
              <c:numCache/>
            </c:numRef>
          </c:val>
          <c:smooth val="0"/>
        </c:ser>
        <c:ser>
          <c:idx val="46"/>
          <c:order val="46"/>
          <c:tx>
            <c:strRef>
              <c:f>'Figure 2'!$C$57</c:f>
              <c:strCache>
                <c:ptCount val="1"/>
                <c:pt idx="0">
                  <c:v>41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2'!$D$57:$AH$57</c:f>
              <c:numCache/>
            </c:numRef>
          </c:val>
          <c:smooth val="0"/>
        </c:ser>
        <c:ser>
          <c:idx val="47"/>
          <c:order val="47"/>
          <c:tx>
            <c:strRef>
              <c:f>'Figure 2'!$C$58</c:f>
              <c:strCache>
                <c:ptCount val="1"/>
                <c:pt idx="0">
                  <c:v>42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2'!$D$58:$AH$58</c:f>
              <c:numCache/>
            </c:numRef>
          </c:val>
          <c:smooth val="0"/>
        </c:ser>
        <c:ser>
          <c:idx val="48"/>
          <c:order val="48"/>
          <c:tx>
            <c:strRef>
              <c:f>'Figure 2'!$C$59</c:f>
              <c:strCache>
                <c:ptCount val="1"/>
                <c:pt idx="0">
                  <c:v>43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2'!$D$59:$AH$59</c:f>
              <c:numCache/>
            </c:numRef>
          </c:val>
          <c:smooth val="0"/>
        </c:ser>
        <c:ser>
          <c:idx val="49"/>
          <c:order val="49"/>
          <c:tx>
            <c:strRef>
              <c:f>'Figure 2'!$C$60</c:f>
              <c:strCache>
                <c:ptCount val="1"/>
                <c:pt idx="0">
                  <c:v>44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2'!$D$60:$AH$60</c:f>
              <c:numCache/>
            </c:numRef>
          </c:val>
          <c:smooth val="0"/>
        </c:ser>
        <c:ser>
          <c:idx val="50"/>
          <c:order val="50"/>
          <c:tx>
            <c:strRef>
              <c:f>'Figure 2'!$C$61</c:f>
              <c:strCache>
                <c:ptCount val="1"/>
                <c:pt idx="0">
                  <c:v>45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2'!$D$61:$AH$61</c:f>
              <c:numCache/>
            </c:numRef>
          </c:val>
          <c:smooth val="0"/>
        </c:ser>
        <c:ser>
          <c:idx val="51"/>
          <c:order val="51"/>
          <c:tx>
            <c:strRef>
              <c:f>'Figure 2'!$C$62</c:f>
              <c:strCache>
                <c:ptCount val="1"/>
                <c:pt idx="0">
                  <c:v>46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2'!$D$62:$AH$62</c:f>
              <c:numCache/>
            </c:numRef>
          </c:val>
          <c:smooth val="0"/>
        </c:ser>
        <c:ser>
          <c:idx val="52"/>
          <c:order val="52"/>
          <c:tx>
            <c:strRef>
              <c:f>'Figure 2'!$C$63</c:f>
              <c:strCache>
                <c:ptCount val="1"/>
                <c:pt idx="0">
                  <c:v>47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2'!$D$63:$AH$63</c:f>
              <c:numCache/>
            </c:numRef>
          </c:val>
          <c:smooth val="0"/>
        </c:ser>
        <c:ser>
          <c:idx val="53"/>
          <c:order val="53"/>
          <c:tx>
            <c:strRef>
              <c:f>'Figure 2'!$C$64</c:f>
              <c:strCache>
                <c:ptCount val="1"/>
                <c:pt idx="0">
                  <c:v>48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2'!$D$64:$AH$64</c:f>
              <c:numCache/>
            </c:numRef>
          </c:val>
          <c:smooth val="0"/>
        </c:ser>
        <c:ser>
          <c:idx val="54"/>
          <c:order val="54"/>
          <c:tx>
            <c:strRef>
              <c:f>'Figure 2'!$C$65</c:f>
              <c:strCache>
                <c:ptCount val="1"/>
                <c:pt idx="0">
                  <c:v>49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2'!$D$65:$AH$65</c:f>
              <c:numCache/>
            </c:numRef>
          </c:val>
          <c:smooth val="0"/>
        </c:ser>
        <c:ser>
          <c:idx val="55"/>
          <c:order val="55"/>
          <c:tx>
            <c:strRef>
              <c:f>'Figure 2'!$C$66</c:f>
              <c:strCache>
                <c:ptCount val="1"/>
                <c:pt idx="0">
                  <c:v>50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2'!$D$66:$AH$66</c:f>
              <c:numCache/>
            </c:numRef>
          </c:val>
          <c:smooth val="0"/>
        </c:ser>
        <c:ser>
          <c:idx val="56"/>
          <c:order val="56"/>
          <c:tx>
            <c:strRef>
              <c:f>'Figure 2'!$C$67</c:f>
              <c:strCache>
                <c:ptCount val="1"/>
                <c:pt idx="0">
                  <c:v>51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2'!$D$67:$AH$67</c:f>
              <c:numCache/>
            </c:numRef>
          </c:val>
          <c:smooth val="0"/>
        </c:ser>
        <c:ser>
          <c:idx val="57"/>
          <c:order val="57"/>
          <c:tx>
            <c:strRef>
              <c:f>'Figure 2'!$C$68</c:f>
              <c:strCache>
                <c:ptCount val="1"/>
                <c:pt idx="0">
                  <c:v>52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2'!$D$68:$AH$68</c:f>
              <c:numCache/>
            </c:numRef>
          </c:val>
          <c:smooth val="0"/>
        </c:ser>
        <c:ser>
          <c:idx val="58"/>
          <c:order val="58"/>
          <c:tx>
            <c:strRef>
              <c:f>'Figure 2'!$C$69</c:f>
              <c:strCache>
                <c:ptCount val="1"/>
                <c:pt idx="0">
                  <c:v>53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2'!$D$69:$AH$69</c:f>
              <c:numCache/>
            </c:numRef>
          </c:val>
          <c:smooth val="0"/>
        </c:ser>
        <c:ser>
          <c:idx val="59"/>
          <c:order val="59"/>
          <c:tx>
            <c:strRef>
              <c:f>'Figure 2'!$C$70</c:f>
              <c:strCache>
                <c:ptCount val="1"/>
                <c:pt idx="0">
                  <c:v>54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2'!$D$70:$AH$70</c:f>
              <c:numCache/>
            </c:numRef>
          </c:val>
          <c:smooth val="0"/>
        </c:ser>
        <c:ser>
          <c:idx val="60"/>
          <c:order val="60"/>
          <c:tx>
            <c:strRef>
              <c:f>'Figure 2'!$C$71</c:f>
              <c:strCache>
                <c:ptCount val="1"/>
                <c:pt idx="0">
                  <c:v>55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2'!$D$71:$AH$71</c:f>
              <c:numCache/>
            </c:numRef>
          </c:val>
          <c:smooth val="0"/>
        </c:ser>
        <c:ser>
          <c:idx val="61"/>
          <c:order val="61"/>
          <c:tx>
            <c:strRef>
              <c:f>'Figure 2'!$C$72</c:f>
              <c:strCache>
                <c:ptCount val="1"/>
                <c:pt idx="0">
                  <c:v>56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2'!$D$72:$AH$72</c:f>
              <c:numCache/>
            </c:numRef>
          </c:val>
          <c:smooth val="0"/>
        </c:ser>
        <c:ser>
          <c:idx val="62"/>
          <c:order val="62"/>
          <c:tx>
            <c:strRef>
              <c:f>'Figure 2'!$C$73</c:f>
              <c:strCache>
                <c:ptCount val="1"/>
                <c:pt idx="0">
                  <c:v>57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2'!$D$73:$AH$73</c:f>
              <c:numCache/>
            </c:numRef>
          </c:val>
          <c:smooth val="0"/>
        </c:ser>
        <c:ser>
          <c:idx val="63"/>
          <c:order val="63"/>
          <c:tx>
            <c:strRef>
              <c:f>'Figure 2'!$C$74</c:f>
              <c:strCache>
                <c:ptCount val="1"/>
                <c:pt idx="0">
                  <c:v>58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2'!$D$74:$AH$74</c:f>
              <c:numCache/>
            </c:numRef>
          </c:val>
          <c:smooth val="0"/>
        </c:ser>
        <c:ser>
          <c:idx val="64"/>
          <c:order val="64"/>
          <c:tx>
            <c:strRef>
              <c:f>'Figure 2'!$C$75</c:f>
              <c:strCache>
                <c:ptCount val="1"/>
                <c:pt idx="0">
                  <c:v>59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2'!$D$75:$AH$75</c:f>
              <c:numCache/>
            </c:numRef>
          </c:val>
          <c:smooth val="0"/>
        </c:ser>
        <c:ser>
          <c:idx val="65"/>
          <c:order val="65"/>
          <c:tx>
            <c:strRef>
              <c:f>'Figure 2'!$C$76</c:f>
              <c:strCache>
                <c:ptCount val="1"/>
                <c:pt idx="0">
                  <c:v>60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2'!$D$76:$AH$76</c:f>
              <c:numCache/>
            </c:numRef>
          </c:val>
          <c:smooth val="0"/>
        </c:ser>
        <c:ser>
          <c:idx val="66"/>
          <c:order val="66"/>
          <c:tx>
            <c:strRef>
              <c:f>'Figure 2'!$C$77</c:f>
              <c:strCache>
                <c:ptCount val="1"/>
                <c:pt idx="0">
                  <c:v>61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2'!$D$77:$AH$77</c:f>
              <c:numCache/>
            </c:numRef>
          </c:val>
          <c:smooth val="0"/>
        </c:ser>
        <c:ser>
          <c:idx val="67"/>
          <c:order val="67"/>
          <c:tx>
            <c:strRef>
              <c:f>'Figure 2'!$C$78</c:f>
              <c:strCache>
                <c:ptCount val="1"/>
                <c:pt idx="0">
                  <c:v>62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2'!$D$78:$AH$78</c:f>
              <c:numCache/>
            </c:numRef>
          </c:val>
          <c:smooth val="0"/>
        </c:ser>
        <c:ser>
          <c:idx val="68"/>
          <c:order val="68"/>
          <c:tx>
            <c:strRef>
              <c:f>'Figure 2'!$C$79</c:f>
              <c:strCache>
                <c:ptCount val="1"/>
                <c:pt idx="0">
                  <c:v>63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2'!$D$79:$AH$79</c:f>
              <c:numCache/>
            </c:numRef>
          </c:val>
          <c:smooth val="0"/>
        </c:ser>
        <c:ser>
          <c:idx val="69"/>
          <c:order val="69"/>
          <c:tx>
            <c:strRef>
              <c:f>'Figure 2'!$C$80</c:f>
              <c:strCache>
                <c:ptCount val="1"/>
                <c:pt idx="0">
                  <c:v>64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2'!$D$80:$AH$80</c:f>
              <c:numCache/>
            </c:numRef>
          </c:val>
          <c:smooth val="0"/>
        </c:ser>
        <c:ser>
          <c:idx val="70"/>
          <c:order val="70"/>
          <c:tx>
            <c:strRef>
              <c:f>'Figure 2'!$C$81</c:f>
              <c:strCache>
                <c:ptCount val="1"/>
                <c:pt idx="0">
                  <c:v>65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2'!$D$81:$AH$81</c:f>
              <c:numCache/>
            </c:numRef>
          </c:val>
          <c:smooth val="0"/>
        </c:ser>
        <c:ser>
          <c:idx val="71"/>
          <c:order val="71"/>
          <c:tx>
            <c:strRef>
              <c:f>'Figure 2'!$C$82</c:f>
              <c:strCache>
                <c:ptCount val="1"/>
                <c:pt idx="0">
                  <c:v>66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2'!$D$82:$AH$82</c:f>
              <c:numCache/>
            </c:numRef>
          </c:val>
          <c:smooth val="0"/>
        </c:ser>
        <c:ser>
          <c:idx val="72"/>
          <c:order val="72"/>
          <c:tx>
            <c:strRef>
              <c:f>'Figure 2'!$C$83</c:f>
              <c:strCache>
                <c:ptCount val="1"/>
                <c:pt idx="0">
                  <c:v>67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2'!$D$83:$AH$83</c:f>
              <c:numCache/>
            </c:numRef>
          </c:val>
          <c:smooth val="0"/>
        </c:ser>
        <c:ser>
          <c:idx val="73"/>
          <c:order val="73"/>
          <c:tx>
            <c:strRef>
              <c:f>'Figure 2'!$C$84</c:f>
              <c:strCache>
                <c:ptCount val="1"/>
                <c:pt idx="0">
                  <c:v>68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2'!$D$84:$AH$84</c:f>
              <c:numCache/>
            </c:numRef>
          </c:val>
          <c:smooth val="0"/>
        </c:ser>
        <c:ser>
          <c:idx val="74"/>
          <c:order val="74"/>
          <c:tx>
            <c:strRef>
              <c:f>'Figure 2'!$C$85</c:f>
              <c:strCache>
                <c:ptCount val="1"/>
                <c:pt idx="0">
                  <c:v>69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2'!$D$85:$AH$85</c:f>
              <c:numCache/>
            </c:numRef>
          </c:val>
          <c:smooth val="0"/>
        </c:ser>
        <c:ser>
          <c:idx val="75"/>
          <c:order val="75"/>
          <c:tx>
            <c:strRef>
              <c:f>'Figure 2'!$C$86</c:f>
              <c:strCache>
                <c:ptCount val="1"/>
                <c:pt idx="0">
                  <c:v>70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2'!$D$86:$AH$86</c:f>
              <c:numCache/>
            </c:numRef>
          </c:val>
          <c:smooth val="0"/>
        </c:ser>
        <c:ser>
          <c:idx val="76"/>
          <c:order val="76"/>
          <c:tx>
            <c:strRef>
              <c:f>'Figure 2'!$C$87</c:f>
              <c:strCache>
                <c:ptCount val="1"/>
                <c:pt idx="0">
                  <c:v>71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2'!$D$87:$AH$87</c:f>
              <c:numCache/>
            </c:numRef>
          </c:val>
          <c:smooth val="0"/>
        </c:ser>
        <c:ser>
          <c:idx val="77"/>
          <c:order val="77"/>
          <c:tx>
            <c:strRef>
              <c:f>'Figure 2'!$C$88</c:f>
              <c:strCache>
                <c:ptCount val="1"/>
                <c:pt idx="0">
                  <c:v>72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2'!$D$88:$AH$88</c:f>
              <c:numCache/>
            </c:numRef>
          </c:val>
          <c:smooth val="0"/>
        </c:ser>
        <c:ser>
          <c:idx val="78"/>
          <c:order val="78"/>
          <c:tx>
            <c:strRef>
              <c:f>'Figure 2'!$C$89</c:f>
              <c:strCache>
                <c:ptCount val="1"/>
                <c:pt idx="0">
                  <c:v>73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2'!$D$89:$AH$89</c:f>
              <c:numCache/>
            </c:numRef>
          </c:val>
          <c:smooth val="0"/>
        </c:ser>
        <c:ser>
          <c:idx val="79"/>
          <c:order val="79"/>
          <c:tx>
            <c:strRef>
              <c:f>'Figure 2'!$C$90</c:f>
              <c:strCache>
                <c:ptCount val="1"/>
                <c:pt idx="0">
                  <c:v>74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2'!$D$90:$AH$90</c:f>
              <c:numCache/>
            </c:numRef>
          </c:val>
          <c:smooth val="0"/>
        </c:ser>
        <c:ser>
          <c:idx val="80"/>
          <c:order val="80"/>
          <c:tx>
            <c:strRef>
              <c:f>'Figure 2'!$C$91</c:f>
              <c:strCache>
                <c:ptCount val="1"/>
                <c:pt idx="0">
                  <c:v>75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2'!$D$91:$AH$91</c:f>
              <c:numCache/>
            </c:numRef>
          </c:val>
          <c:smooth val="0"/>
        </c:ser>
        <c:ser>
          <c:idx val="81"/>
          <c:order val="81"/>
          <c:tx>
            <c:strRef>
              <c:f>'Figure 2'!$C$92</c:f>
              <c:strCache>
                <c:ptCount val="1"/>
                <c:pt idx="0">
                  <c:v>76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2'!$D$92:$AH$92</c:f>
              <c:numCache/>
            </c:numRef>
          </c:val>
          <c:smooth val="0"/>
        </c:ser>
        <c:ser>
          <c:idx val="82"/>
          <c:order val="82"/>
          <c:tx>
            <c:strRef>
              <c:f>'Figure 2'!$C$93</c:f>
              <c:strCache>
                <c:ptCount val="1"/>
                <c:pt idx="0">
                  <c:v>77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2'!$D$93:$AH$93</c:f>
              <c:numCache/>
            </c:numRef>
          </c:val>
          <c:smooth val="0"/>
        </c:ser>
        <c:ser>
          <c:idx val="83"/>
          <c:order val="83"/>
          <c:tx>
            <c:strRef>
              <c:f>'Figure 2'!$C$94</c:f>
              <c:strCache>
                <c:ptCount val="1"/>
                <c:pt idx="0">
                  <c:v>78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2'!$D$94:$AH$94</c:f>
              <c:numCache/>
            </c:numRef>
          </c:val>
          <c:smooth val="0"/>
        </c:ser>
        <c:ser>
          <c:idx val="84"/>
          <c:order val="84"/>
          <c:tx>
            <c:strRef>
              <c:f>'Figure 2'!$C$95</c:f>
              <c:strCache>
                <c:ptCount val="1"/>
                <c:pt idx="0">
                  <c:v>79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2'!$D$95:$AH$95</c:f>
              <c:numCache/>
            </c:numRef>
          </c:val>
          <c:smooth val="0"/>
        </c:ser>
        <c:ser>
          <c:idx val="85"/>
          <c:order val="85"/>
          <c:tx>
            <c:strRef>
              <c:f>'Figure 2'!$C$96</c:f>
              <c:strCache>
                <c:ptCount val="1"/>
                <c:pt idx="0">
                  <c:v>80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2'!$D$96:$AH$96</c:f>
              <c:numCache/>
            </c:numRef>
          </c:val>
          <c:smooth val="0"/>
        </c:ser>
        <c:ser>
          <c:idx val="86"/>
          <c:order val="86"/>
          <c:tx>
            <c:strRef>
              <c:f>'Figure 2'!$C$97</c:f>
              <c:strCache>
                <c:ptCount val="1"/>
                <c:pt idx="0">
                  <c:v>81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2'!$D$97:$AH$97</c:f>
              <c:numCache/>
            </c:numRef>
          </c:val>
          <c:smooth val="0"/>
        </c:ser>
        <c:ser>
          <c:idx val="87"/>
          <c:order val="87"/>
          <c:tx>
            <c:strRef>
              <c:f>'Figure 2'!$C$98</c:f>
              <c:strCache>
                <c:ptCount val="1"/>
                <c:pt idx="0">
                  <c:v>82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2'!$D$98:$AH$98</c:f>
              <c:numCache/>
            </c:numRef>
          </c:val>
          <c:smooth val="0"/>
        </c:ser>
        <c:ser>
          <c:idx val="88"/>
          <c:order val="88"/>
          <c:tx>
            <c:strRef>
              <c:f>'Figure 2'!$C$99</c:f>
              <c:strCache>
                <c:ptCount val="1"/>
                <c:pt idx="0">
                  <c:v>83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2'!$D$99:$AH$99</c:f>
              <c:numCache/>
            </c:numRef>
          </c:val>
          <c:smooth val="0"/>
        </c:ser>
        <c:ser>
          <c:idx val="89"/>
          <c:order val="89"/>
          <c:tx>
            <c:strRef>
              <c:f>'Figure 2'!$C$100</c:f>
              <c:strCache>
                <c:ptCount val="1"/>
                <c:pt idx="0">
                  <c:v>84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2'!$D$100:$AH$100</c:f>
              <c:numCache/>
            </c:numRef>
          </c:val>
          <c:smooth val="0"/>
        </c:ser>
        <c:ser>
          <c:idx val="90"/>
          <c:order val="90"/>
          <c:tx>
            <c:strRef>
              <c:f>'Figure 2'!$C$101</c:f>
              <c:strCache>
                <c:ptCount val="1"/>
                <c:pt idx="0">
                  <c:v>85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2'!$D$101:$AH$101</c:f>
              <c:numCache/>
            </c:numRef>
          </c:val>
          <c:smooth val="0"/>
        </c:ser>
        <c:ser>
          <c:idx val="91"/>
          <c:order val="91"/>
          <c:tx>
            <c:strRef>
              <c:f>'Figure 2'!$C$102</c:f>
              <c:strCache>
                <c:ptCount val="1"/>
                <c:pt idx="0">
                  <c:v>86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2'!$D$102:$AH$102</c:f>
              <c:numCache/>
            </c:numRef>
          </c:val>
          <c:smooth val="0"/>
        </c:ser>
        <c:ser>
          <c:idx val="92"/>
          <c:order val="92"/>
          <c:tx>
            <c:strRef>
              <c:f>'Figure 2'!$C$103</c:f>
              <c:strCache>
                <c:ptCount val="1"/>
                <c:pt idx="0">
                  <c:v>87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2'!$D$103:$AH$103</c:f>
              <c:numCache/>
            </c:numRef>
          </c:val>
          <c:smooth val="0"/>
        </c:ser>
        <c:ser>
          <c:idx val="93"/>
          <c:order val="93"/>
          <c:tx>
            <c:strRef>
              <c:f>'Figure 2'!$C$104</c:f>
              <c:strCache>
                <c:ptCount val="1"/>
                <c:pt idx="0">
                  <c:v>88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2'!$D$104:$AH$104</c:f>
              <c:numCache/>
            </c:numRef>
          </c:val>
          <c:smooth val="0"/>
        </c:ser>
        <c:ser>
          <c:idx val="94"/>
          <c:order val="94"/>
          <c:tx>
            <c:strRef>
              <c:f>'Figure 2'!$C$105</c:f>
              <c:strCache>
                <c:ptCount val="1"/>
                <c:pt idx="0">
                  <c:v>89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2'!$D$105:$AH$105</c:f>
              <c:numCache/>
            </c:numRef>
          </c:val>
          <c:smooth val="0"/>
        </c:ser>
        <c:ser>
          <c:idx val="95"/>
          <c:order val="95"/>
          <c:tx>
            <c:strRef>
              <c:f>'Figure 2'!$C$106</c:f>
              <c:strCache>
                <c:ptCount val="1"/>
                <c:pt idx="0">
                  <c:v>90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2'!$D$106:$AH$106</c:f>
              <c:numCache/>
            </c:numRef>
          </c:val>
          <c:smooth val="0"/>
        </c:ser>
        <c:ser>
          <c:idx val="96"/>
          <c:order val="96"/>
          <c:tx>
            <c:strRef>
              <c:f>'Figure 2'!$C$107</c:f>
              <c:strCache>
                <c:ptCount val="1"/>
                <c:pt idx="0">
                  <c:v>91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2'!$D$107:$AH$107</c:f>
              <c:numCache/>
            </c:numRef>
          </c:val>
          <c:smooth val="0"/>
        </c:ser>
        <c:ser>
          <c:idx val="97"/>
          <c:order val="97"/>
          <c:tx>
            <c:strRef>
              <c:f>'Figure 2'!$C$108</c:f>
              <c:strCache>
                <c:ptCount val="1"/>
                <c:pt idx="0">
                  <c:v>92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2'!$D$108:$AH$108</c:f>
              <c:numCache/>
            </c:numRef>
          </c:val>
          <c:smooth val="0"/>
        </c:ser>
        <c:ser>
          <c:idx val="98"/>
          <c:order val="98"/>
          <c:tx>
            <c:strRef>
              <c:f>'Figure 2'!$C$109</c:f>
              <c:strCache>
                <c:ptCount val="1"/>
                <c:pt idx="0">
                  <c:v>93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2'!$D$109:$AH$109</c:f>
              <c:numCache/>
            </c:numRef>
          </c:val>
          <c:smooth val="0"/>
        </c:ser>
        <c:ser>
          <c:idx val="99"/>
          <c:order val="99"/>
          <c:tx>
            <c:strRef>
              <c:f>'Figure 2'!$C$110</c:f>
              <c:strCache>
                <c:ptCount val="1"/>
                <c:pt idx="0">
                  <c:v>94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2'!$D$110:$AH$110</c:f>
              <c:numCache/>
            </c:numRef>
          </c:val>
          <c:smooth val="0"/>
        </c:ser>
        <c:ser>
          <c:idx val="100"/>
          <c:order val="100"/>
          <c:tx>
            <c:strRef>
              <c:f>'Figure 2'!$C$111</c:f>
              <c:strCache>
                <c:ptCount val="1"/>
                <c:pt idx="0">
                  <c:v>95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2'!$D$111:$AH$111</c:f>
              <c:numCache/>
            </c:numRef>
          </c:val>
          <c:smooth val="0"/>
        </c:ser>
        <c:ser>
          <c:idx val="101"/>
          <c:order val="101"/>
          <c:tx>
            <c:strRef>
              <c:f>'Figure 2'!$C$112</c:f>
              <c:strCache>
                <c:ptCount val="1"/>
                <c:pt idx="0">
                  <c:v>96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2'!$D$112:$AH$112</c:f>
              <c:numCache/>
            </c:numRef>
          </c:val>
          <c:smooth val="0"/>
        </c:ser>
        <c:ser>
          <c:idx val="102"/>
          <c:order val="102"/>
          <c:tx>
            <c:strRef>
              <c:f>'Figure 2'!$C$113</c:f>
              <c:strCache>
                <c:ptCount val="1"/>
                <c:pt idx="0">
                  <c:v>97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2'!$D$113:$AH$113</c:f>
              <c:numCache/>
            </c:numRef>
          </c:val>
          <c:smooth val="0"/>
        </c:ser>
        <c:ser>
          <c:idx val="103"/>
          <c:order val="103"/>
          <c:tx>
            <c:strRef>
              <c:f>'Figure 2'!$C$114</c:f>
              <c:strCache>
                <c:ptCount val="1"/>
                <c:pt idx="0">
                  <c:v>98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2'!$D$114:$AH$114</c:f>
              <c:numCache/>
            </c:numRef>
          </c:val>
          <c:smooth val="0"/>
        </c:ser>
        <c:ser>
          <c:idx val="104"/>
          <c:order val="104"/>
          <c:tx>
            <c:strRef>
              <c:f>'Figure 2'!$C$115</c:f>
              <c:strCache>
                <c:ptCount val="1"/>
                <c:pt idx="0">
                  <c:v>99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2'!$D$115:$AH$115</c:f>
              <c:numCache/>
            </c:numRef>
          </c:val>
          <c:smooth val="0"/>
        </c:ser>
        <c:ser>
          <c:idx val="105"/>
          <c:order val="105"/>
          <c:tx>
            <c:strRef>
              <c:f>'Figure 2'!$C$116</c:f>
              <c:strCache>
                <c:ptCount val="1"/>
                <c:pt idx="0">
                  <c:v>100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2'!$D$116:$AH$116</c:f>
              <c:numCache/>
            </c:numRef>
          </c:val>
          <c:smooth val="0"/>
        </c:ser>
        <c:ser>
          <c:idx val="106"/>
          <c:order val="106"/>
          <c:tx>
            <c:strRef>
              <c:f>'Figure 2'!$C$117</c:f>
              <c:strCache>
                <c:ptCount val="1"/>
                <c:pt idx="0">
                  <c:v>101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2'!$D$117:$AH$117</c:f>
              <c:numCache/>
            </c:numRef>
          </c:val>
          <c:smooth val="0"/>
        </c:ser>
        <c:ser>
          <c:idx val="107"/>
          <c:order val="107"/>
          <c:tx>
            <c:strRef>
              <c:f>'Figure 2'!$C$118</c:f>
              <c:strCache>
                <c:ptCount val="1"/>
                <c:pt idx="0">
                  <c:v>102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2'!$D$118:$AH$118</c:f>
              <c:numCache/>
            </c:numRef>
          </c:val>
          <c:smooth val="0"/>
        </c:ser>
        <c:ser>
          <c:idx val="108"/>
          <c:order val="108"/>
          <c:tx>
            <c:strRef>
              <c:f>'Figure 2'!$C$119</c:f>
              <c:strCache>
                <c:ptCount val="1"/>
                <c:pt idx="0">
                  <c:v>103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2'!$D$119:$AH$119</c:f>
              <c:numCache/>
            </c:numRef>
          </c:val>
          <c:smooth val="0"/>
        </c:ser>
        <c:ser>
          <c:idx val="109"/>
          <c:order val="109"/>
          <c:tx>
            <c:strRef>
              <c:f>'Figure 2'!$C$120</c:f>
              <c:strCache>
                <c:ptCount val="1"/>
                <c:pt idx="0">
                  <c:v>104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2'!$D$120:$AH$120</c:f>
              <c:numCache/>
            </c:numRef>
          </c:val>
          <c:smooth val="0"/>
        </c:ser>
        <c:ser>
          <c:idx val="110"/>
          <c:order val="110"/>
          <c:tx>
            <c:strRef>
              <c:f>'Figure 2'!$C$121</c:f>
              <c:strCache>
                <c:ptCount val="1"/>
                <c:pt idx="0">
                  <c:v>105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2'!$D$121:$AH$121</c:f>
              <c:numCache/>
            </c:numRef>
          </c:val>
          <c:smooth val="0"/>
        </c:ser>
        <c:ser>
          <c:idx val="111"/>
          <c:order val="111"/>
          <c:tx>
            <c:strRef>
              <c:f>'Figure 2'!$C$122</c:f>
              <c:strCache>
                <c:ptCount val="1"/>
                <c:pt idx="0">
                  <c:v>106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2'!$D$122:$AH$122</c:f>
              <c:numCache/>
            </c:numRef>
          </c:val>
          <c:smooth val="0"/>
        </c:ser>
        <c:ser>
          <c:idx val="112"/>
          <c:order val="112"/>
          <c:tx>
            <c:strRef>
              <c:f>'Figure 2'!$C$123</c:f>
              <c:strCache>
                <c:ptCount val="1"/>
                <c:pt idx="0">
                  <c:v>107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2'!$D$123:$AH$123</c:f>
              <c:numCache/>
            </c:numRef>
          </c:val>
          <c:smooth val="0"/>
        </c:ser>
        <c:ser>
          <c:idx val="113"/>
          <c:order val="113"/>
          <c:tx>
            <c:strRef>
              <c:f>'Figure 2'!$C$124</c:f>
              <c:strCache>
                <c:ptCount val="1"/>
                <c:pt idx="0">
                  <c:v>108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2'!$D$124:$AH$124</c:f>
              <c:numCache/>
            </c:numRef>
          </c:val>
          <c:smooth val="0"/>
        </c:ser>
        <c:ser>
          <c:idx val="114"/>
          <c:order val="114"/>
          <c:tx>
            <c:strRef>
              <c:f>'Figure 2'!$C$125</c:f>
              <c:strCache>
                <c:ptCount val="1"/>
                <c:pt idx="0">
                  <c:v>109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2'!$D$125:$AH$125</c:f>
              <c:numCache/>
            </c:numRef>
          </c:val>
          <c:smooth val="0"/>
        </c:ser>
        <c:ser>
          <c:idx val="115"/>
          <c:order val="115"/>
          <c:tx>
            <c:strRef>
              <c:f>'Figure 2'!$C$126</c:f>
              <c:strCache>
                <c:ptCount val="1"/>
                <c:pt idx="0">
                  <c:v>110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2'!$D$126:$AH$126</c:f>
              <c:numCache/>
            </c:numRef>
          </c:val>
          <c:smooth val="0"/>
        </c:ser>
        <c:ser>
          <c:idx val="116"/>
          <c:order val="116"/>
          <c:tx>
            <c:strRef>
              <c:f>'Figure 2'!$C$127</c:f>
              <c:strCache>
                <c:ptCount val="1"/>
                <c:pt idx="0">
                  <c:v>111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2'!$D$127:$AH$127</c:f>
              <c:numCache/>
            </c:numRef>
          </c:val>
          <c:smooth val="0"/>
        </c:ser>
        <c:ser>
          <c:idx val="117"/>
          <c:order val="117"/>
          <c:tx>
            <c:strRef>
              <c:f>'Figure 2'!$C$128</c:f>
              <c:strCache>
                <c:ptCount val="1"/>
                <c:pt idx="0">
                  <c:v>112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2'!$D$128:$AH$128</c:f>
              <c:numCache/>
            </c:numRef>
          </c:val>
          <c:smooth val="0"/>
        </c:ser>
        <c:ser>
          <c:idx val="118"/>
          <c:order val="118"/>
          <c:tx>
            <c:strRef>
              <c:f>'Figure 2'!$C$129</c:f>
              <c:strCache>
                <c:ptCount val="1"/>
                <c:pt idx="0">
                  <c:v>113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2'!$D$129:$AH$129</c:f>
              <c:numCache/>
            </c:numRef>
          </c:val>
          <c:smooth val="0"/>
        </c:ser>
        <c:ser>
          <c:idx val="119"/>
          <c:order val="119"/>
          <c:tx>
            <c:strRef>
              <c:f>'Figure 2'!$C$130</c:f>
              <c:strCache>
                <c:ptCount val="1"/>
                <c:pt idx="0">
                  <c:v>114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2'!$D$130:$AH$130</c:f>
              <c:numCache/>
            </c:numRef>
          </c:val>
          <c:smooth val="0"/>
        </c:ser>
        <c:ser>
          <c:idx val="120"/>
          <c:order val="120"/>
          <c:tx>
            <c:strRef>
              <c:f>'Figure 2'!$C$131</c:f>
              <c:strCache>
                <c:ptCount val="1"/>
                <c:pt idx="0">
                  <c:v>115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2'!$D$131:$AH$131</c:f>
              <c:numCache/>
            </c:numRef>
          </c:val>
          <c:smooth val="0"/>
        </c:ser>
        <c:ser>
          <c:idx val="121"/>
          <c:order val="121"/>
          <c:tx>
            <c:strRef>
              <c:f>'Figure 2'!$C$132</c:f>
              <c:strCache>
                <c:ptCount val="1"/>
                <c:pt idx="0">
                  <c:v>116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2'!$D$132:$AH$132</c:f>
              <c:numCache/>
            </c:numRef>
          </c:val>
          <c:smooth val="0"/>
        </c:ser>
        <c:ser>
          <c:idx val="122"/>
          <c:order val="122"/>
          <c:tx>
            <c:strRef>
              <c:f>'Figure 2'!$C$133</c:f>
              <c:strCache>
                <c:ptCount val="1"/>
                <c:pt idx="0">
                  <c:v>117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2'!$D$133:$AH$133</c:f>
              <c:numCache/>
            </c:numRef>
          </c:val>
          <c:smooth val="0"/>
        </c:ser>
        <c:ser>
          <c:idx val="123"/>
          <c:order val="123"/>
          <c:tx>
            <c:strRef>
              <c:f>'Figure 2'!$C$134</c:f>
              <c:strCache>
                <c:ptCount val="1"/>
                <c:pt idx="0">
                  <c:v>118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2'!$D$134:$AH$134</c:f>
              <c:numCache/>
            </c:numRef>
          </c:val>
          <c:smooth val="0"/>
        </c:ser>
        <c:ser>
          <c:idx val="124"/>
          <c:order val="124"/>
          <c:tx>
            <c:strRef>
              <c:f>'Figure 2'!$C$135</c:f>
              <c:strCache>
                <c:ptCount val="1"/>
                <c:pt idx="0">
                  <c:v>119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2'!$D$135:$AH$135</c:f>
              <c:numCache/>
            </c:numRef>
          </c:val>
          <c:smooth val="0"/>
        </c:ser>
        <c:ser>
          <c:idx val="125"/>
          <c:order val="125"/>
          <c:tx>
            <c:strRef>
              <c:f>'Figure 2'!$C$136</c:f>
              <c:strCache>
                <c:ptCount val="1"/>
                <c:pt idx="0">
                  <c:v>120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2'!$D$136:$AH$136</c:f>
              <c:numCache/>
            </c:numRef>
          </c:val>
          <c:smooth val="0"/>
        </c:ser>
        <c:ser>
          <c:idx val="126"/>
          <c:order val="126"/>
          <c:tx>
            <c:strRef>
              <c:f>'Figure 2'!$C$137</c:f>
              <c:strCache>
                <c:ptCount val="1"/>
                <c:pt idx="0">
                  <c:v>121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2'!$D$137:$AH$137</c:f>
              <c:numCache/>
            </c:numRef>
          </c:val>
          <c:smooth val="0"/>
        </c:ser>
        <c:ser>
          <c:idx val="127"/>
          <c:order val="127"/>
          <c:tx>
            <c:strRef>
              <c:f>'Figure 2'!$C$138</c:f>
              <c:strCache>
                <c:ptCount val="1"/>
                <c:pt idx="0">
                  <c:v>122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2'!$D$138:$AH$138</c:f>
              <c:numCache/>
            </c:numRef>
          </c:val>
          <c:smooth val="0"/>
        </c:ser>
        <c:ser>
          <c:idx val="128"/>
          <c:order val="128"/>
          <c:tx>
            <c:strRef>
              <c:f>'Figure 2'!$C$139</c:f>
              <c:strCache>
                <c:ptCount val="1"/>
                <c:pt idx="0">
                  <c:v>123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2'!$D$139:$AH$139</c:f>
              <c:numCache/>
            </c:numRef>
          </c:val>
          <c:smooth val="0"/>
        </c:ser>
        <c:ser>
          <c:idx val="129"/>
          <c:order val="129"/>
          <c:tx>
            <c:strRef>
              <c:f>'Figure 2'!$C$140</c:f>
              <c:strCache>
                <c:ptCount val="1"/>
                <c:pt idx="0">
                  <c:v>124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2'!$D$140:$AH$140</c:f>
              <c:numCache/>
            </c:numRef>
          </c:val>
          <c:smooth val="0"/>
        </c:ser>
        <c:ser>
          <c:idx val="130"/>
          <c:order val="130"/>
          <c:tx>
            <c:strRef>
              <c:f>'Figure 2'!$C$141</c:f>
              <c:strCache>
                <c:ptCount val="1"/>
                <c:pt idx="0">
                  <c:v>125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2'!$D$141:$AH$141</c:f>
              <c:numCache/>
            </c:numRef>
          </c:val>
          <c:smooth val="0"/>
        </c:ser>
        <c:ser>
          <c:idx val="131"/>
          <c:order val="131"/>
          <c:tx>
            <c:strRef>
              <c:f>'Figure 2'!$C$142</c:f>
              <c:strCache>
                <c:ptCount val="1"/>
                <c:pt idx="0">
                  <c:v>126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2'!$D$142:$AH$142</c:f>
              <c:numCache/>
            </c:numRef>
          </c:val>
          <c:smooth val="0"/>
        </c:ser>
        <c:ser>
          <c:idx val="132"/>
          <c:order val="132"/>
          <c:tx>
            <c:strRef>
              <c:f>'Figure 2'!$C$143</c:f>
              <c:strCache>
                <c:ptCount val="1"/>
                <c:pt idx="0">
                  <c:v>127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2'!$D$143:$AH$143</c:f>
              <c:numCache/>
            </c:numRef>
          </c:val>
          <c:smooth val="0"/>
        </c:ser>
        <c:ser>
          <c:idx val="133"/>
          <c:order val="133"/>
          <c:tx>
            <c:strRef>
              <c:f>'Figure 2'!$C$144</c:f>
              <c:strCache>
                <c:ptCount val="1"/>
                <c:pt idx="0">
                  <c:v>128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2'!$D$144:$AH$144</c:f>
              <c:numCache/>
            </c:numRef>
          </c:val>
          <c:smooth val="0"/>
        </c:ser>
        <c:ser>
          <c:idx val="134"/>
          <c:order val="134"/>
          <c:tx>
            <c:strRef>
              <c:f>'Figure 2'!$C$145</c:f>
              <c:strCache>
                <c:ptCount val="1"/>
                <c:pt idx="0">
                  <c:v>129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2'!$D$145:$AH$145</c:f>
              <c:numCache/>
            </c:numRef>
          </c:val>
          <c:smooth val="0"/>
        </c:ser>
        <c:ser>
          <c:idx val="135"/>
          <c:order val="135"/>
          <c:tx>
            <c:strRef>
              <c:f>'Figure 2'!$C$146</c:f>
              <c:strCache>
                <c:ptCount val="1"/>
                <c:pt idx="0">
                  <c:v>130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2'!$D$146:$AH$146</c:f>
              <c:numCache/>
            </c:numRef>
          </c:val>
          <c:smooth val="0"/>
        </c:ser>
        <c:ser>
          <c:idx val="136"/>
          <c:order val="136"/>
          <c:tx>
            <c:strRef>
              <c:f>'Figure 2'!$C$147</c:f>
              <c:strCache>
                <c:ptCount val="1"/>
                <c:pt idx="0">
                  <c:v>131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2'!$D$10:$AH$10</c:f>
              <c:strCache/>
            </c:strRef>
          </c:cat>
          <c:val>
            <c:numRef>
              <c:f>'Figure 2'!$D$147:$AH$147</c:f>
              <c:numCache/>
            </c:numRef>
          </c:val>
          <c:smooth val="0"/>
        </c:ser>
        <c:marker val="1"/>
        <c:axId val="56498367"/>
        <c:axId val="38723256"/>
      </c:lineChart>
      <c:catAx>
        <c:axId val="5649836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38723256"/>
        <c:crosses val="autoZero"/>
        <c:auto val="1"/>
        <c:lblOffset val="100"/>
        <c:noMultiLvlLbl val="0"/>
      </c:catAx>
      <c:valAx>
        <c:axId val="3872325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6498367"/>
        <c:crosses val="autoZero"/>
        <c:crossBetween val="between"/>
        <c:dispUnits/>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egendEntry>
        <c:idx val="42"/>
        <c:delete val="1"/>
      </c:legendEntry>
      <c:legendEntry>
        <c:idx val="43"/>
        <c:delete val="1"/>
      </c:legendEntry>
      <c:legendEntry>
        <c:idx val="44"/>
        <c:delete val="1"/>
      </c:legendEntry>
      <c:legendEntry>
        <c:idx val="45"/>
        <c:delete val="1"/>
      </c:legendEntry>
      <c:legendEntry>
        <c:idx val="46"/>
        <c:delete val="1"/>
      </c:legendEntry>
      <c:legendEntry>
        <c:idx val="47"/>
        <c:delete val="1"/>
      </c:legendEntry>
      <c:legendEntry>
        <c:idx val="48"/>
        <c:delete val="1"/>
      </c:legendEntry>
      <c:legendEntry>
        <c:idx val="49"/>
        <c:delete val="1"/>
      </c:legendEntry>
      <c:legendEntry>
        <c:idx val="50"/>
        <c:delete val="1"/>
      </c:legendEntry>
      <c:legendEntry>
        <c:idx val="51"/>
        <c:delete val="1"/>
      </c:legendEntry>
      <c:legendEntry>
        <c:idx val="52"/>
        <c:delete val="1"/>
      </c:legendEntry>
      <c:legendEntry>
        <c:idx val="53"/>
        <c:delete val="1"/>
      </c:legendEntry>
      <c:legendEntry>
        <c:idx val="54"/>
        <c:delete val="1"/>
      </c:legendEntry>
      <c:legendEntry>
        <c:idx val="55"/>
        <c:delete val="1"/>
      </c:legendEntry>
      <c:legendEntry>
        <c:idx val="56"/>
        <c:delete val="1"/>
      </c:legendEntry>
      <c:legendEntry>
        <c:idx val="57"/>
        <c:delete val="1"/>
      </c:legendEntry>
      <c:legendEntry>
        <c:idx val="58"/>
        <c:delete val="1"/>
      </c:legendEntry>
      <c:legendEntry>
        <c:idx val="59"/>
        <c:delete val="1"/>
      </c:legendEntry>
      <c:legendEntry>
        <c:idx val="60"/>
        <c:delete val="1"/>
      </c:legendEntry>
      <c:legendEntry>
        <c:idx val="61"/>
        <c:delete val="1"/>
      </c:legendEntry>
      <c:legendEntry>
        <c:idx val="62"/>
        <c:delete val="1"/>
      </c:legendEntry>
      <c:legendEntry>
        <c:idx val="63"/>
        <c:delete val="1"/>
      </c:legendEntry>
      <c:legendEntry>
        <c:idx val="64"/>
        <c:delete val="1"/>
      </c:legendEntry>
      <c:legendEntry>
        <c:idx val="65"/>
        <c:delete val="1"/>
      </c:legendEntry>
      <c:legendEntry>
        <c:idx val="66"/>
        <c:delete val="1"/>
      </c:legendEntry>
      <c:legendEntry>
        <c:idx val="67"/>
        <c:delete val="1"/>
      </c:legendEntry>
      <c:legendEntry>
        <c:idx val="68"/>
        <c:delete val="1"/>
      </c:legendEntry>
      <c:legendEntry>
        <c:idx val="69"/>
        <c:delete val="1"/>
      </c:legendEntry>
      <c:legendEntry>
        <c:idx val="70"/>
        <c:delete val="1"/>
      </c:legendEntry>
      <c:legendEntry>
        <c:idx val="71"/>
        <c:delete val="1"/>
      </c:legendEntry>
      <c:legendEntry>
        <c:idx val="72"/>
        <c:delete val="1"/>
      </c:legendEntry>
      <c:legendEntry>
        <c:idx val="73"/>
        <c:delete val="1"/>
      </c:legendEntry>
      <c:legendEntry>
        <c:idx val="74"/>
        <c:delete val="1"/>
      </c:legendEntry>
      <c:legendEntry>
        <c:idx val="75"/>
        <c:delete val="1"/>
      </c:legendEntry>
      <c:legendEntry>
        <c:idx val="76"/>
        <c:delete val="1"/>
      </c:legendEntry>
      <c:legendEntry>
        <c:idx val="77"/>
        <c:delete val="1"/>
      </c:legendEntry>
      <c:legendEntry>
        <c:idx val="78"/>
        <c:delete val="1"/>
      </c:legendEntry>
      <c:legendEntry>
        <c:idx val="79"/>
        <c:delete val="1"/>
      </c:legendEntry>
      <c:legendEntry>
        <c:idx val="80"/>
        <c:delete val="1"/>
      </c:legendEntry>
      <c:legendEntry>
        <c:idx val="81"/>
        <c:delete val="1"/>
      </c:legendEntry>
      <c:legendEntry>
        <c:idx val="82"/>
        <c:delete val="1"/>
      </c:legendEntry>
      <c:legendEntry>
        <c:idx val="83"/>
        <c:delete val="1"/>
      </c:legendEntry>
      <c:legendEntry>
        <c:idx val="84"/>
        <c:delete val="1"/>
      </c:legendEntry>
      <c:legendEntry>
        <c:idx val="85"/>
        <c:delete val="1"/>
      </c:legendEntry>
      <c:legendEntry>
        <c:idx val="86"/>
        <c:delete val="1"/>
      </c:legendEntry>
      <c:legendEntry>
        <c:idx val="87"/>
        <c:delete val="1"/>
      </c:legendEntry>
      <c:legendEntry>
        <c:idx val="88"/>
        <c:delete val="1"/>
      </c:legendEntry>
      <c:legendEntry>
        <c:idx val="89"/>
        <c:delete val="1"/>
      </c:legendEntry>
      <c:legendEntry>
        <c:idx val="90"/>
        <c:delete val="1"/>
      </c:legendEntry>
      <c:legendEntry>
        <c:idx val="91"/>
        <c:delete val="1"/>
      </c:legendEntry>
      <c:legendEntry>
        <c:idx val="92"/>
        <c:delete val="1"/>
      </c:legendEntry>
      <c:legendEntry>
        <c:idx val="93"/>
        <c:delete val="1"/>
      </c:legendEntry>
      <c:legendEntry>
        <c:idx val="94"/>
        <c:delete val="1"/>
      </c:legendEntry>
      <c:legendEntry>
        <c:idx val="95"/>
        <c:delete val="1"/>
      </c:legendEntry>
      <c:legendEntry>
        <c:idx val="96"/>
        <c:delete val="1"/>
      </c:legendEntry>
      <c:legendEntry>
        <c:idx val="97"/>
        <c:delete val="1"/>
      </c:legendEntry>
      <c:legendEntry>
        <c:idx val="98"/>
        <c:delete val="1"/>
      </c:legendEntry>
      <c:legendEntry>
        <c:idx val="99"/>
        <c:delete val="1"/>
      </c:legendEntry>
      <c:legendEntry>
        <c:idx val="100"/>
        <c:delete val="1"/>
      </c:legendEntry>
      <c:legendEntry>
        <c:idx val="101"/>
        <c:delete val="1"/>
      </c:legendEntry>
      <c:legendEntry>
        <c:idx val="102"/>
        <c:delete val="1"/>
      </c:legendEntry>
      <c:legendEntry>
        <c:idx val="103"/>
        <c:delete val="1"/>
      </c:legendEntry>
      <c:legendEntry>
        <c:idx val="104"/>
        <c:delete val="1"/>
      </c:legendEntry>
      <c:legendEntry>
        <c:idx val="105"/>
        <c:delete val="1"/>
      </c:legendEntry>
      <c:legendEntry>
        <c:idx val="106"/>
        <c:delete val="1"/>
      </c:legendEntry>
      <c:legendEntry>
        <c:idx val="107"/>
        <c:delete val="1"/>
      </c:legendEntry>
      <c:legendEntry>
        <c:idx val="108"/>
        <c:delete val="1"/>
      </c:legendEntry>
      <c:legendEntry>
        <c:idx val="109"/>
        <c:delete val="1"/>
      </c:legendEntry>
      <c:legendEntry>
        <c:idx val="110"/>
        <c:delete val="1"/>
      </c:legendEntry>
      <c:legendEntry>
        <c:idx val="111"/>
        <c:delete val="1"/>
      </c:legendEntry>
      <c:legendEntry>
        <c:idx val="112"/>
        <c:delete val="1"/>
      </c:legendEntry>
      <c:legendEntry>
        <c:idx val="113"/>
        <c:delete val="1"/>
      </c:legendEntry>
      <c:legendEntry>
        <c:idx val="114"/>
        <c:delete val="1"/>
      </c:legendEntry>
      <c:legendEntry>
        <c:idx val="115"/>
        <c:delete val="1"/>
      </c:legendEntry>
      <c:legendEntry>
        <c:idx val="116"/>
        <c:delete val="1"/>
      </c:legendEntry>
      <c:legendEntry>
        <c:idx val="117"/>
        <c:delete val="1"/>
      </c:legendEntry>
      <c:legendEntry>
        <c:idx val="118"/>
        <c:delete val="1"/>
      </c:legendEntry>
      <c:legendEntry>
        <c:idx val="119"/>
        <c:delete val="1"/>
      </c:legendEntry>
      <c:legendEntry>
        <c:idx val="120"/>
        <c:delete val="1"/>
      </c:legendEntry>
      <c:legendEntry>
        <c:idx val="121"/>
        <c:delete val="1"/>
      </c:legendEntry>
      <c:legendEntry>
        <c:idx val="122"/>
        <c:delete val="1"/>
      </c:legendEntry>
      <c:legendEntry>
        <c:idx val="123"/>
        <c:delete val="1"/>
      </c:legendEntry>
      <c:legendEntry>
        <c:idx val="124"/>
        <c:delete val="1"/>
      </c:legendEntry>
      <c:legendEntry>
        <c:idx val="125"/>
        <c:delete val="1"/>
      </c:legendEntry>
      <c:legendEntry>
        <c:idx val="126"/>
        <c:delete val="1"/>
      </c:legendEntry>
      <c:legendEntry>
        <c:idx val="127"/>
        <c:delete val="1"/>
      </c:legendEntry>
      <c:legendEntry>
        <c:idx val="128"/>
        <c:delete val="1"/>
      </c:legendEntry>
      <c:legendEntry>
        <c:idx val="129"/>
        <c:delete val="1"/>
      </c:legendEntry>
      <c:legendEntry>
        <c:idx val="130"/>
        <c:delete val="1"/>
      </c:legendEntry>
      <c:legendEntry>
        <c:idx val="131"/>
        <c:delete val="1"/>
      </c:legendEntry>
      <c:legendEntry>
        <c:idx val="132"/>
        <c:delete val="1"/>
      </c:legendEntry>
      <c:legendEntry>
        <c:idx val="133"/>
        <c:delete val="1"/>
      </c:legendEntry>
      <c:legendEntry>
        <c:idx val="134"/>
        <c:delete val="1"/>
      </c:legendEntry>
      <c:legendEntry>
        <c:idx val="135"/>
        <c:delete val="1"/>
      </c:legendEntry>
      <c:legendEntry>
        <c:idx val="136"/>
        <c:delete val="1"/>
      </c:legendEntry>
      <c:layout>
        <c:manualLayout>
          <c:xMode val="edge"/>
          <c:yMode val="edge"/>
          <c:x val="0.42075"/>
          <c:y val="0.8645"/>
          <c:w val="0.18625"/>
          <c:h val="0.131"/>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percentStacked"/>
        <c:varyColors val="0"/>
        <c:ser>
          <c:idx val="0"/>
          <c:order val="0"/>
          <c:tx>
            <c:strRef>
              <c:f>'Figure 3'!$D$10</c:f>
              <c:strCache>
                <c:ptCount val="1"/>
                <c:pt idx="0">
                  <c:v>Nationals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3'!$C$11:$C$31</c:f>
              <c:strCache/>
            </c:strRef>
          </c:cat>
          <c:val>
            <c:numRef>
              <c:f>'Figure 3'!$D$11:$D$31</c:f>
              <c:numCache/>
            </c:numRef>
          </c:val>
        </c:ser>
        <c:ser>
          <c:idx val="1"/>
          <c:order val="1"/>
          <c:tx>
            <c:strRef>
              <c:f>'Figure 3'!$E$10</c:f>
              <c:strCache>
                <c:ptCount val="1"/>
                <c:pt idx="0">
                  <c:v>EU nationals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pattFill prst="dkVert">
                <a:fgClr>
                  <a:schemeClr val="accent2"/>
                </a:fgClr>
                <a:bgClr>
                  <a:schemeClr val="accent3"/>
                </a:bgClr>
              </a:pattFill>
            </c:spPr>
          </c:dPt>
          <c:dPt>
            <c:idx val="18"/>
            <c:invertIfNegative val="0"/>
            <c:spPr>
              <a:pattFill prst="dkVert">
                <a:fgClr>
                  <a:schemeClr val="accent2"/>
                </a:fgClr>
                <a:bgClr>
                  <a:schemeClr val="accent3"/>
                </a:bgClr>
              </a:pattFill>
            </c:spPr>
          </c:dPt>
          <c:dLbls>
            <c:numFmt formatCode="General" sourceLinked="1"/>
            <c:showLegendKey val="0"/>
            <c:showVal val="0"/>
            <c:showBubbleSize val="0"/>
            <c:showCatName val="0"/>
            <c:showSerName val="0"/>
            <c:showPercent val="0"/>
          </c:dLbls>
          <c:cat>
            <c:strRef>
              <c:f>'Figure 3'!$C$11:$C$31</c:f>
              <c:strCache/>
            </c:strRef>
          </c:cat>
          <c:val>
            <c:numRef>
              <c:f>'Figure 3'!$E$11:$E$31</c:f>
              <c:numCache/>
            </c:numRef>
          </c:val>
        </c:ser>
        <c:ser>
          <c:idx val="2"/>
          <c:order val="2"/>
          <c:tx>
            <c:strRef>
              <c:f>'Figure 3'!$F$10</c:f>
              <c:strCache>
                <c:ptCount val="1"/>
                <c:pt idx="0">
                  <c:v>Non-EU nationals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3'!$C$11:$C$31</c:f>
              <c:strCache/>
            </c:strRef>
          </c:cat>
          <c:val>
            <c:numRef>
              <c:f>'Figure 3'!$F$11:$F$31</c:f>
              <c:numCache/>
            </c:numRef>
          </c:val>
        </c:ser>
        <c:overlap val="100"/>
        <c:axId val="12964985"/>
        <c:axId val="49576002"/>
      </c:barChart>
      <c:catAx>
        <c:axId val="12964985"/>
        <c:scaling>
          <c:orientation val="maxMin"/>
        </c:scaling>
        <c:axPos val="l"/>
        <c:delete val="0"/>
        <c:numFmt formatCode="General" sourceLinked="1"/>
        <c:majorTickMark val="out"/>
        <c:minorTickMark val="none"/>
        <c:tickLblPos val="nextTo"/>
        <c:spPr>
          <a:ln>
            <a:solidFill>
              <a:srgbClr val="000000"/>
            </a:solidFill>
            <a:prstDash val="solid"/>
          </a:ln>
        </c:spPr>
        <c:crossAx val="49576002"/>
        <c:crosses val="autoZero"/>
        <c:auto val="1"/>
        <c:lblOffset val="100"/>
        <c:noMultiLvlLbl val="0"/>
      </c:catAx>
      <c:valAx>
        <c:axId val="49576002"/>
        <c:scaling>
          <c:orientation val="minMax"/>
        </c:scaling>
        <c:axPos val="t"/>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12964985"/>
        <c:crosses val="autoZero"/>
        <c:crossBetween val="between"/>
        <c:dispUnits/>
        <c:majorUnit val="0.25"/>
      </c:valAx>
    </c:plotArea>
    <c:legend>
      <c:legendPos val="b"/>
      <c:layout>
        <c:manualLayout>
          <c:xMode val="edge"/>
          <c:yMode val="edge"/>
          <c:x val="0.351"/>
          <c:y val="0.936"/>
          <c:w val="0.418"/>
          <c:h val="0.047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375"/>
          <c:y val="0.06125"/>
          <c:w val="0.84375"/>
          <c:h val="0.827"/>
        </c:manualLayout>
      </c:layout>
      <c:barChart>
        <c:barDir val="bar"/>
        <c:grouping val="percentStacked"/>
        <c:varyColors val="0"/>
        <c:ser>
          <c:idx val="0"/>
          <c:order val="0"/>
          <c:tx>
            <c:strRef>
              <c:f>'Figure 4'!$E$10</c:f>
              <c:strCache>
                <c:ptCount val="1"/>
                <c:pt idx="0">
                  <c:v>Strongly agree</c:v>
                </c:pt>
              </c:strCache>
            </c:strRef>
          </c:tx>
          <c:spPr>
            <a:solidFill>
              <a:srgbClr val="588944"/>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4'!$D$11:$D$32</c:f>
              <c:strCache/>
            </c:strRef>
          </c:cat>
          <c:val>
            <c:numRef>
              <c:f>'Figure 4'!$E$11:$E$32</c:f>
              <c:numCache/>
            </c:numRef>
          </c:val>
        </c:ser>
        <c:ser>
          <c:idx val="1"/>
          <c:order val="1"/>
          <c:tx>
            <c:strRef>
              <c:f>'Figure 4'!$F$10</c:f>
              <c:strCache>
                <c:ptCount val="1"/>
                <c:pt idx="0">
                  <c:v>Somewhat agree</c:v>
                </c:pt>
              </c:strCache>
            </c:strRef>
          </c:tx>
          <c:spPr>
            <a:solidFill>
              <a:srgbClr val="BED73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4'!$D$11:$D$32</c:f>
              <c:strCache/>
            </c:strRef>
          </c:cat>
          <c:val>
            <c:numRef>
              <c:f>'Figure 4'!$F$11:$F$32</c:f>
              <c:numCache/>
            </c:numRef>
          </c:val>
        </c:ser>
        <c:ser>
          <c:idx val="4"/>
          <c:order val="2"/>
          <c:tx>
            <c:strRef>
              <c:f>'Figure 4'!$I$10</c:f>
              <c:strCache>
                <c:ptCount val="1"/>
                <c:pt idx="0">
                  <c:v>Don't know/no answer</c:v>
                </c:pt>
              </c:strCache>
            </c:strRef>
          </c:tx>
          <c:spPr>
            <a:solidFill>
              <a:srgbClr val="F5E69D"/>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4'!$D$11:$D$32</c:f>
              <c:strCache/>
            </c:strRef>
          </c:cat>
          <c:val>
            <c:numRef>
              <c:f>'Figure 4'!$I$11:$I$32</c:f>
              <c:numCache/>
            </c:numRef>
          </c:val>
        </c:ser>
        <c:ser>
          <c:idx val="2"/>
          <c:order val="3"/>
          <c:tx>
            <c:strRef>
              <c:f>'Figure 4'!$G$10</c:f>
              <c:strCache>
                <c:ptCount val="1"/>
                <c:pt idx="0">
                  <c:v>Somewhat disagree</c:v>
                </c:pt>
              </c:strCache>
            </c:strRef>
          </c:tx>
          <c:spPr>
            <a:solidFill>
              <a:srgbClr val="C3C6E3"/>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4'!$D$11:$D$32</c:f>
              <c:strCache/>
            </c:strRef>
          </c:cat>
          <c:val>
            <c:numRef>
              <c:f>'Figure 4'!$G$11:$G$32</c:f>
              <c:numCache/>
            </c:numRef>
          </c:val>
        </c:ser>
        <c:ser>
          <c:idx val="3"/>
          <c:order val="4"/>
          <c:tx>
            <c:strRef>
              <c:f>'Figure 4'!$H$10</c:f>
              <c:strCache>
                <c:ptCount val="1"/>
                <c:pt idx="0">
                  <c:v>Strongly disagree</c:v>
                </c:pt>
              </c:strCache>
            </c:strRef>
          </c:tx>
          <c:spPr>
            <a:solidFill>
              <a:srgbClr val="7B86C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4'!$D$11:$D$32</c:f>
              <c:strCache/>
            </c:strRef>
          </c:cat>
          <c:val>
            <c:numRef>
              <c:f>'Figure 4'!$H$11:$H$32</c:f>
              <c:numCache/>
            </c:numRef>
          </c:val>
        </c:ser>
        <c:overlap val="100"/>
        <c:axId val="43530835"/>
        <c:axId val="56233196"/>
      </c:barChart>
      <c:catAx>
        <c:axId val="43530835"/>
        <c:scaling>
          <c:orientation val="maxMin"/>
        </c:scaling>
        <c:axPos val="l"/>
        <c:delete val="0"/>
        <c:numFmt formatCode="General" sourceLinked="1"/>
        <c:majorTickMark val="out"/>
        <c:minorTickMark val="none"/>
        <c:tickLblPos val="nextTo"/>
        <c:spPr>
          <a:ln w="3175">
            <a:solidFill>
              <a:srgbClr val="000000"/>
            </a:solidFill>
            <a:prstDash val="solid"/>
          </a:ln>
        </c:spPr>
        <c:crossAx val="56233196"/>
        <c:crosses val="autoZero"/>
        <c:auto val="1"/>
        <c:lblOffset val="100"/>
        <c:tickLblSkip val="1"/>
        <c:noMultiLvlLbl val="0"/>
      </c:catAx>
      <c:valAx>
        <c:axId val="56233196"/>
        <c:scaling>
          <c:orientation val="minMax"/>
          <c:max val="1"/>
        </c:scaling>
        <c:axPos val="t"/>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3530835"/>
        <c:crosses val="autoZero"/>
        <c:crossBetween val="between"/>
        <c:dispUnits/>
        <c:majorUnit val="0.25"/>
      </c:valAx>
      <c:spPr>
        <a:noFill/>
        <a:ln w="25400">
          <a:noFill/>
        </a:ln>
      </c:spPr>
    </c:plotArea>
    <c:legend>
      <c:legendPos val="b"/>
      <c:layout>
        <c:manualLayout>
          <c:xMode val="edge"/>
          <c:yMode val="edge"/>
          <c:x val="0.17225"/>
          <c:y val="0.936"/>
          <c:w val="0.7435"/>
          <c:h val="0.048"/>
        </c:manualLayout>
      </c:layout>
      <c:overlay val="0"/>
      <c:spPr>
        <a:solidFill>
          <a:srgbClr val="FFFFFF"/>
        </a:solid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361950</xdr:colOff>
      <xdr:row>9</xdr:row>
      <xdr:rowOff>19050</xdr:rowOff>
    </xdr:from>
    <xdr:to>
      <xdr:col>14</xdr:col>
      <xdr:colOff>352425</xdr:colOff>
      <xdr:row>24</xdr:row>
      <xdr:rowOff>142875</xdr:rowOff>
    </xdr:to>
    <xdr:graphicFrame macro="">
      <xdr:nvGraphicFramePr>
        <xdr:cNvPr id="18671" name="Chart 3"/>
        <xdr:cNvGraphicFramePr/>
      </xdr:nvGraphicFramePr>
      <xdr:xfrm>
        <a:off x="4552950" y="1447800"/>
        <a:ext cx="4381500" cy="2409825"/>
      </xdr:xfrm>
      <a:graphic>
        <a:graphicData uri="http://schemas.openxmlformats.org/drawingml/2006/chart">
          <c:chart xmlns:c="http://schemas.openxmlformats.org/drawingml/2006/chart" r:id="rId1"/>
        </a:graphicData>
      </a:graphic>
    </xdr:graphicFrame>
    <xdr:clientData/>
  </xdr:twoCellAnchor>
  <xdr:twoCellAnchor editAs="absolute">
    <xdr:from>
      <xdr:col>15</xdr:col>
      <xdr:colOff>180975</xdr:colOff>
      <xdr:row>9</xdr:row>
      <xdr:rowOff>9525</xdr:rowOff>
    </xdr:from>
    <xdr:to>
      <xdr:col>21</xdr:col>
      <xdr:colOff>504825</xdr:colOff>
      <xdr:row>24</xdr:row>
      <xdr:rowOff>133350</xdr:rowOff>
    </xdr:to>
    <xdr:graphicFrame macro="">
      <xdr:nvGraphicFramePr>
        <xdr:cNvPr id="6" name="Chart 3"/>
        <xdr:cNvGraphicFramePr/>
      </xdr:nvGraphicFramePr>
      <xdr:xfrm>
        <a:off x="9353550" y="1438275"/>
        <a:ext cx="4362450" cy="2409825"/>
      </xdr:xfrm>
      <a:graphic>
        <a:graphicData uri="http://schemas.openxmlformats.org/drawingml/2006/chart">
          <c:chart xmlns:c="http://schemas.openxmlformats.org/drawingml/2006/chart" r:id="rId2"/>
        </a:graphicData>
      </a:graphic>
    </xdr:graphicFrame>
    <xdr:clientData/>
  </xdr:twoCellAnchor>
  <xdr:twoCellAnchor editAs="absolute">
    <xdr:from>
      <xdr:col>6</xdr:col>
      <xdr:colOff>381000</xdr:colOff>
      <xdr:row>25</xdr:row>
      <xdr:rowOff>66675</xdr:rowOff>
    </xdr:from>
    <xdr:to>
      <xdr:col>14</xdr:col>
      <xdr:colOff>371475</xdr:colOff>
      <xdr:row>41</xdr:row>
      <xdr:rowOff>38100</xdr:rowOff>
    </xdr:to>
    <xdr:graphicFrame macro="">
      <xdr:nvGraphicFramePr>
        <xdr:cNvPr id="7" name="Chart 3"/>
        <xdr:cNvGraphicFramePr/>
      </xdr:nvGraphicFramePr>
      <xdr:xfrm>
        <a:off x="4572000" y="3933825"/>
        <a:ext cx="4381500" cy="2409825"/>
      </xdr:xfrm>
      <a:graphic>
        <a:graphicData uri="http://schemas.openxmlformats.org/drawingml/2006/chart">
          <c:chart xmlns:c="http://schemas.openxmlformats.org/drawingml/2006/chart" r:id="rId3"/>
        </a:graphicData>
      </a:graphic>
    </xdr:graphicFrame>
    <xdr:clientData/>
  </xdr:twoCellAnchor>
  <xdr:twoCellAnchor editAs="absolute">
    <xdr:from>
      <xdr:col>15</xdr:col>
      <xdr:colOff>200025</xdr:colOff>
      <xdr:row>25</xdr:row>
      <xdr:rowOff>57150</xdr:rowOff>
    </xdr:from>
    <xdr:to>
      <xdr:col>21</xdr:col>
      <xdr:colOff>533400</xdr:colOff>
      <xdr:row>41</xdr:row>
      <xdr:rowOff>28575</xdr:rowOff>
    </xdr:to>
    <xdr:graphicFrame macro="">
      <xdr:nvGraphicFramePr>
        <xdr:cNvPr id="8" name="Chart 3"/>
        <xdr:cNvGraphicFramePr/>
      </xdr:nvGraphicFramePr>
      <xdr:xfrm>
        <a:off x="9372600" y="3924300"/>
        <a:ext cx="4371975" cy="2409825"/>
      </xdr:xfrm>
      <a:graphic>
        <a:graphicData uri="http://schemas.openxmlformats.org/drawingml/2006/chart">
          <c:chart xmlns:c="http://schemas.openxmlformats.org/drawingml/2006/chart" r:id="rId4"/>
        </a:graphicData>
      </a:graphic>
    </xdr:graphicFrame>
    <xdr:clientData/>
  </xdr:twoCellAnchor>
  <xdr:twoCellAnchor editAs="absolute">
    <xdr:from>
      <xdr:col>6</xdr:col>
      <xdr:colOff>390525</xdr:colOff>
      <xdr:row>42</xdr:row>
      <xdr:rowOff>19050</xdr:rowOff>
    </xdr:from>
    <xdr:to>
      <xdr:col>14</xdr:col>
      <xdr:colOff>381000</xdr:colOff>
      <xdr:row>57</xdr:row>
      <xdr:rowOff>142875</xdr:rowOff>
    </xdr:to>
    <xdr:graphicFrame macro="">
      <xdr:nvGraphicFramePr>
        <xdr:cNvPr id="9" name="Chart 3"/>
        <xdr:cNvGraphicFramePr/>
      </xdr:nvGraphicFramePr>
      <xdr:xfrm>
        <a:off x="4581525" y="6477000"/>
        <a:ext cx="4381500" cy="2409825"/>
      </xdr:xfrm>
      <a:graphic>
        <a:graphicData uri="http://schemas.openxmlformats.org/drawingml/2006/chart">
          <c:chart xmlns:c="http://schemas.openxmlformats.org/drawingml/2006/chart" r:id="rId5"/>
        </a:graphicData>
      </a:graphic>
    </xdr:graphicFrame>
    <xdr:clientData/>
  </xdr:twoCellAnchor>
  <xdr:twoCellAnchor editAs="absolute">
    <xdr:from>
      <xdr:col>15</xdr:col>
      <xdr:colOff>209550</xdr:colOff>
      <xdr:row>42</xdr:row>
      <xdr:rowOff>9525</xdr:rowOff>
    </xdr:from>
    <xdr:to>
      <xdr:col>21</xdr:col>
      <xdr:colOff>542925</xdr:colOff>
      <xdr:row>57</xdr:row>
      <xdr:rowOff>133350</xdr:rowOff>
    </xdr:to>
    <xdr:graphicFrame macro="">
      <xdr:nvGraphicFramePr>
        <xdr:cNvPr id="10" name="Chart 3"/>
        <xdr:cNvGraphicFramePr/>
      </xdr:nvGraphicFramePr>
      <xdr:xfrm>
        <a:off x="9382125" y="6467475"/>
        <a:ext cx="4371975" cy="240982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123825</xdr:colOff>
      <xdr:row>52</xdr:row>
      <xdr:rowOff>123825</xdr:rowOff>
    </xdr:from>
    <xdr:ext cx="76200" cy="180975"/>
    <xdr:sp macro="" textlink="">
      <xdr:nvSpPr>
        <xdr:cNvPr id="2" name="Text Box 54"/>
        <xdr:cNvSpPr txBox="1">
          <a:spLocks noChangeArrowheads="1"/>
        </xdr:cNvSpPr>
      </xdr:nvSpPr>
      <xdr:spPr bwMode="auto">
        <a:xfrm>
          <a:off x="6991350" y="82296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76200</xdr:colOff>
      <xdr:row>151</xdr:row>
      <xdr:rowOff>47625</xdr:rowOff>
    </xdr:from>
    <xdr:to>
      <xdr:col>17</xdr:col>
      <xdr:colOff>219075</xdr:colOff>
      <xdr:row>191</xdr:row>
      <xdr:rowOff>47625</xdr:rowOff>
    </xdr:to>
    <xdr:graphicFrame macro="">
      <xdr:nvGraphicFramePr>
        <xdr:cNvPr id="3" name="Chart 2"/>
        <xdr:cNvGraphicFramePr/>
      </xdr:nvGraphicFramePr>
      <xdr:xfrm>
        <a:off x="438150" y="230981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35</xdr:row>
      <xdr:rowOff>57150</xdr:rowOff>
    </xdr:from>
    <xdr:to>
      <xdr:col>11</xdr:col>
      <xdr:colOff>200025</xdr:colOff>
      <xdr:row>65</xdr:row>
      <xdr:rowOff>28575</xdr:rowOff>
    </xdr:to>
    <xdr:graphicFrame macro="">
      <xdr:nvGraphicFramePr>
        <xdr:cNvPr id="2" name="Chart 1"/>
        <xdr:cNvGraphicFramePr/>
      </xdr:nvGraphicFramePr>
      <xdr:xfrm>
        <a:off x="381000" y="5734050"/>
        <a:ext cx="9496425" cy="4543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171450</xdr:colOff>
      <xdr:row>35</xdr:row>
      <xdr:rowOff>123825</xdr:rowOff>
    </xdr:from>
    <xdr:to>
      <xdr:col>18</xdr:col>
      <xdr:colOff>152400</xdr:colOff>
      <xdr:row>66</xdr:row>
      <xdr:rowOff>142875</xdr:rowOff>
    </xdr:to>
    <xdr:graphicFrame macro="">
      <xdr:nvGraphicFramePr>
        <xdr:cNvPr id="20543" name="Chart 1"/>
        <xdr:cNvGraphicFramePr/>
      </xdr:nvGraphicFramePr>
      <xdr:xfrm>
        <a:off x="352425" y="5972175"/>
        <a:ext cx="9505950" cy="47434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123825</xdr:colOff>
      <xdr:row>52</xdr:row>
      <xdr:rowOff>123825</xdr:rowOff>
    </xdr:from>
    <xdr:ext cx="76200" cy="180975"/>
    <xdr:sp macro="" textlink="">
      <xdr:nvSpPr>
        <xdr:cNvPr id="2" name="Text Box 54"/>
        <xdr:cNvSpPr txBox="1">
          <a:spLocks noChangeArrowheads="1"/>
        </xdr:cNvSpPr>
      </xdr:nvSpPr>
      <xdr:spPr bwMode="auto">
        <a:xfrm>
          <a:off x="8982075" y="82296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19050</xdr:colOff>
      <xdr:row>150</xdr:row>
      <xdr:rowOff>133350</xdr:rowOff>
    </xdr:from>
    <xdr:to>
      <xdr:col>16</xdr:col>
      <xdr:colOff>466725</xdr:colOff>
      <xdr:row>190</xdr:row>
      <xdr:rowOff>133350</xdr:rowOff>
    </xdr:to>
    <xdr:graphicFrame macro="">
      <xdr:nvGraphicFramePr>
        <xdr:cNvPr id="3" name="Chart 2"/>
        <xdr:cNvGraphicFramePr/>
      </xdr:nvGraphicFramePr>
      <xdr:xfrm>
        <a:off x="381000" y="228885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123825</xdr:colOff>
      <xdr:row>52</xdr:row>
      <xdr:rowOff>123825</xdr:rowOff>
    </xdr:from>
    <xdr:ext cx="76200" cy="180975"/>
    <xdr:sp macro="" textlink="">
      <xdr:nvSpPr>
        <xdr:cNvPr id="2" name="Text Box 54"/>
        <xdr:cNvSpPr txBox="1">
          <a:spLocks noChangeArrowheads="1"/>
        </xdr:cNvSpPr>
      </xdr:nvSpPr>
      <xdr:spPr bwMode="auto">
        <a:xfrm>
          <a:off x="4705350" y="822960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66675</xdr:colOff>
      <xdr:row>151</xdr:row>
      <xdr:rowOff>66675</xdr:rowOff>
    </xdr:from>
    <xdr:to>
      <xdr:col>16</xdr:col>
      <xdr:colOff>723900</xdr:colOff>
      <xdr:row>191</xdr:row>
      <xdr:rowOff>66675</xdr:rowOff>
    </xdr:to>
    <xdr:graphicFrame macro="">
      <xdr:nvGraphicFramePr>
        <xdr:cNvPr id="3" name="Chart 2"/>
        <xdr:cNvGraphicFramePr/>
      </xdr:nvGraphicFramePr>
      <xdr:xfrm>
        <a:off x="428625" y="229647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37</xdr:row>
      <xdr:rowOff>66675</xdr:rowOff>
    </xdr:from>
    <xdr:to>
      <xdr:col>18</xdr:col>
      <xdr:colOff>171450</xdr:colOff>
      <xdr:row>68</xdr:row>
      <xdr:rowOff>85725</xdr:rowOff>
    </xdr:to>
    <xdr:graphicFrame macro="">
      <xdr:nvGraphicFramePr>
        <xdr:cNvPr id="2" name="Chart 1"/>
        <xdr:cNvGraphicFramePr/>
      </xdr:nvGraphicFramePr>
      <xdr:xfrm>
        <a:off x="371475" y="6219825"/>
        <a:ext cx="9505950" cy="4743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7B86C2"/>
      </a:accent1>
      <a:accent2>
        <a:srgbClr val="BED730"/>
      </a:accent2>
      <a:accent3>
        <a:srgbClr val="F5E69D"/>
      </a:accent3>
      <a:accent4>
        <a:srgbClr val="588944"/>
      </a:accent4>
      <a:accent5>
        <a:srgbClr val="854337"/>
      </a:accent5>
      <a:accent6>
        <a:srgbClr val="C3C6E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699890613556"/>
  </sheetPr>
  <dimension ref="A1:K16"/>
  <sheetViews>
    <sheetView showGridLines="0" tabSelected="1" zoomScale="150" zoomScaleNormal="150" zoomScalePageLayoutView="150" workbookViewId="0" topLeftCell="A1"/>
  </sheetViews>
  <sheetFormatPr defaultColWidth="8.8515625" defaultRowHeight="12"/>
  <cols>
    <col min="1" max="1" width="13.421875" style="9" customWidth="1"/>
    <col min="2" max="9" width="8.8515625" style="9" customWidth="1"/>
    <col min="10" max="10" width="20.421875" style="9" customWidth="1"/>
    <col min="11" max="16384" width="8.8515625" style="9" customWidth="1"/>
  </cols>
  <sheetData>
    <row r="1" spans="1:7" ht="12">
      <c r="A1" s="1" t="s">
        <v>1766</v>
      </c>
      <c r="B1" s="2"/>
      <c r="C1" s="8"/>
      <c r="D1" s="8"/>
      <c r="E1" s="8"/>
      <c r="F1" s="8"/>
      <c r="G1" s="8"/>
    </row>
    <row r="2" spans="1:7" ht="12">
      <c r="A2" s="8"/>
      <c r="B2" s="8"/>
      <c r="C2" s="8"/>
      <c r="D2" s="8"/>
      <c r="E2" s="8"/>
      <c r="F2" s="8"/>
      <c r="G2" s="8"/>
    </row>
    <row r="3" spans="1:7" ht="12">
      <c r="A3" s="8"/>
      <c r="B3" s="8"/>
      <c r="C3" s="8"/>
      <c r="D3" s="8"/>
      <c r="E3" s="8"/>
      <c r="F3" s="8"/>
      <c r="G3" s="8"/>
    </row>
    <row r="4" spans="1:7" ht="12">
      <c r="A4" s="3"/>
      <c r="B4" s="2"/>
      <c r="C4" s="8"/>
      <c r="D4" s="8"/>
      <c r="E4" s="8"/>
      <c r="F4" s="8"/>
      <c r="G4" s="8"/>
    </row>
    <row r="5" spans="1:7" ht="12">
      <c r="A5" s="8"/>
      <c r="B5" s="8"/>
      <c r="C5" s="8"/>
      <c r="D5" s="8"/>
      <c r="E5" s="8"/>
      <c r="F5" s="8"/>
      <c r="G5" s="8"/>
    </row>
    <row r="6" spans="1:7" ht="12">
      <c r="A6" s="8"/>
      <c r="B6" s="8"/>
      <c r="C6" s="8"/>
      <c r="D6" s="8"/>
      <c r="E6" s="8"/>
      <c r="F6" s="8"/>
      <c r="G6" s="8"/>
    </row>
    <row r="7" spans="1:7" ht="12">
      <c r="A7" s="8"/>
      <c r="B7" s="8"/>
      <c r="C7" s="8"/>
      <c r="D7" s="8"/>
      <c r="E7" s="8"/>
      <c r="F7" s="8"/>
      <c r="G7" s="8"/>
    </row>
    <row r="8" spans="1:8" ht="12">
      <c r="A8" s="8"/>
      <c r="B8" s="10"/>
      <c r="C8" s="8"/>
      <c r="D8" s="8"/>
      <c r="E8" s="8"/>
      <c r="F8" s="8"/>
      <c r="G8" s="8"/>
      <c r="H8" s="11"/>
    </row>
    <row r="9" spans="1:7" ht="12">
      <c r="A9" s="8"/>
      <c r="B9" s="10"/>
      <c r="C9" s="8"/>
      <c r="D9" s="8"/>
      <c r="E9" s="8"/>
      <c r="F9" s="8"/>
      <c r="G9" s="8"/>
    </row>
    <row r="10" spans="1:7" ht="12">
      <c r="A10" s="8"/>
      <c r="B10" s="8"/>
      <c r="C10" s="8"/>
      <c r="D10" s="8"/>
      <c r="E10" s="8"/>
      <c r="F10" s="8"/>
      <c r="G10" s="8"/>
    </row>
    <row r="11" spans="1:7" ht="12">
      <c r="A11" s="8"/>
      <c r="B11" s="10"/>
      <c r="C11" s="8"/>
      <c r="D11" s="8"/>
      <c r="E11" s="8"/>
      <c r="F11" s="4"/>
      <c r="G11" s="8"/>
    </row>
    <row r="12" spans="1:7" ht="12">
      <c r="A12" s="8"/>
      <c r="B12" s="10"/>
      <c r="C12" s="8"/>
      <c r="D12" s="10"/>
      <c r="E12" s="8"/>
      <c r="F12" s="5"/>
      <c r="G12" s="10"/>
    </row>
    <row r="13" spans="1:11" ht="12">
      <c r="A13" s="6"/>
      <c r="B13" s="7"/>
      <c r="C13" s="6"/>
      <c r="D13" s="6"/>
      <c r="E13" s="6"/>
      <c r="F13" s="5"/>
      <c r="G13" s="6"/>
      <c r="H13" s="12"/>
      <c r="I13" s="12"/>
      <c r="J13" s="12"/>
      <c r="K13" s="12"/>
    </row>
    <row r="14" spans="1:7" ht="12">
      <c r="A14" s="8"/>
      <c r="B14" s="8"/>
      <c r="C14" s="8"/>
      <c r="D14" s="8"/>
      <c r="E14" s="8"/>
      <c r="G14" s="8"/>
    </row>
    <row r="15" spans="1:7" ht="12">
      <c r="A15" s="8"/>
      <c r="B15" s="8"/>
      <c r="C15" s="8"/>
      <c r="D15" s="8"/>
      <c r="E15" s="8"/>
      <c r="G15" s="8"/>
    </row>
    <row r="16" spans="1:7" ht="12">
      <c r="A16" s="8"/>
      <c r="B16" s="8"/>
      <c r="C16" s="8"/>
      <c r="D16" s="8"/>
      <c r="E16" s="8"/>
      <c r="F16" s="8"/>
      <c r="G16" s="8"/>
    </row>
  </sheetData>
  <printOptions/>
  <pageMargins left="0.75" right="0.75" top="1" bottom="1" header="0.5" footer="0.5"/>
  <pageSetup horizontalDpi="2400" verticalDpi="2400" orientation="portrait" paperSize="3276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AW194"/>
  <sheetViews>
    <sheetView showGridLines="0" workbookViewId="0" topLeftCell="A1"/>
  </sheetViews>
  <sheetFormatPr defaultColWidth="8.8515625" defaultRowHeight="11.25" customHeight="1"/>
  <cols>
    <col min="1" max="2" width="2.7109375" style="145" customWidth="1"/>
    <col min="3" max="3" width="17.421875" style="145" customWidth="1"/>
    <col min="4" max="4" width="8.7109375" style="145" customWidth="1"/>
    <col min="5" max="5" width="10.421875" style="145" customWidth="1"/>
    <col min="6" max="13" width="8.7109375" style="145" customWidth="1"/>
    <col min="14" max="14" width="12.421875" style="146" customWidth="1"/>
    <col min="15" max="15" width="8.7109375" style="146" customWidth="1"/>
    <col min="16" max="17" width="8.7109375" style="145" customWidth="1"/>
    <col min="18" max="18" width="10.8515625" style="145" customWidth="1"/>
    <col min="19" max="19" width="8.7109375" style="145" customWidth="1"/>
    <col min="20" max="20" width="11.421875" style="145" customWidth="1"/>
    <col min="21" max="24" width="8.7109375" style="145" customWidth="1"/>
    <col min="25" max="25" width="11.421875" style="145" customWidth="1"/>
    <col min="26" max="239" width="8.8515625" style="145" customWidth="1"/>
    <col min="240" max="241" width="5.421875" style="145" customWidth="1"/>
    <col min="242" max="242" width="1.421875" style="145" customWidth="1"/>
    <col min="243" max="243" width="6.421875" style="145" customWidth="1"/>
    <col min="244" max="244" width="21.421875" style="145" customWidth="1"/>
    <col min="245" max="245" width="8.8515625" style="145" customWidth="1"/>
    <col min="246" max="246" width="6.140625" style="145" customWidth="1"/>
    <col min="247" max="247" width="33.421875" style="145" customWidth="1"/>
    <col min="248" max="248" width="8.8515625" style="145" customWidth="1"/>
    <col min="249" max="249" width="10.28125" style="145" customWidth="1"/>
    <col min="250" max="250" width="10.7109375" style="145" customWidth="1"/>
    <col min="251" max="251" width="6.7109375" style="145" customWidth="1"/>
    <col min="252" max="253" width="8.8515625" style="145" customWidth="1"/>
    <col min="254" max="254" width="8.28125" style="145" customWidth="1"/>
    <col min="255" max="256" width="8.8515625" style="145" customWidth="1"/>
    <col min="257" max="257" width="10.7109375" style="145" customWidth="1"/>
    <col min="258" max="495" width="8.8515625" style="145" customWidth="1"/>
    <col min="496" max="497" width="5.421875" style="145" customWidth="1"/>
    <col min="498" max="498" width="1.421875" style="145" customWidth="1"/>
    <col min="499" max="499" width="6.421875" style="145" customWidth="1"/>
    <col min="500" max="500" width="21.421875" style="145" customWidth="1"/>
    <col min="501" max="501" width="8.8515625" style="145" customWidth="1"/>
    <col min="502" max="502" width="6.140625" style="145" customWidth="1"/>
    <col min="503" max="503" width="33.421875" style="145" customWidth="1"/>
    <col min="504" max="504" width="8.8515625" style="145" customWidth="1"/>
    <col min="505" max="505" width="10.28125" style="145" customWidth="1"/>
    <col min="506" max="506" width="10.7109375" style="145" customWidth="1"/>
    <col min="507" max="507" width="6.7109375" style="145" customWidth="1"/>
    <col min="508" max="509" width="8.8515625" style="145" customWidth="1"/>
    <col min="510" max="510" width="8.28125" style="145" customWidth="1"/>
    <col min="511" max="512" width="8.8515625" style="145" customWidth="1"/>
    <col min="513" max="513" width="10.7109375" style="145" customWidth="1"/>
    <col min="514" max="751" width="8.8515625" style="145" customWidth="1"/>
    <col min="752" max="753" width="5.421875" style="145" customWidth="1"/>
    <col min="754" max="754" width="1.421875" style="145" customWidth="1"/>
    <col min="755" max="755" width="6.421875" style="145" customWidth="1"/>
    <col min="756" max="756" width="21.421875" style="145" customWidth="1"/>
    <col min="757" max="757" width="8.8515625" style="145" customWidth="1"/>
    <col min="758" max="758" width="6.140625" style="145" customWidth="1"/>
    <col min="759" max="759" width="33.421875" style="145" customWidth="1"/>
    <col min="760" max="760" width="8.8515625" style="145" customWidth="1"/>
    <col min="761" max="761" width="10.28125" style="145" customWidth="1"/>
    <col min="762" max="762" width="10.7109375" style="145" customWidth="1"/>
    <col min="763" max="763" width="6.7109375" style="145" customWidth="1"/>
    <col min="764" max="765" width="8.8515625" style="145" customWidth="1"/>
    <col min="766" max="766" width="8.28125" style="145" customWidth="1"/>
    <col min="767" max="768" width="8.8515625" style="145" customWidth="1"/>
    <col min="769" max="769" width="10.7109375" style="145" customWidth="1"/>
    <col min="770" max="1007" width="8.8515625" style="145" customWidth="1"/>
    <col min="1008" max="1009" width="5.421875" style="145" customWidth="1"/>
    <col min="1010" max="1010" width="1.421875" style="145" customWidth="1"/>
    <col min="1011" max="1011" width="6.421875" style="145" customWidth="1"/>
    <col min="1012" max="1012" width="21.421875" style="145" customWidth="1"/>
    <col min="1013" max="1013" width="8.8515625" style="145" customWidth="1"/>
    <col min="1014" max="1014" width="6.140625" style="145" customWidth="1"/>
    <col min="1015" max="1015" width="33.421875" style="145" customWidth="1"/>
    <col min="1016" max="1016" width="8.8515625" style="145" customWidth="1"/>
    <col min="1017" max="1017" width="10.28125" style="145" customWidth="1"/>
    <col min="1018" max="1018" width="10.7109375" style="145" customWidth="1"/>
    <col min="1019" max="1019" width="6.7109375" style="145" customWidth="1"/>
    <col min="1020" max="1021" width="8.8515625" style="145" customWidth="1"/>
    <col min="1022" max="1022" width="8.28125" style="145" customWidth="1"/>
    <col min="1023" max="1024" width="8.8515625" style="145" customWidth="1"/>
    <col min="1025" max="1025" width="10.7109375" style="145" customWidth="1"/>
    <col min="1026" max="1263" width="8.8515625" style="145" customWidth="1"/>
    <col min="1264" max="1265" width="5.421875" style="145" customWidth="1"/>
    <col min="1266" max="1266" width="1.421875" style="145" customWidth="1"/>
    <col min="1267" max="1267" width="6.421875" style="145" customWidth="1"/>
    <col min="1268" max="1268" width="21.421875" style="145" customWidth="1"/>
    <col min="1269" max="1269" width="8.8515625" style="145" customWidth="1"/>
    <col min="1270" max="1270" width="6.140625" style="145" customWidth="1"/>
    <col min="1271" max="1271" width="33.421875" style="145" customWidth="1"/>
    <col min="1272" max="1272" width="8.8515625" style="145" customWidth="1"/>
    <col min="1273" max="1273" width="10.28125" style="145" customWidth="1"/>
    <col min="1274" max="1274" width="10.7109375" style="145" customWidth="1"/>
    <col min="1275" max="1275" width="6.7109375" style="145" customWidth="1"/>
    <col min="1276" max="1277" width="8.8515625" style="145" customWidth="1"/>
    <col min="1278" max="1278" width="8.28125" style="145" customWidth="1"/>
    <col min="1279" max="1280" width="8.8515625" style="145" customWidth="1"/>
    <col min="1281" max="1281" width="10.7109375" style="145" customWidth="1"/>
    <col min="1282" max="1519" width="8.8515625" style="145" customWidth="1"/>
    <col min="1520" max="1521" width="5.421875" style="145" customWidth="1"/>
    <col min="1522" max="1522" width="1.421875" style="145" customWidth="1"/>
    <col min="1523" max="1523" width="6.421875" style="145" customWidth="1"/>
    <col min="1524" max="1524" width="21.421875" style="145" customWidth="1"/>
    <col min="1525" max="1525" width="8.8515625" style="145" customWidth="1"/>
    <col min="1526" max="1526" width="6.140625" style="145" customWidth="1"/>
    <col min="1527" max="1527" width="33.421875" style="145" customWidth="1"/>
    <col min="1528" max="1528" width="8.8515625" style="145" customWidth="1"/>
    <col min="1529" max="1529" width="10.28125" style="145" customWidth="1"/>
    <col min="1530" max="1530" width="10.7109375" style="145" customWidth="1"/>
    <col min="1531" max="1531" width="6.7109375" style="145" customWidth="1"/>
    <col min="1532" max="1533" width="8.8515625" style="145" customWidth="1"/>
    <col min="1534" max="1534" width="8.28125" style="145" customWidth="1"/>
    <col min="1535" max="1536" width="8.8515625" style="145" customWidth="1"/>
    <col min="1537" max="1537" width="10.7109375" style="145" customWidth="1"/>
    <col min="1538" max="1775" width="8.8515625" style="145" customWidth="1"/>
    <col min="1776" max="1777" width="5.421875" style="145" customWidth="1"/>
    <col min="1778" max="1778" width="1.421875" style="145" customWidth="1"/>
    <col min="1779" max="1779" width="6.421875" style="145" customWidth="1"/>
    <col min="1780" max="1780" width="21.421875" style="145" customWidth="1"/>
    <col min="1781" max="1781" width="8.8515625" style="145" customWidth="1"/>
    <col min="1782" max="1782" width="6.140625" style="145" customWidth="1"/>
    <col min="1783" max="1783" width="33.421875" style="145" customWidth="1"/>
    <col min="1784" max="1784" width="8.8515625" style="145" customWidth="1"/>
    <col min="1785" max="1785" width="10.28125" style="145" customWidth="1"/>
    <col min="1786" max="1786" width="10.7109375" style="145" customWidth="1"/>
    <col min="1787" max="1787" width="6.7109375" style="145" customWidth="1"/>
    <col min="1788" max="1789" width="8.8515625" style="145" customWidth="1"/>
    <col min="1790" max="1790" width="8.28125" style="145" customWidth="1"/>
    <col min="1791" max="1792" width="8.8515625" style="145" customWidth="1"/>
    <col min="1793" max="1793" width="10.7109375" style="145" customWidth="1"/>
    <col min="1794" max="2031" width="8.8515625" style="145" customWidth="1"/>
    <col min="2032" max="2033" width="5.421875" style="145" customWidth="1"/>
    <col min="2034" max="2034" width="1.421875" style="145" customWidth="1"/>
    <col min="2035" max="2035" width="6.421875" style="145" customWidth="1"/>
    <col min="2036" max="2036" width="21.421875" style="145" customWidth="1"/>
    <col min="2037" max="2037" width="8.8515625" style="145" customWidth="1"/>
    <col min="2038" max="2038" width="6.140625" style="145" customWidth="1"/>
    <col min="2039" max="2039" width="33.421875" style="145" customWidth="1"/>
    <col min="2040" max="2040" width="8.8515625" style="145" customWidth="1"/>
    <col min="2041" max="2041" width="10.28125" style="145" customWidth="1"/>
    <col min="2042" max="2042" width="10.7109375" style="145" customWidth="1"/>
    <col min="2043" max="2043" width="6.7109375" style="145" customWidth="1"/>
    <col min="2044" max="2045" width="8.8515625" style="145" customWidth="1"/>
    <col min="2046" max="2046" width="8.28125" style="145" customWidth="1"/>
    <col min="2047" max="2048" width="8.8515625" style="145" customWidth="1"/>
    <col min="2049" max="2049" width="10.7109375" style="145" customWidth="1"/>
    <col min="2050" max="2287" width="8.8515625" style="145" customWidth="1"/>
    <col min="2288" max="2289" width="5.421875" style="145" customWidth="1"/>
    <col min="2290" max="2290" width="1.421875" style="145" customWidth="1"/>
    <col min="2291" max="2291" width="6.421875" style="145" customWidth="1"/>
    <col min="2292" max="2292" width="21.421875" style="145" customWidth="1"/>
    <col min="2293" max="2293" width="8.8515625" style="145" customWidth="1"/>
    <col min="2294" max="2294" width="6.140625" style="145" customWidth="1"/>
    <col min="2295" max="2295" width="33.421875" style="145" customWidth="1"/>
    <col min="2296" max="2296" width="8.8515625" style="145" customWidth="1"/>
    <col min="2297" max="2297" width="10.28125" style="145" customWidth="1"/>
    <col min="2298" max="2298" width="10.7109375" style="145" customWidth="1"/>
    <col min="2299" max="2299" width="6.7109375" style="145" customWidth="1"/>
    <col min="2300" max="2301" width="8.8515625" style="145" customWidth="1"/>
    <col min="2302" max="2302" width="8.28125" style="145" customWidth="1"/>
    <col min="2303" max="2304" width="8.8515625" style="145" customWidth="1"/>
    <col min="2305" max="2305" width="10.7109375" style="145" customWidth="1"/>
    <col min="2306" max="2543" width="8.8515625" style="145" customWidth="1"/>
    <col min="2544" max="2545" width="5.421875" style="145" customWidth="1"/>
    <col min="2546" max="2546" width="1.421875" style="145" customWidth="1"/>
    <col min="2547" max="2547" width="6.421875" style="145" customWidth="1"/>
    <col min="2548" max="2548" width="21.421875" style="145" customWidth="1"/>
    <col min="2549" max="2549" width="8.8515625" style="145" customWidth="1"/>
    <col min="2550" max="2550" width="6.140625" style="145" customWidth="1"/>
    <col min="2551" max="2551" width="33.421875" style="145" customWidth="1"/>
    <col min="2552" max="2552" width="8.8515625" style="145" customWidth="1"/>
    <col min="2553" max="2553" width="10.28125" style="145" customWidth="1"/>
    <col min="2554" max="2554" width="10.7109375" style="145" customWidth="1"/>
    <col min="2555" max="2555" width="6.7109375" style="145" customWidth="1"/>
    <col min="2556" max="2557" width="8.8515625" style="145" customWidth="1"/>
    <col min="2558" max="2558" width="8.28125" style="145" customWidth="1"/>
    <col min="2559" max="2560" width="8.8515625" style="145" customWidth="1"/>
    <col min="2561" max="2561" width="10.7109375" style="145" customWidth="1"/>
    <col min="2562" max="2799" width="8.8515625" style="145" customWidth="1"/>
    <col min="2800" max="2801" width="5.421875" style="145" customWidth="1"/>
    <col min="2802" max="2802" width="1.421875" style="145" customWidth="1"/>
    <col min="2803" max="2803" width="6.421875" style="145" customWidth="1"/>
    <col min="2804" max="2804" width="21.421875" style="145" customWidth="1"/>
    <col min="2805" max="2805" width="8.8515625" style="145" customWidth="1"/>
    <col min="2806" max="2806" width="6.140625" style="145" customWidth="1"/>
    <col min="2807" max="2807" width="33.421875" style="145" customWidth="1"/>
    <col min="2808" max="2808" width="8.8515625" style="145" customWidth="1"/>
    <col min="2809" max="2809" width="10.28125" style="145" customWidth="1"/>
    <col min="2810" max="2810" width="10.7109375" style="145" customWidth="1"/>
    <col min="2811" max="2811" width="6.7109375" style="145" customWidth="1"/>
    <col min="2812" max="2813" width="8.8515625" style="145" customWidth="1"/>
    <col min="2814" max="2814" width="8.28125" style="145" customWidth="1"/>
    <col min="2815" max="2816" width="8.8515625" style="145" customWidth="1"/>
    <col min="2817" max="2817" width="10.7109375" style="145" customWidth="1"/>
    <col min="2818" max="3055" width="8.8515625" style="145" customWidth="1"/>
    <col min="3056" max="3057" width="5.421875" style="145" customWidth="1"/>
    <col min="3058" max="3058" width="1.421875" style="145" customWidth="1"/>
    <col min="3059" max="3059" width="6.421875" style="145" customWidth="1"/>
    <col min="3060" max="3060" width="21.421875" style="145" customWidth="1"/>
    <col min="3061" max="3061" width="8.8515625" style="145" customWidth="1"/>
    <col min="3062" max="3062" width="6.140625" style="145" customWidth="1"/>
    <col min="3063" max="3063" width="33.421875" style="145" customWidth="1"/>
    <col min="3064" max="3064" width="8.8515625" style="145" customWidth="1"/>
    <col min="3065" max="3065" width="10.28125" style="145" customWidth="1"/>
    <col min="3066" max="3066" width="10.7109375" style="145" customWidth="1"/>
    <col min="3067" max="3067" width="6.7109375" style="145" customWidth="1"/>
    <col min="3068" max="3069" width="8.8515625" style="145" customWidth="1"/>
    <col min="3070" max="3070" width="8.28125" style="145" customWidth="1"/>
    <col min="3071" max="3072" width="8.8515625" style="145" customWidth="1"/>
    <col min="3073" max="3073" width="10.7109375" style="145" customWidth="1"/>
    <col min="3074" max="3311" width="8.8515625" style="145" customWidth="1"/>
    <col min="3312" max="3313" width="5.421875" style="145" customWidth="1"/>
    <col min="3314" max="3314" width="1.421875" style="145" customWidth="1"/>
    <col min="3315" max="3315" width="6.421875" style="145" customWidth="1"/>
    <col min="3316" max="3316" width="21.421875" style="145" customWidth="1"/>
    <col min="3317" max="3317" width="8.8515625" style="145" customWidth="1"/>
    <col min="3318" max="3318" width="6.140625" style="145" customWidth="1"/>
    <col min="3319" max="3319" width="33.421875" style="145" customWidth="1"/>
    <col min="3320" max="3320" width="8.8515625" style="145" customWidth="1"/>
    <col min="3321" max="3321" width="10.28125" style="145" customWidth="1"/>
    <col min="3322" max="3322" width="10.7109375" style="145" customWidth="1"/>
    <col min="3323" max="3323" width="6.7109375" style="145" customWidth="1"/>
    <col min="3324" max="3325" width="8.8515625" style="145" customWidth="1"/>
    <col min="3326" max="3326" width="8.28125" style="145" customWidth="1"/>
    <col min="3327" max="3328" width="8.8515625" style="145" customWidth="1"/>
    <col min="3329" max="3329" width="10.7109375" style="145" customWidth="1"/>
    <col min="3330" max="3567" width="8.8515625" style="145" customWidth="1"/>
    <col min="3568" max="3569" width="5.421875" style="145" customWidth="1"/>
    <col min="3570" max="3570" width="1.421875" style="145" customWidth="1"/>
    <col min="3571" max="3571" width="6.421875" style="145" customWidth="1"/>
    <col min="3572" max="3572" width="21.421875" style="145" customWidth="1"/>
    <col min="3573" max="3573" width="8.8515625" style="145" customWidth="1"/>
    <col min="3574" max="3574" width="6.140625" style="145" customWidth="1"/>
    <col min="3575" max="3575" width="33.421875" style="145" customWidth="1"/>
    <col min="3576" max="3576" width="8.8515625" style="145" customWidth="1"/>
    <col min="3577" max="3577" width="10.28125" style="145" customWidth="1"/>
    <col min="3578" max="3578" width="10.7109375" style="145" customWidth="1"/>
    <col min="3579" max="3579" width="6.7109375" style="145" customWidth="1"/>
    <col min="3580" max="3581" width="8.8515625" style="145" customWidth="1"/>
    <col min="3582" max="3582" width="8.28125" style="145" customWidth="1"/>
    <col min="3583" max="3584" width="8.8515625" style="145" customWidth="1"/>
    <col min="3585" max="3585" width="10.7109375" style="145" customWidth="1"/>
    <col min="3586" max="3823" width="8.8515625" style="145" customWidth="1"/>
    <col min="3824" max="3825" width="5.421875" style="145" customWidth="1"/>
    <col min="3826" max="3826" width="1.421875" style="145" customWidth="1"/>
    <col min="3827" max="3827" width="6.421875" style="145" customWidth="1"/>
    <col min="3828" max="3828" width="21.421875" style="145" customWidth="1"/>
    <col min="3829" max="3829" width="8.8515625" style="145" customWidth="1"/>
    <col min="3830" max="3830" width="6.140625" style="145" customWidth="1"/>
    <col min="3831" max="3831" width="33.421875" style="145" customWidth="1"/>
    <col min="3832" max="3832" width="8.8515625" style="145" customWidth="1"/>
    <col min="3833" max="3833" width="10.28125" style="145" customWidth="1"/>
    <col min="3834" max="3834" width="10.7109375" style="145" customWidth="1"/>
    <col min="3835" max="3835" width="6.7109375" style="145" customWidth="1"/>
    <col min="3836" max="3837" width="8.8515625" style="145" customWidth="1"/>
    <col min="3838" max="3838" width="8.28125" style="145" customWidth="1"/>
    <col min="3839" max="3840" width="8.8515625" style="145" customWidth="1"/>
    <col min="3841" max="3841" width="10.7109375" style="145" customWidth="1"/>
    <col min="3842" max="4079" width="8.8515625" style="145" customWidth="1"/>
    <col min="4080" max="4081" width="5.421875" style="145" customWidth="1"/>
    <col min="4082" max="4082" width="1.421875" style="145" customWidth="1"/>
    <col min="4083" max="4083" width="6.421875" style="145" customWidth="1"/>
    <col min="4084" max="4084" width="21.421875" style="145" customWidth="1"/>
    <col min="4085" max="4085" width="8.8515625" style="145" customWidth="1"/>
    <col min="4086" max="4086" width="6.140625" style="145" customWidth="1"/>
    <col min="4087" max="4087" width="33.421875" style="145" customWidth="1"/>
    <col min="4088" max="4088" width="8.8515625" style="145" customWidth="1"/>
    <col min="4089" max="4089" width="10.28125" style="145" customWidth="1"/>
    <col min="4090" max="4090" width="10.7109375" style="145" customWidth="1"/>
    <col min="4091" max="4091" width="6.7109375" style="145" customWidth="1"/>
    <col min="4092" max="4093" width="8.8515625" style="145" customWidth="1"/>
    <col min="4094" max="4094" width="8.28125" style="145" customWidth="1"/>
    <col min="4095" max="4096" width="8.8515625" style="145" customWidth="1"/>
    <col min="4097" max="4097" width="10.7109375" style="145" customWidth="1"/>
    <col min="4098" max="4335" width="8.8515625" style="145" customWidth="1"/>
    <col min="4336" max="4337" width="5.421875" style="145" customWidth="1"/>
    <col min="4338" max="4338" width="1.421875" style="145" customWidth="1"/>
    <col min="4339" max="4339" width="6.421875" style="145" customWidth="1"/>
    <col min="4340" max="4340" width="21.421875" style="145" customWidth="1"/>
    <col min="4341" max="4341" width="8.8515625" style="145" customWidth="1"/>
    <col min="4342" max="4342" width="6.140625" style="145" customWidth="1"/>
    <col min="4343" max="4343" width="33.421875" style="145" customWidth="1"/>
    <col min="4344" max="4344" width="8.8515625" style="145" customWidth="1"/>
    <col min="4345" max="4345" width="10.28125" style="145" customWidth="1"/>
    <col min="4346" max="4346" width="10.7109375" style="145" customWidth="1"/>
    <col min="4347" max="4347" width="6.7109375" style="145" customWidth="1"/>
    <col min="4348" max="4349" width="8.8515625" style="145" customWidth="1"/>
    <col min="4350" max="4350" width="8.28125" style="145" customWidth="1"/>
    <col min="4351" max="4352" width="8.8515625" style="145" customWidth="1"/>
    <col min="4353" max="4353" width="10.7109375" style="145" customWidth="1"/>
    <col min="4354" max="4591" width="8.8515625" style="145" customWidth="1"/>
    <col min="4592" max="4593" width="5.421875" style="145" customWidth="1"/>
    <col min="4594" max="4594" width="1.421875" style="145" customWidth="1"/>
    <col min="4595" max="4595" width="6.421875" style="145" customWidth="1"/>
    <col min="4596" max="4596" width="21.421875" style="145" customWidth="1"/>
    <col min="4597" max="4597" width="8.8515625" style="145" customWidth="1"/>
    <col min="4598" max="4598" width="6.140625" style="145" customWidth="1"/>
    <col min="4599" max="4599" width="33.421875" style="145" customWidth="1"/>
    <col min="4600" max="4600" width="8.8515625" style="145" customWidth="1"/>
    <col min="4601" max="4601" width="10.28125" style="145" customWidth="1"/>
    <col min="4602" max="4602" width="10.7109375" style="145" customWidth="1"/>
    <col min="4603" max="4603" width="6.7109375" style="145" customWidth="1"/>
    <col min="4604" max="4605" width="8.8515625" style="145" customWidth="1"/>
    <col min="4606" max="4606" width="8.28125" style="145" customWidth="1"/>
    <col min="4607" max="4608" width="8.8515625" style="145" customWidth="1"/>
    <col min="4609" max="4609" width="10.7109375" style="145" customWidth="1"/>
    <col min="4610" max="4847" width="8.8515625" style="145" customWidth="1"/>
    <col min="4848" max="4849" width="5.421875" style="145" customWidth="1"/>
    <col min="4850" max="4850" width="1.421875" style="145" customWidth="1"/>
    <col min="4851" max="4851" width="6.421875" style="145" customWidth="1"/>
    <col min="4852" max="4852" width="21.421875" style="145" customWidth="1"/>
    <col min="4853" max="4853" width="8.8515625" style="145" customWidth="1"/>
    <col min="4854" max="4854" width="6.140625" style="145" customWidth="1"/>
    <col min="4855" max="4855" width="33.421875" style="145" customWidth="1"/>
    <col min="4856" max="4856" width="8.8515625" style="145" customWidth="1"/>
    <col min="4857" max="4857" width="10.28125" style="145" customWidth="1"/>
    <col min="4858" max="4858" width="10.7109375" style="145" customWidth="1"/>
    <col min="4859" max="4859" width="6.7109375" style="145" customWidth="1"/>
    <col min="4860" max="4861" width="8.8515625" style="145" customWidth="1"/>
    <col min="4862" max="4862" width="8.28125" style="145" customWidth="1"/>
    <col min="4863" max="4864" width="8.8515625" style="145" customWidth="1"/>
    <col min="4865" max="4865" width="10.7109375" style="145" customWidth="1"/>
    <col min="4866" max="5103" width="8.8515625" style="145" customWidth="1"/>
    <col min="5104" max="5105" width="5.421875" style="145" customWidth="1"/>
    <col min="5106" max="5106" width="1.421875" style="145" customWidth="1"/>
    <col min="5107" max="5107" width="6.421875" style="145" customWidth="1"/>
    <col min="5108" max="5108" width="21.421875" style="145" customWidth="1"/>
    <col min="5109" max="5109" width="8.8515625" style="145" customWidth="1"/>
    <col min="5110" max="5110" width="6.140625" style="145" customWidth="1"/>
    <col min="5111" max="5111" width="33.421875" style="145" customWidth="1"/>
    <col min="5112" max="5112" width="8.8515625" style="145" customWidth="1"/>
    <col min="5113" max="5113" width="10.28125" style="145" customWidth="1"/>
    <col min="5114" max="5114" width="10.7109375" style="145" customWidth="1"/>
    <col min="5115" max="5115" width="6.7109375" style="145" customWidth="1"/>
    <col min="5116" max="5117" width="8.8515625" style="145" customWidth="1"/>
    <col min="5118" max="5118" width="8.28125" style="145" customWidth="1"/>
    <col min="5119" max="5120" width="8.8515625" style="145" customWidth="1"/>
    <col min="5121" max="5121" width="10.7109375" style="145" customWidth="1"/>
    <col min="5122" max="5359" width="8.8515625" style="145" customWidth="1"/>
    <col min="5360" max="5361" width="5.421875" style="145" customWidth="1"/>
    <col min="5362" max="5362" width="1.421875" style="145" customWidth="1"/>
    <col min="5363" max="5363" width="6.421875" style="145" customWidth="1"/>
    <col min="5364" max="5364" width="21.421875" style="145" customWidth="1"/>
    <col min="5365" max="5365" width="8.8515625" style="145" customWidth="1"/>
    <col min="5366" max="5366" width="6.140625" style="145" customWidth="1"/>
    <col min="5367" max="5367" width="33.421875" style="145" customWidth="1"/>
    <col min="5368" max="5368" width="8.8515625" style="145" customWidth="1"/>
    <col min="5369" max="5369" width="10.28125" style="145" customWidth="1"/>
    <col min="5370" max="5370" width="10.7109375" style="145" customWidth="1"/>
    <col min="5371" max="5371" width="6.7109375" style="145" customWidth="1"/>
    <col min="5372" max="5373" width="8.8515625" style="145" customWidth="1"/>
    <col min="5374" max="5374" width="8.28125" style="145" customWidth="1"/>
    <col min="5375" max="5376" width="8.8515625" style="145" customWidth="1"/>
    <col min="5377" max="5377" width="10.7109375" style="145" customWidth="1"/>
    <col min="5378" max="5615" width="8.8515625" style="145" customWidth="1"/>
    <col min="5616" max="5617" width="5.421875" style="145" customWidth="1"/>
    <col min="5618" max="5618" width="1.421875" style="145" customWidth="1"/>
    <col min="5619" max="5619" width="6.421875" style="145" customWidth="1"/>
    <col min="5620" max="5620" width="21.421875" style="145" customWidth="1"/>
    <col min="5621" max="5621" width="8.8515625" style="145" customWidth="1"/>
    <col min="5622" max="5622" width="6.140625" style="145" customWidth="1"/>
    <col min="5623" max="5623" width="33.421875" style="145" customWidth="1"/>
    <col min="5624" max="5624" width="8.8515625" style="145" customWidth="1"/>
    <col min="5625" max="5625" width="10.28125" style="145" customWidth="1"/>
    <col min="5626" max="5626" width="10.7109375" style="145" customWidth="1"/>
    <col min="5627" max="5627" width="6.7109375" style="145" customWidth="1"/>
    <col min="5628" max="5629" width="8.8515625" style="145" customWidth="1"/>
    <col min="5630" max="5630" width="8.28125" style="145" customWidth="1"/>
    <col min="5631" max="5632" width="8.8515625" style="145" customWidth="1"/>
    <col min="5633" max="5633" width="10.7109375" style="145" customWidth="1"/>
    <col min="5634" max="5871" width="8.8515625" style="145" customWidth="1"/>
    <col min="5872" max="5873" width="5.421875" style="145" customWidth="1"/>
    <col min="5874" max="5874" width="1.421875" style="145" customWidth="1"/>
    <col min="5875" max="5875" width="6.421875" style="145" customWidth="1"/>
    <col min="5876" max="5876" width="21.421875" style="145" customWidth="1"/>
    <col min="5877" max="5877" width="8.8515625" style="145" customWidth="1"/>
    <col min="5878" max="5878" width="6.140625" style="145" customWidth="1"/>
    <col min="5879" max="5879" width="33.421875" style="145" customWidth="1"/>
    <col min="5880" max="5880" width="8.8515625" style="145" customWidth="1"/>
    <col min="5881" max="5881" width="10.28125" style="145" customWidth="1"/>
    <col min="5882" max="5882" width="10.7109375" style="145" customWidth="1"/>
    <col min="5883" max="5883" width="6.7109375" style="145" customWidth="1"/>
    <col min="5884" max="5885" width="8.8515625" style="145" customWidth="1"/>
    <col min="5886" max="5886" width="8.28125" style="145" customWidth="1"/>
    <col min="5887" max="5888" width="8.8515625" style="145" customWidth="1"/>
    <col min="5889" max="5889" width="10.7109375" style="145" customWidth="1"/>
    <col min="5890" max="6127" width="8.8515625" style="145" customWidth="1"/>
    <col min="6128" max="6129" width="5.421875" style="145" customWidth="1"/>
    <col min="6130" max="6130" width="1.421875" style="145" customWidth="1"/>
    <col min="6131" max="6131" width="6.421875" style="145" customWidth="1"/>
    <col min="6132" max="6132" width="21.421875" style="145" customWidth="1"/>
    <col min="6133" max="6133" width="8.8515625" style="145" customWidth="1"/>
    <col min="6134" max="6134" width="6.140625" style="145" customWidth="1"/>
    <col min="6135" max="6135" width="33.421875" style="145" customWidth="1"/>
    <col min="6136" max="6136" width="8.8515625" style="145" customWidth="1"/>
    <col min="6137" max="6137" width="10.28125" style="145" customWidth="1"/>
    <col min="6138" max="6138" width="10.7109375" style="145" customWidth="1"/>
    <col min="6139" max="6139" width="6.7109375" style="145" customWidth="1"/>
    <col min="6140" max="6141" width="8.8515625" style="145" customWidth="1"/>
    <col min="6142" max="6142" width="8.28125" style="145" customWidth="1"/>
    <col min="6143" max="6144" width="8.8515625" style="145" customWidth="1"/>
    <col min="6145" max="6145" width="10.7109375" style="145" customWidth="1"/>
    <col min="6146" max="6383" width="8.8515625" style="145" customWidth="1"/>
    <col min="6384" max="6385" width="5.421875" style="145" customWidth="1"/>
    <col min="6386" max="6386" width="1.421875" style="145" customWidth="1"/>
    <col min="6387" max="6387" width="6.421875" style="145" customWidth="1"/>
    <col min="6388" max="6388" width="21.421875" style="145" customWidth="1"/>
    <col min="6389" max="6389" width="8.8515625" style="145" customWidth="1"/>
    <col min="6390" max="6390" width="6.140625" style="145" customWidth="1"/>
    <col min="6391" max="6391" width="33.421875" style="145" customWidth="1"/>
    <col min="6392" max="6392" width="8.8515625" style="145" customWidth="1"/>
    <col min="6393" max="6393" width="10.28125" style="145" customWidth="1"/>
    <col min="6394" max="6394" width="10.7109375" style="145" customWidth="1"/>
    <col min="6395" max="6395" width="6.7109375" style="145" customWidth="1"/>
    <col min="6396" max="6397" width="8.8515625" style="145" customWidth="1"/>
    <col min="6398" max="6398" width="8.28125" style="145" customWidth="1"/>
    <col min="6399" max="6400" width="8.8515625" style="145" customWidth="1"/>
    <col min="6401" max="6401" width="10.7109375" style="145" customWidth="1"/>
    <col min="6402" max="6639" width="8.8515625" style="145" customWidth="1"/>
    <col min="6640" max="6641" width="5.421875" style="145" customWidth="1"/>
    <col min="6642" max="6642" width="1.421875" style="145" customWidth="1"/>
    <col min="6643" max="6643" width="6.421875" style="145" customWidth="1"/>
    <col min="6644" max="6644" width="21.421875" style="145" customWidth="1"/>
    <col min="6645" max="6645" width="8.8515625" style="145" customWidth="1"/>
    <col min="6646" max="6646" width="6.140625" style="145" customWidth="1"/>
    <col min="6647" max="6647" width="33.421875" style="145" customWidth="1"/>
    <col min="6648" max="6648" width="8.8515625" style="145" customWidth="1"/>
    <col min="6649" max="6649" width="10.28125" style="145" customWidth="1"/>
    <col min="6650" max="6650" width="10.7109375" style="145" customWidth="1"/>
    <col min="6651" max="6651" width="6.7109375" style="145" customWidth="1"/>
    <col min="6652" max="6653" width="8.8515625" style="145" customWidth="1"/>
    <col min="6654" max="6654" width="8.28125" style="145" customWidth="1"/>
    <col min="6655" max="6656" width="8.8515625" style="145" customWidth="1"/>
    <col min="6657" max="6657" width="10.7109375" style="145" customWidth="1"/>
    <col min="6658" max="6895" width="8.8515625" style="145" customWidth="1"/>
    <col min="6896" max="6897" width="5.421875" style="145" customWidth="1"/>
    <col min="6898" max="6898" width="1.421875" style="145" customWidth="1"/>
    <col min="6899" max="6899" width="6.421875" style="145" customWidth="1"/>
    <col min="6900" max="6900" width="21.421875" style="145" customWidth="1"/>
    <col min="6901" max="6901" width="8.8515625" style="145" customWidth="1"/>
    <col min="6902" max="6902" width="6.140625" style="145" customWidth="1"/>
    <col min="6903" max="6903" width="33.421875" style="145" customWidth="1"/>
    <col min="6904" max="6904" width="8.8515625" style="145" customWidth="1"/>
    <col min="6905" max="6905" width="10.28125" style="145" customWidth="1"/>
    <col min="6906" max="6906" width="10.7109375" style="145" customWidth="1"/>
    <col min="6907" max="6907" width="6.7109375" style="145" customWidth="1"/>
    <col min="6908" max="6909" width="8.8515625" style="145" customWidth="1"/>
    <col min="6910" max="6910" width="8.28125" style="145" customWidth="1"/>
    <col min="6911" max="6912" width="8.8515625" style="145" customWidth="1"/>
    <col min="6913" max="6913" width="10.7109375" style="145" customWidth="1"/>
    <col min="6914" max="7151" width="8.8515625" style="145" customWidth="1"/>
    <col min="7152" max="7153" width="5.421875" style="145" customWidth="1"/>
    <col min="7154" max="7154" width="1.421875" style="145" customWidth="1"/>
    <col min="7155" max="7155" width="6.421875" style="145" customWidth="1"/>
    <col min="7156" max="7156" width="21.421875" style="145" customWidth="1"/>
    <col min="7157" max="7157" width="8.8515625" style="145" customWidth="1"/>
    <col min="7158" max="7158" width="6.140625" style="145" customWidth="1"/>
    <col min="7159" max="7159" width="33.421875" style="145" customWidth="1"/>
    <col min="7160" max="7160" width="8.8515625" style="145" customWidth="1"/>
    <col min="7161" max="7161" width="10.28125" style="145" customWidth="1"/>
    <col min="7162" max="7162" width="10.7109375" style="145" customWidth="1"/>
    <col min="7163" max="7163" width="6.7109375" style="145" customWidth="1"/>
    <col min="7164" max="7165" width="8.8515625" style="145" customWidth="1"/>
    <col min="7166" max="7166" width="8.28125" style="145" customWidth="1"/>
    <col min="7167" max="7168" width="8.8515625" style="145" customWidth="1"/>
    <col min="7169" max="7169" width="10.7109375" style="145" customWidth="1"/>
    <col min="7170" max="7407" width="8.8515625" style="145" customWidth="1"/>
    <col min="7408" max="7409" width="5.421875" style="145" customWidth="1"/>
    <col min="7410" max="7410" width="1.421875" style="145" customWidth="1"/>
    <col min="7411" max="7411" width="6.421875" style="145" customWidth="1"/>
    <col min="7412" max="7412" width="21.421875" style="145" customWidth="1"/>
    <col min="7413" max="7413" width="8.8515625" style="145" customWidth="1"/>
    <col min="7414" max="7414" width="6.140625" style="145" customWidth="1"/>
    <col min="7415" max="7415" width="33.421875" style="145" customWidth="1"/>
    <col min="7416" max="7416" width="8.8515625" style="145" customWidth="1"/>
    <col min="7417" max="7417" width="10.28125" style="145" customWidth="1"/>
    <col min="7418" max="7418" width="10.7109375" style="145" customWidth="1"/>
    <col min="7419" max="7419" width="6.7109375" style="145" customWidth="1"/>
    <col min="7420" max="7421" width="8.8515625" style="145" customWidth="1"/>
    <col min="7422" max="7422" width="8.28125" style="145" customWidth="1"/>
    <col min="7423" max="7424" width="8.8515625" style="145" customWidth="1"/>
    <col min="7425" max="7425" width="10.7109375" style="145" customWidth="1"/>
    <col min="7426" max="7663" width="8.8515625" style="145" customWidth="1"/>
    <col min="7664" max="7665" width="5.421875" style="145" customWidth="1"/>
    <col min="7666" max="7666" width="1.421875" style="145" customWidth="1"/>
    <col min="7667" max="7667" width="6.421875" style="145" customWidth="1"/>
    <col min="7668" max="7668" width="21.421875" style="145" customWidth="1"/>
    <col min="7669" max="7669" width="8.8515625" style="145" customWidth="1"/>
    <col min="7670" max="7670" width="6.140625" style="145" customWidth="1"/>
    <col min="7671" max="7671" width="33.421875" style="145" customWidth="1"/>
    <col min="7672" max="7672" width="8.8515625" style="145" customWidth="1"/>
    <col min="7673" max="7673" width="10.28125" style="145" customWidth="1"/>
    <col min="7674" max="7674" width="10.7109375" style="145" customWidth="1"/>
    <col min="7675" max="7675" width="6.7109375" style="145" customWidth="1"/>
    <col min="7676" max="7677" width="8.8515625" style="145" customWidth="1"/>
    <col min="7678" max="7678" width="8.28125" style="145" customWidth="1"/>
    <col min="7679" max="7680" width="8.8515625" style="145" customWidth="1"/>
    <col min="7681" max="7681" width="10.7109375" style="145" customWidth="1"/>
    <col min="7682" max="7919" width="8.8515625" style="145" customWidth="1"/>
    <col min="7920" max="7921" width="5.421875" style="145" customWidth="1"/>
    <col min="7922" max="7922" width="1.421875" style="145" customWidth="1"/>
    <col min="7923" max="7923" width="6.421875" style="145" customWidth="1"/>
    <col min="7924" max="7924" width="21.421875" style="145" customWidth="1"/>
    <col min="7925" max="7925" width="8.8515625" style="145" customWidth="1"/>
    <col min="7926" max="7926" width="6.140625" style="145" customWidth="1"/>
    <col min="7927" max="7927" width="33.421875" style="145" customWidth="1"/>
    <col min="7928" max="7928" width="8.8515625" style="145" customWidth="1"/>
    <col min="7929" max="7929" width="10.28125" style="145" customWidth="1"/>
    <col min="7930" max="7930" width="10.7109375" style="145" customWidth="1"/>
    <col min="7931" max="7931" width="6.7109375" style="145" customWidth="1"/>
    <col min="7932" max="7933" width="8.8515625" style="145" customWidth="1"/>
    <col min="7934" max="7934" width="8.28125" style="145" customWidth="1"/>
    <col min="7935" max="7936" width="8.8515625" style="145" customWidth="1"/>
    <col min="7937" max="7937" width="10.7109375" style="145" customWidth="1"/>
    <col min="7938" max="8175" width="8.8515625" style="145" customWidth="1"/>
    <col min="8176" max="8177" width="5.421875" style="145" customWidth="1"/>
    <col min="8178" max="8178" width="1.421875" style="145" customWidth="1"/>
    <col min="8179" max="8179" width="6.421875" style="145" customWidth="1"/>
    <col min="8180" max="8180" width="21.421875" style="145" customWidth="1"/>
    <col min="8181" max="8181" width="8.8515625" style="145" customWidth="1"/>
    <col min="8182" max="8182" width="6.140625" style="145" customWidth="1"/>
    <col min="8183" max="8183" width="33.421875" style="145" customWidth="1"/>
    <col min="8184" max="8184" width="8.8515625" style="145" customWidth="1"/>
    <col min="8185" max="8185" width="10.28125" style="145" customWidth="1"/>
    <col min="8186" max="8186" width="10.7109375" style="145" customWidth="1"/>
    <col min="8187" max="8187" width="6.7109375" style="145" customWidth="1"/>
    <col min="8188" max="8189" width="8.8515625" style="145" customWidth="1"/>
    <col min="8190" max="8190" width="8.28125" style="145" customWidth="1"/>
    <col min="8191" max="8192" width="8.8515625" style="145" customWidth="1"/>
    <col min="8193" max="8193" width="10.7109375" style="145" customWidth="1"/>
    <col min="8194" max="8431" width="8.8515625" style="145" customWidth="1"/>
    <col min="8432" max="8433" width="5.421875" style="145" customWidth="1"/>
    <col min="8434" max="8434" width="1.421875" style="145" customWidth="1"/>
    <col min="8435" max="8435" width="6.421875" style="145" customWidth="1"/>
    <col min="8436" max="8436" width="21.421875" style="145" customWidth="1"/>
    <col min="8437" max="8437" width="8.8515625" style="145" customWidth="1"/>
    <col min="8438" max="8438" width="6.140625" style="145" customWidth="1"/>
    <col min="8439" max="8439" width="33.421875" style="145" customWidth="1"/>
    <col min="8440" max="8440" width="8.8515625" style="145" customWidth="1"/>
    <col min="8441" max="8441" width="10.28125" style="145" customWidth="1"/>
    <col min="8442" max="8442" width="10.7109375" style="145" customWidth="1"/>
    <col min="8443" max="8443" width="6.7109375" style="145" customWidth="1"/>
    <col min="8444" max="8445" width="8.8515625" style="145" customWidth="1"/>
    <col min="8446" max="8446" width="8.28125" style="145" customWidth="1"/>
    <col min="8447" max="8448" width="8.8515625" style="145" customWidth="1"/>
    <col min="8449" max="8449" width="10.7109375" style="145" customWidth="1"/>
    <col min="8450" max="8687" width="8.8515625" style="145" customWidth="1"/>
    <col min="8688" max="8689" width="5.421875" style="145" customWidth="1"/>
    <col min="8690" max="8690" width="1.421875" style="145" customWidth="1"/>
    <col min="8691" max="8691" width="6.421875" style="145" customWidth="1"/>
    <col min="8692" max="8692" width="21.421875" style="145" customWidth="1"/>
    <col min="8693" max="8693" width="8.8515625" style="145" customWidth="1"/>
    <col min="8694" max="8694" width="6.140625" style="145" customWidth="1"/>
    <col min="8695" max="8695" width="33.421875" style="145" customWidth="1"/>
    <col min="8696" max="8696" width="8.8515625" style="145" customWidth="1"/>
    <col min="8697" max="8697" width="10.28125" style="145" customWidth="1"/>
    <col min="8698" max="8698" width="10.7109375" style="145" customWidth="1"/>
    <col min="8699" max="8699" width="6.7109375" style="145" customWidth="1"/>
    <col min="8700" max="8701" width="8.8515625" style="145" customWidth="1"/>
    <col min="8702" max="8702" width="8.28125" style="145" customWidth="1"/>
    <col min="8703" max="8704" width="8.8515625" style="145" customWidth="1"/>
    <col min="8705" max="8705" width="10.7109375" style="145" customWidth="1"/>
    <col min="8706" max="8943" width="8.8515625" style="145" customWidth="1"/>
    <col min="8944" max="8945" width="5.421875" style="145" customWidth="1"/>
    <col min="8946" max="8946" width="1.421875" style="145" customWidth="1"/>
    <col min="8947" max="8947" width="6.421875" style="145" customWidth="1"/>
    <col min="8948" max="8948" width="21.421875" style="145" customWidth="1"/>
    <col min="8949" max="8949" width="8.8515625" style="145" customWidth="1"/>
    <col min="8950" max="8950" width="6.140625" style="145" customWidth="1"/>
    <col min="8951" max="8951" width="33.421875" style="145" customWidth="1"/>
    <col min="8952" max="8952" width="8.8515625" style="145" customWidth="1"/>
    <col min="8953" max="8953" width="10.28125" style="145" customWidth="1"/>
    <col min="8954" max="8954" width="10.7109375" style="145" customWidth="1"/>
    <col min="8955" max="8955" width="6.7109375" style="145" customWidth="1"/>
    <col min="8956" max="8957" width="8.8515625" style="145" customWidth="1"/>
    <col min="8958" max="8958" width="8.28125" style="145" customWidth="1"/>
    <col min="8959" max="8960" width="8.8515625" style="145" customWidth="1"/>
    <col min="8961" max="8961" width="10.7109375" style="145" customWidth="1"/>
    <col min="8962" max="9199" width="8.8515625" style="145" customWidth="1"/>
    <col min="9200" max="9201" width="5.421875" style="145" customWidth="1"/>
    <col min="9202" max="9202" width="1.421875" style="145" customWidth="1"/>
    <col min="9203" max="9203" width="6.421875" style="145" customWidth="1"/>
    <col min="9204" max="9204" width="21.421875" style="145" customWidth="1"/>
    <col min="9205" max="9205" width="8.8515625" style="145" customWidth="1"/>
    <col min="9206" max="9206" width="6.140625" style="145" customWidth="1"/>
    <col min="9207" max="9207" width="33.421875" style="145" customWidth="1"/>
    <col min="9208" max="9208" width="8.8515625" style="145" customWidth="1"/>
    <col min="9209" max="9209" width="10.28125" style="145" customWidth="1"/>
    <col min="9210" max="9210" width="10.7109375" style="145" customWidth="1"/>
    <col min="9211" max="9211" width="6.7109375" style="145" customWidth="1"/>
    <col min="9212" max="9213" width="8.8515625" style="145" customWidth="1"/>
    <col min="9214" max="9214" width="8.28125" style="145" customWidth="1"/>
    <col min="9215" max="9216" width="8.8515625" style="145" customWidth="1"/>
    <col min="9217" max="9217" width="10.7109375" style="145" customWidth="1"/>
    <col min="9218" max="9455" width="8.8515625" style="145" customWidth="1"/>
    <col min="9456" max="9457" width="5.421875" style="145" customWidth="1"/>
    <col min="9458" max="9458" width="1.421875" style="145" customWidth="1"/>
    <col min="9459" max="9459" width="6.421875" style="145" customWidth="1"/>
    <col min="9460" max="9460" width="21.421875" style="145" customWidth="1"/>
    <col min="9461" max="9461" width="8.8515625" style="145" customWidth="1"/>
    <col min="9462" max="9462" width="6.140625" style="145" customWidth="1"/>
    <col min="9463" max="9463" width="33.421875" style="145" customWidth="1"/>
    <col min="9464" max="9464" width="8.8515625" style="145" customWidth="1"/>
    <col min="9465" max="9465" width="10.28125" style="145" customWidth="1"/>
    <col min="9466" max="9466" width="10.7109375" style="145" customWidth="1"/>
    <col min="9467" max="9467" width="6.7109375" style="145" customWidth="1"/>
    <col min="9468" max="9469" width="8.8515625" style="145" customWidth="1"/>
    <col min="9470" max="9470" width="8.28125" style="145" customWidth="1"/>
    <col min="9471" max="9472" width="8.8515625" style="145" customWidth="1"/>
    <col min="9473" max="9473" width="10.7109375" style="145" customWidth="1"/>
    <col min="9474" max="9711" width="8.8515625" style="145" customWidth="1"/>
    <col min="9712" max="9713" width="5.421875" style="145" customWidth="1"/>
    <col min="9714" max="9714" width="1.421875" style="145" customWidth="1"/>
    <col min="9715" max="9715" width="6.421875" style="145" customWidth="1"/>
    <col min="9716" max="9716" width="21.421875" style="145" customWidth="1"/>
    <col min="9717" max="9717" width="8.8515625" style="145" customWidth="1"/>
    <col min="9718" max="9718" width="6.140625" style="145" customWidth="1"/>
    <col min="9719" max="9719" width="33.421875" style="145" customWidth="1"/>
    <col min="9720" max="9720" width="8.8515625" style="145" customWidth="1"/>
    <col min="9721" max="9721" width="10.28125" style="145" customWidth="1"/>
    <col min="9722" max="9722" width="10.7109375" style="145" customWidth="1"/>
    <col min="9723" max="9723" width="6.7109375" style="145" customWidth="1"/>
    <col min="9724" max="9725" width="8.8515625" style="145" customWidth="1"/>
    <col min="9726" max="9726" width="8.28125" style="145" customWidth="1"/>
    <col min="9727" max="9728" width="8.8515625" style="145" customWidth="1"/>
    <col min="9729" max="9729" width="10.7109375" style="145" customWidth="1"/>
    <col min="9730" max="9967" width="8.8515625" style="145" customWidth="1"/>
    <col min="9968" max="9969" width="5.421875" style="145" customWidth="1"/>
    <col min="9970" max="9970" width="1.421875" style="145" customWidth="1"/>
    <col min="9971" max="9971" width="6.421875" style="145" customWidth="1"/>
    <col min="9972" max="9972" width="21.421875" style="145" customWidth="1"/>
    <col min="9973" max="9973" width="8.8515625" style="145" customWidth="1"/>
    <col min="9974" max="9974" width="6.140625" style="145" customWidth="1"/>
    <col min="9975" max="9975" width="33.421875" style="145" customWidth="1"/>
    <col min="9976" max="9976" width="8.8515625" style="145" customWidth="1"/>
    <col min="9977" max="9977" width="10.28125" style="145" customWidth="1"/>
    <col min="9978" max="9978" width="10.7109375" style="145" customWidth="1"/>
    <col min="9979" max="9979" width="6.7109375" style="145" customWidth="1"/>
    <col min="9980" max="9981" width="8.8515625" style="145" customWidth="1"/>
    <col min="9982" max="9982" width="8.28125" style="145" customWidth="1"/>
    <col min="9983" max="9984" width="8.8515625" style="145" customWidth="1"/>
    <col min="9985" max="9985" width="10.7109375" style="145" customWidth="1"/>
    <col min="9986" max="10223" width="8.8515625" style="145" customWidth="1"/>
    <col min="10224" max="10225" width="5.421875" style="145" customWidth="1"/>
    <col min="10226" max="10226" width="1.421875" style="145" customWidth="1"/>
    <col min="10227" max="10227" width="6.421875" style="145" customWidth="1"/>
    <col min="10228" max="10228" width="21.421875" style="145" customWidth="1"/>
    <col min="10229" max="10229" width="8.8515625" style="145" customWidth="1"/>
    <col min="10230" max="10230" width="6.140625" style="145" customWidth="1"/>
    <col min="10231" max="10231" width="33.421875" style="145" customWidth="1"/>
    <col min="10232" max="10232" width="8.8515625" style="145" customWidth="1"/>
    <col min="10233" max="10233" width="10.28125" style="145" customWidth="1"/>
    <col min="10234" max="10234" width="10.7109375" style="145" customWidth="1"/>
    <col min="10235" max="10235" width="6.7109375" style="145" customWidth="1"/>
    <col min="10236" max="10237" width="8.8515625" style="145" customWidth="1"/>
    <col min="10238" max="10238" width="8.28125" style="145" customWidth="1"/>
    <col min="10239" max="10240" width="8.8515625" style="145" customWidth="1"/>
    <col min="10241" max="10241" width="10.7109375" style="145" customWidth="1"/>
    <col min="10242" max="10479" width="8.8515625" style="145" customWidth="1"/>
    <col min="10480" max="10481" width="5.421875" style="145" customWidth="1"/>
    <col min="10482" max="10482" width="1.421875" style="145" customWidth="1"/>
    <col min="10483" max="10483" width="6.421875" style="145" customWidth="1"/>
    <col min="10484" max="10484" width="21.421875" style="145" customWidth="1"/>
    <col min="10485" max="10485" width="8.8515625" style="145" customWidth="1"/>
    <col min="10486" max="10486" width="6.140625" style="145" customWidth="1"/>
    <col min="10487" max="10487" width="33.421875" style="145" customWidth="1"/>
    <col min="10488" max="10488" width="8.8515625" style="145" customWidth="1"/>
    <col min="10489" max="10489" width="10.28125" style="145" customWidth="1"/>
    <col min="10490" max="10490" width="10.7109375" style="145" customWidth="1"/>
    <col min="10491" max="10491" width="6.7109375" style="145" customWidth="1"/>
    <col min="10492" max="10493" width="8.8515625" style="145" customWidth="1"/>
    <col min="10494" max="10494" width="8.28125" style="145" customWidth="1"/>
    <col min="10495" max="10496" width="8.8515625" style="145" customWidth="1"/>
    <col min="10497" max="10497" width="10.7109375" style="145" customWidth="1"/>
    <col min="10498" max="10735" width="8.8515625" style="145" customWidth="1"/>
    <col min="10736" max="10737" width="5.421875" style="145" customWidth="1"/>
    <col min="10738" max="10738" width="1.421875" style="145" customWidth="1"/>
    <col min="10739" max="10739" width="6.421875" style="145" customWidth="1"/>
    <col min="10740" max="10740" width="21.421875" style="145" customWidth="1"/>
    <col min="10741" max="10741" width="8.8515625" style="145" customWidth="1"/>
    <col min="10742" max="10742" width="6.140625" style="145" customWidth="1"/>
    <col min="10743" max="10743" width="33.421875" style="145" customWidth="1"/>
    <col min="10744" max="10744" width="8.8515625" style="145" customWidth="1"/>
    <col min="10745" max="10745" width="10.28125" style="145" customWidth="1"/>
    <col min="10746" max="10746" width="10.7109375" style="145" customWidth="1"/>
    <col min="10747" max="10747" width="6.7109375" style="145" customWidth="1"/>
    <col min="10748" max="10749" width="8.8515625" style="145" customWidth="1"/>
    <col min="10750" max="10750" width="8.28125" style="145" customWidth="1"/>
    <col min="10751" max="10752" width="8.8515625" style="145" customWidth="1"/>
    <col min="10753" max="10753" width="10.7109375" style="145" customWidth="1"/>
    <col min="10754" max="10991" width="8.8515625" style="145" customWidth="1"/>
    <col min="10992" max="10993" width="5.421875" style="145" customWidth="1"/>
    <col min="10994" max="10994" width="1.421875" style="145" customWidth="1"/>
    <col min="10995" max="10995" width="6.421875" style="145" customWidth="1"/>
    <col min="10996" max="10996" width="21.421875" style="145" customWidth="1"/>
    <col min="10997" max="10997" width="8.8515625" style="145" customWidth="1"/>
    <col min="10998" max="10998" width="6.140625" style="145" customWidth="1"/>
    <col min="10999" max="10999" width="33.421875" style="145" customWidth="1"/>
    <col min="11000" max="11000" width="8.8515625" style="145" customWidth="1"/>
    <col min="11001" max="11001" width="10.28125" style="145" customWidth="1"/>
    <col min="11002" max="11002" width="10.7109375" style="145" customWidth="1"/>
    <col min="11003" max="11003" width="6.7109375" style="145" customWidth="1"/>
    <col min="11004" max="11005" width="8.8515625" style="145" customWidth="1"/>
    <col min="11006" max="11006" width="8.28125" style="145" customWidth="1"/>
    <col min="11007" max="11008" width="8.8515625" style="145" customWidth="1"/>
    <col min="11009" max="11009" width="10.7109375" style="145" customWidth="1"/>
    <col min="11010" max="11247" width="8.8515625" style="145" customWidth="1"/>
    <col min="11248" max="11249" width="5.421875" style="145" customWidth="1"/>
    <col min="11250" max="11250" width="1.421875" style="145" customWidth="1"/>
    <col min="11251" max="11251" width="6.421875" style="145" customWidth="1"/>
    <col min="11252" max="11252" width="21.421875" style="145" customWidth="1"/>
    <col min="11253" max="11253" width="8.8515625" style="145" customWidth="1"/>
    <col min="11254" max="11254" width="6.140625" style="145" customWidth="1"/>
    <col min="11255" max="11255" width="33.421875" style="145" customWidth="1"/>
    <col min="11256" max="11256" width="8.8515625" style="145" customWidth="1"/>
    <col min="11257" max="11257" width="10.28125" style="145" customWidth="1"/>
    <col min="11258" max="11258" width="10.7109375" style="145" customWidth="1"/>
    <col min="11259" max="11259" width="6.7109375" style="145" customWidth="1"/>
    <col min="11260" max="11261" width="8.8515625" style="145" customWidth="1"/>
    <col min="11262" max="11262" width="8.28125" style="145" customWidth="1"/>
    <col min="11263" max="11264" width="8.8515625" style="145" customWidth="1"/>
    <col min="11265" max="11265" width="10.7109375" style="145" customWidth="1"/>
    <col min="11266" max="11503" width="8.8515625" style="145" customWidth="1"/>
    <col min="11504" max="11505" width="5.421875" style="145" customWidth="1"/>
    <col min="11506" max="11506" width="1.421875" style="145" customWidth="1"/>
    <col min="11507" max="11507" width="6.421875" style="145" customWidth="1"/>
    <col min="11508" max="11508" width="21.421875" style="145" customWidth="1"/>
    <col min="11509" max="11509" width="8.8515625" style="145" customWidth="1"/>
    <col min="11510" max="11510" width="6.140625" style="145" customWidth="1"/>
    <col min="11511" max="11511" width="33.421875" style="145" customWidth="1"/>
    <col min="11512" max="11512" width="8.8515625" style="145" customWidth="1"/>
    <col min="11513" max="11513" width="10.28125" style="145" customWidth="1"/>
    <col min="11514" max="11514" width="10.7109375" style="145" customWidth="1"/>
    <col min="11515" max="11515" width="6.7109375" style="145" customWidth="1"/>
    <col min="11516" max="11517" width="8.8515625" style="145" customWidth="1"/>
    <col min="11518" max="11518" width="8.28125" style="145" customWidth="1"/>
    <col min="11519" max="11520" width="8.8515625" style="145" customWidth="1"/>
    <col min="11521" max="11521" width="10.7109375" style="145" customWidth="1"/>
    <col min="11522" max="11759" width="8.8515625" style="145" customWidth="1"/>
    <col min="11760" max="11761" width="5.421875" style="145" customWidth="1"/>
    <col min="11762" max="11762" width="1.421875" style="145" customWidth="1"/>
    <col min="11763" max="11763" width="6.421875" style="145" customWidth="1"/>
    <col min="11764" max="11764" width="21.421875" style="145" customWidth="1"/>
    <col min="11765" max="11765" width="8.8515625" style="145" customWidth="1"/>
    <col min="11766" max="11766" width="6.140625" style="145" customWidth="1"/>
    <col min="11767" max="11767" width="33.421875" style="145" customWidth="1"/>
    <col min="11768" max="11768" width="8.8515625" style="145" customWidth="1"/>
    <col min="11769" max="11769" width="10.28125" style="145" customWidth="1"/>
    <col min="11770" max="11770" width="10.7109375" style="145" customWidth="1"/>
    <col min="11771" max="11771" width="6.7109375" style="145" customWidth="1"/>
    <col min="11772" max="11773" width="8.8515625" style="145" customWidth="1"/>
    <col min="11774" max="11774" width="8.28125" style="145" customWidth="1"/>
    <col min="11775" max="11776" width="8.8515625" style="145" customWidth="1"/>
    <col min="11777" max="11777" width="10.7109375" style="145" customWidth="1"/>
    <col min="11778" max="12015" width="8.8515625" style="145" customWidth="1"/>
    <col min="12016" max="12017" width="5.421875" style="145" customWidth="1"/>
    <col min="12018" max="12018" width="1.421875" style="145" customWidth="1"/>
    <col min="12019" max="12019" width="6.421875" style="145" customWidth="1"/>
    <col min="12020" max="12020" width="21.421875" style="145" customWidth="1"/>
    <col min="12021" max="12021" width="8.8515625" style="145" customWidth="1"/>
    <col min="12022" max="12022" width="6.140625" style="145" customWidth="1"/>
    <col min="12023" max="12023" width="33.421875" style="145" customWidth="1"/>
    <col min="12024" max="12024" width="8.8515625" style="145" customWidth="1"/>
    <col min="12025" max="12025" width="10.28125" style="145" customWidth="1"/>
    <col min="12026" max="12026" width="10.7109375" style="145" customWidth="1"/>
    <col min="12027" max="12027" width="6.7109375" style="145" customWidth="1"/>
    <col min="12028" max="12029" width="8.8515625" style="145" customWidth="1"/>
    <col min="12030" max="12030" width="8.28125" style="145" customWidth="1"/>
    <col min="12031" max="12032" width="8.8515625" style="145" customWidth="1"/>
    <col min="12033" max="12033" width="10.7109375" style="145" customWidth="1"/>
    <col min="12034" max="12271" width="8.8515625" style="145" customWidth="1"/>
    <col min="12272" max="12273" width="5.421875" style="145" customWidth="1"/>
    <col min="12274" max="12274" width="1.421875" style="145" customWidth="1"/>
    <col min="12275" max="12275" width="6.421875" style="145" customWidth="1"/>
    <col min="12276" max="12276" width="21.421875" style="145" customWidth="1"/>
    <col min="12277" max="12277" width="8.8515625" style="145" customWidth="1"/>
    <col min="12278" max="12278" width="6.140625" style="145" customWidth="1"/>
    <col min="12279" max="12279" width="33.421875" style="145" customWidth="1"/>
    <col min="12280" max="12280" width="8.8515625" style="145" customWidth="1"/>
    <col min="12281" max="12281" width="10.28125" style="145" customWidth="1"/>
    <col min="12282" max="12282" width="10.7109375" style="145" customWidth="1"/>
    <col min="12283" max="12283" width="6.7109375" style="145" customWidth="1"/>
    <col min="12284" max="12285" width="8.8515625" style="145" customWidth="1"/>
    <col min="12286" max="12286" width="8.28125" style="145" customWidth="1"/>
    <col min="12287" max="12288" width="8.8515625" style="145" customWidth="1"/>
    <col min="12289" max="12289" width="10.7109375" style="145" customWidth="1"/>
    <col min="12290" max="12527" width="8.8515625" style="145" customWidth="1"/>
    <col min="12528" max="12529" width="5.421875" style="145" customWidth="1"/>
    <col min="12530" max="12530" width="1.421875" style="145" customWidth="1"/>
    <col min="12531" max="12531" width="6.421875" style="145" customWidth="1"/>
    <col min="12532" max="12532" width="21.421875" style="145" customWidth="1"/>
    <col min="12533" max="12533" width="8.8515625" style="145" customWidth="1"/>
    <col min="12534" max="12534" width="6.140625" style="145" customWidth="1"/>
    <col min="12535" max="12535" width="33.421875" style="145" customWidth="1"/>
    <col min="12536" max="12536" width="8.8515625" style="145" customWidth="1"/>
    <col min="12537" max="12537" width="10.28125" style="145" customWidth="1"/>
    <col min="12538" max="12538" width="10.7109375" style="145" customWidth="1"/>
    <col min="12539" max="12539" width="6.7109375" style="145" customWidth="1"/>
    <col min="12540" max="12541" width="8.8515625" style="145" customWidth="1"/>
    <col min="12542" max="12542" width="8.28125" style="145" customWidth="1"/>
    <col min="12543" max="12544" width="8.8515625" style="145" customWidth="1"/>
    <col min="12545" max="12545" width="10.7109375" style="145" customWidth="1"/>
    <col min="12546" max="12783" width="8.8515625" style="145" customWidth="1"/>
    <col min="12784" max="12785" width="5.421875" style="145" customWidth="1"/>
    <col min="12786" max="12786" width="1.421875" style="145" customWidth="1"/>
    <col min="12787" max="12787" width="6.421875" style="145" customWidth="1"/>
    <col min="12788" max="12788" width="21.421875" style="145" customWidth="1"/>
    <col min="12789" max="12789" width="8.8515625" style="145" customWidth="1"/>
    <col min="12790" max="12790" width="6.140625" style="145" customWidth="1"/>
    <col min="12791" max="12791" width="33.421875" style="145" customWidth="1"/>
    <col min="12792" max="12792" width="8.8515625" style="145" customWidth="1"/>
    <col min="12793" max="12793" width="10.28125" style="145" customWidth="1"/>
    <col min="12794" max="12794" width="10.7109375" style="145" customWidth="1"/>
    <col min="12795" max="12795" width="6.7109375" style="145" customWidth="1"/>
    <col min="12796" max="12797" width="8.8515625" style="145" customWidth="1"/>
    <col min="12798" max="12798" width="8.28125" style="145" customWidth="1"/>
    <col min="12799" max="12800" width="8.8515625" style="145" customWidth="1"/>
    <col min="12801" max="12801" width="10.7109375" style="145" customWidth="1"/>
    <col min="12802" max="13039" width="8.8515625" style="145" customWidth="1"/>
    <col min="13040" max="13041" width="5.421875" style="145" customWidth="1"/>
    <col min="13042" max="13042" width="1.421875" style="145" customWidth="1"/>
    <col min="13043" max="13043" width="6.421875" style="145" customWidth="1"/>
    <col min="13044" max="13044" width="21.421875" style="145" customWidth="1"/>
    <col min="13045" max="13045" width="8.8515625" style="145" customWidth="1"/>
    <col min="13046" max="13046" width="6.140625" style="145" customWidth="1"/>
    <col min="13047" max="13047" width="33.421875" style="145" customWidth="1"/>
    <col min="13048" max="13048" width="8.8515625" style="145" customWidth="1"/>
    <col min="13049" max="13049" width="10.28125" style="145" customWidth="1"/>
    <col min="13050" max="13050" width="10.7109375" style="145" customWidth="1"/>
    <col min="13051" max="13051" width="6.7109375" style="145" customWidth="1"/>
    <col min="13052" max="13053" width="8.8515625" style="145" customWidth="1"/>
    <col min="13054" max="13054" width="8.28125" style="145" customWidth="1"/>
    <col min="13055" max="13056" width="8.8515625" style="145" customWidth="1"/>
    <col min="13057" max="13057" width="10.7109375" style="145" customWidth="1"/>
    <col min="13058" max="13295" width="8.8515625" style="145" customWidth="1"/>
    <col min="13296" max="13297" width="5.421875" style="145" customWidth="1"/>
    <col min="13298" max="13298" width="1.421875" style="145" customWidth="1"/>
    <col min="13299" max="13299" width="6.421875" style="145" customWidth="1"/>
    <col min="13300" max="13300" width="21.421875" style="145" customWidth="1"/>
    <col min="13301" max="13301" width="8.8515625" style="145" customWidth="1"/>
    <col min="13302" max="13302" width="6.140625" style="145" customWidth="1"/>
    <col min="13303" max="13303" width="33.421875" style="145" customWidth="1"/>
    <col min="13304" max="13304" width="8.8515625" style="145" customWidth="1"/>
    <col min="13305" max="13305" width="10.28125" style="145" customWidth="1"/>
    <col min="13306" max="13306" width="10.7109375" style="145" customWidth="1"/>
    <col min="13307" max="13307" width="6.7109375" style="145" customWidth="1"/>
    <col min="13308" max="13309" width="8.8515625" style="145" customWidth="1"/>
    <col min="13310" max="13310" width="8.28125" style="145" customWidth="1"/>
    <col min="13311" max="13312" width="8.8515625" style="145" customWidth="1"/>
    <col min="13313" max="13313" width="10.7109375" style="145" customWidth="1"/>
    <col min="13314" max="13551" width="8.8515625" style="145" customWidth="1"/>
    <col min="13552" max="13553" width="5.421875" style="145" customWidth="1"/>
    <col min="13554" max="13554" width="1.421875" style="145" customWidth="1"/>
    <col min="13555" max="13555" width="6.421875" style="145" customWidth="1"/>
    <col min="13556" max="13556" width="21.421875" style="145" customWidth="1"/>
    <col min="13557" max="13557" width="8.8515625" style="145" customWidth="1"/>
    <col min="13558" max="13558" width="6.140625" style="145" customWidth="1"/>
    <col min="13559" max="13559" width="33.421875" style="145" customWidth="1"/>
    <col min="13560" max="13560" width="8.8515625" style="145" customWidth="1"/>
    <col min="13561" max="13561" width="10.28125" style="145" customWidth="1"/>
    <col min="13562" max="13562" width="10.7109375" style="145" customWidth="1"/>
    <col min="13563" max="13563" width="6.7109375" style="145" customWidth="1"/>
    <col min="13564" max="13565" width="8.8515625" style="145" customWidth="1"/>
    <col min="13566" max="13566" width="8.28125" style="145" customWidth="1"/>
    <col min="13567" max="13568" width="8.8515625" style="145" customWidth="1"/>
    <col min="13569" max="13569" width="10.7109375" style="145" customWidth="1"/>
    <col min="13570" max="13807" width="8.8515625" style="145" customWidth="1"/>
    <col min="13808" max="13809" width="5.421875" style="145" customWidth="1"/>
    <col min="13810" max="13810" width="1.421875" style="145" customWidth="1"/>
    <col min="13811" max="13811" width="6.421875" style="145" customWidth="1"/>
    <col min="13812" max="13812" width="21.421875" style="145" customWidth="1"/>
    <col min="13813" max="13813" width="8.8515625" style="145" customWidth="1"/>
    <col min="13814" max="13814" width="6.140625" style="145" customWidth="1"/>
    <col min="13815" max="13815" width="33.421875" style="145" customWidth="1"/>
    <col min="13816" max="13816" width="8.8515625" style="145" customWidth="1"/>
    <col min="13817" max="13817" width="10.28125" style="145" customWidth="1"/>
    <col min="13818" max="13818" width="10.7109375" style="145" customWidth="1"/>
    <col min="13819" max="13819" width="6.7109375" style="145" customWidth="1"/>
    <col min="13820" max="13821" width="8.8515625" style="145" customWidth="1"/>
    <col min="13822" max="13822" width="8.28125" style="145" customWidth="1"/>
    <col min="13823" max="13824" width="8.8515625" style="145" customWidth="1"/>
    <col min="13825" max="13825" width="10.7109375" style="145" customWidth="1"/>
    <col min="13826" max="14063" width="8.8515625" style="145" customWidth="1"/>
    <col min="14064" max="14065" width="5.421875" style="145" customWidth="1"/>
    <col min="14066" max="14066" width="1.421875" style="145" customWidth="1"/>
    <col min="14067" max="14067" width="6.421875" style="145" customWidth="1"/>
    <col min="14068" max="14068" width="21.421875" style="145" customWidth="1"/>
    <col min="14069" max="14069" width="8.8515625" style="145" customWidth="1"/>
    <col min="14070" max="14070" width="6.140625" style="145" customWidth="1"/>
    <col min="14071" max="14071" width="33.421875" style="145" customWidth="1"/>
    <col min="14072" max="14072" width="8.8515625" style="145" customWidth="1"/>
    <col min="14073" max="14073" width="10.28125" style="145" customWidth="1"/>
    <col min="14074" max="14074" width="10.7109375" style="145" customWidth="1"/>
    <col min="14075" max="14075" width="6.7109375" style="145" customWidth="1"/>
    <col min="14076" max="14077" width="8.8515625" style="145" customWidth="1"/>
    <col min="14078" max="14078" width="8.28125" style="145" customWidth="1"/>
    <col min="14079" max="14080" width="8.8515625" style="145" customWidth="1"/>
    <col min="14081" max="14081" width="10.7109375" style="145" customWidth="1"/>
    <col min="14082" max="14319" width="8.8515625" style="145" customWidth="1"/>
    <col min="14320" max="14321" width="5.421875" style="145" customWidth="1"/>
    <col min="14322" max="14322" width="1.421875" style="145" customWidth="1"/>
    <col min="14323" max="14323" width="6.421875" style="145" customWidth="1"/>
    <col min="14324" max="14324" width="21.421875" style="145" customWidth="1"/>
    <col min="14325" max="14325" width="8.8515625" style="145" customWidth="1"/>
    <col min="14326" max="14326" width="6.140625" style="145" customWidth="1"/>
    <col min="14327" max="14327" width="33.421875" style="145" customWidth="1"/>
    <col min="14328" max="14328" width="8.8515625" style="145" customWidth="1"/>
    <col min="14329" max="14329" width="10.28125" style="145" customWidth="1"/>
    <col min="14330" max="14330" width="10.7109375" style="145" customWidth="1"/>
    <col min="14331" max="14331" width="6.7109375" style="145" customWidth="1"/>
    <col min="14332" max="14333" width="8.8515625" style="145" customWidth="1"/>
    <col min="14334" max="14334" width="8.28125" style="145" customWidth="1"/>
    <col min="14335" max="14336" width="8.8515625" style="145" customWidth="1"/>
    <col min="14337" max="14337" width="10.7109375" style="145" customWidth="1"/>
    <col min="14338" max="14575" width="8.8515625" style="145" customWidth="1"/>
    <col min="14576" max="14577" width="5.421875" style="145" customWidth="1"/>
    <col min="14578" max="14578" width="1.421875" style="145" customWidth="1"/>
    <col min="14579" max="14579" width="6.421875" style="145" customWidth="1"/>
    <col min="14580" max="14580" width="21.421875" style="145" customWidth="1"/>
    <col min="14581" max="14581" width="8.8515625" style="145" customWidth="1"/>
    <col min="14582" max="14582" width="6.140625" style="145" customWidth="1"/>
    <col min="14583" max="14583" width="33.421875" style="145" customWidth="1"/>
    <col min="14584" max="14584" width="8.8515625" style="145" customWidth="1"/>
    <col min="14585" max="14585" width="10.28125" style="145" customWidth="1"/>
    <col min="14586" max="14586" width="10.7109375" style="145" customWidth="1"/>
    <col min="14587" max="14587" width="6.7109375" style="145" customWidth="1"/>
    <col min="14588" max="14589" width="8.8515625" style="145" customWidth="1"/>
    <col min="14590" max="14590" width="8.28125" style="145" customWidth="1"/>
    <col min="14591" max="14592" width="8.8515625" style="145" customWidth="1"/>
    <col min="14593" max="14593" width="10.7109375" style="145" customWidth="1"/>
    <col min="14594" max="14831" width="8.8515625" style="145" customWidth="1"/>
    <col min="14832" max="14833" width="5.421875" style="145" customWidth="1"/>
    <col min="14834" max="14834" width="1.421875" style="145" customWidth="1"/>
    <col min="14835" max="14835" width="6.421875" style="145" customWidth="1"/>
    <col min="14836" max="14836" width="21.421875" style="145" customWidth="1"/>
    <col min="14837" max="14837" width="8.8515625" style="145" customWidth="1"/>
    <col min="14838" max="14838" width="6.140625" style="145" customWidth="1"/>
    <col min="14839" max="14839" width="33.421875" style="145" customWidth="1"/>
    <col min="14840" max="14840" width="8.8515625" style="145" customWidth="1"/>
    <col min="14841" max="14841" width="10.28125" style="145" customWidth="1"/>
    <col min="14842" max="14842" width="10.7109375" style="145" customWidth="1"/>
    <col min="14843" max="14843" width="6.7109375" style="145" customWidth="1"/>
    <col min="14844" max="14845" width="8.8515625" style="145" customWidth="1"/>
    <col min="14846" max="14846" width="8.28125" style="145" customWidth="1"/>
    <col min="14847" max="14848" width="8.8515625" style="145" customWidth="1"/>
    <col min="14849" max="14849" width="10.7109375" style="145" customWidth="1"/>
    <col min="14850" max="15087" width="8.8515625" style="145" customWidth="1"/>
    <col min="15088" max="15089" width="5.421875" style="145" customWidth="1"/>
    <col min="15090" max="15090" width="1.421875" style="145" customWidth="1"/>
    <col min="15091" max="15091" width="6.421875" style="145" customWidth="1"/>
    <col min="15092" max="15092" width="21.421875" style="145" customWidth="1"/>
    <col min="15093" max="15093" width="8.8515625" style="145" customWidth="1"/>
    <col min="15094" max="15094" width="6.140625" style="145" customWidth="1"/>
    <col min="15095" max="15095" width="33.421875" style="145" customWidth="1"/>
    <col min="15096" max="15096" width="8.8515625" style="145" customWidth="1"/>
    <col min="15097" max="15097" width="10.28125" style="145" customWidth="1"/>
    <col min="15098" max="15098" width="10.7109375" style="145" customWidth="1"/>
    <col min="15099" max="15099" width="6.7109375" style="145" customWidth="1"/>
    <col min="15100" max="15101" width="8.8515625" style="145" customWidth="1"/>
    <col min="15102" max="15102" width="8.28125" style="145" customWidth="1"/>
    <col min="15103" max="15104" width="8.8515625" style="145" customWidth="1"/>
    <col min="15105" max="15105" width="10.7109375" style="145" customWidth="1"/>
    <col min="15106" max="15343" width="8.8515625" style="145" customWidth="1"/>
    <col min="15344" max="15345" width="5.421875" style="145" customWidth="1"/>
    <col min="15346" max="15346" width="1.421875" style="145" customWidth="1"/>
    <col min="15347" max="15347" width="6.421875" style="145" customWidth="1"/>
    <col min="15348" max="15348" width="21.421875" style="145" customWidth="1"/>
    <col min="15349" max="15349" width="8.8515625" style="145" customWidth="1"/>
    <col min="15350" max="15350" width="6.140625" style="145" customWidth="1"/>
    <col min="15351" max="15351" width="33.421875" style="145" customWidth="1"/>
    <col min="15352" max="15352" width="8.8515625" style="145" customWidth="1"/>
    <col min="15353" max="15353" width="10.28125" style="145" customWidth="1"/>
    <col min="15354" max="15354" width="10.7109375" style="145" customWidth="1"/>
    <col min="15355" max="15355" width="6.7109375" style="145" customWidth="1"/>
    <col min="15356" max="15357" width="8.8515625" style="145" customWidth="1"/>
    <col min="15358" max="15358" width="8.28125" style="145" customWidth="1"/>
    <col min="15359" max="15360" width="8.8515625" style="145" customWidth="1"/>
    <col min="15361" max="15361" width="10.7109375" style="145" customWidth="1"/>
    <col min="15362" max="15599" width="8.8515625" style="145" customWidth="1"/>
    <col min="15600" max="15601" width="5.421875" style="145" customWidth="1"/>
    <col min="15602" max="15602" width="1.421875" style="145" customWidth="1"/>
    <col min="15603" max="15603" width="6.421875" style="145" customWidth="1"/>
    <col min="15604" max="15604" width="21.421875" style="145" customWidth="1"/>
    <col min="15605" max="15605" width="8.8515625" style="145" customWidth="1"/>
    <col min="15606" max="15606" width="6.140625" style="145" customWidth="1"/>
    <col min="15607" max="15607" width="33.421875" style="145" customWidth="1"/>
    <col min="15608" max="15608" width="8.8515625" style="145" customWidth="1"/>
    <col min="15609" max="15609" width="10.28125" style="145" customWidth="1"/>
    <col min="15610" max="15610" width="10.7109375" style="145" customWidth="1"/>
    <col min="15611" max="15611" width="6.7109375" style="145" customWidth="1"/>
    <col min="15612" max="15613" width="8.8515625" style="145" customWidth="1"/>
    <col min="15614" max="15614" width="8.28125" style="145" customWidth="1"/>
    <col min="15615" max="15616" width="8.8515625" style="145" customWidth="1"/>
    <col min="15617" max="15617" width="10.7109375" style="145" customWidth="1"/>
    <col min="15618" max="15855" width="8.8515625" style="145" customWidth="1"/>
    <col min="15856" max="15857" width="5.421875" style="145" customWidth="1"/>
    <col min="15858" max="15858" width="1.421875" style="145" customWidth="1"/>
    <col min="15859" max="15859" width="6.421875" style="145" customWidth="1"/>
    <col min="15860" max="15860" width="21.421875" style="145" customWidth="1"/>
    <col min="15861" max="15861" width="8.8515625" style="145" customWidth="1"/>
    <col min="15862" max="15862" width="6.140625" style="145" customWidth="1"/>
    <col min="15863" max="15863" width="33.421875" style="145" customWidth="1"/>
    <col min="15864" max="15864" width="8.8515625" style="145" customWidth="1"/>
    <col min="15865" max="15865" width="10.28125" style="145" customWidth="1"/>
    <col min="15866" max="15866" width="10.7109375" style="145" customWidth="1"/>
    <col min="15867" max="15867" width="6.7109375" style="145" customWidth="1"/>
    <col min="15868" max="15869" width="8.8515625" style="145" customWidth="1"/>
    <col min="15870" max="15870" width="8.28125" style="145" customWidth="1"/>
    <col min="15871" max="15872" width="8.8515625" style="145" customWidth="1"/>
    <col min="15873" max="15873" width="10.7109375" style="145" customWidth="1"/>
    <col min="15874" max="16111" width="8.8515625" style="145" customWidth="1"/>
    <col min="16112" max="16113" width="5.421875" style="145" customWidth="1"/>
    <col min="16114" max="16114" width="1.421875" style="145" customWidth="1"/>
    <col min="16115" max="16115" width="6.421875" style="145" customWidth="1"/>
    <col min="16116" max="16116" width="21.421875" style="145" customWidth="1"/>
    <col min="16117" max="16117" width="8.8515625" style="145" customWidth="1"/>
    <col min="16118" max="16118" width="6.140625" style="145" customWidth="1"/>
    <col min="16119" max="16119" width="33.421875" style="145" customWidth="1"/>
    <col min="16120" max="16120" width="8.8515625" style="145" customWidth="1"/>
    <col min="16121" max="16121" width="10.28125" style="145" customWidth="1"/>
    <col min="16122" max="16122" width="10.7109375" style="145" customWidth="1"/>
    <col min="16123" max="16123" width="6.7109375" style="145" customWidth="1"/>
    <col min="16124" max="16125" width="8.8515625" style="145" customWidth="1"/>
    <col min="16126" max="16126" width="8.28125" style="145" customWidth="1"/>
    <col min="16127" max="16128" width="8.8515625" style="145" customWidth="1"/>
    <col min="16129" max="16129" width="10.7109375" style="145" customWidth="1"/>
    <col min="16130" max="16384" width="8.8515625" style="145" customWidth="1"/>
  </cols>
  <sheetData>
    <row r="1" ht="11.25" customHeight="1">
      <c r="A1" s="144"/>
    </row>
    <row r="2" spans="1:16" ht="11.25" customHeight="1">
      <c r="A2" s="144"/>
      <c r="N2" s="145"/>
      <c r="P2" s="146"/>
    </row>
    <row r="3" spans="1:17" ht="11.25" customHeight="1">
      <c r="A3" s="144"/>
      <c r="C3" s="129" t="s">
        <v>1786</v>
      </c>
      <c r="E3" s="201"/>
      <c r="N3" s="145"/>
      <c r="O3" s="145"/>
      <c r="P3" s="146"/>
      <c r="Q3" s="146"/>
    </row>
    <row r="4" spans="1:30" ht="11.25" customHeight="1">
      <c r="A4" s="144"/>
      <c r="C4" s="129" t="s">
        <v>1787</v>
      </c>
      <c r="D4" s="145" t="s">
        <v>1926</v>
      </c>
      <c r="E4" s="202"/>
      <c r="F4" s="202"/>
      <c r="G4" s="202"/>
      <c r="H4" s="202"/>
      <c r="I4" s="202"/>
      <c r="J4" s="202"/>
      <c r="K4" s="202"/>
      <c r="L4" s="202"/>
      <c r="M4" s="202"/>
      <c r="N4" s="202"/>
      <c r="O4" s="203"/>
      <c r="P4" s="203"/>
      <c r="Q4" s="202"/>
      <c r="R4" s="202"/>
      <c r="S4" s="202"/>
      <c r="T4" s="202"/>
      <c r="U4" s="202"/>
      <c r="V4" s="202"/>
      <c r="W4" s="202"/>
      <c r="X4" s="202"/>
      <c r="Y4" s="202"/>
      <c r="Z4" s="202"/>
      <c r="AA4" s="202"/>
      <c r="AB4" s="202"/>
      <c r="AC4" s="202"/>
      <c r="AD4" s="202"/>
    </row>
    <row r="5" spans="1:3" ht="11.25" customHeight="1">
      <c r="A5" s="144"/>
      <c r="C5" s="128"/>
    </row>
    <row r="6" ht="15" customHeight="1">
      <c r="C6" s="121" t="s">
        <v>2017</v>
      </c>
    </row>
    <row r="7" ht="15" customHeight="1">
      <c r="C7" s="127" t="s">
        <v>2012</v>
      </c>
    </row>
    <row r="8" spans="1:27" ht="12" customHeight="1">
      <c r="A8" s="165"/>
      <c r="D8" s="166"/>
      <c r="E8" s="166"/>
      <c r="F8" s="166"/>
      <c r="G8" s="166"/>
      <c r="H8" s="166"/>
      <c r="I8" s="166"/>
      <c r="J8" s="166"/>
      <c r="K8" s="166"/>
      <c r="L8" s="166"/>
      <c r="M8" s="166"/>
      <c r="N8" s="166"/>
      <c r="O8" s="166"/>
      <c r="P8" s="166"/>
      <c r="Q8" s="166"/>
      <c r="R8" s="166"/>
      <c r="S8" s="166"/>
      <c r="T8" s="166"/>
      <c r="U8" s="166"/>
      <c r="V8" s="166"/>
      <c r="W8" s="166"/>
      <c r="X8" s="166"/>
      <c r="Y8" s="166"/>
      <c r="Z8" s="166"/>
      <c r="AA8" s="166"/>
    </row>
    <row r="9" spans="4:27" ht="12" customHeight="1">
      <c r="D9" s="166"/>
      <c r="E9" s="166"/>
      <c r="F9" s="166"/>
      <c r="G9" s="166"/>
      <c r="H9" s="166"/>
      <c r="I9" s="166"/>
      <c r="J9" s="166"/>
      <c r="K9" s="166"/>
      <c r="L9" s="166"/>
      <c r="M9" s="166"/>
      <c r="N9" s="166"/>
      <c r="O9" s="166"/>
      <c r="P9" s="166"/>
      <c r="Q9" s="166"/>
      <c r="R9" s="166"/>
      <c r="S9" s="166"/>
      <c r="T9" s="166"/>
      <c r="U9" s="166"/>
      <c r="V9" s="166"/>
      <c r="W9" s="166"/>
      <c r="X9" s="166"/>
      <c r="Y9" s="166"/>
      <c r="Z9" s="166"/>
      <c r="AA9" s="166"/>
    </row>
    <row r="10" spans="1:26" ht="24" customHeight="1">
      <c r="A10" s="165"/>
      <c r="C10" s="167"/>
      <c r="D10" s="169" t="s">
        <v>1422</v>
      </c>
      <c r="E10" s="170" t="s">
        <v>1735</v>
      </c>
      <c r="F10" s="168" t="s">
        <v>1727</v>
      </c>
      <c r="G10" s="168" t="s">
        <v>1728</v>
      </c>
      <c r="H10" s="168" t="s">
        <v>1723</v>
      </c>
      <c r="I10" s="170" t="s">
        <v>1736</v>
      </c>
      <c r="J10" s="168" t="s">
        <v>1419</v>
      </c>
      <c r="K10" s="170" t="s">
        <v>1738</v>
      </c>
      <c r="L10" s="168" t="s">
        <v>1731</v>
      </c>
      <c r="M10" s="168" t="s">
        <v>1420</v>
      </c>
      <c r="N10" s="168" t="s">
        <v>1421</v>
      </c>
      <c r="O10" s="169" t="s">
        <v>1732</v>
      </c>
      <c r="P10" s="168" t="s">
        <v>1722</v>
      </c>
      <c r="Q10" s="168" t="s">
        <v>1778</v>
      </c>
      <c r="R10" s="168" t="s">
        <v>1730</v>
      </c>
      <c r="S10" s="169" t="s">
        <v>1734</v>
      </c>
      <c r="T10" s="169" t="s">
        <v>1733</v>
      </c>
      <c r="U10" s="168" t="s">
        <v>1726</v>
      </c>
      <c r="V10" s="170" t="s">
        <v>1740</v>
      </c>
      <c r="W10" s="168" t="s">
        <v>1725</v>
      </c>
      <c r="X10" s="168" t="s">
        <v>1729</v>
      </c>
      <c r="Y10" s="170" t="s">
        <v>1921</v>
      </c>
      <c r="Z10" s="171" t="s">
        <v>1640</v>
      </c>
    </row>
    <row r="11" spans="1:49" s="147" customFormat="1" ht="12" customHeight="1">
      <c r="A11" s="165"/>
      <c r="C11" s="173" t="s">
        <v>1922</v>
      </c>
      <c r="D11" s="180">
        <v>0</v>
      </c>
      <c r="E11" s="180">
        <v>0</v>
      </c>
      <c r="F11" s="180">
        <v>0</v>
      </c>
      <c r="G11" s="180">
        <v>0</v>
      </c>
      <c r="H11" s="180">
        <v>0</v>
      </c>
      <c r="I11" s="180">
        <v>0</v>
      </c>
      <c r="J11" s="180">
        <v>0</v>
      </c>
      <c r="K11" s="180">
        <v>0</v>
      </c>
      <c r="L11" s="180">
        <v>0</v>
      </c>
      <c r="M11" s="180">
        <v>0</v>
      </c>
      <c r="N11" s="180">
        <v>0</v>
      </c>
      <c r="O11" s="180">
        <v>0</v>
      </c>
      <c r="P11" s="180">
        <v>0</v>
      </c>
      <c r="Q11" s="180">
        <v>0</v>
      </c>
      <c r="R11" s="180">
        <v>0</v>
      </c>
      <c r="S11" s="180">
        <v>0</v>
      </c>
      <c r="T11" s="180">
        <v>0</v>
      </c>
      <c r="U11" s="180">
        <v>0</v>
      </c>
      <c r="V11" s="180">
        <v>0</v>
      </c>
      <c r="W11" s="180">
        <v>0</v>
      </c>
      <c r="X11" s="180">
        <v>0</v>
      </c>
      <c r="Y11" s="180">
        <v>0</v>
      </c>
      <c r="Z11" s="180">
        <v>0</v>
      </c>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row>
    <row r="12" spans="1:49" s="147" customFormat="1" ht="12" customHeight="1">
      <c r="A12" s="174"/>
      <c r="C12" s="173" t="s">
        <v>1923</v>
      </c>
      <c r="D12" s="180">
        <v>2.7</v>
      </c>
      <c r="E12" s="180">
        <v>2.2</v>
      </c>
      <c r="F12" s="180">
        <v>2.5</v>
      </c>
      <c r="G12" s="180">
        <v>2.4</v>
      </c>
      <c r="H12" s="180">
        <v>2.1</v>
      </c>
      <c r="I12" s="180">
        <v>2.4</v>
      </c>
      <c r="J12" s="180">
        <v>2.5</v>
      </c>
      <c r="K12" s="180">
        <v>2.1</v>
      </c>
      <c r="L12" s="180">
        <v>1.8</v>
      </c>
      <c r="M12" s="180">
        <v>2.3</v>
      </c>
      <c r="N12" s="180">
        <v>1.9</v>
      </c>
      <c r="O12" s="180">
        <v>2.1</v>
      </c>
      <c r="P12" s="180">
        <v>2</v>
      </c>
      <c r="Q12" s="180">
        <v>2.1</v>
      </c>
      <c r="R12" s="180">
        <v>1.9</v>
      </c>
      <c r="S12" s="180">
        <v>2</v>
      </c>
      <c r="T12" s="180">
        <v>1.7</v>
      </c>
      <c r="U12" s="180">
        <v>2.1</v>
      </c>
      <c r="V12" s="180">
        <v>1.8</v>
      </c>
      <c r="W12" s="180">
        <v>1.6</v>
      </c>
      <c r="X12" s="180">
        <v>2.2</v>
      </c>
      <c r="Y12" s="180">
        <v>2.2</v>
      </c>
      <c r="Z12" s="180">
        <v>1.9</v>
      </c>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row>
    <row r="13" spans="1:49" s="147" customFormat="1" ht="12" customHeight="1">
      <c r="A13" s="174"/>
      <c r="C13" s="173" t="s">
        <v>1924</v>
      </c>
      <c r="D13" s="180">
        <v>0.19999999999999973</v>
      </c>
      <c r="E13" s="180">
        <v>0.6999999999999997</v>
      </c>
      <c r="F13" s="180">
        <v>0.20000000000000018</v>
      </c>
      <c r="G13" s="180">
        <v>0.30000000000000027</v>
      </c>
      <c r="H13" s="180">
        <v>0.6999999999999997</v>
      </c>
      <c r="I13" s="180">
        <v>0.7000000000000002</v>
      </c>
      <c r="J13" s="180">
        <v>0</v>
      </c>
      <c r="K13" s="180">
        <v>0.3999999999999999</v>
      </c>
      <c r="L13" s="180">
        <v>1.0999999999999999</v>
      </c>
      <c r="M13" s="180">
        <v>0.10000000000000009</v>
      </c>
      <c r="N13" s="180">
        <v>0.5</v>
      </c>
      <c r="O13" s="180">
        <v>0.2999999999999998</v>
      </c>
      <c r="P13" s="180">
        <v>0.2999999999999998</v>
      </c>
      <c r="Q13" s="180">
        <v>0.19999999999999973</v>
      </c>
      <c r="R13" s="180">
        <v>1.1</v>
      </c>
      <c r="S13" s="180">
        <v>0.2999999999999998</v>
      </c>
      <c r="T13" s="180">
        <v>0.8</v>
      </c>
      <c r="U13" s="180">
        <v>0.10000000000000009</v>
      </c>
      <c r="V13" s="180">
        <v>0.40000000000000013</v>
      </c>
      <c r="W13" s="180">
        <v>0.6999999999999997</v>
      </c>
      <c r="X13" s="180">
        <v>1.1999999999999997</v>
      </c>
      <c r="Y13" s="180">
        <v>0.5</v>
      </c>
      <c r="Z13" s="180">
        <v>0.30000000000000027</v>
      </c>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row>
    <row r="14" spans="3:49" ht="12" customHeight="1">
      <c r="C14" s="148" t="s">
        <v>1721</v>
      </c>
      <c r="D14" s="180">
        <v>2.9</v>
      </c>
      <c r="E14" s="180">
        <v>2.8</v>
      </c>
      <c r="F14" s="180">
        <v>2.7</v>
      </c>
      <c r="G14" s="180">
        <v>2.7</v>
      </c>
      <c r="H14" s="180">
        <v>2.6</v>
      </c>
      <c r="I14" s="180">
        <v>2.6</v>
      </c>
      <c r="J14" s="180">
        <v>2.5</v>
      </c>
      <c r="K14" s="180">
        <v>2.5</v>
      </c>
      <c r="L14" s="180">
        <v>2.4</v>
      </c>
      <c r="M14" s="180">
        <v>2.4</v>
      </c>
      <c r="N14" s="180">
        <v>2.4</v>
      </c>
      <c r="O14" s="180">
        <v>2.4</v>
      </c>
      <c r="P14" s="180">
        <v>2.3</v>
      </c>
      <c r="Q14" s="180">
        <v>2.3</v>
      </c>
      <c r="R14" s="180">
        <v>2.3</v>
      </c>
      <c r="S14" s="180">
        <v>2.3</v>
      </c>
      <c r="T14" s="180">
        <v>2.2</v>
      </c>
      <c r="U14" s="180">
        <v>2.1</v>
      </c>
      <c r="V14" s="180">
        <v>2.1</v>
      </c>
      <c r="W14" s="180">
        <v>2</v>
      </c>
      <c r="X14" s="180"/>
      <c r="Y14" s="180"/>
      <c r="Z14" s="180">
        <v>2.2</v>
      </c>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row>
    <row r="15" spans="3:49" ht="12" customHeight="1">
      <c r="C15" s="152" t="s">
        <v>1779</v>
      </c>
      <c r="D15" s="180">
        <v>2.7</v>
      </c>
      <c r="E15" s="180">
        <v>2.2</v>
      </c>
      <c r="F15" s="180">
        <v>2.7</v>
      </c>
      <c r="G15" s="180">
        <v>2.5</v>
      </c>
      <c r="H15" s="180">
        <v>2.7</v>
      </c>
      <c r="I15" s="180">
        <v>2.4</v>
      </c>
      <c r="J15" s="180"/>
      <c r="K15" s="180">
        <v>2.3</v>
      </c>
      <c r="L15" s="180">
        <v>1.9</v>
      </c>
      <c r="M15" s="180">
        <v>2.3</v>
      </c>
      <c r="N15" s="180">
        <v>1.9</v>
      </c>
      <c r="O15" s="180">
        <v>2.1</v>
      </c>
      <c r="P15" s="180">
        <v>2</v>
      </c>
      <c r="Q15" s="180">
        <v>2.1</v>
      </c>
      <c r="R15" s="180">
        <v>1.9</v>
      </c>
      <c r="S15" s="180">
        <v>2</v>
      </c>
      <c r="T15" s="180">
        <v>1.9</v>
      </c>
      <c r="U15" s="180">
        <v>2.2</v>
      </c>
      <c r="V15" s="180">
        <v>2</v>
      </c>
      <c r="W15" s="180">
        <v>1.7</v>
      </c>
      <c r="X15" s="180">
        <v>2.6</v>
      </c>
      <c r="Y15" s="180"/>
      <c r="Z15" s="180">
        <v>1.9</v>
      </c>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row>
    <row r="16" spans="3:49" ht="12" customHeight="1">
      <c r="C16" s="152" t="s">
        <v>1925</v>
      </c>
      <c r="D16" s="180"/>
      <c r="E16" s="180">
        <v>2.2</v>
      </c>
      <c r="F16" s="180">
        <v>2.5</v>
      </c>
      <c r="G16" s="180">
        <v>2.4</v>
      </c>
      <c r="H16" s="180">
        <v>2.4</v>
      </c>
      <c r="I16" s="180">
        <v>2.6</v>
      </c>
      <c r="J16" s="180"/>
      <c r="K16" s="180">
        <v>2.1</v>
      </c>
      <c r="L16" s="180">
        <v>2</v>
      </c>
      <c r="M16" s="180">
        <v>2.3</v>
      </c>
      <c r="N16" s="180"/>
      <c r="O16" s="180">
        <v>2.2</v>
      </c>
      <c r="P16" s="180">
        <v>2.1</v>
      </c>
      <c r="Q16" s="180">
        <v>2.2</v>
      </c>
      <c r="R16" s="180">
        <v>2.2</v>
      </c>
      <c r="S16" s="180"/>
      <c r="T16" s="180">
        <v>2</v>
      </c>
      <c r="U16" s="180">
        <v>2.1</v>
      </c>
      <c r="V16" s="180">
        <v>1.9</v>
      </c>
      <c r="W16" s="180">
        <v>1.8</v>
      </c>
      <c r="X16" s="180">
        <v>2.5</v>
      </c>
      <c r="Y16" s="180">
        <v>2.5</v>
      </c>
      <c r="Z16" s="180">
        <v>2.1</v>
      </c>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row>
    <row r="17" spans="1:49" ht="12" customHeight="1">
      <c r="A17" s="149"/>
      <c r="B17" s="149"/>
      <c r="C17" s="175">
        <v>1</v>
      </c>
      <c r="D17" s="180"/>
      <c r="E17" s="180">
        <v>2.3</v>
      </c>
      <c r="F17" s="180">
        <v>2.5</v>
      </c>
      <c r="G17" s="180">
        <v>2.7</v>
      </c>
      <c r="H17" s="180">
        <v>2.5</v>
      </c>
      <c r="I17" s="180">
        <v>2.8</v>
      </c>
      <c r="J17" s="180"/>
      <c r="K17" s="180"/>
      <c r="L17" s="180">
        <v>2.8</v>
      </c>
      <c r="M17" s="180">
        <v>2.3</v>
      </c>
      <c r="N17" s="180"/>
      <c r="O17" s="180">
        <v>2.4</v>
      </c>
      <c r="P17" s="180">
        <v>2.1</v>
      </c>
      <c r="Q17" s="180">
        <v>2.2</v>
      </c>
      <c r="R17" s="180">
        <v>2</v>
      </c>
      <c r="S17" s="180"/>
      <c r="T17" s="180">
        <v>1.9</v>
      </c>
      <c r="U17" s="180">
        <v>2.1</v>
      </c>
      <c r="V17" s="180">
        <v>1.8</v>
      </c>
      <c r="W17" s="180">
        <v>1.8</v>
      </c>
      <c r="X17" s="180">
        <v>2.6</v>
      </c>
      <c r="Y17" s="180">
        <v>2.3</v>
      </c>
      <c r="Z17" s="180">
        <v>2.1</v>
      </c>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row>
    <row r="18" spans="1:49" ht="12" customHeight="1">
      <c r="A18" s="149"/>
      <c r="B18" s="149"/>
      <c r="C18" s="175">
        <v>2</v>
      </c>
      <c r="D18" s="180"/>
      <c r="E18" s="180">
        <v>2.3</v>
      </c>
      <c r="F18" s="180">
        <v>2.6</v>
      </c>
      <c r="G18" s="180">
        <v>2.6</v>
      </c>
      <c r="H18" s="180">
        <v>2.8</v>
      </c>
      <c r="I18" s="180">
        <v>2.8</v>
      </c>
      <c r="J18" s="180"/>
      <c r="K18" s="180"/>
      <c r="L18" s="180">
        <v>1.9</v>
      </c>
      <c r="M18" s="180">
        <v>2.4</v>
      </c>
      <c r="N18" s="180"/>
      <c r="O18" s="180">
        <v>2.2</v>
      </c>
      <c r="P18" s="180">
        <v>2.1</v>
      </c>
      <c r="Q18" s="180">
        <v>2.1</v>
      </c>
      <c r="R18" s="180">
        <v>2.1</v>
      </c>
      <c r="S18" s="180"/>
      <c r="T18" s="180">
        <v>2</v>
      </c>
      <c r="U18" s="180"/>
      <c r="V18" s="180">
        <v>2</v>
      </c>
      <c r="W18" s="180">
        <v>1.8</v>
      </c>
      <c r="X18" s="180">
        <v>2.7</v>
      </c>
      <c r="Y18" s="180">
        <v>2.6</v>
      </c>
      <c r="Z18" s="180">
        <v>2.2</v>
      </c>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row>
    <row r="19" spans="1:49" ht="12" customHeight="1">
      <c r="A19" s="149"/>
      <c r="B19" s="149"/>
      <c r="C19" s="175">
        <v>3</v>
      </c>
      <c r="D19" s="180"/>
      <c r="E19" s="180">
        <v>2.4</v>
      </c>
      <c r="F19" s="180">
        <v>2.5</v>
      </c>
      <c r="G19" s="180">
        <v>2.7</v>
      </c>
      <c r="H19" s="180">
        <v>2.4</v>
      </c>
      <c r="I19" s="180">
        <v>2.4</v>
      </c>
      <c r="J19" s="180"/>
      <c r="K19" s="180"/>
      <c r="L19" s="180">
        <v>2.4</v>
      </c>
      <c r="M19" s="180">
        <v>2.3</v>
      </c>
      <c r="N19" s="180"/>
      <c r="O19" s="180">
        <v>2.2</v>
      </c>
      <c r="P19" s="180">
        <v>2</v>
      </c>
      <c r="Q19" s="180">
        <v>2.2</v>
      </c>
      <c r="R19" s="180">
        <v>2</v>
      </c>
      <c r="S19" s="180"/>
      <c r="T19" s="180">
        <v>2</v>
      </c>
      <c r="U19" s="180"/>
      <c r="V19" s="180">
        <v>2.2</v>
      </c>
      <c r="W19" s="180">
        <v>1.8</v>
      </c>
      <c r="X19" s="180">
        <v>2.6</v>
      </c>
      <c r="Y19" s="180">
        <v>2.3</v>
      </c>
      <c r="Z19" s="180">
        <v>2.2</v>
      </c>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row>
    <row r="20" spans="1:49" ht="12" customHeight="1">
      <c r="A20" s="149"/>
      <c r="B20" s="149"/>
      <c r="C20" s="175">
        <v>4</v>
      </c>
      <c r="D20" s="180"/>
      <c r="E20" s="180">
        <v>2.4</v>
      </c>
      <c r="F20" s="180"/>
      <c r="G20" s="180">
        <v>2.5</v>
      </c>
      <c r="H20" s="180">
        <v>2.3</v>
      </c>
      <c r="I20" s="180">
        <v>2.5</v>
      </c>
      <c r="J20" s="180"/>
      <c r="K20" s="180"/>
      <c r="L20" s="180">
        <v>1.9</v>
      </c>
      <c r="M20" s="180">
        <v>2.3</v>
      </c>
      <c r="N20" s="180"/>
      <c r="O20" s="180">
        <v>2.3</v>
      </c>
      <c r="P20" s="180">
        <v>2.2</v>
      </c>
      <c r="Q20" s="180">
        <v>2.2</v>
      </c>
      <c r="R20" s="180">
        <v>2.1</v>
      </c>
      <c r="S20" s="180"/>
      <c r="T20" s="180">
        <v>1.7</v>
      </c>
      <c r="U20" s="180"/>
      <c r="V20" s="180">
        <v>2.1</v>
      </c>
      <c r="W20" s="180">
        <v>1.9</v>
      </c>
      <c r="X20" s="180">
        <v>2.8</v>
      </c>
      <c r="Y20" s="180">
        <v>2.4</v>
      </c>
      <c r="Z20" s="180">
        <v>2.2</v>
      </c>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row>
    <row r="21" spans="1:49" ht="12" customHeight="1">
      <c r="A21" s="150"/>
      <c r="B21" s="149"/>
      <c r="C21" s="175">
        <v>5</v>
      </c>
      <c r="D21" s="180"/>
      <c r="E21" s="180">
        <v>2.4</v>
      </c>
      <c r="F21" s="180"/>
      <c r="G21" s="180">
        <v>2.5</v>
      </c>
      <c r="H21" s="180">
        <v>2.4</v>
      </c>
      <c r="I21" s="180">
        <v>3</v>
      </c>
      <c r="J21" s="180"/>
      <c r="K21" s="180"/>
      <c r="L21" s="180">
        <v>1.9</v>
      </c>
      <c r="M21" s="180"/>
      <c r="N21" s="180"/>
      <c r="O21" s="180">
        <v>2.3</v>
      </c>
      <c r="P21" s="180">
        <v>2.2</v>
      </c>
      <c r="Q21" s="180">
        <v>2.2</v>
      </c>
      <c r="R21" s="180">
        <v>2.3</v>
      </c>
      <c r="S21" s="180"/>
      <c r="T21" s="180">
        <v>2</v>
      </c>
      <c r="U21" s="180"/>
      <c r="V21" s="180">
        <v>1.9</v>
      </c>
      <c r="W21" s="180">
        <v>1.9</v>
      </c>
      <c r="X21" s="180">
        <v>3</v>
      </c>
      <c r="Y21" s="180">
        <v>2.3</v>
      </c>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row>
    <row r="22" spans="1:49" ht="12" customHeight="1">
      <c r="A22" s="150"/>
      <c r="B22" s="149"/>
      <c r="C22" s="175">
        <v>6</v>
      </c>
      <c r="D22" s="180"/>
      <c r="E22" s="180">
        <v>2.5</v>
      </c>
      <c r="F22" s="180"/>
      <c r="G22" s="180">
        <v>2.5</v>
      </c>
      <c r="H22" s="180">
        <v>2.4</v>
      </c>
      <c r="I22" s="180">
        <v>2.5</v>
      </c>
      <c r="J22" s="180"/>
      <c r="K22" s="180"/>
      <c r="L22" s="180">
        <v>2.3</v>
      </c>
      <c r="M22" s="180"/>
      <c r="N22" s="180"/>
      <c r="O22" s="180">
        <v>2.3</v>
      </c>
      <c r="P22" s="180"/>
      <c r="Q22" s="180">
        <v>2.1</v>
      </c>
      <c r="R22" s="180">
        <v>2.1</v>
      </c>
      <c r="S22" s="180"/>
      <c r="T22" s="180">
        <v>2</v>
      </c>
      <c r="U22" s="180"/>
      <c r="V22" s="180">
        <v>2</v>
      </c>
      <c r="W22" s="180">
        <v>1.7</v>
      </c>
      <c r="X22" s="180">
        <v>2.9</v>
      </c>
      <c r="Y22" s="180">
        <v>2.3</v>
      </c>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row>
    <row r="23" spans="1:49" ht="12" customHeight="1">
      <c r="A23" s="150"/>
      <c r="B23" s="149"/>
      <c r="C23" s="175">
        <v>7</v>
      </c>
      <c r="D23" s="180"/>
      <c r="E23" s="180">
        <v>2.4</v>
      </c>
      <c r="F23" s="180"/>
      <c r="G23" s="180">
        <v>2.7</v>
      </c>
      <c r="H23" s="180">
        <v>2.5</v>
      </c>
      <c r="I23" s="180">
        <v>2.4</v>
      </c>
      <c r="J23" s="180"/>
      <c r="K23" s="180"/>
      <c r="L23" s="180">
        <v>1.8</v>
      </c>
      <c r="M23" s="180"/>
      <c r="N23" s="180"/>
      <c r="O23" s="180"/>
      <c r="P23" s="180"/>
      <c r="Q23" s="180">
        <v>2.2</v>
      </c>
      <c r="R23" s="180">
        <v>2.2</v>
      </c>
      <c r="S23" s="180"/>
      <c r="T23" s="180">
        <v>2</v>
      </c>
      <c r="U23" s="180"/>
      <c r="V23" s="180">
        <v>2</v>
      </c>
      <c r="W23" s="180">
        <v>1.8</v>
      </c>
      <c r="X23" s="180">
        <v>2.5</v>
      </c>
      <c r="Y23" s="180">
        <v>2.2</v>
      </c>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row>
    <row r="24" spans="1:49" ht="12" customHeight="1">
      <c r="A24" s="150"/>
      <c r="B24" s="149"/>
      <c r="C24" s="175">
        <v>8</v>
      </c>
      <c r="D24" s="180"/>
      <c r="E24" s="180">
        <v>2.3</v>
      </c>
      <c r="F24" s="180"/>
      <c r="G24" s="180"/>
      <c r="H24" s="180">
        <v>2.5</v>
      </c>
      <c r="I24" s="180">
        <v>2.5</v>
      </c>
      <c r="J24" s="180"/>
      <c r="K24" s="180"/>
      <c r="L24" s="180">
        <v>2.1</v>
      </c>
      <c r="M24" s="180"/>
      <c r="N24" s="180"/>
      <c r="O24" s="180"/>
      <c r="P24" s="180"/>
      <c r="Q24" s="180">
        <v>2.2</v>
      </c>
      <c r="R24" s="180">
        <v>2.2</v>
      </c>
      <c r="S24" s="180"/>
      <c r="T24" s="180">
        <v>2.4</v>
      </c>
      <c r="U24" s="180"/>
      <c r="V24" s="180"/>
      <c r="W24" s="180">
        <v>1.9</v>
      </c>
      <c r="X24" s="180">
        <v>2.8</v>
      </c>
      <c r="Y24" s="180">
        <v>2.3</v>
      </c>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row>
    <row r="25" spans="1:49" ht="12" customHeight="1">
      <c r="A25" s="150"/>
      <c r="B25" s="151"/>
      <c r="C25" s="175">
        <v>9</v>
      </c>
      <c r="D25" s="180"/>
      <c r="E25" s="180">
        <v>2.5</v>
      </c>
      <c r="F25" s="180"/>
      <c r="G25" s="180"/>
      <c r="H25" s="180">
        <v>2.3</v>
      </c>
      <c r="I25" s="180">
        <v>2.4</v>
      </c>
      <c r="J25" s="180"/>
      <c r="K25" s="180"/>
      <c r="L25" s="180">
        <v>2</v>
      </c>
      <c r="M25" s="180"/>
      <c r="N25" s="180"/>
      <c r="O25" s="180"/>
      <c r="P25" s="180"/>
      <c r="Q25" s="180">
        <v>2.2</v>
      </c>
      <c r="R25" s="180">
        <v>2.1</v>
      </c>
      <c r="S25" s="180"/>
      <c r="T25" s="180">
        <v>2.1</v>
      </c>
      <c r="U25" s="180"/>
      <c r="V25" s="180"/>
      <c r="W25" s="180">
        <v>1.8</v>
      </c>
      <c r="X25" s="180">
        <v>2.7</v>
      </c>
      <c r="Y25" s="180">
        <v>2.5</v>
      </c>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row>
    <row r="26" spans="1:49" ht="12" customHeight="1">
      <c r="A26" s="150"/>
      <c r="B26" s="149"/>
      <c r="C26" s="175">
        <v>10</v>
      </c>
      <c r="D26" s="180"/>
      <c r="E26" s="180">
        <v>2.5</v>
      </c>
      <c r="F26" s="180"/>
      <c r="G26" s="180"/>
      <c r="H26" s="180">
        <v>2.5</v>
      </c>
      <c r="I26" s="180">
        <v>2.4</v>
      </c>
      <c r="J26" s="180"/>
      <c r="K26" s="180"/>
      <c r="L26" s="180">
        <v>2</v>
      </c>
      <c r="M26" s="180"/>
      <c r="N26" s="180"/>
      <c r="O26" s="180"/>
      <c r="P26" s="180"/>
      <c r="Q26" s="180">
        <v>2.2</v>
      </c>
      <c r="R26" s="180">
        <v>2.1</v>
      </c>
      <c r="S26" s="180"/>
      <c r="T26" s="180">
        <v>1.8</v>
      </c>
      <c r="U26" s="180"/>
      <c r="V26" s="180"/>
      <c r="W26" s="180">
        <v>1.8</v>
      </c>
      <c r="X26" s="180">
        <v>2.5</v>
      </c>
      <c r="Y26" s="180">
        <v>2.7</v>
      </c>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row>
    <row r="27" spans="1:49" ht="12" customHeight="1">
      <c r="A27" s="150"/>
      <c r="B27" s="149"/>
      <c r="C27" s="175">
        <v>11</v>
      </c>
      <c r="D27" s="180"/>
      <c r="E27" s="180">
        <v>2.4</v>
      </c>
      <c r="F27" s="180"/>
      <c r="G27" s="180"/>
      <c r="H27" s="180">
        <v>2.6</v>
      </c>
      <c r="I27" s="180">
        <v>2.5</v>
      </c>
      <c r="J27" s="180"/>
      <c r="K27" s="180"/>
      <c r="L27" s="180">
        <v>2.1</v>
      </c>
      <c r="M27" s="180"/>
      <c r="N27" s="180"/>
      <c r="O27" s="180"/>
      <c r="P27" s="180"/>
      <c r="Q27" s="180">
        <v>2.1</v>
      </c>
      <c r="R27" s="180">
        <v>2</v>
      </c>
      <c r="S27" s="180"/>
      <c r="T27" s="180">
        <v>2.3</v>
      </c>
      <c r="U27" s="180"/>
      <c r="V27" s="180"/>
      <c r="W27" s="180">
        <v>1.7</v>
      </c>
      <c r="X27" s="180">
        <v>2.4</v>
      </c>
      <c r="Y27" s="180">
        <v>2.3</v>
      </c>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row>
    <row r="28" spans="1:49" ht="12" customHeight="1">
      <c r="A28" s="150"/>
      <c r="B28" s="149"/>
      <c r="C28" s="175">
        <v>12</v>
      </c>
      <c r="D28" s="180"/>
      <c r="E28" s="180">
        <v>2.3</v>
      </c>
      <c r="F28" s="180"/>
      <c r="G28" s="180"/>
      <c r="H28" s="180">
        <v>2.5</v>
      </c>
      <c r="I28" s="180">
        <v>2.6</v>
      </c>
      <c r="J28" s="180"/>
      <c r="K28" s="180"/>
      <c r="L28" s="180">
        <v>2.2</v>
      </c>
      <c r="M28" s="180"/>
      <c r="N28" s="180"/>
      <c r="O28" s="180"/>
      <c r="P28" s="180"/>
      <c r="Q28" s="180">
        <v>2.2</v>
      </c>
      <c r="R28" s="180">
        <v>2.1</v>
      </c>
      <c r="S28" s="180"/>
      <c r="T28" s="180">
        <v>1.9</v>
      </c>
      <c r="U28" s="180"/>
      <c r="V28" s="180"/>
      <c r="W28" s="180">
        <v>1.9</v>
      </c>
      <c r="X28" s="180">
        <v>2.7</v>
      </c>
      <c r="Y28" s="180">
        <v>2.2</v>
      </c>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row>
    <row r="29" spans="1:49" ht="12" customHeight="1">
      <c r="A29" s="150"/>
      <c r="B29" s="149"/>
      <c r="C29" s="175">
        <v>13</v>
      </c>
      <c r="D29" s="180"/>
      <c r="E29" s="180">
        <v>2.6</v>
      </c>
      <c r="F29" s="180"/>
      <c r="G29" s="180"/>
      <c r="H29" s="180">
        <v>2.3</v>
      </c>
      <c r="I29" s="180">
        <v>2.8</v>
      </c>
      <c r="J29" s="180"/>
      <c r="K29" s="180"/>
      <c r="L29" s="180">
        <v>1.9</v>
      </c>
      <c r="M29" s="180"/>
      <c r="N29" s="180"/>
      <c r="O29" s="180"/>
      <c r="P29" s="180"/>
      <c r="Q29" s="180">
        <v>2.2</v>
      </c>
      <c r="R29" s="180">
        <v>2</v>
      </c>
      <c r="S29" s="180"/>
      <c r="T29" s="180">
        <v>2.1</v>
      </c>
      <c r="U29" s="180"/>
      <c r="V29" s="180"/>
      <c r="W29" s="180">
        <v>1.9</v>
      </c>
      <c r="X29" s="180">
        <v>2.6</v>
      </c>
      <c r="Y29" s="180">
        <v>2.3</v>
      </c>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row>
    <row r="30" spans="1:49" ht="12" customHeight="1">
      <c r="A30" s="150"/>
      <c r="B30" s="149"/>
      <c r="C30" s="175">
        <v>14</v>
      </c>
      <c r="D30" s="180"/>
      <c r="E30" s="180">
        <v>2.4</v>
      </c>
      <c r="F30" s="180"/>
      <c r="G30" s="180"/>
      <c r="H30" s="180">
        <v>2.1</v>
      </c>
      <c r="I30" s="180">
        <v>2.8</v>
      </c>
      <c r="J30" s="180"/>
      <c r="K30" s="180"/>
      <c r="L30" s="180">
        <v>2.2</v>
      </c>
      <c r="M30" s="180"/>
      <c r="N30" s="180"/>
      <c r="O30" s="180"/>
      <c r="P30" s="180"/>
      <c r="Q30" s="180">
        <v>2.1</v>
      </c>
      <c r="R30" s="180">
        <v>2.2</v>
      </c>
      <c r="S30" s="180"/>
      <c r="T30" s="180">
        <v>1.8</v>
      </c>
      <c r="U30" s="180"/>
      <c r="V30" s="180"/>
      <c r="W30" s="180">
        <v>1.9</v>
      </c>
      <c r="X30" s="180">
        <v>2.7</v>
      </c>
      <c r="Y30" s="180">
        <v>2.5</v>
      </c>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row>
    <row r="31" spans="1:49" ht="12" customHeight="1">
      <c r="A31" s="150"/>
      <c r="B31" s="149"/>
      <c r="C31" s="175">
        <v>15</v>
      </c>
      <c r="D31" s="180"/>
      <c r="E31" s="180">
        <v>2.5</v>
      </c>
      <c r="F31" s="180"/>
      <c r="G31" s="180"/>
      <c r="H31" s="180">
        <v>2.4</v>
      </c>
      <c r="I31" s="180">
        <v>3.1</v>
      </c>
      <c r="J31" s="180"/>
      <c r="K31" s="180"/>
      <c r="L31" s="180">
        <v>2.1</v>
      </c>
      <c r="M31" s="180"/>
      <c r="N31" s="180"/>
      <c r="O31" s="180"/>
      <c r="P31" s="180"/>
      <c r="Q31" s="180">
        <v>2.2</v>
      </c>
      <c r="R31" s="180">
        <v>2</v>
      </c>
      <c r="S31" s="180"/>
      <c r="T31" s="180">
        <v>2.1</v>
      </c>
      <c r="U31" s="180"/>
      <c r="V31" s="180"/>
      <c r="W31" s="180">
        <v>1.8</v>
      </c>
      <c r="X31" s="180">
        <v>2.8</v>
      </c>
      <c r="Y31" s="180">
        <v>2.4</v>
      </c>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row>
    <row r="32" spans="1:49" ht="12" customHeight="1">
      <c r="A32" s="150"/>
      <c r="B32" s="149"/>
      <c r="C32" s="175">
        <v>16</v>
      </c>
      <c r="D32" s="180"/>
      <c r="E32" s="180">
        <v>2.4</v>
      </c>
      <c r="F32" s="180"/>
      <c r="G32" s="180"/>
      <c r="H32" s="180"/>
      <c r="I32" s="180">
        <v>2.4</v>
      </c>
      <c r="J32" s="180"/>
      <c r="K32" s="180"/>
      <c r="L32" s="180">
        <v>2.1</v>
      </c>
      <c r="M32" s="180"/>
      <c r="N32" s="180"/>
      <c r="O32" s="180"/>
      <c r="P32" s="180"/>
      <c r="Q32" s="180">
        <v>2.2</v>
      </c>
      <c r="R32" s="180">
        <v>1.9</v>
      </c>
      <c r="S32" s="180"/>
      <c r="T32" s="180">
        <v>2</v>
      </c>
      <c r="U32" s="180"/>
      <c r="V32" s="180"/>
      <c r="W32" s="180">
        <v>1.8</v>
      </c>
      <c r="X32" s="180">
        <v>2.5</v>
      </c>
      <c r="Y32" s="180">
        <v>2.3</v>
      </c>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row>
    <row r="33" spans="1:49" ht="12" customHeight="1">
      <c r="A33" s="150"/>
      <c r="B33" s="149"/>
      <c r="C33" s="175">
        <v>17</v>
      </c>
      <c r="D33" s="180"/>
      <c r="E33" s="180">
        <v>2.4</v>
      </c>
      <c r="F33" s="180"/>
      <c r="G33" s="180"/>
      <c r="H33" s="180"/>
      <c r="I33" s="180">
        <v>2.9</v>
      </c>
      <c r="J33" s="180"/>
      <c r="K33" s="180"/>
      <c r="L33" s="180">
        <v>2.4</v>
      </c>
      <c r="M33" s="180"/>
      <c r="N33" s="180"/>
      <c r="O33" s="180"/>
      <c r="P33" s="180"/>
      <c r="Q33" s="180"/>
      <c r="R33" s="180">
        <v>2</v>
      </c>
      <c r="S33" s="180"/>
      <c r="T33" s="180">
        <v>2.2</v>
      </c>
      <c r="U33" s="180"/>
      <c r="V33" s="180"/>
      <c r="W33" s="180">
        <v>1.9</v>
      </c>
      <c r="X33" s="180">
        <v>2.5</v>
      </c>
      <c r="Y33" s="180">
        <v>2.3</v>
      </c>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row>
    <row r="34" spans="1:49" ht="12" customHeight="1">
      <c r="A34" s="150"/>
      <c r="B34" s="149"/>
      <c r="C34" s="175">
        <v>18</v>
      </c>
      <c r="D34" s="180"/>
      <c r="E34" s="180">
        <v>2.9</v>
      </c>
      <c r="F34" s="180"/>
      <c r="G34" s="180"/>
      <c r="H34" s="180"/>
      <c r="I34" s="180">
        <v>2.6</v>
      </c>
      <c r="J34" s="180"/>
      <c r="K34" s="180"/>
      <c r="L34" s="180">
        <v>2.4</v>
      </c>
      <c r="M34" s="180"/>
      <c r="N34" s="180"/>
      <c r="O34" s="180"/>
      <c r="P34" s="180"/>
      <c r="Q34" s="180"/>
      <c r="R34" s="180">
        <v>2</v>
      </c>
      <c r="S34" s="180"/>
      <c r="T34" s="180">
        <v>2.2</v>
      </c>
      <c r="U34" s="180"/>
      <c r="V34" s="180"/>
      <c r="W34" s="180">
        <v>1.6</v>
      </c>
      <c r="X34" s="180">
        <v>2.8</v>
      </c>
      <c r="Y34" s="180">
        <v>2.3</v>
      </c>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row>
    <row r="35" spans="1:49" ht="12" customHeight="1">
      <c r="A35" s="150"/>
      <c r="B35" s="149"/>
      <c r="C35" s="175">
        <v>19</v>
      </c>
      <c r="D35" s="180"/>
      <c r="E35" s="180">
        <v>2.7</v>
      </c>
      <c r="F35" s="180"/>
      <c r="G35" s="180"/>
      <c r="H35" s="180"/>
      <c r="I35" s="180">
        <v>2.6</v>
      </c>
      <c r="J35" s="180"/>
      <c r="K35" s="180"/>
      <c r="L35" s="180">
        <v>2.4</v>
      </c>
      <c r="M35" s="180"/>
      <c r="N35" s="180"/>
      <c r="O35" s="180"/>
      <c r="P35" s="180"/>
      <c r="Q35" s="180"/>
      <c r="R35" s="180">
        <v>2</v>
      </c>
      <c r="S35" s="180"/>
      <c r="T35" s="180">
        <v>2</v>
      </c>
      <c r="U35" s="180"/>
      <c r="V35" s="180"/>
      <c r="W35" s="180">
        <v>2</v>
      </c>
      <c r="X35" s="180">
        <v>2.5</v>
      </c>
      <c r="Y35" s="180">
        <v>2.4</v>
      </c>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row>
    <row r="36" spans="1:49" ht="12" customHeight="1">
      <c r="A36" s="150"/>
      <c r="B36" s="149"/>
      <c r="C36" s="175">
        <v>20</v>
      </c>
      <c r="D36" s="180"/>
      <c r="E36" s="180">
        <v>2.7</v>
      </c>
      <c r="F36" s="180"/>
      <c r="G36" s="180"/>
      <c r="H36" s="180"/>
      <c r="I36" s="180">
        <v>2.6</v>
      </c>
      <c r="J36" s="180"/>
      <c r="K36" s="180"/>
      <c r="L36" s="180">
        <v>2.5</v>
      </c>
      <c r="M36" s="180"/>
      <c r="N36" s="180"/>
      <c r="O36" s="180"/>
      <c r="P36" s="180"/>
      <c r="Q36" s="180"/>
      <c r="R36" s="180">
        <v>2</v>
      </c>
      <c r="S36" s="180"/>
      <c r="T36" s="180">
        <v>2.3</v>
      </c>
      <c r="U36" s="180"/>
      <c r="V36" s="180"/>
      <c r="W36" s="180">
        <v>2.1</v>
      </c>
      <c r="X36" s="180">
        <v>2.8</v>
      </c>
      <c r="Y36" s="180">
        <v>2.2</v>
      </c>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row>
    <row r="37" spans="1:49" ht="12" customHeight="1">
      <c r="A37" s="150"/>
      <c r="B37" s="149"/>
      <c r="C37" s="175">
        <v>21</v>
      </c>
      <c r="D37" s="180"/>
      <c r="E37" s="180">
        <v>2.9</v>
      </c>
      <c r="F37" s="180"/>
      <c r="G37" s="180"/>
      <c r="H37" s="180"/>
      <c r="I37" s="180">
        <v>2.7</v>
      </c>
      <c r="J37" s="180"/>
      <c r="K37" s="180"/>
      <c r="L37" s="180">
        <v>2.4</v>
      </c>
      <c r="M37" s="180"/>
      <c r="N37" s="180"/>
      <c r="O37" s="180"/>
      <c r="P37" s="180"/>
      <c r="Q37" s="180"/>
      <c r="R37" s="180">
        <v>2.1</v>
      </c>
      <c r="S37" s="180"/>
      <c r="T37" s="180">
        <v>2.1</v>
      </c>
      <c r="U37" s="180"/>
      <c r="V37" s="180"/>
      <c r="W37" s="180">
        <v>1.9</v>
      </c>
      <c r="X37" s="180">
        <v>2.4</v>
      </c>
      <c r="Y37" s="180">
        <v>2.3</v>
      </c>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row>
    <row r="38" spans="1:49" ht="12" customHeight="1">
      <c r="A38" s="150"/>
      <c r="B38" s="149"/>
      <c r="C38" s="175">
        <v>22</v>
      </c>
      <c r="D38" s="180"/>
      <c r="E38" s="180">
        <v>2.5</v>
      </c>
      <c r="F38" s="180"/>
      <c r="G38" s="180"/>
      <c r="H38" s="180"/>
      <c r="I38" s="180">
        <v>2.9</v>
      </c>
      <c r="J38" s="180"/>
      <c r="K38" s="180"/>
      <c r="L38" s="180">
        <v>2.4</v>
      </c>
      <c r="M38" s="180"/>
      <c r="N38" s="180"/>
      <c r="O38" s="180"/>
      <c r="P38" s="180"/>
      <c r="Q38" s="180"/>
      <c r="R38" s="180">
        <v>2.4</v>
      </c>
      <c r="S38" s="180"/>
      <c r="T38" s="180">
        <v>2.2</v>
      </c>
      <c r="U38" s="180"/>
      <c r="V38" s="180"/>
      <c r="W38" s="180">
        <v>1.8</v>
      </c>
      <c r="X38" s="180">
        <v>2.7</v>
      </c>
      <c r="Y38" s="180">
        <v>2.4</v>
      </c>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row>
    <row r="39" spans="1:49" ht="12" customHeight="1">
      <c r="A39" s="150"/>
      <c r="B39" s="149"/>
      <c r="C39" s="175">
        <v>23</v>
      </c>
      <c r="D39" s="180"/>
      <c r="E39" s="180">
        <v>2.7</v>
      </c>
      <c r="F39" s="180"/>
      <c r="G39" s="180"/>
      <c r="H39" s="180"/>
      <c r="I39" s="180">
        <v>2.5</v>
      </c>
      <c r="J39" s="180"/>
      <c r="K39" s="180"/>
      <c r="L39" s="180">
        <v>2.2</v>
      </c>
      <c r="M39" s="180"/>
      <c r="N39" s="180"/>
      <c r="O39" s="180"/>
      <c r="P39" s="180"/>
      <c r="Q39" s="180"/>
      <c r="R39" s="180">
        <v>2.6</v>
      </c>
      <c r="S39" s="180"/>
      <c r="T39" s="180">
        <v>2.3</v>
      </c>
      <c r="U39" s="180"/>
      <c r="V39" s="180"/>
      <c r="W39" s="180">
        <v>1.7</v>
      </c>
      <c r="X39" s="180">
        <v>2.7</v>
      </c>
      <c r="Y39" s="180">
        <v>2.2</v>
      </c>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row>
    <row r="40" spans="1:49" ht="12" customHeight="1">
      <c r="A40" s="150"/>
      <c r="B40" s="149"/>
      <c r="C40" s="175">
        <v>24</v>
      </c>
      <c r="D40" s="180"/>
      <c r="E40" s="180">
        <v>2.6</v>
      </c>
      <c r="F40" s="180"/>
      <c r="G40" s="180"/>
      <c r="H40" s="180"/>
      <c r="I40" s="180"/>
      <c r="J40" s="180"/>
      <c r="K40" s="180"/>
      <c r="L40" s="180">
        <v>2</v>
      </c>
      <c r="M40" s="180"/>
      <c r="N40" s="180"/>
      <c r="O40" s="180"/>
      <c r="P40" s="180"/>
      <c r="Q40" s="180"/>
      <c r="R40" s="180">
        <v>2.3</v>
      </c>
      <c r="S40" s="180"/>
      <c r="T40" s="180">
        <v>2.2</v>
      </c>
      <c r="U40" s="180"/>
      <c r="V40" s="180"/>
      <c r="W40" s="180">
        <v>1.6</v>
      </c>
      <c r="X40" s="180">
        <v>2.5</v>
      </c>
      <c r="Y40" s="180">
        <v>2.3</v>
      </c>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row>
    <row r="41" spans="1:49" ht="12" customHeight="1">
      <c r="A41" s="150"/>
      <c r="B41" s="149"/>
      <c r="C41" s="175">
        <v>25</v>
      </c>
      <c r="D41" s="180"/>
      <c r="E41" s="180">
        <v>2.5</v>
      </c>
      <c r="F41" s="180"/>
      <c r="G41" s="180"/>
      <c r="H41" s="180"/>
      <c r="I41" s="180"/>
      <c r="J41" s="180"/>
      <c r="K41" s="180"/>
      <c r="L41" s="180">
        <v>2</v>
      </c>
      <c r="M41" s="180"/>
      <c r="N41" s="180"/>
      <c r="O41" s="180"/>
      <c r="P41" s="180"/>
      <c r="Q41" s="180"/>
      <c r="R41" s="180">
        <v>2.1</v>
      </c>
      <c r="S41" s="180"/>
      <c r="T41" s="180">
        <v>2.2</v>
      </c>
      <c r="U41" s="180"/>
      <c r="V41" s="180"/>
      <c r="W41" s="180">
        <v>1.8</v>
      </c>
      <c r="X41" s="180">
        <v>2.5</v>
      </c>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row>
    <row r="42" spans="1:49" ht="12" customHeight="1">
      <c r="A42" s="150"/>
      <c r="B42" s="149"/>
      <c r="C42" s="175">
        <v>26</v>
      </c>
      <c r="D42" s="180"/>
      <c r="E42" s="180">
        <v>2.4</v>
      </c>
      <c r="F42" s="180"/>
      <c r="G42" s="180"/>
      <c r="H42" s="180"/>
      <c r="I42" s="180"/>
      <c r="J42" s="180"/>
      <c r="K42" s="180"/>
      <c r="L42" s="180">
        <v>2</v>
      </c>
      <c r="M42" s="180"/>
      <c r="N42" s="180"/>
      <c r="O42" s="180"/>
      <c r="P42" s="180"/>
      <c r="Q42" s="180"/>
      <c r="R42" s="180">
        <v>2.4</v>
      </c>
      <c r="S42" s="180"/>
      <c r="T42" s="180">
        <v>2.5</v>
      </c>
      <c r="U42" s="180"/>
      <c r="V42" s="180"/>
      <c r="W42" s="180">
        <v>1.8</v>
      </c>
      <c r="X42" s="180">
        <v>2.7</v>
      </c>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row>
    <row r="43" spans="1:49" ht="12" customHeight="1">
      <c r="A43" s="150"/>
      <c r="B43" s="151"/>
      <c r="C43" s="175">
        <v>27</v>
      </c>
      <c r="D43" s="180"/>
      <c r="E43" s="180">
        <v>2.4</v>
      </c>
      <c r="F43" s="180"/>
      <c r="G43" s="180"/>
      <c r="H43" s="180"/>
      <c r="I43" s="180"/>
      <c r="J43" s="180"/>
      <c r="K43" s="180"/>
      <c r="L43" s="180">
        <v>2.1</v>
      </c>
      <c r="M43" s="180"/>
      <c r="N43" s="180"/>
      <c r="O43" s="180"/>
      <c r="P43" s="180"/>
      <c r="Q43" s="180"/>
      <c r="R43" s="180">
        <v>2</v>
      </c>
      <c r="S43" s="180"/>
      <c r="T43" s="180">
        <v>2.2</v>
      </c>
      <c r="U43" s="180"/>
      <c r="V43" s="180"/>
      <c r="W43" s="180">
        <v>1.8</v>
      </c>
      <c r="X43" s="180">
        <v>2.9</v>
      </c>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row>
    <row r="44" spans="1:49" ht="12" customHeight="1">
      <c r="A44" s="150"/>
      <c r="B44" s="151"/>
      <c r="C44" s="175">
        <v>28</v>
      </c>
      <c r="D44" s="180"/>
      <c r="E44" s="180">
        <v>2.8</v>
      </c>
      <c r="F44" s="180"/>
      <c r="G44" s="180"/>
      <c r="H44" s="180"/>
      <c r="I44" s="180"/>
      <c r="J44" s="180"/>
      <c r="K44" s="180"/>
      <c r="L44" s="180">
        <v>2.5</v>
      </c>
      <c r="M44" s="180"/>
      <c r="N44" s="180"/>
      <c r="O44" s="180"/>
      <c r="P44" s="180"/>
      <c r="Q44" s="180"/>
      <c r="R44" s="180">
        <v>2.1</v>
      </c>
      <c r="S44" s="180"/>
      <c r="T44" s="180">
        <v>2.2</v>
      </c>
      <c r="U44" s="180"/>
      <c r="V44" s="180"/>
      <c r="W44" s="180">
        <v>1.9</v>
      </c>
      <c r="X44" s="180">
        <v>3.1</v>
      </c>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row>
    <row r="45" spans="1:49" ht="12" customHeight="1">
      <c r="A45" s="150"/>
      <c r="B45" s="151"/>
      <c r="C45" s="175">
        <v>29</v>
      </c>
      <c r="D45" s="180"/>
      <c r="E45" s="180">
        <v>2.6</v>
      </c>
      <c r="F45" s="180"/>
      <c r="G45" s="180"/>
      <c r="H45" s="180"/>
      <c r="I45" s="180"/>
      <c r="J45" s="180"/>
      <c r="K45" s="180"/>
      <c r="L45" s="180">
        <v>2.4</v>
      </c>
      <c r="M45" s="180"/>
      <c r="N45" s="180"/>
      <c r="O45" s="180"/>
      <c r="P45" s="180"/>
      <c r="Q45" s="180"/>
      <c r="R45" s="180">
        <v>2</v>
      </c>
      <c r="S45" s="180"/>
      <c r="T45" s="180">
        <v>2.1</v>
      </c>
      <c r="U45" s="180"/>
      <c r="V45" s="180"/>
      <c r="W45" s="180">
        <v>1.9</v>
      </c>
      <c r="X45" s="180">
        <v>2.5</v>
      </c>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row>
    <row r="46" spans="1:49" ht="12" customHeight="1">
      <c r="A46" s="150"/>
      <c r="B46" s="151"/>
      <c r="C46" s="175">
        <v>30</v>
      </c>
      <c r="D46" s="180"/>
      <c r="E46" s="180">
        <v>2.6</v>
      </c>
      <c r="F46" s="180"/>
      <c r="G46" s="180"/>
      <c r="H46" s="180"/>
      <c r="I46" s="180"/>
      <c r="J46" s="180"/>
      <c r="K46" s="180"/>
      <c r="L46" s="180">
        <v>2.1</v>
      </c>
      <c r="M46" s="180"/>
      <c r="N46" s="180"/>
      <c r="O46" s="180"/>
      <c r="P46" s="180"/>
      <c r="Q46" s="180"/>
      <c r="R46" s="180">
        <v>2</v>
      </c>
      <c r="S46" s="180"/>
      <c r="T46" s="180">
        <v>2</v>
      </c>
      <c r="U46" s="180"/>
      <c r="V46" s="180"/>
      <c r="W46" s="180">
        <v>1.9</v>
      </c>
      <c r="X46" s="180">
        <v>2.9</v>
      </c>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row>
    <row r="47" spans="1:49" ht="12" customHeight="1">
      <c r="A47" s="150"/>
      <c r="B47" s="151"/>
      <c r="C47" s="175">
        <v>31</v>
      </c>
      <c r="D47" s="180"/>
      <c r="E47" s="180">
        <v>2.6</v>
      </c>
      <c r="F47" s="180"/>
      <c r="G47" s="180"/>
      <c r="H47" s="180"/>
      <c r="I47" s="180"/>
      <c r="J47" s="180"/>
      <c r="K47" s="180"/>
      <c r="L47" s="180">
        <v>2.1</v>
      </c>
      <c r="M47" s="180"/>
      <c r="N47" s="180"/>
      <c r="O47" s="180"/>
      <c r="P47" s="180"/>
      <c r="Q47" s="180"/>
      <c r="R47" s="180">
        <v>2.2</v>
      </c>
      <c r="S47" s="180"/>
      <c r="T47" s="180">
        <v>2.2</v>
      </c>
      <c r="U47" s="180"/>
      <c r="V47" s="180"/>
      <c r="W47" s="180">
        <v>1.9</v>
      </c>
      <c r="X47" s="180">
        <v>2.6</v>
      </c>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row>
    <row r="48" spans="1:49" ht="12" customHeight="1">
      <c r="A48" s="150"/>
      <c r="B48" s="151"/>
      <c r="C48" s="175">
        <v>32</v>
      </c>
      <c r="D48" s="180"/>
      <c r="E48" s="180">
        <v>2.7</v>
      </c>
      <c r="F48" s="180"/>
      <c r="G48" s="180"/>
      <c r="H48" s="180"/>
      <c r="I48" s="180"/>
      <c r="J48" s="180"/>
      <c r="K48" s="180"/>
      <c r="L48" s="180">
        <v>2</v>
      </c>
      <c r="M48" s="180"/>
      <c r="N48" s="180"/>
      <c r="O48" s="180"/>
      <c r="P48" s="180"/>
      <c r="Q48" s="180"/>
      <c r="R48" s="180">
        <v>2.3</v>
      </c>
      <c r="S48" s="180"/>
      <c r="T48" s="180">
        <v>2.1</v>
      </c>
      <c r="U48" s="180"/>
      <c r="V48" s="180"/>
      <c r="W48" s="180">
        <v>2</v>
      </c>
      <c r="X48" s="180">
        <v>2.6</v>
      </c>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row>
    <row r="49" spans="1:49" ht="12" customHeight="1">
      <c r="A49" s="149"/>
      <c r="B49" s="149"/>
      <c r="C49" s="175">
        <v>33</v>
      </c>
      <c r="D49" s="180"/>
      <c r="E49" s="180">
        <v>2.5</v>
      </c>
      <c r="F49" s="180"/>
      <c r="G49" s="180"/>
      <c r="H49" s="180"/>
      <c r="I49" s="180"/>
      <c r="J49" s="180"/>
      <c r="K49" s="180"/>
      <c r="L49" s="180">
        <v>2.1</v>
      </c>
      <c r="M49" s="180"/>
      <c r="N49" s="180"/>
      <c r="O49" s="180"/>
      <c r="P49" s="180"/>
      <c r="Q49" s="180"/>
      <c r="R49" s="180">
        <v>2.4</v>
      </c>
      <c r="S49" s="180"/>
      <c r="T49" s="180">
        <v>2.3</v>
      </c>
      <c r="U49" s="180"/>
      <c r="V49" s="180"/>
      <c r="W49" s="180">
        <v>1.8</v>
      </c>
      <c r="X49" s="180">
        <v>2.3</v>
      </c>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row>
    <row r="50" spans="1:49" ht="12" customHeight="1">
      <c r="A50" s="149"/>
      <c r="B50" s="149"/>
      <c r="C50" s="175">
        <v>34</v>
      </c>
      <c r="D50" s="180"/>
      <c r="E50" s="180">
        <v>2.5</v>
      </c>
      <c r="F50" s="180"/>
      <c r="G50" s="180"/>
      <c r="H50" s="180"/>
      <c r="I50" s="180"/>
      <c r="J50" s="180"/>
      <c r="K50" s="180"/>
      <c r="L50" s="180">
        <v>2</v>
      </c>
      <c r="M50" s="180"/>
      <c r="N50" s="180"/>
      <c r="O50" s="180"/>
      <c r="P50" s="180"/>
      <c r="Q50" s="180"/>
      <c r="R50" s="180">
        <v>2.2</v>
      </c>
      <c r="S50" s="180"/>
      <c r="T50" s="180">
        <v>1.8</v>
      </c>
      <c r="U50" s="180"/>
      <c r="V50" s="180"/>
      <c r="W50" s="180">
        <v>1.7</v>
      </c>
      <c r="X50" s="180">
        <v>3.4</v>
      </c>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row>
    <row r="51" spans="1:49" ht="12" customHeight="1">
      <c r="A51" s="149"/>
      <c r="B51" s="149"/>
      <c r="C51" s="175">
        <v>35</v>
      </c>
      <c r="D51" s="180"/>
      <c r="E51" s="180">
        <v>2.7</v>
      </c>
      <c r="F51" s="180"/>
      <c r="G51" s="180"/>
      <c r="H51" s="180"/>
      <c r="I51" s="180"/>
      <c r="J51" s="180"/>
      <c r="K51" s="180"/>
      <c r="L51" s="180">
        <v>2.9</v>
      </c>
      <c r="M51" s="180"/>
      <c r="N51" s="180"/>
      <c r="O51" s="180"/>
      <c r="P51" s="180"/>
      <c r="Q51" s="180"/>
      <c r="R51" s="180">
        <v>2.2</v>
      </c>
      <c r="S51" s="180"/>
      <c r="T51" s="180">
        <v>2.2</v>
      </c>
      <c r="U51" s="180"/>
      <c r="V51" s="180"/>
      <c r="W51" s="180">
        <v>1.8</v>
      </c>
      <c r="X51" s="180">
        <v>2.9</v>
      </c>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row>
    <row r="52" spans="1:49" ht="12" customHeight="1">
      <c r="A52" s="149"/>
      <c r="B52" s="149"/>
      <c r="C52" s="175">
        <v>36</v>
      </c>
      <c r="D52" s="180"/>
      <c r="E52" s="180">
        <v>2.7</v>
      </c>
      <c r="F52" s="180"/>
      <c r="G52" s="180"/>
      <c r="H52" s="180"/>
      <c r="I52" s="180"/>
      <c r="J52" s="180"/>
      <c r="K52" s="180"/>
      <c r="L52" s="180">
        <v>2.3</v>
      </c>
      <c r="M52" s="180"/>
      <c r="N52" s="180"/>
      <c r="O52" s="180"/>
      <c r="P52" s="180"/>
      <c r="Q52" s="180"/>
      <c r="R52" s="180">
        <v>2</v>
      </c>
      <c r="S52" s="180"/>
      <c r="T52" s="180">
        <v>1.9</v>
      </c>
      <c r="U52" s="180"/>
      <c r="V52" s="180"/>
      <c r="W52" s="180">
        <v>1.8</v>
      </c>
      <c r="X52" s="180">
        <v>3.2</v>
      </c>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row>
    <row r="53" spans="3:49" ht="12" customHeight="1">
      <c r="C53" s="175">
        <v>37</v>
      </c>
      <c r="D53" s="180"/>
      <c r="E53" s="180">
        <v>2.4</v>
      </c>
      <c r="F53" s="180"/>
      <c r="G53" s="180"/>
      <c r="H53" s="180"/>
      <c r="I53" s="180"/>
      <c r="J53" s="180"/>
      <c r="K53" s="180"/>
      <c r="L53" s="180">
        <v>2</v>
      </c>
      <c r="M53" s="180"/>
      <c r="N53" s="180"/>
      <c r="O53" s="180"/>
      <c r="P53" s="180"/>
      <c r="Q53" s="180"/>
      <c r="R53" s="180">
        <v>1.9</v>
      </c>
      <c r="S53" s="180"/>
      <c r="T53" s="180">
        <v>2.1</v>
      </c>
      <c r="U53" s="180"/>
      <c r="V53" s="180"/>
      <c r="W53" s="180">
        <v>1.9</v>
      </c>
      <c r="X53" s="180">
        <v>2.4</v>
      </c>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row>
    <row r="54" spans="3:49" ht="12" customHeight="1">
      <c r="C54" s="175">
        <v>38</v>
      </c>
      <c r="D54" s="180"/>
      <c r="E54" s="180">
        <v>2.4</v>
      </c>
      <c r="F54" s="180"/>
      <c r="G54" s="180"/>
      <c r="H54" s="180"/>
      <c r="I54" s="180"/>
      <c r="J54" s="180"/>
      <c r="K54" s="180"/>
      <c r="L54" s="180">
        <v>2.1</v>
      </c>
      <c r="M54" s="180"/>
      <c r="N54" s="180"/>
      <c r="O54" s="180"/>
      <c r="P54" s="180"/>
      <c r="Q54" s="180"/>
      <c r="R54" s="180">
        <v>2.1</v>
      </c>
      <c r="S54" s="180"/>
      <c r="T54" s="180">
        <v>2.4</v>
      </c>
      <c r="U54" s="180"/>
      <c r="V54" s="180"/>
      <c r="W54" s="180">
        <v>1.7</v>
      </c>
      <c r="X54" s="180">
        <v>2.9</v>
      </c>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row>
    <row r="55" spans="3:49" ht="12" customHeight="1">
      <c r="C55" s="175">
        <v>39</v>
      </c>
      <c r="D55" s="180"/>
      <c r="E55" s="180">
        <v>2.4</v>
      </c>
      <c r="F55" s="180"/>
      <c r="G55" s="180"/>
      <c r="H55" s="180"/>
      <c r="I55" s="180"/>
      <c r="J55" s="180"/>
      <c r="K55" s="180"/>
      <c r="L55" s="180">
        <v>2.1</v>
      </c>
      <c r="M55" s="180"/>
      <c r="N55" s="180"/>
      <c r="O55" s="180"/>
      <c r="P55" s="180"/>
      <c r="Q55" s="180"/>
      <c r="R55" s="180">
        <v>2.1</v>
      </c>
      <c r="S55" s="180"/>
      <c r="T55" s="180">
        <v>2.2</v>
      </c>
      <c r="U55" s="180"/>
      <c r="V55" s="180"/>
      <c r="W55" s="180">
        <v>1.9</v>
      </c>
      <c r="X55" s="180">
        <v>2.4</v>
      </c>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row>
    <row r="56" spans="3:49" ht="11.25" customHeight="1">
      <c r="C56" s="175">
        <v>40</v>
      </c>
      <c r="D56" s="180"/>
      <c r="E56" s="180">
        <v>2.5</v>
      </c>
      <c r="F56" s="180"/>
      <c r="G56" s="180"/>
      <c r="H56" s="180"/>
      <c r="I56" s="180"/>
      <c r="J56" s="180"/>
      <c r="K56" s="180"/>
      <c r="L56" s="180">
        <v>2.2</v>
      </c>
      <c r="M56" s="180"/>
      <c r="N56" s="180"/>
      <c r="O56" s="180"/>
      <c r="P56" s="180"/>
      <c r="Q56" s="180"/>
      <c r="R56" s="180">
        <v>2.1</v>
      </c>
      <c r="S56" s="180"/>
      <c r="T56" s="180">
        <v>2.1</v>
      </c>
      <c r="U56" s="180"/>
      <c r="V56" s="180"/>
      <c r="W56" s="180">
        <v>1.8</v>
      </c>
      <c r="X56" s="180">
        <v>2.7</v>
      </c>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row>
    <row r="57" spans="3:49" ht="11.25" customHeight="1">
      <c r="C57" s="175">
        <v>41</v>
      </c>
      <c r="D57" s="180"/>
      <c r="E57" s="180">
        <v>2.4</v>
      </c>
      <c r="F57" s="180"/>
      <c r="G57" s="180"/>
      <c r="H57" s="180"/>
      <c r="I57" s="180"/>
      <c r="J57" s="180"/>
      <c r="K57" s="180"/>
      <c r="L57" s="180">
        <v>2.2</v>
      </c>
      <c r="M57" s="180"/>
      <c r="N57" s="180"/>
      <c r="O57" s="180"/>
      <c r="P57" s="180"/>
      <c r="Q57" s="180"/>
      <c r="R57" s="180">
        <v>2.3</v>
      </c>
      <c r="S57" s="180"/>
      <c r="T57" s="180">
        <v>2.2</v>
      </c>
      <c r="U57" s="180"/>
      <c r="V57" s="180"/>
      <c r="W57" s="180">
        <v>2.1</v>
      </c>
      <c r="X57" s="180">
        <v>2.3</v>
      </c>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row>
    <row r="58" spans="3:49" ht="11.25" customHeight="1">
      <c r="C58" s="175">
        <v>42</v>
      </c>
      <c r="D58" s="180"/>
      <c r="E58" s="180">
        <v>2.6</v>
      </c>
      <c r="F58" s="180"/>
      <c r="G58" s="180"/>
      <c r="H58" s="180"/>
      <c r="I58" s="180"/>
      <c r="J58" s="180"/>
      <c r="K58" s="180"/>
      <c r="L58" s="180">
        <v>2.1</v>
      </c>
      <c r="M58" s="180"/>
      <c r="N58" s="180"/>
      <c r="O58" s="180"/>
      <c r="P58" s="180"/>
      <c r="Q58" s="180"/>
      <c r="R58" s="180">
        <v>2.1</v>
      </c>
      <c r="S58" s="180"/>
      <c r="T58" s="180">
        <v>2.3</v>
      </c>
      <c r="U58" s="180"/>
      <c r="V58" s="180"/>
      <c r="W58" s="180">
        <v>2.1</v>
      </c>
      <c r="X58" s="180">
        <v>2.8</v>
      </c>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row>
    <row r="59" spans="3:49" ht="11.25" customHeight="1">
      <c r="C59" s="175">
        <v>43</v>
      </c>
      <c r="D59" s="180"/>
      <c r="E59" s="180">
        <v>2.5</v>
      </c>
      <c r="F59" s="180"/>
      <c r="G59" s="180"/>
      <c r="H59" s="180"/>
      <c r="I59" s="180"/>
      <c r="J59" s="180"/>
      <c r="K59" s="180"/>
      <c r="L59" s="180">
        <v>1.9</v>
      </c>
      <c r="M59" s="180"/>
      <c r="N59" s="180"/>
      <c r="O59" s="180"/>
      <c r="P59" s="180"/>
      <c r="Q59" s="180"/>
      <c r="R59" s="180">
        <v>2.2</v>
      </c>
      <c r="S59" s="180"/>
      <c r="T59" s="180">
        <v>2.2</v>
      </c>
      <c r="U59" s="180"/>
      <c r="V59" s="180"/>
      <c r="W59" s="180">
        <v>1.8</v>
      </c>
      <c r="X59" s="180">
        <v>3.4</v>
      </c>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row>
    <row r="60" spans="1:49" ht="11.25" customHeight="1">
      <c r="A60" s="131"/>
      <c r="C60" s="175">
        <v>44</v>
      </c>
      <c r="D60" s="180"/>
      <c r="E60" s="180">
        <v>2.8</v>
      </c>
      <c r="F60" s="180"/>
      <c r="G60" s="180"/>
      <c r="H60" s="180"/>
      <c r="I60" s="180"/>
      <c r="J60" s="180"/>
      <c r="K60" s="180"/>
      <c r="L60" s="180">
        <v>2.2</v>
      </c>
      <c r="M60" s="180"/>
      <c r="N60" s="180"/>
      <c r="O60" s="180"/>
      <c r="P60" s="180"/>
      <c r="Q60" s="180"/>
      <c r="R60" s="180">
        <v>2</v>
      </c>
      <c r="S60" s="180"/>
      <c r="T60" s="180">
        <v>2.1</v>
      </c>
      <c r="U60" s="180"/>
      <c r="V60" s="180"/>
      <c r="W60" s="180">
        <v>2.1</v>
      </c>
      <c r="X60" s="180">
        <v>2.7</v>
      </c>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row>
    <row r="61" spans="1:49" ht="11.25" customHeight="1">
      <c r="A61" s="139"/>
      <c r="C61" s="175">
        <v>45</v>
      </c>
      <c r="D61" s="180"/>
      <c r="E61" s="180">
        <v>2.5</v>
      </c>
      <c r="F61" s="180"/>
      <c r="G61" s="180"/>
      <c r="H61" s="180"/>
      <c r="I61" s="180"/>
      <c r="J61" s="180"/>
      <c r="K61" s="180"/>
      <c r="L61" s="180">
        <v>2.2</v>
      </c>
      <c r="M61" s="180"/>
      <c r="N61" s="180"/>
      <c r="O61" s="180"/>
      <c r="P61" s="180"/>
      <c r="Q61" s="180"/>
      <c r="R61" s="180">
        <v>2</v>
      </c>
      <c r="S61" s="180"/>
      <c r="T61" s="180">
        <v>2.3</v>
      </c>
      <c r="U61" s="180"/>
      <c r="V61" s="180"/>
      <c r="W61" s="180">
        <v>1.8</v>
      </c>
      <c r="X61" s="180">
        <v>3.1</v>
      </c>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row>
    <row r="62" spans="3:49" ht="11.25" customHeight="1">
      <c r="C62" s="175">
        <v>46</v>
      </c>
      <c r="D62" s="180"/>
      <c r="E62" s="180">
        <v>2.5</v>
      </c>
      <c r="F62" s="180"/>
      <c r="G62" s="180"/>
      <c r="H62" s="180"/>
      <c r="I62" s="180"/>
      <c r="J62" s="180"/>
      <c r="K62" s="180"/>
      <c r="L62" s="180">
        <v>2.3</v>
      </c>
      <c r="M62" s="180"/>
      <c r="N62" s="180"/>
      <c r="O62" s="180"/>
      <c r="P62" s="180"/>
      <c r="Q62" s="180"/>
      <c r="R62" s="180">
        <v>2.3</v>
      </c>
      <c r="S62" s="180"/>
      <c r="T62" s="180">
        <v>2.3</v>
      </c>
      <c r="U62" s="180"/>
      <c r="V62" s="180"/>
      <c r="W62" s="180">
        <v>2</v>
      </c>
      <c r="X62" s="180">
        <v>2.7</v>
      </c>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row>
    <row r="63" spans="3:49" ht="11.25" customHeight="1">
      <c r="C63" s="175">
        <v>47</v>
      </c>
      <c r="D63" s="180"/>
      <c r="E63" s="180">
        <v>2.7</v>
      </c>
      <c r="F63" s="180"/>
      <c r="G63" s="180"/>
      <c r="H63" s="180"/>
      <c r="I63" s="180"/>
      <c r="J63" s="180"/>
      <c r="K63" s="180"/>
      <c r="L63" s="180">
        <v>2.6</v>
      </c>
      <c r="M63" s="180"/>
      <c r="N63" s="180"/>
      <c r="O63" s="180"/>
      <c r="P63" s="180"/>
      <c r="Q63" s="180"/>
      <c r="R63" s="180">
        <v>2.2</v>
      </c>
      <c r="S63" s="180"/>
      <c r="T63" s="180">
        <v>2</v>
      </c>
      <c r="U63" s="180"/>
      <c r="V63" s="180"/>
      <c r="W63" s="180">
        <v>1.7</v>
      </c>
      <c r="X63" s="180">
        <v>3</v>
      </c>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row>
    <row r="64" spans="3:49" ht="11.25" customHeight="1">
      <c r="C64" s="175">
        <v>48</v>
      </c>
      <c r="D64" s="180"/>
      <c r="E64" s="180">
        <v>2.3</v>
      </c>
      <c r="F64" s="180"/>
      <c r="G64" s="180"/>
      <c r="H64" s="180"/>
      <c r="I64" s="180"/>
      <c r="J64" s="180"/>
      <c r="K64" s="180"/>
      <c r="L64" s="180">
        <v>1.9</v>
      </c>
      <c r="M64" s="180"/>
      <c r="N64" s="180"/>
      <c r="O64" s="180"/>
      <c r="P64" s="180"/>
      <c r="Q64" s="180"/>
      <c r="R64" s="180">
        <v>2.1</v>
      </c>
      <c r="S64" s="180"/>
      <c r="T64" s="180"/>
      <c r="U64" s="180"/>
      <c r="V64" s="180"/>
      <c r="W64" s="180">
        <v>1.8</v>
      </c>
      <c r="X64" s="180">
        <v>2.2</v>
      </c>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row>
    <row r="65" spans="3:49" ht="11.25" customHeight="1">
      <c r="C65" s="175">
        <v>49</v>
      </c>
      <c r="D65" s="180"/>
      <c r="E65" s="180">
        <v>2.4</v>
      </c>
      <c r="F65" s="180"/>
      <c r="G65" s="180"/>
      <c r="H65" s="180"/>
      <c r="I65" s="180"/>
      <c r="J65" s="180"/>
      <c r="K65" s="180"/>
      <c r="L65" s="180">
        <v>1.9</v>
      </c>
      <c r="M65" s="180"/>
      <c r="N65" s="180"/>
      <c r="O65" s="180"/>
      <c r="P65" s="180"/>
      <c r="Q65" s="180"/>
      <c r="R65" s="180">
        <v>2.2</v>
      </c>
      <c r="S65" s="180"/>
      <c r="T65" s="180"/>
      <c r="U65" s="180"/>
      <c r="V65" s="180"/>
      <c r="W65" s="180">
        <v>1.9</v>
      </c>
      <c r="X65" s="180">
        <v>2.8</v>
      </c>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row>
    <row r="66" spans="3:49" ht="11.25" customHeight="1">
      <c r="C66" s="175">
        <v>50</v>
      </c>
      <c r="D66" s="180"/>
      <c r="E66" s="180">
        <v>2.5</v>
      </c>
      <c r="F66" s="180"/>
      <c r="G66" s="180"/>
      <c r="H66" s="180"/>
      <c r="I66" s="180"/>
      <c r="J66" s="180"/>
      <c r="K66" s="180"/>
      <c r="L66" s="180">
        <v>2.1</v>
      </c>
      <c r="M66" s="180"/>
      <c r="N66" s="180"/>
      <c r="O66" s="180"/>
      <c r="P66" s="180"/>
      <c r="Q66" s="180"/>
      <c r="R66" s="180">
        <v>2.1</v>
      </c>
      <c r="S66" s="180"/>
      <c r="T66" s="180"/>
      <c r="U66" s="180"/>
      <c r="V66" s="180"/>
      <c r="W66" s="180">
        <v>1.9</v>
      </c>
      <c r="X66" s="180">
        <v>2.7</v>
      </c>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row>
    <row r="67" spans="3:49" ht="11.25" customHeight="1">
      <c r="C67" s="175">
        <v>51</v>
      </c>
      <c r="D67" s="180"/>
      <c r="E67" s="180"/>
      <c r="F67" s="180"/>
      <c r="G67" s="180"/>
      <c r="H67" s="180"/>
      <c r="I67" s="180"/>
      <c r="J67" s="180"/>
      <c r="K67" s="180"/>
      <c r="L67" s="180">
        <v>2.9</v>
      </c>
      <c r="M67" s="180"/>
      <c r="N67" s="180"/>
      <c r="O67" s="180"/>
      <c r="P67" s="180"/>
      <c r="Q67" s="180"/>
      <c r="R67" s="180">
        <v>2.4</v>
      </c>
      <c r="S67" s="180"/>
      <c r="T67" s="180"/>
      <c r="U67" s="180"/>
      <c r="V67" s="180"/>
      <c r="W67" s="180">
        <v>1.9</v>
      </c>
      <c r="X67" s="180">
        <v>2.6</v>
      </c>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row>
    <row r="68" spans="3:49" ht="11.25" customHeight="1">
      <c r="C68" s="175">
        <v>52</v>
      </c>
      <c r="D68" s="180"/>
      <c r="E68" s="180"/>
      <c r="F68" s="180"/>
      <c r="G68" s="180"/>
      <c r="H68" s="180"/>
      <c r="I68" s="180"/>
      <c r="J68" s="180"/>
      <c r="K68" s="180"/>
      <c r="L68" s="180">
        <v>2.1</v>
      </c>
      <c r="M68" s="180"/>
      <c r="N68" s="180"/>
      <c r="O68" s="180"/>
      <c r="P68" s="180"/>
      <c r="Q68" s="180"/>
      <c r="R68" s="180">
        <v>2.1</v>
      </c>
      <c r="S68" s="180"/>
      <c r="T68" s="180"/>
      <c r="U68" s="180"/>
      <c r="V68" s="180"/>
      <c r="W68" s="180">
        <v>1.7</v>
      </c>
      <c r="X68" s="180">
        <v>2.5</v>
      </c>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row>
    <row r="69" spans="3:49" ht="11.25" customHeight="1">
      <c r="C69" s="175">
        <v>53</v>
      </c>
      <c r="D69" s="180"/>
      <c r="E69" s="180"/>
      <c r="F69" s="180"/>
      <c r="G69" s="180"/>
      <c r="H69" s="180"/>
      <c r="I69" s="180"/>
      <c r="J69" s="180"/>
      <c r="K69" s="180"/>
      <c r="L69" s="180">
        <v>2.6</v>
      </c>
      <c r="M69" s="180"/>
      <c r="N69" s="180"/>
      <c r="O69" s="180"/>
      <c r="P69" s="180"/>
      <c r="Q69" s="180"/>
      <c r="R69" s="180">
        <v>2.2</v>
      </c>
      <c r="S69" s="180"/>
      <c r="T69" s="180"/>
      <c r="U69" s="180"/>
      <c r="V69" s="180"/>
      <c r="W69" s="180">
        <v>2</v>
      </c>
      <c r="X69" s="180">
        <v>3.4</v>
      </c>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row>
    <row r="70" spans="3:49" ht="11.25" customHeight="1">
      <c r="C70" s="175">
        <v>54</v>
      </c>
      <c r="D70" s="180"/>
      <c r="E70" s="180"/>
      <c r="F70" s="180"/>
      <c r="G70" s="180"/>
      <c r="H70" s="180"/>
      <c r="I70" s="180"/>
      <c r="J70" s="180"/>
      <c r="K70" s="180"/>
      <c r="L70" s="180">
        <v>2.5</v>
      </c>
      <c r="M70" s="180"/>
      <c r="N70" s="180"/>
      <c r="O70" s="180"/>
      <c r="P70" s="180"/>
      <c r="Q70" s="180"/>
      <c r="R70" s="180">
        <v>2.1</v>
      </c>
      <c r="S70" s="180"/>
      <c r="T70" s="180"/>
      <c r="U70" s="180"/>
      <c r="V70" s="180"/>
      <c r="W70" s="180">
        <v>1.8</v>
      </c>
      <c r="X70" s="180">
        <v>2.6</v>
      </c>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row>
    <row r="71" spans="3:49" ht="11.25" customHeight="1">
      <c r="C71" s="175">
        <v>55</v>
      </c>
      <c r="D71" s="180"/>
      <c r="E71" s="180"/>
      <c r="F71" s="180"/>
      <c r="G71" s="180"/>
      <c r="H71" s="180"/>
      <c r="I71" s="180"/>
      <c r="J71" s="180"/>
      <c r="K71" s="180"/>
      <c r="L71" s="180">
        <v>2.1</v>
      </c>
      <c r="M71" s="180"/>
      <c r="N71" s="180"/>
      <c r="O71" s="180"/>
      <c r="P71" s="180"/>
      <c r="Q71" s="180"/>
      <c r="R71" s="180">
        <v>2.1</v>
      </c>
      <c r="S71" s="180"/>
      <c r="T71" s="180"/>
      <c r="U71" s="180"/>
      <c r="V71" s="180"/>
      <c r="W71" s="180">
        <v>1.9</v>
      </c>
      <c r="X71" s="180">
        <v>2.5</v>
      </c>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row>
    <row r="72" spans="3:49" ht="11.25" customHeight="1">
      <c r="C72" s="175">
        <v>56</v>
      </c>
      <c r="D72" s="180"/>
      <c r="E72" s="180"/>
      <c r="F72" s="180"/>
      <c r="G72" s="180"/>
      <c r="H72" s="180"/>
      <c r="I72" s="180"/>
      <c r="J72" s="180"/>
      <c r="K72" s="180"/>
      <c r="L72" s="180">
        <v>2</v>
      </c>
      <c r="M72" s="180"/>
      <c r="N72" s="180"/>
      <c r="O72" s="180"/>
      <c r="P72" s="180"/>
      <c r="Q72" s="180"/>
      <c r="R72" s="180">
        <v>2</v>
      </c>
      <c r="S72" s="180"/>
      <c r="T72" s="180"/>
      <c r="U72" s="180"/>
      <c r="V72" s="180"/>
      <c r="W72" s="180">
        <v>2</v>
      </c>
      <c r="X72" s="180">
        <v>2.9</v>
      </c>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row>
    <row r="73" spans="3:49" ht="11.25" customHeight="1">
      <c r="C73" s="175">
        <v>57</v>
      </c>
      <c r="D73" s="180"/>
      <c r="E73" s="180"/>
      <c r="F73" s="180"/>
      <c r="G73" s="180"/>
      <c r="H73" s="180"/>
      <c r="I73" s="180"/>
      <c r="J73" s="180"/>
      <c r="K73" s="180"/>
      <c r="L73" s="180">
        <v>2.2</v>
      </c>
      <c r="M73" s="180"/>
      <c r="N73" s="180"/>
      <c r="O73" s="180"/>
      <c r="P73" s="180"/>
      <c r="Q73" s="180"/>
      <c r="R73" s="180">
        <v>2.1</v>
      </c>
      <c r="S73" s="180"/>
      <c r="T73" s="180"/>
      <c r="U73" s="180"/>
      <c r="V73" s="180"/>
      <c r="W73" s="180">
        <v>1.8</v>
      </c>
      <c r="X73" s="180">
        <v>2.4</v>
      </c>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row>
    <row r="74" spans="3:49" ht="11.25" customHeight="1">
      <c r="C74" s="175">
        <v>58</v>
      </c>
      <c r="D74" s="180"/>
      <c r="E74" s="180"/>
      <c r="F74" s="180"/>
      <c r="G74" s="180"/>
      <c r="H74" s="180"/>
      <c r="I74" s="180"/>
      <c r="J74" s="180"/>
      <c r="K74" s="180"/>
      <c r="L74" s="180">
        <v>2.4</v>
      </c>
      <c r="M74" s="180"/>
      <c r="N74" s="180"/>
      <c r="O74" s="180"/>
      <c r="P74" s="180"/>
      <c r="Q74" s="180"/>
      <c r="R74" s="180">
        <v>2.1</v>
      </c>
      <c r="S74" s="180"/>
      <c r="T74" s="180"/>
      <c r="U74" s="180"/>
      <c r="V74" s="180"/>
      <c r="W74" s="180">
        <v>1.7</v>
      </c>
      <c r="X74" s="180">
        <v>2.5</v>
      </c>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row>
    <row r="75" spans="3:49" ht="11.25" customHeight="1">
      <c r="C75" s="175">
        <v>59</v>
      </c>
      <c r="D75" s="180"/>
      <c r="E75" s="180"/>
      <c r="F75" s="180"/>
      <c r="G75" s="180"/>
      <c r="H75" s="180"/>
      <c r="I75" s="180"/>
      <c r="J75" s="180"/>
      <c r="K75" s="180"/>
      <c r="L75" s="180">
        <v>2.4</v>
      </c>
      <c r="M75" s="180"/>
      <c r="N75" s="180"/>
      <c r="O75" s="180"/>
      <c r="P75" s="180"/>
      <c r="Q75" s="180"/>
      <c r="R75" s="180">
        <v>2</v>
      </c>
      <c r="S75" s="180"/>
      <c r="T75" s="180"/>
      <c r="U75" s="180"/>
      <c r="V75" s="180"/>
      <c r="W75" s="180">
        <v>1.8</v>
      </c>
      <c r="X75" s="180">
        <v>2.7</v>
      </c>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row>
    <row r="76" spans="3:49" ht="11.25" customHeight="1">
      <c r="C76" s="175">
        <v>60</v>
      </c>
      <c r="D76" s="180"/>
      <c r="E76" s="180"/>
      <c r="F76" s="180"/>
      <c r="G76" s="180"/>
      <c r="H76" s="180"/>
      <c r="I76" s="180"/>
      <c r="J76" s="180"/>
      <c r="K76" s="180"/>
      <c r="L76" s="180">
        <v>1.9</v>
      </c>
      <c r="M76" s="180"/>
      <c r="N76" s="180"/>
      <c r="O76" s="180"/>
      <c r="P76" s="180"/>
      <c r="Q76" s="180"/>
      <c r="R76" s="180">
        <v>2.2</v>
      </c>
      <c r="S76" s="180"/>
      <c r="T76" s="180"/>
      <c r="U76" s="180"/>
      <c r="V76" s="180"/>
      <c r="W76" s="180">
        <v>2</v>
      </c>
      <c r="X76" s="180">
        <v>2.8</v>
      </c>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row>
    <row r="77" spans="3:49" ht="11.25" customHeight="1">
      <c r="C77" s="175">
        <v>61</v>
      </c>
      <c r="D77" s="180"/>
      <c r="E77" s="180"/>
      <c r="F77" s="180"/>
      <c r="G77" s="180"/>
      <c r="H77" s="180"/>
      <c r="I77" s="180"/>
      <c r="J77" s="180"/>
      <c r="K77" s="180"/>
      <c r="L77" s="180">
        <v>2.2</v>
      </c>
      <c r="M77" s="180"/>
      <c r="N77" s="180"/>
      <c r="O77" s="180"/>
      <c r="P77" s="180"/>
      <c r="Q77" s="180"/>
      <c r="R77" s="180">
        <v>2.1</v>
      </c>
      <c r="S77" s="180"/>
      <c r="T77" s="180"/>
      <c r="U77" s="180"/>
      <c r="V77" s="180"/>
      <c r="W77" s="180">
        <v>1.9</v>
      </c>
      <c r="X77" s="180">
        <v>2.5</v>
      </c>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row>
    <row r="78" spans="3:49" ht="11.25" customHeight="1">
      <c r="C78" s="175">
        <v>62</v>
      </c>
      <c r="D78" s="180"/>
      <c r="E78" s="180"/>
      <c r="F78" s="180"/>
      <c r="G78" s="180"/>
      <c r="H78" s="180"/>
      <c r="I78" s="180"/>
      <c r="J78" s="180"/>
      <c r="K78" s="180"/>
      <c r="L78" s="180">
        <v>2.1</v>
      </c>
      <c r="M78" s="180"/>
      <c r="N78" s="180"/>
      <c r="O78" s="180"/>
      <c r="P78" s="180"/>
      <c r="Q78" s="180"/>
      <c r="R78" s="180">
        <v>2</v>
      </c>
      <c r="S78" s="180"/>
      <c r="T78" s="180"/>
      <c r="U78" s="180"/>
      <c r="V78" s="180"/>
      <c r="W78" s="180">
        <v>1.9</v>
      </c>
      <c r="X78" s="180">
        <v>2.7</v>
      </c>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row>
    <row r="79" spans="3:49" ht="11.25" customHeight="1">
      <c r="C79" s="175">
        <v>63</v>
      </c>
      <c r="D79" s="180"/>
      <c r="E79" s="180"/>
      <c r="F79" s="180"/>
      <c r="G79" s="180"/>
      <c r="H79" s="180"/>
      <c r="I79" s="180"/>
      <c r="J79" s="180"/>
      <c r="K79" s="180"/>
      <c r="L79" s="180">
        <v>2.1</v>
      </c>
      <c r="M79" s="180"/>
      <c r="N79" s="180"/>
      <c r="O79" s="180"/>
      <c r="P79" s="180"/>
      <c r="Q79" s="180"/>
      <c r="R79" s="180">
        <v>2.2</v>
      </c>
      <c r="S79" s="180"/>
      <c r="T79" s="180"/>
      <c r="U79" s="180"/>
      <c r="V79" s="180"/>
      <c r="W79" s="180">
        <v>2.2</v>
      </c>
      <c r="X79" s="180">
        <v>2.9</v>
      </c>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row>
    <row r="80" spans="3:49" ht="11.25" customHeight="1">
      <c r="C80" s="175">
        <v>64</v>
      </c>
      <c r="D80" s="180"/>
      <c r="E80" s="180"/>
      <c r="F80" s="180"/>
      <c r="G80" s="180"/>
      <c r="H80" s="180"/>
      <c r="I80" s="180"/>
      <c r="J80" s="180"/>
      <c r="K80" s="180"/>
      <c r="L80" s="180">
        <v>2</v>
      </c>
      <c r="M80" s="180"/>
      <c r="N80" s="180"/>
      <c r="O80" s="180"/>
      <c r="P80" s="180"/>
      <c r="Q80" s="180"/>
      <c r="R80" s="180">
        <v>2.3</v>
      </c>
      <c r="S80" s="180"/>
      <c r="T80" s="180"/>
      <c r="U80" s="180"/>
      <c r="V80" s="180"/>
      <c r="W80" s="180">
        <v>1.9</v>
      </c>
      <c r="X80" s="180">
        <v>2.7</v>
      </c>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row>
    <row r="81" spans="3:49" ht="11.25" customHeight="1">
      <c r="C81" s="175">
        <v>65</v>
      </c>
      <c r="D81" s="180"/>
      <c r="E81" s="180"/>
      <c r="F81" s="180"/>
      <c r="G81" s="180"/>
      <c r="H81" s="180"/>
      <c r="I81" s="180"/>
      <c r="J81" s="180"/>
      <c r="K81" s="180"/>
      <c r="L81" s="180">
        <v>2.2</v>
      </c>
      <c r="M81" s="180"/>
      <c r="N81" s="180"/>
      <c r="O81" s="180"/>
      <c r="P81" s="180"/>
      <c r="Q81" s="180"/>
      <c r="R81" s="180">
        <v>2.6</v>
      </c>
      <c r="S81" s="180"/>
      <c r="T81" s="180"/>
      <c r="U81" s="180"/>
      <c r="V81" s="180"/>
      <c r="W81" s="180">
        <v>2.1</v>
      </c>
      <c r="X81" s="180">
        <v>3.4</v>
      </c>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row>
    <row r="82" spans="3:49" ht="11.25" customHeight="1">
      <c r="C82" s="175">
        <v>66</v>
      </c>
      <c r="D82" s="180"/>
      <c r="E82" s="180"/>
      <c r="F82" s="180"/>
      <c r="G82" s="180"/>
      <c r="H82" s="180"/>
      <c r="I82" s="180"/>
      <c r="J82" s="180"/>
      <c r="K82" s="180"/>
      <c r="L82" s="180">
        <v>2.4</v>
      </c>
      <c r="M82" s="180"/>
      <c r="N82" s="180"/>
      <c r="O82" s="180"/>
      <c r="P82" s="180"/>
      <c r="Q82" s="180"/>
      <c r="R82" s="180">
        <v>2.3</v>
      </c>
      <c r="S82" s="180"/>
      <c r="T82" s="180"/>
      <c r="U82" s="180"/>
      <c r="V82" s="180"/>
      <c r="W82" s="180">
        <v>1.7</v>
      </c>
      <c r="X82" s="180">
        <v>2.5</v>
      </c>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row>
    <row r="83" spans="3:49" ht="11.25" customHeight="1">
      <c r="C83" s="175">
        <v>67</v>
      </c>
      <c r="D83" s="180"/>
      <c r="E83" s="180"/>
      <c r="F83" s="180"/>
      <c r="G83" s="180"/>
      <c r="H83" s="180"/>
      <c r="I83" s="180"/>
      <c r="J83" s="180"/>
      <c r="K83" s="180"/>
      <c r="L83" s="180">
        <v>2.2</v>
      </c>
      <c r="M83" s="180"/>
      <c r="N83" s="180"/>
      <c r="O83" s="180"/>
      <c r="P83" s="180"/>
      <c r="Q83" s="180"/>
      <c r="R83" s="180">
        <v>2.1</v>
      </c>
      <c r="S83" s="180"/>
      <c r="T83" s="180"/>
      <c r="U83" s="180"/>
      <c r="V83" s="180"/>
      <c r="W83" s="180">
        <v>2</v>
      </c>
      <c r="X83" s="180">
        <v>2.7</v>
      </c>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row>
    <row r="84" spans="3:49" ht="11.25" customHeight="1">
      <c r="C84" s="175">
        <v>68</v>
      </c>
      <c r="D84" s="180"/>
      <c r="E84" s="180"/>
      <c r="F84" s="180"/>
      <c r="G84" s="180"/>
      <c r="H84" s="180"/>
      <c r="I84" s="180"/>
      <c r="J84" s="180"/>
      <c r="K84" s="180"/>
      <c r="L84" s="180">
        <v>1.9</v>
      </c>
      <c r="M84" s="180"/>
      <c r="N84" s="180"/>
      <c r="O84" s="180"/>
      <c r="P84" s="180"/>
      <c r="Q84" s="180"/>
      <c r="R84" s="180">
        <v>2.1</v>
      </c>
      <c r="S84" s="180"/>
      <c r="T84" s="180"/>
      <c r="U84" s="180"/>
      <c r="V84" s="180"/>
      <c r="W84" s="180">
        <v>2.1</v>
      </c>
      <c r="X84" s="180">
        <v>2.6</v>
      </c>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row>
    <row r="85" spans="3:49" ht="11.25" customHeight="1">
      <c r="C85" s="175">
        <v>69</v>
      </c>
      <c r="D85" s="180"/>
      <c r="E85" s="180"/>
      <c r="F85" s="180"/>
      <c r="G85" s="180"/>
      <c r="H85" s="180"/>
      <c r="I85" s="180"/>
      <c r="J85" s="180"/>
      <c r="K85" s="180"/>
      <c r="L85" s="180">
        <v>2.2</v>
      </c>
      <c r="M85" s="180"/>
      <c r="N85" s="180"/>
      <c r="O85" s="180"/>
      <c r="P85" s="180"/>
      <c r="Q85" s="180"/>
      <c r="R85" s="180">
        <v>2.1</v>
      </c>
      <c r="S85" s="180"/>
      <c r="T85" s="180"/>
      <c r="U85" s="180"/>
      <c r="V85" s="180"/>
      <c r="W85" s="180">
        <v>1.7</v>
      </c>
      <c r="X85" s="180">
        <v>2.8</v>
      </c>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row>
    <row r="86" spans="3:49" ht="11.25" customHeight="1">
      <c r="C86" s="175">
        <v>70</v>
      </c>
      <c r="D86" s="180"/>
      <c r="E86" s="180"/>
      <c r="F86" s="180"/>
      <c r="G86" s="180"/>
      <c r="H86" s="180"/>
      <c r="I86" s="180"/>
      <c r="J86" s="180"/>
      <c r="K86" s="180"/>
      <c r="L86" s="180">
        <v>2.1</v>
      </c>
      <c r="M86" s="180"/>
      <c r="N86" s="180"/>
      <c r="O86" s="180"/>
      <c r="P86" s="180"/>
      <c r="Q86" s="180"/>
      <c r="R86" s="180">
        <v>2.1</v>
      </c>
      <c r="S86" s="180"/>
      <c r="T86" s="180"/>
      <c r="U86" s="180"/>
      <c r="V86" s="180"/>
      <c r="W86" s="180">
        <v>2</v>
      </c>
      <c r="X86" s="180">
        <v>3</v>
      </c>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row>
    <row r="87" spans="3:49" ht="11.25" customHeight="1">
      <c r="C87" s="175">
        <v>71</v>
      </c>
      <c r="D87" s="180"/>
      <c r="E87" s="180"/>
      <c r="F87" s="180"/>
      <c r="G87" s="180"/>
      <c r="H87" s="180"/>
      <c r="I87" s="180"/>
      <c r="J87" s="180"/>
      <c r="K87" s="180"/>
      <c r="L87" s="180">
        <v>2.1</v>
      </c>
      <c r="M87" s="180"/>
      <c r="N87" s="180"/>
      <c r="O87" s="180"/>
      <c r="P87" s="180"/>
      <c r="Q87" s="180"/>
      <c r="R87" s="180">
        <v>2.1</v>
      </c>
      <c r="S87" s="180"/>
      <c r="T87" s="180"/>
      <c r="U87" s="180"/>
      <c r="V87" s="180"/>
      <c r="W87" s="180">
        <v>2.1</v>
      </c>
      <c r="X87" s="180">
        <v>2.7</v>
      </c>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row>
    <row r="88" spans="3:49" ht="11.25" customHeight="1">
      <c r="C88" s="175">
        <v>72</v>
      </c>
      <c r="D88" s="180"/>
      <c r="E88" s="180"/>
      <c r="F88" s="180"/>
      <c r="G88" s="180"/>
      <c r="H88" s="180"/>
      <c r="I88" s="180"/>
      <c r="J88" s="180"/>
      <c r="K88" s="180"/>
      <c r="L88" s="180">
        <v>2.1</v>
      </c>
      <c r="M88" s="180"/>
      <c r="N88" s="180"/>
      <c r="O88" s="180"/>
      <c r="P88" s="180"/>
      <c r="Q88" s="180"/>
      <c r="R88" s="180">
        <v>2.4</v>
      </c>
      <c r="S88" s="180"/>
      <c r="T88" s="180"/>
      <c r="U88" s="180"/>
      <c r="V88" s="180"/>
      <c r="W88" s="180">
        <v>2.1</v>
      </c>
      <c r="X88" s="180">
        <v>2.9</v>
      </c>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row>
    <row r="89" spans="3:49" ht="11.25" customHeight="1">
      <c r="C89" s="175">
        <v>73</v>
      </c>
      <c r="D89" s="180"/>
      <c r="E89" s="180"/>
      <c r="F89" s="180"/>
      <c r="G89" s="180"/>
      <c r="H89" s="180"/>
      <c r="I89" s="180"/>
      <c r="J89" s="180"/>
      <c r="K89" s="180"/>
      <c r="L89" s="180">
        <v>2.1</v>
      </c>
      <c r="M89" s="180"/>
      <c r="N89" s="180"/>
      <c r="O89" s="180"/>
      <c r="P89" s="180"/>
      <c r="Q89" s="180"/>
      <c r="R89" s="180">
        <v>2.3</v>
      </c>
      <c r="S89" s="180"/>
      <c r="T89" s="180"/>
      <c r="U89" s="180"/>
      <c r="V89" s="180"/>
      <c r="W89" s="180">
        <v>1.6</v>
      </c>
      <c r="X89" s="180">
        <v>2.7</v>
      </c>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row>
    <row r="90" spans="3:49" ht="11.25" customHeight="1">
      <c r="C90" s="175">
        <v>74</v>
      </c>
      <c r="D90" s="180"/>
      <c r="E90" s="180"/>
      <c r="F90" s="180"/>
      <c r="G90" s="180"/>
      <c r="H90" s="180"/>
      <c r="I90" s="180"/>
      <c r="J90" s="180"/>
      <c r="K90" s="180"/>
      <c r="L90" s="180">
        <v>2.7</v>
      </c>
      <c r="M90" s="180"/>
      <c r="N90" s="180"/>
      <c r="O90" s="180"/>
      <c r="P90" s="180"/>
      <c r="Q90" s="180"/>
      <c r="R90" s="180">
        <v>2.2</v>
      </c>
      <c r="S90" s="180"/>
      <c r="T90" s="180"/>
      <c r="U90" s="180"/>
      <c r="V90" s="180"/>
      <c r="W90" s="180">
        <v>2</v>
      </c>
      <c r="X90" s="180">
        <v>2.6</v>
      </c>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row>
    <row r="91" spans="3:49" ht="11.25" customHeight="1">
      <c r="C91" s="175">
        <v>75</v>
      </c>
      <c r="D91" s="180"/>
      <c r="E91" s="180"/>
      <c r="F91" s="180"/>
      <c r="G91" s="180"/>
      <c r="H91" s="180"/>
      <c r="I91" s="180"/>
      <c r="J91" s="180"/>
      <c r="K91" s="180"/>
      <c r="L91" s="180"/>
      <c r="M91" s="180"/>
      <c r="N91" s="180"/>
      <c r="O91" s="180"/>
      <c r="P91" s="180"/>
      <c r="Q91" s="180"/>
      <c r="R91" s="180">
        <v>2.1</v>
      </c>
      <c r="S91" s="180"/>
      <c r="T91" s="180"/>
      <c r="U91" s="180"/>
      <c r="V91" s="180"/>
      <c r="W91" s="180">
        <v>2.1</v>
      </c>
      <c r="X91" s="180">
        <v>2.6</v>
      </c>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row>
    <row r="92" spans="3:49" ht="11.25" customHeight="1">
      <c r="C92" s="175">
        <v>76</v>
      </c>
      <c r="D92" s="180"/>
      <c r="E92" s="180"/>
      <c r="F92" s="180"/>
      <c r="G92" s="180"/>
      <c r="H92" s="180"/>
      <c r="I92" s="180"/>
      <c r="J92" s="180"/>
      <c r="K92" s="180"/>
      <c r="L92" s="180"/>
      <c r="M92" s="180"/>
      <c r="N92" s="180"/>
      <c r="O92" s="180"/>
      <c r="P92" s="180"/>
      <c r="Q92" s="180"/>
      <c r="R92" s="180">
        <v>2.2</v>
      </c>
      <c r="S92" s="180"/>
      <c r="T92" s="180"/>
      <c r="U92" s="180"/>
      <c r="V92" s="180"/>
      <c r="W92" s="180">
        <v>1.7</v>
      </c>
      <c r="X92" s="180">
        <v>3</v>
      </c>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row>
    <row r="93" spans="3:49" ht="11.25" customHeight="1">
      <c r="C93" s="175">
        <v>77</v>
      </c>
      <c r="D93" s="180"/>
      <c r="E93" s="180"/>
      <c r="F93" s="180"/>
      <c r="G93" s="180"/>
      <c r="H93" s="180"/>
      <c r="I93" s="180"/>
      <c r="J93" s="180"/>
      <c r="K93" s="180"/>
      <c r="L93" s="180"/>
      <c r="M93" s="180"/>
      <c r="N93" s="180"/>
      <c r="O93" s="180"/>
      <c r="P93" s="180"/>
      <c r="Q93" s="180"/>
      <c r="R93" s="180">
        <v>2.5</v>
      </c>
      <c r="S93" s="180"/>
      <c r="T93" s="180"/>
      <c r="U93" s="180"/>
      <c r="V93" s="180"/>
      <c r="W93" s="180">
        <v>1.8</v>
      </c>
      <c r="X93" s="180">
        <v>2.8</v>
      </c>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row>
    <row r="94" spans="3:49" ht="11.25" customHeight="1">
      <c r="C94" s="175">
        <v>78</v>
      </c>
      <c r="D94" s="180"/>
      <c r="E94" s="180"/>
      <c r="F94" s="180"/>
      <c r="G94" s="180"/>
      <c r="H94" s="180"/>
      <c r="I94" s="180"/>
      <c r="J94" s="180"/>
      <c r="K94" s="180"/>
      <c r="L94" s="180"/>
      <c r="M94" s="180"/>
      <c r="N94" s="180"/>
      <c r="O94" s="180"/>
      <c r="P94" s="180"/>
      <c r="Q94" s="180"/>
      <c r="R94" s="180">
        <v>2.5</v>
      </c>
      <c r="S94" s="180"/>
      <c r="T94" s="180"/>
      <c r="U94" s="180"/>
      <c r="V94" s="180"/>
      <c r="W94" s="180">
        <v>2</v>
      </c>
      <c r="X94" s="180">
        <v>3</v>
      </c>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row>
    <row r="95" spans="3:49" ht="11.25" customHeight="1">
      <c r="C95" s="175">
        <v>79</v>
      </c>
      <c r="D95" s="180"/>
      <c r="E95" s="180"/>
      <c r="F95" s="180"/>
      <c r="G95" s="180"/>
      <c r="H95" s="180"/>
      <c r="I95" s="180"/>
      <c r="J95" s="180"/>
      <c r="K95" s="180"/>
      <c r="L95" s="180"/>
      <c r="M95" s="180"/>
      <c r="N95" s="180"/>
      <c r="O95" s="180"/>
      <c r="P95" s="180"/>
      <c r="Q95" s="180"/>
      <c r="R95" s="180">
        <v>2.4</v>
      </c>
      <c r="S95" s="180"/>
      <c r="T95" s="180"/>
      <c r="U95" s="180"/>
      <c r="V95" s="180"/>
      <c r="W95" s="180">
        <v>1.9</v>
      </c>
      <c r="X95" s="180">
        <v>2.6</v>
      </c>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row>
    <row r="96" spans="3:49" ht="11.25" customHeight="1">
      <c r="C96" s="175">
        <v>80</v>
      </c>
      <c r="D96" s="180"/>
      <c r="E96" s="180"/>
      <c r="F96" s="180"/>
      <c r="G96" s="180"/>
      <c r="H96" s="180"/>
      <c r="I96" s="180"/>
      <c r="J96" s="180"/>
      <c r="K96" s="180"/>
      <c r="L96" s="180"/>
      <c r="M96" s="180"/>
      <c r="N96" s="180"/>
      <c r="O96" s="180"/>
      <c r="P96" s="180"/>
      <c r="Q96" s="180"/>
      <c r="R96" s="180">
        <v>2.7</v>
      </c>
      <c r="S96" s="180"/>
      <c r="T96" s="180"/>
      <c r="U96" s="180"/>
      <c r="V96" s="180"/>
      <c r="W96" s="180">
        <v>2</v>
      </c>
      <c r="X96" s="180">
        <v>2.8</v>
      </c>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row>
    <row r="97" spans="3:49" ht="11.25" customHeight="1">
      <c r="C97" s="175">
        <v>81</v>
      </c>
      <c r="D97" s="180"/>
      <c r="E97" s="180"/>
      <c r="F97" s="180"/>
      <c r="G97" s="180"/>
      <c r="H97" s="180"/>
      <c r="I97" s="180"/>
      <c r="J97" s="180"/>
      <c r="K97" s="180"/>
      <c r="L97" s="180"/>
      <c r="M97" s="180"/>
      <c r="N97" s="180"/>
      <c r="O97" s="180"/>
      <c r="P97" s="180"/>
      <c r="Q97" s="180"/>
      <c r="R97" s="180">
        <v>2.3</v>
      </c>
      <c r="S97" s="180"/>
      <c r="T97" s="180"/>
      <c r="U97" s="180"/>
      <c r="V97" s="180"/>
      <c r="W97" s="180">
        <v>1.8</v>
      </c>
      <c r="X97" s="180">
        <v>3.2</v>
      </c>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row>
    <row r="98" spans="3:49" ht="11.25" customHeight="1">
      <c r="C98" s="175">
        <v>82</v>
      </c>
      <c r="D98" s="180"/>
      <c r="E98" s="180"/>
      <c r="F98" s="180"/>
      <c r="G98" s="180"/>
      <c r="H98" s="180"/>
      <c r="I98" s="180"/>
      <c r="J98" s="180"/>
      <c r="K98" s="180"/>
      <c r="L98" s="180"/>
      <c r="M98" s="180"/>
      <c r="N98" s="180"/>
      <c r="O98" s="180"/>
      <c r="P98" s="180"/>
      <c r="Q98" s="180"/>
      <c r="R98" s="180">
        <v>2.5</v>
      </c>
      <c r="S98" s="180"/>
      <c r="T98" s="180"/>
      <c r="U98" s="180"/>
      <c r="V98" s="180"/>
      <c r="W98" s="180">
        <v>1.7</v>
      </c>
      <c r="X98" s="180">
        <v>2.5</v>
      </c>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row>
    <row r="99" spans="3:49" ht="11.25" customHeight="1">
      <c r="C99" s="175">
        <v>83</v>
      </c>
      <c r="D99" s="180"/>
      <c r="E99" s="180"/>
      <c r="F99" s="180"/>
      <c r="G99" s="180"/>
      <c r="H99" s="180"/>
      <c r="I99" s="180"/>
      <c r="J99" s="180"/>
      <c r="K99" s="180"/>
      <c r="L99" s="180"/>
      <c r="M99" s="180"/>
      <c r="N99" s="180"/>
      <c r="O99" s="180"/>
      <c r="P99" s="180"/>
      <c r="Q99" s="180"/>
      <c r="R99" s="180">
        <v>2.8</v>
      </c>
      <c r="S99" s="180"/>
      <c r="T99" s="180"/>
      <c r="U99" s="180"/>
      <c r="V99" s="180"/>
      <c r="W99" s="180">
        <v>1.7</v>
      </c>
      <c r="X99" s="180">
        <v>3.1</v>
      </c>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row>
    <row r="100" spans="3:49" ht="11.25" customHeight="1">
      <c r="C100" s="175">
        <v>84</v>
      </c>
      <c r="D100" s="180"/>
      <c r="E100" s="180"/>
      <c r="F100" s="180"/>
      <c r="G100" s="180"/>
      <c r="H100" s="180"/>
      <c r="I100" s="180"/>
      <c r="J100" s="180"/>
      <c r="K100" s="180"/>
      <c r="L100" s="180"/>
      <c r="M100" s="180"/>
      <c r="N100" s="180"/>
      <c r="O100" s="180"/>
      <c r="P100" s="180"/>
      <c r="Q100" s="180"/>
      <c r="R100" s="180">
        <v>2.2</v>
      </c>
      <c r="S100" s="180"/>
      <c r="T100" s="180"/>
      <c r="U100" s="180"/>
      <c r="V100" s="180"/>
      <c r="W100" s="180">
        <v>1.8</v>
      </c>
      <c r="X100" s="180">
        <v>2.7</v>
      </c>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row>
    <row r="101" spans="3:49" ht="11.25" customHeight="1">
      <c r="C101" s="175">
        <v>85</v>
      </c>
      <c r="D101" s="180"/>
      <c r="E101" s="180"/>
      <c r="F101" s="180"/>
      <c r="G101" s="180"/>
      <c r="H101" s="180"/>
      <c r="I101" s="180"/>
      <c r="J101" s="180"/>
      <c r="K101" s="180"/>
      <c r="L101" s="180"/>
      <c r="M101" s="180"/>
      <c r="N101" s="180"/>
      <c r="O101" s="180"/>
      <c r="P101" s="180"/>
      <c r="Q101" s="180"/>
      <c r="R101" s="180">
        <v>2.1</v>
      </c>
      <c r="S101" s="180"/>
      <c r="T101" s="180"/>
      <c r="U101" s="180"/>
      <c r="V101" s="180"/>
      <c r="W101" s="180">
        <v>2</v>
      </c>
      <c r="X101" s="180">
        <v>2.8</v>
      </c>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row>
    <row r="102" spans="3:49" ht="11.25" customHeight="1">
      <c r="C102" s="175">
        <v>86</v>
      </c>
      <c r="D102" s="180"/>
      <c r="E102" s="180"/>
      <c r="F102" s="180"/>
      <c r="G102" s="180"/>
      <c r="H102" s="180"/>
      <c r="I102" s="180"/>
      <c r="J102" s="180"/>
      <c r="K102" s="180"/>
      <c r="L102" s="180"/>
      <c r="M102" s="180"/>
      <c r="N102" s="180"/>
      <c r="O102" s="180"/>
      <c r="P102" s="180"/>
      <c r="Q102" s="180"/>
      <c r="R102" s="180">
        <v>2.5</v>
      </c>
      <c r="S102" s="180"/>
      <c r="T102" s="180"/>
      <c r="U102" s="180"/>
      <c r="V102" s="180"/>
      <c r="W102" s="180">
        <v>2</v>
      </c>
      <c r="X102" s="180">
        <v>2.8</v>
      </c>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0"/>
    </row>
    <row r="103" spans="3:49" ht="11.25" customHeight="1">
      <c r="C103" s="175">
        <v>87</v>
      </c>
      <c r="D103" s="180"/>
      <c r="E103" s="180"/>
      <c r="F103" s="180"/>
      <c r="G103" s="180"/>
      <c r="H103" s="180"/>
      <c r="I103" s="180"/>
      <c r="J103" s="180"/>
      <c r="K103" s="180"/>
      <c r="L103" s="180"/>
      <c r="M103" s="180"/>
      <c r="N103" s="180"/>
      <c r="O103" s="180"/>
      <c r="P103" s="180"/>
      <c r="Q103" s="180"/>
      <c r="R103" s="180">
        <v>2.6</v>
      </c>
      <c r="S103" s="180"/>
      <c r="T103" s="180"/>
      <c r="U103" s="180"/>
      <c r="V103" s="180"/>
      <c r="W103" s="180">
        <v>1.9</v>
      </c>
      <c r="X103" s="180">
        <v>2.5</v>
      </c>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row>
    <row r="104" spans="3:49" ht="11.25" customHeight="1">
      <c r="C104" s="175">
        <v>88</v>
      </c>
      <c r="D104" s="180"/>
      <c r="E104" s="180"/>
      <c r="F104" s="180"/>
      <c r="G104" s="180"/>
      <c r="H104" s="180"/>
      <c r="I104" s="180"/>
      <c r="J104" s="180"/>
      <c r="K104" s="180"/>
      <c r="L104" s="180"/>
      <c r="M104" s="180"/>
      <c r="N104" s="180"/>
      <c r="O104" s="180"/>
      <c r="P104" s="180"/>
      <c r="Q104" s="180"/>
      <c r="R104" s="180">
        <v>2.4</v>
      </c>
      <c r="S104" s="180"/>
      <c r="T104" s="180"/>
      <c r="U104" s="180"/>
      <c r="V104" s="180"/>
      <c r="W104" s="180">
        <v>2</v>
      </c>
      <c r="X104" s="180">
        <v>2.3</v>
      </c>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row>
    <row r="105" spans="3:49" ht="11.25" customHeight="1">
      <c r="C105" s="175">
        <v>89</v>
      </c>
      <c r="D105" s="180"/>
      <c r="E105" s="180"/>
      <c r="F105" s="180"/>
      <c r="G105" s="180"/>
      <c r="H105" s="180"/>
      <c r="I105" s="180"/>
      <c r="J105" s="180"/>
      <c r="K105" s="180"/>
      <c r="L105" s="180"/>
      <c r="M105" s="180"/>
      <c r="N105" s="180"/>
      <c r="O105" s="180"/>
      <c r="P105" s="180"/>
      <c r="Q105" s="180"/>
      <c r="R105" s="180">
        <v>2.4</v>
      </c>
      <c r="S105" s="180"/>
      <c r="T105" s="180"/>
      <c r="U105" s="180"/>
      <c r="V105" s="180"/>
      <c r="W105" s="180">
        <v>1.8</v>
      </c>
      <c r="X105" s="180">
        <v>2.9</v>
      </c>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row>
    <row r="106" spans="3:49" ht="11.25" customHeight="1">
      <c r="C106" s="175">
        <v>90</v>
      </c>
      <c r="D106" s="180"/>
      <c r="E106" s="180"/>
      <c r="F106" s="180"/>
      <c r="G106" s="180"/>
      <c r="H106" s="180"/>
      <c r="I106" s="180"/>
      <c r="J106" s="180"/>
      <c r="K106" s="180"/>
      <c r="L106" s="180"/>
      <c r="M106" s="180"/>
      <c r="N106" s="180"/>
      <c r="O106" s="180"/>
      <c r="P106" s="180"/>
      <c r="Q106" s="180"/>
      <c r="R106" s="180">
        <v>2.7</v>
      </c>
      <c r="S106" s="180"/>
      <c r="T106" s="180"/>
      <c r="U106" s="180"/>
      <c r="V106" s="180"/>
      <c r="W106" s="180">
        <v>2.3</v>
      </c>
      <c r="X106" s="180">
        <v>2.9</v>
      </c>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row>
    <row r="107" spans="3:49" ht="11.25" customHeight="1">
      <c r="C107" s="175">
        <v>91</v>
      </c>
      <c r="D107" s="180"/>
      <c r="E107" s="180"/>
      <c r="F107" s="180"/>
      <c r="G107" s="180"/>
      <c r="H107" s="180"/>
      <c r="I107" s="180"/>
      <c r="J107" s="180"/>
      <c r="K107" s="180"/>
      <c r="L107" s="180"/>
      <c r="M107" s="180"/>
      <c r="N107" s="180"/>
      <c r="O107" s="180"/>
      <c r="P107" s="180"/>
      <c r="Q107" s="180"/>
      <c r="R107" s="180">
        <v>2.4</v>
      </c>
      <c r="S107" s="180"/>
      <c r="T107" s="180"/>
      <c r="U107" s="180"/>
      <c r="V107" s="180"/>
      <c r="W107" s="180">
        <v>2</v>
      </c>
      <c r="X107" s="180">
        <v>2.8</v>
      </c>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row>
    <row r="108" spans="3:49" ht="11.25" customHeight="1">
      <c r="C108" s="175">
        <v>92</v>
      </c>
      <c r="D108" s="180"/>
      <c r="E108" s="180"/>
      <c r="F108" s="180"/>
      <c r="G108" s="180"/>
      <c r="H108" s="180"/>
      <c r="I108" s="180"/>
      <c r="J108" s="180"/>
      <c r="K108" s="180"/>
      <c r="L108" s="180"/>
      <c r="M108" s="180"/>
      <c r="N108" s="180"/>
      <c r="O108" s="180"/>
      <c r="P108" s="180"/>
      <c r="Q108" s="180"/>
      <c r="R108" s="180">
        <v>2.5</v>
      </c>
      <c r="S108" s="180"/>
      <c r="T108" s="180"/>
      <c r="U108" s="180"/>
      <c r="V108" s="180"/>
      <c r="W108" s="180">
        <v>2.1</v>
      </c>
      <c r="X108" s="180">
        <v>2.6</v>
      </c>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row>
    <row r="109" spans="3:49" ht="11.25" customHeight="1">
      <c r="C109" s="175">
        <v>93</v>
      </c>
      <c r="D109" s="180"/>
      <c r="E109" s="180"/>
      <c r="F109" s="180"/>
      <c r="G109" s="180"/>
      <c r="H109" s="180"/>
      <c r="I109" s="180"/>
      <c r="J109" s="180"/>
      <c r="K109" s="180"/>
      <c r="L109" s="180"/>
      <c r="M109" s="180"/>
      <c r="N109" s="180"/>
      <c r="O109" s="180"/>
      <c r="P109" s="180"/>
      <c r="Q109" s="180"/>
      <c r="R109" s="180">
        <v>2.6</v>
      </c>
      <c r="S109" s="180"/>
      <c r="T109" s="180"/>
      <c r="U109" s="180"/>
      <c r="V109" s="180"/>
      <c r="W109" s="180">
        <v>1.9</v>
      </c>
      <c r="X109" s="180">
        <v>2.7</v>
      </c>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row>
    <row r="110" spans="3:49" ht="11.25" customHeight="1">
      <c r="C110" s="175">
        <v>94</v>
      </c>
      <c r="D110" s="180"/>
      <c r="E110" s="180"/>
      <c r="F110" s="180"/>
      <c r="G110" s="180"/>
      <c r="H110" s="180"/>
      <c r="I110" s="180"/>
      <c r="J110" s="180"/>
      <c r="K110" s="180"/>
      <c r="L110" s="180"/>
      <c r="M110" s="180"/>
      <c r="N110" s="180"/>
      <c r="O110" s="180"/>
      <c r="P110" s="180"/>
      <c r="Q110" s="180"/>
      <c r="R110" s="180">
        <v>2.6</v>
      </c>
      <c r="S110" s="180"/>
      <c r="T110" s="180"/>
      <c r="U110" s="180"/>
      <c r="V110" s="180"/>
      <c r="W110" s="180">
        <v>2</v>
      </c>
      <c r="X110" s="180">
        <v>2.7</v>
      </c>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row>
    <row r="111" spans="3:49" ht="11.25" customHeight="1">
      <c r="C111" s="175">
        <v>95</v>
      </c>
      <c r="D111" s="180"/>
      <c r="E111" s="180"/>
      <c r="F111" s="180"/>
      <c r="G111" s="180"/>
      <c r="H111" s="180"/>
      <c r="I111" s="180"/>
      <c r="J111" s="180"/>
      <c r="K111" s="180"/>
      <c r="L111" s="180"/>
      <c r="M111" s="180"/>
      <c r="N111" s="180"/>
      <c r="O111" s="180"/>
      <c r="P111" s="180"/>
      <c r="Q111" s="180"/>
      <c r="R111" s="180">
        <v>2.4</v>
      </c>
      <c r="S111" s="180"/>
      <c r="T111" s="180"/>
      <c r="U111" s="180"/>
      <c r="V111" s="180"/>
      <c r="W111" s="180">
        <v>2.1</v>
      </c>
      <c r="X111" s="180">
        <v>2.4</v>
      </c>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row>
    <row r="112" spans="3:49" ht="11.25" customHeight="1">
      <c r="C112" s="175">
        <v>96</v>
      </c>
      <c r="D112" s="180"/>
      <c r="E112" s="180"/>
      <c r="F112" s="180"/>
      <c r="G112" s="180"/>
      <c r="H112" s="180"/>
      <c r="I112" s="180"/>
      <c r="J112" s="180"/>
      <c r="K112" s="180"/>
      <c r="L112" s="180"/>
      <c r="M112" s="180"/>
      <c r="N112" s="180"/>
      <c r="O112" s="180"/>
      <c r="P112" s="180"/>
      <c r="Q112" s="180"/>
      <c r="R112" s="180">
        <v>2.5</v>
      </c>
      <c r="S112" s="180"/>
      <c r="T112" s="180"/>
      <c r="U112" s="180"/>
      <c r="V112" s="180"/>
      <c r="W112" s="180">
        <v>1.7</v>
      </c>
      <c r="X112" s="180">
        <v>2.8</v>
      </c>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row>
    <row r="113" spans="3:49" ht="11.25" customHeight="1">
      <c r="C113" s="175">
        <v>97</v>
      </c>
      <c r="D113" s="180"/>
      <c r="E113" s="180"/>
      <c r="F113" s="180"/>
      <c r="G113" s="180"/>
      <c r="H113" s="180"/>
      <c r="I113" s="180"/>
      <c r="J113" s="180"/>
      <c r="K113" s="180"/>
      <c r="L113" s="180"/>
      <c r="M113" s="180"/>
      <c r="N113" s="180"/>
      <c r="O113" s="180"/>
      <c r="P113" s="180"/>
      <c r="Q113" s="180"/>
      <c r="R113" s="180">
        <v>2.6</v>
      </c>
      <c r="S113" s="180"/>
      <c r="T113" s="180"/>
      <c r="U113" s="180"/>
      <c r="V113" s="180"/>
      <c r="W113" s="180">
        <v>2.1</v>
      </c>
      <c r="X113" s="180">
        <v>2.7</v>
      </c>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row>
    <row r="114" spans="3:49" ht="11.25" customHeight="1">
      <c r="C114" s="175">
        <v>98</v>
      </c>
      <c r="D114" s="180"/>
      <c r="E114" s="180"/>
      <c r="F114" s="180"/>
      <c r="G114" s="180"/>
      <c r="H114" s="180"/>
      <c r="I114" s="180"/>
      <c r="J114" s="180"/>
      <c r="K114" s="180"/>
      <c r="L114" s="180"/>
      <c r="M114" s="180"/>
      <c r="N114" s="180"/>
      <c r="O114" s="180"/>
      <c r="P114" s="180"/>
      <c r="Q114" s="180"/>
      <c r="R114" s="180">
        <v>2.6</v>
      </c>
      <c r="S114" s="180"/>
      <c r="T114" s="180"/>
      <c r="U114" s="180"/>
      <c r="V114" s="180"/>
      <c r="W114" s="180">
        <v>1.7</v>
      </c>
      <c r="X114" s="180">
        <v>2.8</v>
      </c>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row>
    <row r="115" spans="3:49" ht="11.25" customHeight="1">
      <c r="C115" s="175">
        <v>99</v>
      </c>
      <c r="D115" s="180"/>
      <c r="E115" s="180"/>
      <c r="F115" s="180"/>
      <c r="G115" s="180"/>
      <c r="H115" s="180"/>
      <c r="I115" s="180"/>
      <c r="J115" s="180"/>
      <c r="K115" s="180"/>
      <c r="L115" s="180"/>
      <c r="M115" s="180"/>
      <c r="N115" s="180"/>
      <c r="O115" s="180"/>
      <c r="P115" s="180"/>
      <c r="Q115" s="180"/>
      <c r="R115" s="180">
        <v>2.4</v>
      </c>
      <c r="S115" s="180"/>
      <c r="T115" s="180"/>
      <c r="U115" s="180"/>
      <c r="V115" s="180"/>
      <c r="W115" s="180">
        <v>2</v>
      </c>
      <c r="X115" s="180">
        <v>2.8</v>
      </c>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row>
    <row r="116" spans="3:49" ht="11.25" customHeight="1">
      <c r="C116" s="175">
        <v>100</v>
      </c>
      <c r="D116" s="180"/>
      <c r="E116" s="180"/>
      <c r="F116" s="180"/>
      <c r="G116" s="180"/>
      <c r="H116" s="180"/>
      <c r="I116" s="180"/>
      <c r="J116" s="180"/>
      <c r="K116" s="180"/>
      <c r="L116" s="180"/>
      <c r="M116" s="180"/>
      <c r="N116" s="180"/>
      <c r="O116" s="180"/>
      <c r="P116" s="180"/>
      <c r="Q116" s="180"/>
      <c r="R116" s="180">
        <v>2.5</v>
      </c>
      <c r="S116" s="180"/>
      <c r="T116" s="180"/>
      <c r="U116" s="180"/>
      <c r="V116" s="180"/>
      <c r="W116" s="180">
        <v>1.7</v>
      </c>
      <c r="X116" s="180">
        <v>2.7</v>
      </c>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row>
    <row r="117" spans="3:49" ht="11.25" customHeight="1">
      <c r="C117" s="175">
        <v>101</v>
      </c>
      <c r="D117" s="180"/>
      <c r="E117" s="180"/>
      <c r="F117" s="180"/>
      <c r="G117" s="180"/>
      <c r="H117" s="180"/>
      <c r="I117" s="180"/>
      <c r="J117" s="180"/>
      <c r="K117" s="180"/>
      <c r="L117" s="180"/>
      <c r="M117" s="180"/>
      <c r="N117" s="180"/>
      <c r="O117" s="180"/>
      <c r="P117" s="180"/>
      <c r="Q117" s="180"/>
      <c r="R117" s="180">
        <v>2.5</v>
      </c>
      <c r="S117" s="180"/>
      <c r="T117" s="180"/>
      <c r="U117" s="180"/>
      <c r="V117" s="180"/>
      <c r="W117" s="180">
        <v>2</v>
      </c>
      <c r="X117" s="180">
        <v>2.5</v>
      </c>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row>
    <row r="118" spans="3:49" ht="11.25" customHeight="1">
      <c r="C118" s="175">
        <v>102</v>
      </c>
      <c r="D118" s="180"/>
      <c r="E118" s="180"/>
      <c r="F118" s="180"/>
      <c r="G118" s="180"/>
      <c r="H118" s="180"/>
      <c r="I118" s="180"/>
      <c r="J118" s="180"/>
      <c r="K118" s="180"/>
      <c r="L118" s="180"/>
      <c r="M118" s="180"/>
      <c r="N118" s="180"/>
      <c r="O118" s="180"/>
      <c r="P118" s="180"/>
      <c r="Q118" s="180"/>
      <c r="R118" s="180">
        <v>2.5</v>
      </c>
      <c r="S118" s="180"/>
      <c r="T118" s="180"/>
      <c r="U118" s="180"/>
      <c r="V118" s="180"/>
      <c r="W118" s="180">
        <v>2.1</v>
      </c>
      <c r="X118" s="180">
        <v>2.3</v>
      </c>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row>
    <row r="119" spans="3:49" ht="11.25" customHeight="1">
      <c r="C119" s="175">
        <v>103</v>
      </c>
      <c r="D119" s="180"/>
      <c r="E119" s="180"/>
      <c r="F119" s="180"/>
      <c r="G119" s="180"/>
      <c r="H119" s="180"/>
      <c r="I119" s="180"/>
      <c r="J119" s="180"/>
      <c r="K119" s="180"/>
      <c r="L119" s="180"/>
      <c r="M119" s="180"/>
      <c r="N119" s="180"/>
      <c r="O119" s="180"/>
      <c r="P119" s="180"/>
      <c r="Q119" s="180"/>
      <c r="R119" s="180">
        <v>2.5</v>
      </c>
      <c r="S119" s="180"/>
      <c r="T119" s="180"/>
      <c r="U119" s="180"/>
      <c r="V119" s="180"/>
      <c r="W119" s="180">
        <v>1.7</v>
      </c>
      <c r="X119" s="180">
        <v>3</v>
      </c>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row>
    <row r="120" spans="3:49" ht="11.25" customHeight="1">
      <c r="C120" s="175">
        <v>104</v>
      </c>
      <c r="D120" s="180"/>
      <c r="E120" s="180"/>
      <c r="F120" s="180"/>
      <c r="G120" s="180"/>
      <c r="H120" s="180"/>
      <c r="I120" s="180"/>
      <c r="J120" s="180"/>
      <c r="K120" s="180"/>
      <c r="L120" s="180"/>
      <c r="M120" s="180"/>
      <c r="N120" s="180"/>
      <c r="O120" s="180"/>
      <c r="P120" s="180"/>
      <c r="Q120" s="180"/>
      <c r="R120" s="180">
        <v>3</v>
      </c>
      <c r="S120" s="180"/>
      <c r="T120" s="180"/>
      <c r="U120" s="180"/>
      <c r="V120" s="180"/>
      <c r="W120" s="180">
        <v>2</v>
      </c>
      <c r="X120" s="180">
        <v>2.8</v>
      </c>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row>
    <row r="121" spans="3:49" ht="11.25" customHeight="1">
      <c r="C121" s="175">
        <v>105</v>
      </c>
      <c r="D121" s="180"/>
      <c r="E121" s="180"/>
      <c r="F121" s="180"/>
      <c r="G121" s="180"/>
      <c r="H121" s="180"/>
      <c r="I121" s="180"/>
      <c r="J121" s="180"/>
      <c r="K121" s="180"/>
      <c r="L121" s="180"/>
      <c r="M121" s="180"/>
      <c r="N121" s="180"/>
      <c r="O121" s="180"/>
      <c r="P121" s="180"/>
      <c r="Q121" s="180"/>
      <c r="R121" s="180">
        <v>2.4</v>
      </c>
      <c r="S121" s="180"/>
      <c r="T121" s="180"/>
      <c r="U121" s="180"/>
      <c r="V121" s="180"/>
      <c r="W121" s="180">
        <v>1.9</v>
      </c>
      <c r="X121" s="180">
        <v>2.7</v>
      </c>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row>
    <row r="122" spans="3:49" ht="11.25" customHeight="1">
      <c r="C122" s="175">
        <v>106</v>
      </c>
      <c r="D122" s="180"/>
      <c r="E122" s="180"/>
      <c r="F122" s="180"/>
      <c r="G122" s="180"/>
      <c r="H122" s="180"/>
      <c r="I122" s="180"/>
      <c r="J122" s="180"/>
      <c r="K122" s="180"/>
      <c r="L122" s="180"/>
      <c r="M122" s="180"/>
      <c r="N122" s="180"/>
      <c r="O122" s="180"/>
      <c r="P122" s="180"/>
      <c r="Q122" s="180"/>
      <c r="R122" s="180">
        <v>2.3</v>
      </c>
      <c r="S122" s="180"/>
      <c r="T122" s="180"/>
      <c r="U122" s="180"/>
      <c r="V122" s="180"/>
      <c r="W122" s="180">
        <v>2</v>
      </c>
      <c r="X122" s="180">
        <v>3</v>
      </c>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row>
    <row r="123" spans="3:49" ht="11.25" customHeight="1">
      <c r="C123" s="175">
        <v>107</v>
      </c>
      <c r="D123" s="180"/>
      <c r="E123" s="180"/>
      <c r="F123" s="180"/>
      <c r="G123" s="180"/>
      <c r="H123" s="180"/>
      <c r="I123" s="180"/>
      <c r="J123" s="180"/>
      <c r="K123" s="180"/>
      <c r="L123" s="180"/>
      <c r="M123" s="180"/>
      <c r="N123" s="180"/>
      <c r="O123" s="180"/>
      <c r="P123" s="180"/>
      <c r="Q123" s="180"/>
      <c r="R123" s="180">
        <v>2.6</v>
      </c>
      <c r="S123" s="180"/>
      <c r="T123" s="180"/>
      <c r="U123" s="180"/>
      <c r="V123" s="180"/>
      <c r="W123" s="180">
        <v>2</v>
      </c>
      <c r="X123" s="180">
        <v>3.1</v>
      </c>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row>
    <row r="124" spans="3:49" ht="11.25" customHeight="1">
      <c r="C124" s="175">
        <v>108</v>
      </c>
      <c r="D124" s="180"/>
      <c r="E124" s="180"/>
      <c r="F124" s="180"/>
      <c r="G124" s="180"/>
      <c r="H124" s="180"/>
      <c r="I124" s="180"/>
      <c r="J124" s="180"/>
      <c r="K124" s="180"/>
      <c r="L124" s="180"/>
      <c r="M124" s="180"/>
      <c r="N124" s="180"/>
      <c r="O124" s="180"/>
      <c r="P124" s="180"/>
      <c r="Q124" s="180"/>
      <c r="R124" s="180">
        <v>2.6</v>
      </c>
      <c r="S124" s="180"/>
      <c r="T124" s="180"/>
      <c r="U124" s="180"/>
      <c r="V124" s="180"/>
      <c r="W124" s="180">
        <v>1.9</v>
      </c>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row>
    <row r="125" spans="3:49" ht="11.25" customHeight="1">
      <c r="C125" s="175">
        <v>109</v>
      </c>
      <c r="D125" s="180"/>
      <c r="E125" s="180"/>
      <c r="F125" s="180"/>
      <c r="G125" s="180"/>
      <c r="H125" s="180"/>
      <c r="I125" s="180"/>
      <c r="J125" s="180"/>
      <c r="K125" s="180"/>
      <c r="L125" s="180"/>
      <c r="M125" s="180"/>
      <c r="N125" s="180"/>
      <c r="O125" s="180"/>
      <c r="P125" s="180"/>
      <c r="Q125" s="180"/>
      <c r="R125" s="180">
        <v>2.1</v>
      </c>
      <c r="S125" s="180"/>
      <c r="T125" s="180"/>
      <c r="U125" s="180"/>
      <c r="V125" s="180"/>
      <c r="W125" s="180">
        <v>1.9</v>
      </c>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row>
    <row r="126" spans="3:49" ht="11.25" customHeight="1">
      <c r="C126" s="175">
        <v>110</v>
      </c>
      <c r="D126" s="180"/>
      <c r="E126" s="180"/>
      <c r="F126" s="180"/>
      <c r="G126" s="180"/>
      <c r="H126" s="180"/>
      <c r="I126" s="180"/>
      <c r="J126" s="180"/>
      <c r="K126" s="180"/>
      <c r="L126" s="180"/>
      <c r="M126" s="180"/>
      <c r="N126" s="180"/>
      <c r="O126" s="180"/>
      <c r="P126" s="180"/>
      <c r="Q126" s="180"/>
      <c r="R126" s="180">
        <v>2.2</v>
      </c>
      <c r="S126" s="180"/>
      <c r="T126" s="180"/>
      <c r="U126" s="180"/>
      <c r="V126" s="180"/>
      <c r="W126" s="180">
        <v>2</v>
      </c>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row>
    <row r="127" spans="3:49" ht="11.25" customHeight="1">
      <c r="C127" s="175">
        <v>111</v>
      </c>
      <c r="D127" s="180"/>
      <c r="E127" s="180"/>
      <c r="F127" s="180"/>
      <c r="G127" s="180"/>
      <c r="H127" s="180"/>
      <c r="I127" s="180"/>
      <c r="J127" s="180"/>
      <c r="K127" s="180"/>
      <c r="L127" s="180"/>
      <c r="M127" s="180"/>
      <c r="N127" s="180"/>
      <c r="O127" s="180"/>
      <c r="P127" s="180"/>
      <c r="Q127" s="180"/>
      <c r="R127" s="180">
        <v>2.7</v>
      </c>
      <c r="S127" s="180"/>
      <c r="T127" s="180"/>
      <c r="U127" s="180"/>
      <c r="V127" s="180"/>
      <c r="W127" s="180">
        <v>1.8</v>
      </c>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row>
    <row r="128" spans="3:49" ht="11.25" customHeight="1">
      <c r="C128" s="175">
        <v>112</v>
      </c>
      <c r="D128" s="180"/>
      <c r="E128" s="180"/>
      <c r="F128" s="180"/>
      <c r="G128" s="180"/>
      <c r="H128" s="180"/>
      <c r="I128" s="180"/>
      <c r="J128" s="180"/>
      <c r="K128" s="180"/>
      <c r="L128" s="180"/>
      <c r="M128" s="180"/>
      <c r="N128" s="180"/>
      <c r="O128" s="180"/>
      <c r="P128" s="180"/>
      <c r="Q128" s="180"/>
      <c r="R128" s="180">
        <v>2.6</v>
      </c>
      <c r="S128" s="180"/>
      <c r="T128" s="180"/>
      <c r="U128" s="180"/>
      <c r="V128" s="180"/>
      <c r="W128" s="180">
        <v>2.1</v>
      </c>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row>
    <row r="129" spans="3:49" ht="11.25" customHeight="1">
      <c r="C129" s="175">
        <v>113</v>
      </c>
      <c r="D129" s="180"/>
      <c r="E129" s="180"/>
      <c r="F129" s="180"/>
      <c r="G129" s="180"/>
      <c r="H129" s="180"/>
      <c r="I129" s="180"/>
      <c r="J129" s="180"/>
      <c r="K129" s="180"/>
      <c r="L129" s="180"/>
      <c r="M129" s="180"/>
      <c r="N129" s="180"/>
      <c r="O129" s="180"/>
      <c r="P129" s="180"/>
      <c r="Q129" s="180"/>
      <c r="R129" s="180"/>
      <c r="S129" s="180"/>
      <c r="T129" s="180"/>
      <c r="U129" s="180"/>
      <c r="V129" s="180"/>
      <c r="W129" s="180">
        <v>2</v>
      </c>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row>
    <row r="130" spans="3:49" ht="11.25" customHeight="1">
      <c r="C130" s="175">
        <v>114</v>
      </c>
      <c r="D130" s="180"/>
      <c r="E130" s="180"/>
      <c r="F130" s="180"/>
      <c r="G130" s="180"/>
      <c r="H130" s="180"/>
      <c r="I130" s="180"/>
      <c r="J130" s="180"/>
      <c r="K130" s="180"/>
      <c r="L130" s="180"/>
      <c r="M130" s="180"/>
      <c r="N130" s="180"/>
      <c r="O130" s="180"/>
      <c r="P130" s="180"/>
      <c r="Q130" s="180"/>
      <c r="R130" s="180"/>
      <c r="S130" s="180"/>
      <c r="T130" s="180"/>
      <c r="U130" s="180"/>
      <c r="V130" s="180"/>
      <c r="W130" s="180">
        <v>1.9</v>
      </c>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row>
    <row r="131" spans="3:49" ht="11.25" customHeight="1">
      <c r="C131" s="175">
        <v>115</v>
      </c>
      <c r="D131" s="180"/>
      <c r="E131" s="180"/>
      <c r="F131" s="180"/>
      <c r="G131" s="180"/>
      <c r="H131" s="180"/>
      <c r="I131" s="180"/>
      <c r="J131" s="180"/>
      <c r="K131" s="180"/>
      <c r="L131" s="180"/>
      <c r="M131" s="180"/>
      <c r="N131" s="180"/>
      <c r="O131" s="180"/>
      <c r="P131" s="180"/>
      <c r="Q131" s="180"/>
      <c r="R131" s="180"/>
      <c r="S131" s="180"/>
      <c r="T131" s="180"/>
      <c r="U131" s="180"/>
      <c r="V131" s="180"/>
      <c r="W131" s="180">
        <v>1.7</v>
      </c>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row>
    <row r="132" spans="3:49" ht="11.25" customHeight="1">
      <c r="C132" s="175">
        <v>116</v>
      </c>
      <c r="D132" s="180"/>
      <c r="E132" s="180"/>
      <c r="F132" s="180"/>
      <c r="G132" s="180"/>
      <c r="H132" s="180"/>
      <c r="I132" s="180"/>
      <c r="J132" s="180"/>
      <c r="K132" s="180"/>
      <c r="L132" s="180"/>
      <c r="M132" s="180"/>
      <c r="N132" s="180"/>
      <c r="O132" s="180"/>
      <c r="P132" s="180"/>
      <c r="Q132" s="180"/>
      <c r="R132" s="180"/>
      <c r="S132" s="180"/>
      <c r="T132" s="180"/>
      <c r="U132" s="180"/>
      <c r="V132" s="180"/>
      <c r="W132" s="180">
        <v>1.9</v>
      </c>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row>
    <row r="133" spans="3:49" ht="11.25" customHeight="1">
      <c r="C133" s="175">
        <v>117</v>
      </c>
      <c r="D133" s="180"/>
      <c r="E133" s="180"/>
      <c r="F133" s="180"/>
      <c r="G133" s="180"/>
      <c r="H133" s="180"/>
      <c r="I133" s="180"/>
      <c r="J133" s="180"/>
      <c r="K133" s="180"/>
      <c r="L133" s="180"/>
      <c r="M133" s="180"/>
      <c r="N133" s="180"/>
      <c r="O133" s="180"/>
      <c r="P133" s="180"/>
      <c r="Q133" s="180"/>
      <c r="R133" s="180"/>
      <c r="S133" s="180"/>
      <c r="T133" s="180"/>
      <c r="U133" s="180"/>
      <c r="V133" s="180"/>
      <c r="W133" s="180">
        <v>2.1</v>
      </c>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row>
    <row r="134" spans="3:49" ht="11.25" customHeight="1">
      <c r="C134" s="175">
        <v>118</v>
      </c>
      <c r="D134" s="180"/>
      <c r="E134" s="180"/>
      <c r="F134" s="180"/>
      <c r="G134" s="180"/>
      <c r="H134" s="180"/>
      <c r="I134" s="180"/>
      <c r="J134" s="180"/>
      <c r="K134" s="180"/>
      <c r="L134" s="180"/>
      <c r="M134" s="180"/>
      <c r="N134" s="180"/>
      <c r="O134" s="180"/>
      <c r="P134" s="180"/>
      <c r="Q134" s="180"/>
      <c r="R134" s="180"/>
      <c r="S134" s="180"/>
      <c r="T134" s="180"/>
      <c r="U134" s="180"/>
      <c r="V134" s="180"/>
      <c r="W134" s="180">
        <v>1.7</v>
      </c>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row>
    <row r="135" spans="3:49" ht="11.25" customHeight="1">
      <c r="C135" s="175">
        <v>119</v>
      </c>
      <c r="D135" s="180"/>
      <c r="E135" s="180"/>
      <c r="F135" s="180"/>
      <c r="G135" s="180"/>
      <c r="H135" s="180"/>
      <c r="I135" s="180"/>
      <c r="J135" s="180"/>
      <c r="K135" s="180"/>
      <c r="L135" s="180"/>
      <c r="M135" s="180"/>
      <c r="N135" s="180"/>
      <c r="O135" s="180"/>
      <c r="P135" s="180"/>
      <c r="Q135" s="180"/>
      <c r="R135" s="180"/>
      <c r="S135" s="180"/>
      <c r="T135" s="180"/>
      <c r="U135" s="180"/>
      <c r="V135" s="180"/>
      <c r="W135" s="180">
        <v>1.7</v>
      </c>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row>
    <row r="136" spans="3:49" ht="11.25" customHeight="1">
      <c r="C136" s="175">
        <v>120</v>
      </c>
      <c r="D136" s="180"/>
      <c r="E136" s="180"/>
      <c r="F136" s="180"/>
      <c r="G136" s="180"/>
      <c r="H136" s="180"/>
      <c r="I136" s="180"/>
      <c r="J136" s="180"/>
      <c r="K136" s="180"/>
      <c r="L136" s="180"/>
      <c r="M136" s="180"/>
      <c r="N136" s="180"/>
      <c r="O136" s="180"/>
      <c r="P136" s="180"/>
      <c r="Q136" s="180"/>
      <c r="R136" s="180"/>
      <c r="S136" s="180"/>
      <c r="T136" s="180"/>
      <c r="U136" s="180"/>
      <c r="V136" s="180"/>
      <c r="W136" s="180">
        <v>1.7</v>
      </c>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row>
    <row r="137" spans="3:49" ht="11.25" customHeight="1">
      <c r="C137" s="175">
        <v>121</v>
      </c>
      <c r="D137" s="180"/>
      <c r="E137" s="180"/>
      <c r="F137" s="180"/>
      <c r="G137" s="180"/>
      <c r="H137" s="180"/>
      <c r="I137" s="180"/>
      <c r="J137" s="180"/>
      <c r="K137" s="180"/>
      <c r="L137" s="180"/>
      <c r="M137" s="180"/>
      <c r="N137" s="180"/>
      <c r="O137" s="180"/>
      <c r="P137" s="180"/>
      <c r="Q137" s="180"/>
      <c r="R137" s="180"/>
      <c r="S137" s="180"/>
      <c r="T137" s="180"/>
      <c r="U137" s="180"/>
      <c r="V137" s="180"/>
      <c r="W137" s="180">
        <v>2</v>
      </c>
      <c r="X137" s="180"/>
      <c r="Y137" s="180"/>
      <c r="Z137" s="180"/>
      <c r="AA137" s="180"/>
      <c r="AB137" s="180"/>
      <c r="AC137" s="180"/>
      <c r="AD137" s="180"/>
      <c r="AE137" s="180"/>
      <c r="AF137" s="180"/>
      <c r="AG137" s="180"/>
      <c r="AH137" s="180"/>
      <c r="AI137" s="180"/>
      <c r="AJ137" s="180"/>
      <c r="AK137" s="180"/>
      <c r="AL137" s="180"/>
      <c r="AM137" s="180"/>
      <c r="AN137" s="180"/>
      <c r="AO137" s="180"/>
      <c r="AP137" s="180"/>
      <c r="AQ137" s="180"/>
      <c r="AR137" s="180"/>
      <c r="AS137" s="180"/>
      <c r="AT137" s="180"/>
      <c r="AU137" s="180"/>
      <c r="AV137" s="180"/>
      <c r="AW137" s="180"/>
    </row>
    <row r="138" spans="3:49" ht="11.25" customHeight="1">
      <c r="C138" s="175">
        <v>122</v>
      </c>
      <c r="D138" s="180"/>
      <c r="E138" s="180"/>
      <c r="F138" s="180"/>
      <c r="G138" s="180"/>
      <c r="H138" s="180"/>
      <c r="I138" s="180"/>
      <c r="J138" s="180"/>
      <c r="K138" s="180"/>
      <c r="L138" s="180"/>
      <c r="M138" s="180"/>
      <c r="N138" s="180"/>
      <c r="O138" s="180"/>
      <c r="P138" s="180"/>
      <c r="Q138" s="180"/>
      <c r="R138" s="180"/>
      <c r="S138" s="180"/>
      <c r="T138" s="180"/>
      <c r="U138" s="180"/>
      <c r="V138" s="180"/>
      <c r="W138" s="180">
        <v>2</v>
      </c>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row>
    <row r="139" spans="3:49" ht="11.25" customHeight="1">
      <c r="C139" s="175">
        <v>123</v>
      </c>
      <c r="D139" s="180"/>
      <c r="E139" s="180"/>
      <c r="F139" s="180"/>
      <c r="G139" s="180"/>
      <c r="H139" s="180"/>
      <c r="I139" s="180"/>
      <c r="J139" s="180"/>
      <c r="K139" s="180"/>
      <c r="L139" s="180"/>
      <c r="M139" s="180"/>
      <c r="N139" s="180"/>
      <c r="O139" s="180"/>
      <c r="P139" s="180"/>
      <c r="Q139" s="180"/>
      <c r="R139" s="180"/>
      <c r="S139" s="180"/>
      <c r="T139" s="180"/>
      <c r="U139" s="180"/>
      <c r="V139" s="180"/>
      <c r="W139" s="180">
        <v>1.8</v>
      </c>
      <c r="X139" s="180"/>
      <c r="Y139" s="180"/>
      <c r="Z139" s="180"/>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row>
    <row r="140" spans="3:49" ht="11.25" customHeight="1">
      <c r="C140" s="175">
        <v>124</v>
      </c>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row>
    <row r="141" spans="3:49" ht="11.25" customHeight="1">
      <c r="C141" s="175">
        <v>125</v>
      </c>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row>
    <row r="142" spans="3:49" ht="11.25" customHeight="1">
      <c r="C142" s="175">
        <v>126</v>
      </c>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row>
    <row r="143" spans="3:49" ht="11.25" customHeight="1">
      <c r="C143" s="175">
        <v>127</v>
      </c>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row>
    <row r="144" spans="3:49" ht="11.25" customHeight="1">
      <c r="C144" s="175">
        <v>128</v>
      </c>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row>
    <row r="145" spans="3:49" ht="11.25" customHeight="1">
      <c r="C145" s="175">
        <v>129</v>
      </c>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80"/>
      <c r="AH145" s="180"/>
      <c r="AI145" s="180"/>
      <c r="AJ145" s="180"/>
      <c r="AK145" s="180"/>
      <c r="AL145" s="180"/>
      <c r="AM145" s="180"/>
      <c r="AN145" s="180"/>
      <c r="AO145" s="180"/>
      <c r="AP145" s="180"/>
      <c r="AQ145" s="180"/>
      <c r="AR145" s="180"/>
      <c r="AS145" s="180"/>
      <c r="AT145" s="180"/>
      <c r="AU145" s="180"/>
      <c r="AV145" s="180"/>
      <c r="AW145" s="180"/>
    </row>
    <row r="146" spans="3:49" ht="11.25" customHeight="1">
      <c r="C146" s="175">
        <v>130</v>
      </c>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80"/>
      <c r="AH146" s="180"/>
      <c r="AI146" s="180"/>
      <c r="AJ146" s="180"/>
      <c r="AK146" s="180"/>
      <c r="AL146" s="180"/>
      <c r="AM146" s="180"/>
      <c r="AN146" s="180"/>
      <c r="AO146" s="180"/>
      <c r="AP146" s="180"/>
      <c r="AQ146" s="180"/>
      <c r="AR146" s="180"/>
      <c r="AS146" s="180"/>
      <c r="AT146" s="180"/>
      <c r="AU146" s="180"/>
      <c r="AV146" s="180"/>
      <c r="AW146" s="180"/>
    </row>
    <row r="147" spans="3:49" ht="11.25" customHeight="1">
      <c r="C147" s="175">
        <v>131</v>
      </c>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row>
    <row r="148" spans="4:28" ht="11.25" customHeight="1">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row>
    <row r="149" spans="3:28" ht="60" customHeight="1">
      <c r="C149" s="222" t="s">
        <v>2033</v>
      </c>
      <c r="D149" s="222"/>
      <c r="E149" s="222"/>
      <c r="F149" s="222"/>
      <c r="G149" s="222"/>
      <c r="H149" s="222"/>
      <c r="I149" s="222"/>
      <c r="J149" s="222"/>
      <c r="K149" s="222"/>
      <c r="L149" s="222"/>
      <c r="M149" s="222"/>
      <c r="N149" s="222"/>
      <c r="O149" s="222"/>
      <c r="P149" s="222"/>
      <c r="Q149" s="176"/>
      <c r="R149" s="176"/>
      <c r="S149" s="176"/>
      <c r="T149" s="176"/>
      <c r="U149" s="176"/>
      <c r="V149" s="176"/>
      <c r="W149" s="176"/>
      <c r="X149" s="176"/>
      <c r="Y149" s="176"/>
      <c r="Z149" s="176"/>
      <c r="AA149" s="176"/>
      <c r="AB149" s="176"/>
    </row>
    <row r="150" spans="3:28" ht="11.25" customHeight="1">
      <c r="C150" s="39" t="s">
        <v>1772</v>
      </c>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row>
    <row r="151" spans="4:28" ht="11.25" customHeight="1">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row>
    <row r="152" spans="4:28" ht="11.25" customHeight="1">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row>
    <row r="153" spans="4:28" ht="11.25" customHeight="1">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row>
    <row r="154" spans="4:28" ht="11.25" customHeight="1">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row>
    <row r="155" spans="1:28" ht="11.25" customHeight="1">
      <c r="A155" s="131"/>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row>
    <row r="156" spans="1:28" ht="11.25" customHeight="1">
      <c r="A156" s="130"/>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row>
    <row r="157" spans="1:28" ht="11.25" customHeight="1">
      <c r="A157" s="132"/>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row>
    <row r="158" spans="1:28" ht="11.25" customHeight="1">
      <c r="A158" s="128"/>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row>
    <row r="159" spans="4:28" ht="11.25" customHeight="1">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row>
    <row r="160" spans="4:28" ht="11.25" customHeight="1">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row>
    <row r="161" spans="4:28" ht="11.25" customHeight="1">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row>
    <row r="162" spans="4:28" ht="11.25" customHeight="1">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row>
    <row r="163" spans="4:28" ht="11.25" customHeight="1">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row>
    <row r="164" spans="4:28" ht="11.25" customHeight="1">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row>
    <row r="165" spans="4:28" ht="11.25" customHeight="1">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row>
    <row r="166" spans="4:28" ht="11.25" customHeight="1">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row>
    <row r="167" spans="4:28" ht="11.25" customHeight="1">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row>
    <row r="168" spans="4:28" ht="11.25" customHeight="1">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row>
    <row r="169" spans="4:28" ht="11.25" customHeight="1">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row>
    <row r="170" spans="4:28" ht="11.25" customHeight="1">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row>
    <row r="171" spans="4:28" ht="11.25" customHeight="1">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row>
    <row r="172" spans="4:28" ht="11.25" customHeight="1">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row>
    <row r="173" spans="4:28" ht="11.25" customHeight="1">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row>
    <row r="174" spans="4:28" ht="11.25" customHeight="1">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row>
    <row r="175" spans="4:28" ht="11.25" customHeight="1">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row>
    <row r="176" spans="4:28" ht="11.25" customHeight="1">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row>
    <row r="177" spans="4:28" ht="11.25" customHeight="1">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row>
    <row r="178" spans="4:28" ht="11.25" customHeight="1">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row>
    <row r="179" spans="4:28" ht="11.25" customHeight="1">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row>
    <row r="180" spans="4:28" ht="11.25" customHeight="1">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row>
    <row r="181" spans="4:28" ht="11.25" customHeight="1">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row>
    <row r="182" spans="4:28" ht="11.25" customHeight="1">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row>
    <row r="183" spans="4:28" ht="11.25" customHeight="1">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row>
    <row r="184" spans="4:28" ht="11.25" customHeight="1">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row>
    <row r="185" spans="4:28" ht="11.25" customHeight="1">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row>
    <row r="186" spans="4:28" ht="11.25" customHeight="1">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row>
    <row r="187" spans="4:28" ht="11.25" customHeight="1">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row>
    <row r="188" spans="4:28" ht="11.25" customHeight="1">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row>
    <row r="189" spans="4:28" ht="11.25" customHeight="1">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row>
    <row r="190" spans="4:28" ht="11.25" customHeight="1">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row>
    <row r="191" spans="4:28" ht="11.25" customHeight="1">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row>
    <row r="192" spans="4:28" ht="11.25" customHeight="1">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row>
    <row r="193" spans="4:28" ht="11.25" customHeight="1">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row>
    <row r="194" spans="4:28" ht="11.25" customHeight="1">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row>
  </sheetData>
  <mergeCells count="1">
    <mergeCell ref="C149:P149"/>
  </mergeCells>
  <printOptions/>
  <pageMargins left="0.75" right="0.75" top="1" bottom="1" header="0.5" footer="0.5"/>
  <pageSetup horizontalDpi="600" verticalDpi="600"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Z194"/>
  <sheetViews>
    <sheetView showGridLines="0" workbookViewId="0" topLeftCell="A1"/>
  </sheetViews>
  <sheetFormatPr defaultColWidth="8.8515625" defaultRowHeight="11.25" customHeight="1"/>
  <cols>
    <col min="1" max="2" width="2.7109375" style="145" customWidth="1"/>
    <col min="3" max="3" width="17.421875" style="145" customWidth="1"/>
    <col min="4" max="4" width="8.7109375" style="145" customWidth="1"/>
    <col min="5" max="5" width="10.421875" style="145" customWidth="1"/>
    <col min="6" max="6" width="8.7109375" style="145" customWidth="1"/>
    <col min="7" max="7" width="9.28125" style="145" customWidth="1"/>
    <col min="8" max="13" width="8.7109375" style="145" customWidth="1"/>
    <col min="14" max="14" width="8.7109375" style="146" customWidth="1"/>
    <col min="15" max="16" width="8.7109375" style="145" customWidth="1"/>
    <col min="17" max="17" width="11.421875" style="145" customWidth="1"/>
    <col min="18" max="22" width="8.7109375" style="145" customWidth="1"/>
    <col min="23" max="23" width="11.421875" style="145" customWidth="1"/>
    <col min="24" max="237" width="8.8515625" style="145" customWidth="1"/>
    <col min="238" max="239" width="5.421875" style="145" customWidth="1"/>
    <col min="240" max="240" width="1.421875" style="145" customWidth="1"/>
    <col min="241" max="241" width="6.421875" style="145" customWidth="1"/>
    <col min="242" max="242" width="21.421875" style="145" customWidth="1"/>
    <col min="243" max="243" width="8.8515625" style="145" customWidth="1"/>
    <col min="244" max="244" width="6.140625" style="145" customWidth="1"/>
    <col min="245" max="245" width="33.421875" style="145" customWidth="1"/>
    <col min="246" max="246" width="8.8515625" style="145" customWidth="1"/>
    <col min="247" max="247" width="10.28125" style="145" customWidth="1"/>
    <col min="248" max="248" width="10.7109375" style="145" customWidth="1"/>
    <col min="249" max="249" width="6.7109375" style="145" customWidth="1"/>
    <col min="250" max="251" width="8.8515625" style="145" customWidth="1"/>
    <col min="252" max="252" width="8.28125" style="145" customWidth="1"/>
    <col min="253" max="254" width="8.8515625" style="145" customWidth="1"/>
    <col min="255" max="255" width="10.7109375" style="145" customWidth="1"/>
    <col min="256" max="493" width="8.8515625" style="145" customWidth="1"/>
    <col min="494" max="495" width="5.421875" style="145" customWidth="1"/>
    <col min="496" max="496" width="1.421875" style="145" customWidth="1"/>
    <col min="497" max="497" width="6.421875" style="145" customWidth="1"/>
    <col min="498" max="498" width="21.421875" style="145" customWidth="1"/>
    <col min="499" max="499" width="8.8515625" style="145" customWidth="1"/>
    <col min="500" max="500" width="6.140625" style="145" customWidth="1"/>
    <col min="501" max="501" width="33.421875" style="145" customWidth="1"/>
    <col min="502" max="502" width="8.8515625" style="145" customWidth="1"/>
    <col min="503" max="503" width="10.28125" style="145" customWidth="1"/>
    <col min="504" max="504" width="10.7109375" style="145" customWidth="1"/>
    <col min="505" max="505" width="6.7109375" style="145" customWidth="1"/>
    <col min="506" max="507" width="8.8515625" style="145" customWidth="1"/>
    <col min="508" max="508" width="8.28125" style="145" customWidth="1"/>
    <col min="509" max="510" width="8.8515625" style="145" customWidth="1"/>
    <col min="511" max="511" width="10.7109375" style="145" customWidth="1"/>
    <col min="512" max="749" width="8.8515625" style="145" customWidth="1"/>
    <col min="750" max="751" width="5.421875" style="145" customWidth="1"/>
    <col min="752" max="752" width="1.421875" style="145" customWidth="1"/>
    <col min="753" max="753" width="6.421875" style="145" customWidth="1"/>
    <col min="754" max="754" width="21.421875" style="145" customWidth="1"/>
    <col min="755" max="755" width="8.8515625" style="145" customWidth="1"/>
    <col min="756" max="756" width="6.140625" style="145" customWidth="1"/>
    <col min="757" max="757" width="33.421875" style="145" customWidth="1"/>
    <col min="758" max="758" width="8.8515625" style="145" customWidth="1"/>
    <col min="759" max="759" width="10.28125" style="145" customWidth="1"/>
    <col min="760" max="760" width="10.7109375" style="145" customWidth="1"/>
    <col min="761" max="761" width="6.7109375" style="145" customWidth="1"/>
    <col min="762" max="763" width="8.8515625" style="145" customWidth="1"/>
    <col min="764" max="764" width="8.28125" style="145" customWidth="1"/>
    <col min="765" max="766" width="8.8515625" style="145" customWidth="1"/>
    <col min="767" max="767" width="10.7109375" style="145" customWidth="1"/>
    <col min="768" max="1005" width="8.8515625" style="145" customWidth="1"/>
    <col min="1006" max="1007" width="5.421875" style="145" customWidth="1"/>
    <col min="1008" max="1008" width="1.421875" style="145" customWidth="1"/>
    <col min="1009" max="1009" width="6.421875" style="145" customWidth="1"/>
    <col min="1010" max="1010" width="21.421875" style="145" customWidth="1"/>
    <col min="1011" max="1011" width="8.8515625" style="145" customWidth="1"/>
    <col min="1012" max="1012" width="6.140625" style="145" customWidth="1"/>
    <col min="1013" max="1013" width="33.421875" style="145" customWidth="1"/>
    <col min="1014" max="1014" width="8.8515625" style="145" customWidth="1"/>
    <col min="1015" max="1015" width="10.28125" style="145" customWidth="1"/>
    <col min="1016" max="1016" width="10.7109375" style="145" customWidth="1"/>
    <col min="1017" max="1017" width="6.7109375" style="145" customWidth="1"/>
    <col min="1018" max="1019" width="8.8515625" style="145" customWidth="1"/>
    <col min="1020" max="1020" width="8.28125" style="145" customWidth="1"/>
    <col min="1021" max="1022" width="8.8515625" style="145" customWidth="1"/>
    <col min="1023" max="1023" width="10.7109375" style="145" customWidth="1"/>
    <col min="1024" max="1261" width="8.8515625" style="145" customWidth="1"/>
    <col min="1262" max="1263" width="5.421875" style="145" customWidth="1"/>
    <col min="1264" max="1264" width="1.421875" style="145" customWidth="1"/>
    <col min="1265" max="1265" width="6.421875" style="145" customWidth="1"/>
    <col min="1266" max="1266" width="21.421875" style="145" customWidth="1"/>
    <col min="1267" max="1267" width="8.8515625" style="145" customWidth="1"/>
    <col min="1268" max="1268" width="6.140625" style="145" customWidth="1"/>
    <col min="1269" max="1269" width="33.421875" style="145" customWidth="1"/>
    <col min="1270" max="1270" width="8.8515625" style="145" customWidth="1"/>
    <col min="1271" max="1271" width="10.28125" style="145" customWidth="1"/>
    <col min="1272" max="1272" width="10.7109375" style="145" customWidth="1"/>
    <col min="1273" max="1273" width="6.7109375" style="145" customWidth="1"/>
    <col min="1274" max="1275" width="8.8515625" style="145" customWidth="1"/>
    <col min="1276" max="1276" width="8.28125" style="145" customWidth="1"/>
    <col min="1277" max="1278" width="8.8515625" style="145" customWidth="1"/>
    <col min="1279" max="1279" width="10.7109375" style="145" customWidth="1"/>
    <col min="1280" max="1517" width="8.8515625" style="145" customWidth="1"/>
    <col min="1518" max="1519" width="5.421875" style="145" customWidth="1"/>
    <col min="1520" max="1520" width="1.421875" style="145" customWidth="1"/>
    <col min="1521" max="1521" width="6.421875" style="145" customWidth="1"/>
    <col min="1522" max="1522" width="21.421875" style="145" customWidth="1"/>
    <col min="1523" max="1523" width="8.8515625" style="145" customWidth="1"/>
    <col min="1524" max="1524" width="6.140625" style="145" customWidth="1"/>
    <col min="1525" max="1525" width="33.421875" style="145" customWidth="1"/>
    <col min="1526" max="1526" width="8.8515625" style="145" customWidth="1"/>
    <col min="1527" max="1527" width="10.28125" style="145" customWidth="1"/>
    <col min="1528" max="1528" width="10.7109375" style="145" customWidth="1"/>
    <col min="1529" max="1529" width="6.7109375" style="145" customWidth="1"/>
    <col min="1530" max="1531" width="8.8515625" style="145" customWidth="1"/>
    <col min="1532" max="1532" width="8.28125" style="145" customWidth="1"/>
    <col min="1533" max="1534" width="8.8515625" style="145" customWidth="1"/>
    <col min="1535" max="1535" width="10.7109375" style="145" customWidth="1"/>
    <col min="1536" max="1773" width="8.8515625" style="145" customWidth="1"/>
    <col min="1774" max="1775" width="5.421875" style="145" customWidth="1"/>
    <col min="1776" max="1776" width="1.421875" style="145" customWidth="1"/>
    <col min="1777" max="1777" width="6.421875" style="145" customWidth="1"/>
    <col min="1778" max="1778" width="21.421875" style="145" customWidth="1"/>
    <col min="1779" max="1779" width="8.8515625" style="145" customWidth="1"/>
    <col min="1780" max="1780" width="6.140625" style="145" customWidth="1"/>
    <col min="1781" max="1781" width="33.421875" style="145" customWidth="1"/>
    <col min="1782" max="1782" width="8.8515625" style="145" customWidth="1"/>
    <col min="1783" max="1783" width="10.28125" style="145" customWidth="1"/>
    <col min="1784" max="1784" width="10.7109375" style="145" customWidth="1"/>
    <col min="1785" max="1785" width="6.7109375" style="145" customWidth="1"/>
    <col min="1786" max="1787" width="8.8515625" style="145" customWidth="1"/>
    <col min="1788" max="1788" width="8.28125" style="145" customWidth="1"/>
    <col min="1789" max="1790" width="8.8515625" style="145" customWidth="1"/>
    <col min="1791" max="1791" width="10.7109375" style="145" customWidth="1"/>
    <col min="1792" max="2029" width="8.8515625" style="145" customWidth="1"/>
    <col min="2030" max="2031" width="5.421875" style="145" customWidth="1"/>
    <col min="2032" max="2032" width="1.421875" style="145" customWidth="1"/>
    <col min="2033" max="2033" width="6.421875" style="145" customWidth="1"/>
    <col min="2034" max="2034" width="21.421875" style="145" customWidth="1"/>
    <col min="2035" max="2035" width="8.8515625" style="145" customWidth="1"/>
    <col min="2036" max="2036" width="6.140625" style="145" customWidth="1"/>
    <col min="2037" max="2037" width="33.421875" style="145" customWidth="1"/>
    <col min="2038" max="2038" width="8.8515625" style="145" customWidth="1"/>
    <col min="2039" max="2039" width="10.28125" style="145" customWidth="1"/>
    <col min="2040" max="2040" width="10.7109375" style="145" customWidth="1"/>
    <col min="2041" max="2041" width="6.7109375" style="145" customWidth="1"/>
    <col min="2042" max="2043" width="8.8515625" style="145" customWidth="1"/>
    <col min="2044" max="2044" width="8.28125" style="145" customWidth="1"/>
    <col min="2045" max="2046" width="8.8515625" style="145" customWidth="1"/>
    <col min="2047" max="2047" width="10.7109375" style="145" customWidth="1"/>
    <col min="2048" max="2285" width="8.8515625" style="145" customWidth="1"/>
    <col min="2286" max="2287" width="5.421875" style="145" customWidth="1"/>
    <col min="2288" max="2288" width="1.421875" style="145" customWidth="1"/>
    <col min="2289" max="2289" width="6.421875" style="145" customWidth="1"/>
    <col min="2290" max="2290" width="21.421875" style="145" customWidth="1"/>
    <col min="2291" max="2291" width="8.8515625" style="145" customWidth="1"/>
    <col min="2292" max="2292" width="6.140625" style="145" customWidth="1"/>
    <col min="2293" max="2293" width="33.421875" style="145" customWidth="1"/>
    <col min="2294" max="2294" width="8.8515625" style="145" customWidth="1"/>
    <col min="2295" max="2295" width="10.28125" style="145" customWidth="1"/>
    <col min="2296" max="2296" width="10.7109375" style="145" customWidth="1"/>
    <col min="2297" max="2297" width="6.7109375" style="145" customWidth="1"/>
    <col min="2298" max="2299" width="8.8515625" style="145" customWidth="1"/>
    <col min="2300" max="2300" width="8.28125" style="145" customWidth="1"/>
    <col min="2301" max="2302" width="8.8515625" style="145" customWidth="1"/>
    <col min="2303" max="2303" width="10.7109375" style="145" customWidth="1"/>
    <col min="2304" max="2541" width="8.8515625" style="145" customWidth="1"/>
    <col min="2542" max="2543" width="5.421875" style="145" customWidth="1"/>
    <col min="2544" max="2544" width="1.421875" style="145" customWidth="1"/>
    <col min="2545" max="2545" width="6.421875" style="145" customWidth="1"/>
    <col min="2546" max="2546" width="21.421875" style="145" customWidth="1"/>
    <col min="2547" max="2547" width="8.8515625" style="145" customWidth="1"/>
    <col min="2548" max="2548" width="6.140625" style="145" customWidth="1"/>
    <col min="2549" max="2549" width="33.421875" style="145" customWidth="1"/>
    <col min="2550" max="2550" width="8.8515625" style="145" customWidth="1"/>
    <col min="2551" max="2551" width="10.28125" style="145" customWidth="1"/>
    <col min="2552" max="2552" width="10.7109375" style="145" customWidth="1"/>
    <col min="2553" max="2553" width="6.7109375" style="145" customWidth="1"/>
    <col min="2554" max="2555" width="8.8515625" style="145" customWidth="1"/>
    <col min="2556" max="2556" width="8.28125" style="145" customWidth="1"/>
    <col min="2557" max="2558" width="8.8515625" style="145" customWidth="1"/>
    <col min="2559" max="2559" width="10.7109375" style="145" customWidth="1"/>
    <col min="2560" max="2797" width="8.8515625" style="145" customWidth="1"/>
    <col min="2798" max="2799" width="5.421875" style="145" customWidth="1"/>
    <col min="2800" max="2800" width="1.421875" style="145" customWidth="1"/>
    <col min="2801" max="2801" width="6.421875" style="145" customWidth="1"/>
    <col min="2802" max="2802" width="21.421875" style="145" customWidth="1"/>
    <col min="2803" max="2803" width="8.8515625" style="145" customWidth="1"/>
    <col min="2804" max="2804" width="6.140625" style="145" customWidth="1"/>
    <col min="2805" max="2805" width="33.421875" style="145" customWidth="1"/>
    <col min="2806" max="2806" width="8.8515625" style="145" customWidth="1"/>
    <col min="2807" max="2807" width="10.28125" style="145" customWidth="1"/>
    <col min="2808" max="2808" width="10.7109375" style="145" customWidth="1"/>
    <col min="2809" max="2809" width="6.7109375" style="145" customWidth="1"/>
    <col min="2810" max="2811" width="8.8515625" style="145" customWidth="1"/>
    <col min="2812" max="2812" width="8.28125" style="145" customWidth="1"/>
    <col min="2813" max="2814" width="8.8515625" style="145" customWidth="1"/>
    <col min="2815" max="2815" width="10.7109375" style="145" customWidth="1"/>
    <col min="2816" max="3053" width="8.8515625" style="145" customWidth="1"/>
    <col min="3054" max="3055" width="5.421875" style="145" customWidth="1"/>
    <col min="3056" max="3056" width="1.421875" style="145" customWidth="1"/>
    <col min="3057" max="3057" width="6.421875" style="145" customWidth="1"/>
    <col min="3058" max="3058" width="21.421875" style="145" customWidth="1"/>
    <col min="3059" max="3059" width="8.8515625" style="145" customWidth="1"/>
    <col min="3060" max="3060" width="6.140625" style="145" customWidth="1"/>
    <col min="3061" max="3061" width="33.421875" style="145" customWidth="1"/>
    <col min="3062" max="3062" width="8.8515625" style="145" customWidth="1"/>
    <col min="3063" max="3063" width="10.28125" style="145" customWidth="1"/>
    <col min="3064" max="3064" width="10.7109375" style="145" customWidth="1"/>
    <col min="3065" max="3065" width="6.7109375" style="145" customWidth="1"/>
    <col min="3066" max="3067" width="8.8515625" style="145" customWidth="1"/>
    <col min="3068" max="3068" width="8.28125" style="145" customWidth="1"/>
    <col min="3069" max="3070" width="8.8515625" style="145" customWidth="1"/>
    <col min="3071" max="3071" width="10.7109375" style="145" customWidth="1"/>
    <col min="3072" max="3309" width="8.8515625" style="145" customWidth="1"/>
    <col min="3310" max="3311" width="5.421875" style="145" customWidth="1"/>
    <col min="3312" max="3312" width="1.421875" style="145" customWidth="1"/>
    <col min="3313" max="3313" width="6.421875" style="145" customWidth="1"/>
    <col min="3314" max="3314" width="21.421875" style="145" customWidth="1"/>
    <col min="3315" max="3315" width="8.8515625" style="145" customWidth="1"/>
    <col min="3316" max="3316" width="6.140625" style="145" customWidth="1"/>
    <col min="3317" max="3317" width="33.421875" style="145" customWidth="1"/>
    <col min="3318" max="3318" width="8.8515625" style="145" customWidth="1"/>
    <col min="3319" max="3319" width="10.28125" style="145" customWidth="1"/>
    <col min="3320" max="3320" width="10.7109375" style="145" customWidth="1"/>
    <col min="3321" max="3321" width="6.7109375" style="145" customWidth="1"/>
    <col min="3322" max="3323" width="8.8515625" style="145" customWidth="1"/>
    <col min="3324" max="3324" width="8.28125" style="145" customWidth="1"/>
    <col min="3325" max="3326" width="8.8515625" style="145" customWidth="1"/>
    <col min="3327" max="3327" width="10.7109375" style="145" customWidth="1"/>
    <col min="3328" max="3565" width="8.8515625" style="145" customWidth="1"/>
    <col min="3566" max="3567" width="5.421875" style="145" customWidth="1"/>
    <col min="3568" max="3568" width="1.421875" style="145" customWidth="1"/>
    <col min="3569" max="3569" width="6.421875" style="145" customWidth="1"/>
    <col min="3570" max="3570" width="21.421875" style="145" customWidth="1"/>
    <col min="3571" max="3571" width="8.8515625" style="145" customWidth="1"/>
    <col min="3572" max="3572" width="6.140625" style="145" customWidth="1"/>
    <col min="3573" max="3573" width="33.421875" style="145" customWidth="1"/>
    <col min="3574" max="3574" width="8.8515625" style="145" customWidth="1"/>
    <col min="3575" max="3575" width="10.28125" style="145" customWidth="1"/>
    <col min="3576" max="3576" width="10.7109375" style="145" customWidth="1"/>
    <col min="3577" max="3577" width="6.7109375" style="145" customWidth="1"/>
    <col min="3578" max="3579" width="8.8515625" style="145" customWidth="1"/>
    <col min="3580" max="3580" width="8.28125" style="145" customWidth="1"/>
    <col min="3581" max="3582" width="8.8515625" style="145" customWidth="1"/>
    <col min="3583" max="3583" width="10.7109375" style="145" customWidth="1"/>
    <col min="3584" max="3821" width="8.8515625" style="145" customWidth="1"/>
    <col min="3822" max="3823" width="5.421875" style="145" customWidth="1"/>
    <col min="3824" max="3824" width="1.421875" style="145" customWidth="1"/>
    <col min="3825" max="3825" width="6.421875" style="145" customWidth="1"/>
    <col min="3826" max="3826" width="21.421875" style="145" customWidth="1"/>
    <col min="3827" max="3827" width="8.8515625" style="145" customWidth="1"/>
    <col min="3828" max="3828" width="6.140625" style="145" customWidth="1"/>
    <col min="3829" max="3829" width="33.421875" style="145" customWidth="1"/>
    <col min="3830" max="3830" width="8.8515625" style="145" customWidth="1"/>
    <col min="3831" max="3831" width="10.28125" style="145" customWidth="1"/>
    <col min="3832" max="3832" width="10.7109375" style="145" customWidth="1"/>
    <col min="3833" max="3833" width="6.7109375" style="145" customWidth="1"/>
    <col min="3834" max="3835" width="8.8515625" style="145" customWidth="1"/>
    <col min="3836" max="3836" width="8.28125" style="145" customWidth="1"/>
    <col min="3837" max="3838" width="8.8515625" style="145" customWidth="1"/>
    <col min="3839" max="3839" width="10.7109375" style="145" customWidth="1"/>
    <col min="3840" max="4077" width="8.8515625" style="145" customWidth="1"/>
    <col min="4078" max="4079" width="5.421875" style="145" customWidth="1"/>
    <col min="4080" max="4080" width="1.421875" style="145" customWidth="1"/>
    <col min="4081" max="4081" width="6.421875" style="145" customWidth="1"/>
    <col min="4082" max="4082" width="21.421875" style="145" customWidth="1"/>
    <col min="4083" max="4083" width="8.8515625" style="145" customWidth="1"/>
    <col min="4084" max="4084" width="6.140625" style="145" customWidth="1"/>
    <col min="4085" max="4085" width="33.421875" style="145" customWidth="1"/>
    <col min="4086" max="4086" width="8.8515625" style="145" customWidth="1"/>
    <col min="4087" max="4087" width="10.28125" style="145" customWidth="1"/>
    <col min="4088" max="4088" width="10.7109375" style="145" customWidth="1"/>
    <col min="4089" max="4089" width="6.7109375" style="145" customWidth="1"/>
    <col min="4090" max="4091" width="8.8515625" style="145" customWidth="1"/>
    <col min="4092" max="4092" width="8.28125" style="145" customWidth="1"/>
    <col min="4093" max="4094" width="8.8515625" style="145" customWidth="1"/>
    <col min="4095" max="4095" width="10.7109375" style="145" customWidth="1"/>
    <col min="4096" max="4333" width="8.8515625" style="145" customWidth="1"/>
    <col min="4334" max="4335" width="5.421875" style="145" customWidth="1"/>
    <col min="4336" max="4336" width="1.421875" style="145" customWidth="1"/>
    <col min="4337" max="4337" width="6.421875" style="145" customWidth="1"/>
    <col min="4338" max="4338" width="21.421875" style="145" customWidth="1"/>
    <col min="4339" max="4339" width="8.8515625" style="145" customWidth="1"/>
    <col min="4340" max="4340" width="6.140625" style="145" customWidth="1"/>
    <col min="4341" max="4341" width="33.421875" style="145" customWidth="1"/>
    <col min="4342" max="4342" width="8.8515625" style="145" customWidth="1"/>
    <col min="4343" max="4343" width="10.28125" style="145" customWidth="1"/>
    <col min="4344" max="4344" width="10.7109375" style="145" customWidth="1"/>
    <col min="4345" max="4345" width="6.7109375" style="145" customWidth="1"/>
    <col min="4346" max="4347" width="8.8515625" style="145" customWidth="1"/>
    <col min="4348" max="4348" width="8.28125" style="145" customWidth="1"/>
    <col min="4349" max="4350" width="8.8515625" style="145" customWidth="1"/>
    <col min="4351" max="4351" width="10.7109375" style="145" customWidth="1"/>
    <col min="4352" max="4589" width="8.8515625" style="145" customWidth="1"/>
    <col min="4590" max="4591" width="5.421875" style="145" customWidth="1"/>
    <col min="4592" max="4592" width="1.421875" style="145" customWidth="1"/>
    <col min="4593" max="4593" width="6.421875" style="145" customWidth="1"/>
    <col min="4594" max="4594" width="21.421875" style="145" customWidth="1"/>
    <col min="4595" max="4595" width="8.8515625" style="145" customWidth="1"/>
    <col min="4596" max="4596" width="6.140625" style="145" customWidth="1"/>
    <col min="4597" max="4597" width="33.421875" style="145" customWidth="1"/>
    <col min="4598" max="4598" width="8.8515625" style="145" customWidth="1"/>
    <col min="4599" max="4599" width="10.28125" style="145" customWidth="1"/>
    <col min="4600" max="4600" width="10.7109375" style="145" customWidth="1"/>
    <col min="4601" max="4601" width="6.7109375" style="145" customWidth="1"/>
    <col min="4602" max="4603" width="8.8515625" style="145" customWidth="1"/>
    <col min="4604" max="4604" width="8.28125" style="145" customWidth="1"/>
    <col min="4605" max="4606" width="8.8515625" style="145" customWidth="1"/>
    <col min="4607" max="4607" width="10.7109375" style="145" customWidth="1"/>
    <col min="4608" max="4845" width="8.8515625" style="145" customWidth="1"/>
    <col min="4846" max="4847" width="5.421875" style="145" customWidth="1"/>
    <col min="4848" max="4848" width="1.421875" style="145" customWidth="1"/>
    <col min="4849" max="4849" width="6.421875" style="145" customWidth="1"/>
    <col min="4850" max="4850" width="21.421875" style="145" customWidth="1"/>
    <col min="4851" max="4851" width="8.8515625" style="145" customWidth="1"/>
    <col min="4852" max="4852" width="6.140625" style="145" customWidth="1"/>
    <col min="4853" max="4853" width="33.421875" style="145" customWidth="1"/>
    <col min="4854" max="4854" width="8.8515625" style="145" customWidth="1"/>
    <col min="4855" max="4855" width="10.28125" style="145" customWidth="1"/>
    <col min="4856" max="4856" width="10.7109375" style="145" customWidth="1"/>
    <col min="4857" max="4857" width="6.7109375" style="145" customWidth="1"/>
    <col min="4858" max="4859" width="8.8515625" style="145" customWidth="1"/>
    <col min="4860" max="4860" width="8.28125" style="145" customWidth="1"/>
    <col min="4861" max="4862" width="8.8515625" style="145" customWidth="1"/>
    <col min="4863" max="4863" width="10.7109375" style="145" customWidth="1"/>
    <col min="4864" max="5101" width="8.8515625" style="145" customWidth="1"/>
    <col min="5102" max="5103" width="5.421875" style="145" customWidth="1"/>
    <col min="5104" max="5104" width="1.421875" style="145" customWidth="1"/>
    <col min="5105" max="5105" width="6.421875" style="145" customWidth="1"/>
    <col min="5106" max="5106" width="21.421875" style="145" customWidth="1"/>
    <col min="5107" max="5107" width="8.8515625" style="145" customWidth="1"/>
    <col min="5108" max="5108" width="6.140625" style="145" customWidth="1"/>
    <col min="5109" max="5109" width="33.421875" style="145" customWidth="1"/>
    <col min="5110" max="5110" width="8.8515625" style="145" customWidth="1"/>
    <col min="5111" max="5111" width="10.28125" style="145" customWidth="1"/>
    <col min="5112" max="5112" width="10.7109375" style="145" customWidth="1"/>
    <col min="5113" max="5113" width="6.7109375" style="145" customWidth="1"/>
    <col min="5114" max="5115" width="8.8515625" style="145" customWidth="1"/>
    <col min="5116" max="5116" width="8.28125" style="145" customWidth="1"/>
    <col min="5117" max="5118" width="8.8515625" style="145" customWidth="1"/>
    <col min="5119" max="5119" width="10.7109375" style="145" customWidth="1"/>
    <col min="5120" max="5357" width="8.8515625" style="145" customWidth="1"/>
    <col min="5358" max="5359" width="5.421875" style="145" customWidth="1"/>
    <col min="5360" max="5360" width="1.421875" style="145" customWidth="1"/>
    <col min="5361" max="5361" width="6.421875" style="145" customWidth="1"/>
    <col min="5362" max="5362" width="21.421875" style="145" customWidth="1"/>
    <col min="5363" max="5363" width="8.8515625" style="145" customWidth="1"/>
    <col min="5364" max="5364" width="6.140625" style="145" customWidth="1"/>
    <col min="5365" max="5365" width="33.421875" style="145" customWidth="1"/>
    <col min="5366" max="5366" width="8.8515625" style="145" customWidth="1"/>
    <col min="5367" max="5367" width="10.28125" style="145" customWidth="1"/>
    <col min="5368" max="5368" width="10.7109375" style="145" customWidth="1"/>
    <col min="5369" max="5369" width="6.7109375" style="145" customWidth="1"/>
    <col min="5370" max="5371" width="8.8515625" style="145" customWidth="1"/>
    <col min="5372" max="5372" width="8.28125" style="145" customWidth="1"/>
    <col min="5373" max="5374" width="8.8515625" style="145" customWidth="1"/>
    <col min="5375" max="5375" width="10.7109375" style="145" customWidth="1"/>
    <col min="5376" max="5613" width="8.8515625" style="145" customWidth="1"/>
    <col min="5614" max="5615" width="5.421875" style="145" customWidth="1"/>
    <col min="5616" max="5616" width="1.421875" style="145" customWidth="1"/>
    <col min="5617" max="5617" width="6.421875" style="145" customWidth="1"/>
    <col min="5618" max="5618" width="21.421875" style="145" customWidth="1"/>
    <col min="5619" max="5619" width="8.8515625" style="145" customWidth="1"/>
    <col min="5620" max="5620" width="6.140625" style="145" customWidth="1"/>
    <col min="5621" max="5621" width="33.421875" style="145" customWidth="1"/>
    <col min="5622" max="5622" width="8.8515625" style="145" customWidth="1"/>
    <col min="5623" max="5623" width="10.28125" style="145" customWidth="1"/>
    <col min="5624" max="5624" width="10.7109375" style="145" customWidth="1"/>
    <col min="5625" max="5625" width="6.7109375" style="145" customWidth="1"/>
    <col min="5626" max="5627" width="8.8515625" style="145" customWidth="1"/>
    <col min="5628" max="5628" width="8.28125" style="145" customWidth="1"/>
    <col min="5629" max="5630" width="8.8515625" style="145" customWidth="1"/>
    <col min="5631" max="5631" width="10.7109375" style="145" customWidth="1"/>
    <col min="5632" max="5869" width="8.8515625" style="145" customWidth="1"/>
    <col min="5870" max="5871" width="5.421875" style="145" customWidth="1"/>
    <col min="5872" max="5872" width="1.421875" style="145" customWidth="1"/>
    <col min="5873" max="5873" width="6.421875" style="145" customWidth="1"/>
    <col min="5874" max="5874" width="21.421875" style="145" customWidth="1"/>
    <col min="5875" max="5875" width="8.8515625" style="145" customWidth="1"/>
    <col min="5876" max="5876" width="6.140625" style="145" customWidth="1"/>
    <col min="5877" max="5877" width="33.421875" style="145" customWidth="1"/>
    <col min="5878" max="5878" width="8.8515625" style="145" customWidth="1"/>
    <col min="5879" max="5879" width="10.28125" style="145" customWidth="1"/>
    <col min="5880" max="5880" width="10.7109375" style="145" customWidth="1"/>
    <col min="5881" max="5881" width="6.7109375" style="145" customWidth="1"/>
    <col min="5882" max="5883" width="8.8515625" style="145" customWidth="1"/>
    <col min="5884" max="5884" width="8.28125" style="145" customWidth="1"/>
    <col min="5885" max="5886" width="8.8515625" style="145" customWidth="1"/>
    <col min="5887" max="5887" width="10.7109375" style="145" customWidth="1"/>
    <col min="5888" max="6125" width="8.8515625" style="145" customWidth="1"/>
    <col min="6126" max="6127" width="5.421875" style="145" customWidth="1"/>
    <col min="6128" max="6128" width="1.421875" style="145" customWidth="1"/>
    <col min="6129" max="6129" width="6.421875" style="145" customWidth="1"/>
    <col min="6130" max="6130" width="21.421875" style="145" customWidth="1"/>
    <col min="6131" max="6131" width="8.8515625" style="145" customWidth="1"/>
    <col min="6132" max="6132" width="6.140625" style="145" customWidth="1"/>
    <col min="6133" max="6133" width="33.421875" style="145" customWidth="1"/>
    <col min="6134" max="6134" width="8.8515625" style="145" customWidth="1"/>
    <col min="6135" max="6135" width="10.28125" style="145" customWidth="1"/>
    <col min="6136" max="6136" width="10.7109375" style="145" customWidth="1"/>
    <col min="6137" max="6137" width="6.7109375" style="145" customWidth="1"/>
    <col min="6138" max="6139" width="8.8515625" style="145" customWidth="1"/>
    <col min="6140" max="6140" width="8.28125" style="145" customWidth="1"/>
    <col min="6141" max="6142" width="8.8515625" style="145" customWidth="1"/>
    <col min="6143" max="6143" width="10.7109375" style="145" customWidth="1"/>
    <col min="6144" max="6381" width="8.8515625" style="145" customWidth="1"/>
    <col min="6382" max="6383" width="5.421875" style="145" customWidth="1"/>
    <col min="6384" max="6384" width="1.421875" style="145" customWidth="1"/>
    <col min="6385" max="6385" width="6.421875" style="145" customWidth="1"/>
    <col min="6386" max="6386" width="21.421875" style="145" customWidth="1"/>
    <col min="6387" max="6387" width="8.8515625" style="145" customWidth="1"/>
    <col min="6388" max="6388" width="6.140625" style="145" customWidth="1"/>
    <col min="6389" max="6389" width="33.421875" style="145" customWidth="1"/>
    <col min="6390" max="6390" width="8.8515625" style="145" customWidth="1"/>
    <col min="6391" max="6391" width="10.28125" style="145" customWidth="1"/>
    <col min="6392" max="6392" width="10.7109375" style="145" customWidth="1"/>
    <col min="6393" max="6393" width="6.7109375" style="145" customWidth="1"/>
    <col min="6394" max="6395" width="8.8515625" style="145" customWidth="1"/>
    <col min="6396" max="6396" width="8.28125" style="145" customWidth="1"/>
    <col min="6397" max="6398" width="8.8515625" style="145" customWidth="1"/>
    <col min="6399" max="6399" width="10.7109375" style="145" customWidth="1"/>
    <col min="6400" max="6637" width="8.8515625" style="145" customWidth="1"/>
    <col min="6638" max="6639" width="5.421875" style="145" customWidth="1"/>
    <col min="6640" max="6640" width="1.421875" style="145" customWidth="1"/>
    <col min="6641" max="6641" width="6.421875" style="145" customWidth="1"/>
    <col min="6642" max="6642" width="21.421875" style="145" customWidth="1"/>
    <col min="6643" max="6643" width="8.8515625" style="145" customWidth="1"/>
    <col min="6644" max="6644" width="6.140625" style="145" customWidth="1"/>
    <col min="6645" max="6645" width="33.421875" style="145" customWidth="1"/>
    <col min="6646" max="6646" width="8.8515625" style="145" customWidth="1"/>
    <col min="6647" max="6647" width="10.28125" style="145" customWidth="1"/>
    <col min="6648" max="6648" width="10.7109375" style="145" customWidth="1"/>
    <col min="6649" max="6649" width="6.7109375" style="145" customWidth="1"/>
    <col min="6650" max="6651" width="8.8515625" style="145" customWidth="1"/>
    <col min="6652" max="6652" width="8.28125" style="145" customWidth="1"/>
    <col min="6653" max="6654" width="8.8515625" style="145" customWidth="1"/>
    <col min="6655" max="6655" width="10.7109375" style="145" customWidth="1"/>
    <col min="6656" max="6893" width="8.8515625" style="145" customWidth="1"/>
    <col min="6894" max="6895" width="5.421875" style="145" customWidth="1"/>
    <col min="6896" max="6896" width="1.421875" style="145" customWidth="1"/>
    <col min="6897" max="6897" width="6.421875" style="145" customWidth="1"/>
    <col min="6898" max="6898" width="21.421875" style="145" customWidth="1"/>
    <col min="6899" max="6899" width="8.8515625" style="145" customWidth="1"/>
    <col min="6900" max="6900" width="6.140625" style="145" customWidth="1"/>
    <col min="6901" max="6901" width="33.421875" style="145" customWidth="1"/>
    <col min="6902" max="6902" width="8.8515625" style="145" customWidth="1"/>
    <col min="6903" max="6903" width="10.28125" style="145" customWidth="1"/>
    <col min="6904" max="6904" width="10.7109375" style="145" customWidth="1"/>
    <col min="6905" max="6905" width="6.7109375" style="145" customWidth="1"/>
    <col min="6906" max="6907" width="8.8515625" style="145" customWidth="1"/>
    <col min="6908" max="6908" width="8.28125" style="145" customWidth="1"/>
    <col min="6909" max="6910" width="8.8515625" style="145" customWidth="1"/>
    <col min="6911" max="6911" width="10.7109375" style="145" customWidth="1"/>
    <col min="6912" max="7149" width="8.8515625" style="145" customWidth="1"/>
    <col min="7150" max="7151" width="5.421875" style="145" customWidth="1"/>
    <col min="7152" max="7152" width="1.421875" style="145" customWidth="1"/>
    <col min="7153" max="7153" width="6.421875" style="145" customWidth="1"/>
    <col min="7154" max="7154" width="21.421875" style="145" customWidth="1"/>
    <col min="7155" max="7155" width="8.8515625" style="145" customWidth="1"/>
    <col min="7156" max="7156" width="6.140625" style="145" customWidth="1"/>
    <col min="7157" max="7157" width="33.421875" style="145" customWidth="1"/>
    <col min="7158" max="7158" width="8.8515625" style="145" customWidth="1"/>
    <col min="7159" max="7159" width="10.28125" style="145" customWidth="1"/>
    <col min="7160" max="7160" width="10.7109375" style="145" customWidth="1"/>
    <col min="7161" max="7161" width="6.7109375" style="145" customWidth="1"/>
    <col min="7162" max="7163" width="8.8515625" style="145" customWidth="1"/>
    <col min="7164" max="7164" width="8.28125" style="145" customWidth="1"/>
    <col min="7165" max="7166" width="8.8515625" style="145" customWidth="1"/>
    <col min="7167" max="7167" width="10.7109375" style="145" customWidth="1"/>
    <col min="7168" max="7405" width="8.8515625" style="145" customWidth="1"/>
    <col min="7406" max="7407" width="5.421875" style="145" customWidth="1"/>
    <col min="7408" max="7408" width="1.421875" style="145" customWidth="1"/>
    <col min="7409" max="7409" width="6.421875" style="145" customWidth="1"/>
    <col min="7410" max="7410" width="21.421875" style="145" customWidth="1"/>
    <col min="7411" max="7411" width="8.8515625" style="145" customWidth="1"/>
    <col min="7412" max="7412" width="6.140625" style="145" customWidth="1"/>
    <col min="7413" max="7413" width="33.421875" style="145" customWidth="1"/>
    <col min="7414" max="7414" width="8.8515625" style="145" customWidth="1"/>
    <col min="7415" max="7415" width="10.28125" style="145" customWidth="1"/>
    <col min="7416" max="7416" width="10.7109375" style="145" customWidth="1"/>
    <col min="7417" max="7417" width="6.7109375" style="145" customWidth="1"/>
    <col min="7418" max="7419" width="8.8515625" style="145" customWidth="1"/>
    <col min="7420" max="7420" width="8.28125" style="145" customWidth="1"/>
    <col min="7421" max="7422" width="8.8515625" style="145" customWidth="1"/>
    <col min="7423" max="7423" width="10.7109375" style="145" customWidth="1"/>
    <col min="7424" max="7661" width="8.8515625" style="145" customWidth="1"/>
    <col min="7662" max="7663" width="5.421875" style="145" customWidth="1"/>
    <col min="7664" max="7664" width="1.421875" style="145" customWidth="1"/>
    <col min="7665" max="7665" width="6.421875" style="145" customWidth="1"/>
    <col min="7666" max="7666" width="21.421875" style="145" customWidth="1"/>
    <col min="7667" max="7667" width="8.8515625" style="145" customWidth="1"/>
    <col min="7668" max="7668" width="6.140625" style="145" customWidth="1"/>
    <col min="7669" max="7669" width="33.421875" style="145" customWidth="1"/>
    <col min="7670" max="7670" width="8.8515625" style="145" customWidth="1"/>
    <col min="7671" max="7671" width="10.28125" style="145" customWidth="1"/>
    <col min="7672" max="7672" width="10.7109375" style="145" customWidth="1"/>
    <col min="7673" max="7673" width="6.7109375" style="145" customWidth="1"/>
    <col min="7674" max="7675" width="8.8515625" style="145" customWidth="1"/>
    <col min="7676" max="7676" width="8.28125" style="145" customWidth="1"/>
    <col min="7677" max="7678" width="8.8515625" style="145" customWidth="1"/>
    <col min="7679" max="7679" width="10.7109375" style="145" customWidth="1"/>
    <col min="7680" max="7917" width="8.8515625" style="145" customWidth="1"/>
    <col min="7918" max="7919" width="5.421875" style="145" customWidth="1"/>
    <col min="7920" max="7920" width="1.421875" style="145" customWidth="1"/>
    <col min="7921" max="7921" width="6.421875" style="145" customWidth="1"/>
    <col min="7922" max="7922" width="21.421875" style="145" customWidth="1"/>
    <col min="7923" max="7923" width="8.8515625" style="145" customWidth="1"/>
    <col min="7924" max="7924" width="6.140625" style="145" customWidth="1"/>
    <col min="7925" max="7925" width="33.421875" style="145" customWidth="1"/>
    <col min="7926" max="7926" width="8.8515625" style="145" customWidth="1"/>
    <col min="7927" max="7927" width="10.28125" style="145" customWidth="1"/>
    <col min="7928" max="7928" width="10.7109375" style="145" customWidth="1"/>
    <col min="7929" max="7929" width="6.7109375" style="145" customWidth="1"/>
    <col min="7930" max="7931" width="8.8515625" style="145" customWidth="1"/>
    <col min="7932" max="7932" width="8.28125" style="145" customWidth="1"/>
    <col min="7933" max="7934" width="8.8515625" style="145" customWidth="1"/>
    <col min="7935" max="7935" width="10.7109375" style="145" customWidth="1"/>
    <col min="7936" max="8173" width="8.8515625" style="145" customWidth="1"/>
    <col min="8174" max="8175" width="5.421875" style="145" customWidth="1"/>
    <col min="8176" max="8176" width="1.421875" style="145" customWidth="1"/>
    <col min="8177" max="8177" width="6.421875" style="145" customWidth="1"/>
    <col min="8178" max="8178" width="21.421875" style="145" customWidth="1"/>
    <col min="8179" max="8179" width="8.8515625" style="145" customWidth="1"/>
    <col min="8180" max="8180" width="6.140625" style="145" customWidth="1"/>
    <col min="8181" max="8181" width="33.421875" style="145" customWidth="1"/>
    <col min="8182" max="8182" width="8.8515625" style="145" customWidth="1"/>
    <col min="8183" max="8183" width="10.28125" style="145" customWidth="1"/>
    <col min="8184" max="8184" width="10.7109375" style="145" customWidth="1"/>
    <col min="8185" max="8185" width="6.7109375" style="145" customWidth="1"/>
    <col min="8186" max="8187" width="8.8515625" style="145" customWidth="1"/>
    <col min="8188" max="8188" width="8.28125" style="145" customWidth="1"/>
    <col min="8189" max="8190" width="8.8515625" style="145" customWidth="1"/>
    <col min="8191" max="8191" width="10.7109375" style="145" customWidth="1"/>
    <col min="8192" max="8429" width="8.8515625" style="145" customWidth="1"/>
    <col min="8430" max="8431" width="5.421875" style="145" customWidth="1"/>
    <col min="8432" max="8432" width="1.421875" style="145" customWidth="1"/>
    <col min="8433" max="8433" width="6.421875" style="145" customWidth="1"/>
    <col min="8434" max="8434" width="21.421875" style="145" customWidth="1"/>
    <col min="8435" max="8435" width="8.8515625" style="145" customWidth="1"/>
    <col min="8436" max="8436" width="6.140625" style="145" customWidth="1"/>
    <col min="8437" max="8437" width="33.421875" style="145" customWidth="1"/>
    <col min="8438" max="8438" width="8.8515625" style="145" customWidth="1"/>
    <col min="8439" max="8439" width="10.28125" style="145" customWidth="1"/>
    <col min="8440" max="8440" width="10.7109375" style="145" customWidth="1"/>
    <col min="8441" max="8441" width="6.7109375" style="145" customWidth="1"/>
    <col min="8442" max="8443" width="8.8515625" style="145" customWidth="1"/>
    <col min="8444" max="8444" width="8.28125" style="145" customWidth="1"/>
    <col min="8445" max="8446" width="8.8515625" style="145" customWidth="1"/>
    <col min="8447" max="8447" width="10.7109375" style="145" customWidth="1"/>
    <col min="8448" max="8685" width="8.8515625" style="145" customWidth="1"/>
    <col min="8686" max="8687" width="5.421875" style="145" customWidth="1"/>
    <col min="8688" max="8688" width="1.421875" style="145" customWidth="1"/>
    <col min="8689" max="8689" width="6.421875" style="145" customWidth="1"/>
    <col min="8690" max="8690" width="21.421875" style="145" customWidth="1"/>
    <col min="8691" max="8691" width="8.8515625" style="145" customWidth="1"/>
    <col min="8692" max="8692" width="6.140625" style="145" customWidth="1"/>
    <col min="8693" max="8693" width="33.421875" style="145" customWidth="1"/>
    <col min="8694" max="8694" width="8.8515625" style="145" customWidth="1"/>
    <col min="8695" max="8695" width="10.28125" style="145" customWidth="1"/>
    <col min="8696" max="8696" width="10.7109375" style="145" customWidth="1"/>
    <col min="8697" max="8697" width="6.7109375" style="145" customWidth="1"/>
    <col min="8698" max="8699" width="8.8515625" style="145" customWidth="1"/>
    <col min="8700" max="8700" width="8.28125" style="145" customWidth="1"/>
    <col min="8701" max="8702" width="8.8515625" style="145" customWidth="1"/>
    <col min="8703" max="8703" width="10.7109375" style="145" customWidth="1"/>
    <col min="8704" max="8941" width="8.8515625" style="145" customWidth="1"/>
    <col min="8942" max="8943" width="5.421875" style="145" customWidth="1"/>
    <col min="8944" max="8944" width="1.421875" style="145" customWidth="1"/>
    <col min="8945" max="8945" width="6.421875" style="145" customWidth="1"/>
    <col min="8946" max="8946" width="21.421875" style="145" customWidth="1"/>
    <col min="8947" max="8947" width="8.8515625" style="145" customWidth="1"/>
    <col min="8948" max="8948" width="6.140625" style="145" customWidth="1"/>
    <col min="8949" max="8949" width="33.421875" style="145" customWidth="1"/>
    <col min="8950" max="8950" width="8.8515625" style="145" customWidth="1"/>
    <col min="8951" max="8951" width="10.28125" style="145" customWidth="1"/>
    <col min="8952" max="8952" width="10.7109375" style="145" customWidth="1"/>
    <col min="8953" max="8953" width="6.7109375" style="145" customWidth="1"/>
    <col min="8954" max="8955" width="8.8515625" style="145" customWidth="1"/>
    <col min="8956" max="8956" width="8.28125" style="145" customWidth="1"/>
    <col min="8957" max="8958" width="8.8515625" style="145" customWidth="1"/>
    <col min="8959" max="8959" width="10.7109375" style="145" customWidth="1"/>
    <col min="8960" max="9197" width="8.8515625" style="145" customWidth="1"/>
    <col min="9198" max="9199" width="5.421875" style="145" customWidth="1"/>
    <col min="9200" max="9200" width="1.421875" style="145" customWidth="1"/>
    <col min="9201" max="9201" width="6.421875" style="145" customWidth="1"/>
    <col min="9202" max="9202" width="21.421875" style="145" customWidth="1"/>
    <col min="9203" max="9203" width="8.8515625" style="145" customWidth="1"/>
    <col min="9204" max="9204" width="6.140625" style="145" customWidth="1"/>
    <col min="9205" max="9205" width="33.421875" style="145" customWidth="1"/>
    <col min="9206" max="9206" width="8.8515625" style="145" customWidth="1"/>
    <col min="9207" max="9207" width="10.28125" style="145" customWidth="1"/>
    <col min="9208" max="9208" width="10.7109375" style="145" customWidth="1"/>
    <col min="9209" max="9209" width="6.7109375" style="145" customWidth="1"/>
    <col min="9210" max="9211" width="8.8515625" style="145" customWidth="1"/>
    <col min="9212" max="9212" width="8.28125" style="145" customWidth="1"/>
    <col min="9213" max="9214" width="8.8515625" style="145" customWidth="1"/>
    <col min="9215" max="9215" width="10.7109375" style="145" customWidth="1"/>
    <col min="9216" max="9453" width="8.8515625" style="145" customWidth="1"/>
    <col min="9454" max="9455" width="5.421875" style="145" customWidth="1"/>
    <col min="9456" max="9456" width="1.421875" style="145" customWidth="1"/>
    <col min="9457" max="9457" width="6.421875" style="145" customWidth="1"/>
    <col min="9458" max="9458" width="21.421875" style="145" customWidth="1"/>
    <col min="9459" max="9459" width="8.8515625" style="145" customWidth="1"/>
    <col min="9460" max="9460" width="6.140625" style="145" customWidth="1"/>
    <col min="9461" max="9461" width="33.421875" style="145" customWidth="1"/>
    <col min="9462" max="9462" width="8.8515625" style="145" customWidth="1"/>
    <col min="9463" max="9463" width="10.28125" style="145" customWidth="1"/>
    <col min="9464" max="9464" width="10.7109375" style="145" customWidth="1"/>
    <col min="9465" max="9465" width="6.7109375" style="145" customWidth="1"/>
    <col min="9466" max="9467" width="8.8515625" style="145" customWidth="1"/>
    <col min="9468" max="9468" width="8.28125" style="145" customWidth="1"/>
    <col min="9469" max="9470" width="8.8515625" style="145" customWidth="1"/>
    <col min="9471" max="9471" width="10.7109375" style="145" customWidth="1"/>
    <col min="9472" max="9709" width="8.8515625" style="145" customWidth="1"/>
    <col min="9710" max="9711" width="5.421875" style="145" customWidth="1"/>
    <col min="9712" max="9712" width="1.421875" style="145" customWidth="1"/>
    <col min="9713" max="9713" width="6.421875" style="145" customWidth="1"/>
    <col min="9714" max="9714" width="21.421875" style="145" customWidth="1"/>
    <col min="9715" max="9715" width="8.8515625" style="145" customWidth="1"/>
    <col min="9716" max="9716" width="6.140625" style="145" customWidth="1"/>
    <col min="9717" max="9717" width="33.421875" style="145" customWidth="1"/>
    <col min="9718" max="9718" width="8.8515625" style="145" customWidth="1"/>
    <col min="9719" max="9719" width="10.28125" style="145" customWidth="1"/>
    <col min="9720" max="9720" width="10.7109375" style="145" customWidth="1"/>
    <col min="9721" max="9721" width="6.7109375" style="145" customWidth="1"/>
    <col min="9722" max="9723" width="8.8515625" style="145" customWidth="1"/>
    <col min="9724" max="9724" width="8.28125" style="145" customWidth="1"/>
    <col min="9725" max="9726" width="8.8515625" style="145" customWidth="1"/>
    <col min="9727" max="9727" width="10.7109375" style="145" customWidth="1"/>
    <col min="9728" max="9965" width="8.8515625" style="145" customWidth="1"/>
    <col min="9966" max="9967" width="5.421875" style="145" customWidth="1"/>
    <col min="9968" max="9968" width="1.421875" style="145" customWidth="1"/>
    <col min="9969" max="9969" width="6.421875" style="145" customWidth="1"/>
    <col min="9970" max="9970" width="21.421875" style="145" customWidth="1"/>
    <col min="9971" max="9971" width="8.8515625" style="145" customWidth="1"/>
    <col min="9972" max="9972" width="6.140625" style="145" customWidth="1"/>
    <col min="9973" max="9973" width="33.421875" style="145" customWidth="1"/>
    <col min="9974" max="9974" width="8.8515625" style="145" customWidth="1"/>
    <col min="9975" max="9975" width="10.28125" style="145" customWidth="1"/>
    <col min="9976" max="9976" width="10.7109375" style="145" customWidth="1"/>
    <col min="9977" max="9977" width="6.7109375" style="145" customWidth="1"/>
    <col min="9978" max="9979" width="8.8515625" style="145" customWidth="1"/>
    <col min="9980" max="9980" width="8.28125" style="145" customWidth="1"/>
    <col min="9981" max="9982" width="8.8515625" style="145" customWidth="1"/>
    <col min="9983" max="9983" width="10.7109375" style="145" customWidth="1"/>
    <col min="9984" max="10221" width="8.8515625" style="145" customWidth="1"/>
    <col min="10222" max="10223" width="5.421875" style="145" customWidth="1"/>
    <col min="10224" max="10224" width="1.421875" style="145" customWidth="1"/>
    <col min="10225" max="10225" width="6.421875" style="145" customWidth="1"/>
    <col min="10226" max="10226" width="21.421875" style="145" customWidth="1"/>
    <col min="10227" max="10227" width="8.8515625" style="145" customWidth="1"/>
    <col min="10228" max="10228" width="6.140625" style="145" customWidth="1"/>
    <col min="10229" max="10229" width="33.421875" style="145" customWidth="1"/>
    <col min="10230" max="10230" width="8.8515625" style="145" customWidth="1"/>
    <col min="10231" max="10231" width="10.28125" style="145" customWidth="1"/>
    <col min="10232" max="10232" width="10.7109375" style="145" customWidth="1"/>
    <col min="10233" max="10233" width="6.7109375" style="145" customWidth="1"/>
    <col min="10234" max="10235" width="8.8515625" style="145" customWidth="1"/>
    <col min="10236" max="10236" width="8.28125" style="145" customWidth="1"/>
    <col min="10237" max="10238" width="8.8515625" style="145" customWidth="1"/>
    <col min="10239" max="10239" width="10.7109375" style="145" customWidth="1"/>
    <col min="10240" max="10477" width="8.8515625" style="145" customWidth="1"/>
    <col min="10478" max="10479" width="5.421875" style="145" customWidth="1"/>
    <col min="10480" max="10480" width="1.421875" style="145" customWidth="1"/>
    <col min="10481" max="10481" width="6.421875" style="145" customWidth="1"/>
    <col min="10482" max="10482" width="21.421875" style="145" customWidth="1"/>
    <col min="10483" max="10483" width="8.8515625" style="145" customWidth="1"/>
    <col min="10484" max="10484" width="6.140625" style="145" customWidth="1"/>
    <col min="10485" max="10485" width="33.421875" style="145" customWidth="1"/>
    <col min="10486" max="10486" width="8.8515625" style="145" customWidth="1"/>
    <col min="10487" max="10487" width="10.28125" style="145" customWidth="1"/>
    <col min="10488" max="10488" width="10.7109375" style="145" customWidth="1"/>
    <col min="10489" max="10489" width="6.7109375" style="145" customWidth="1"/>
    <col min="10490" max="10491" width="8.8515625" style="145" customWidth="1"/>
    <col min="10492" max="10492" width="8.28125" style="145" customWidth="1"/>
    <col min="10493" max="10494" width="8.8515625" style="145" customWidth="1"/>
    <col min="10495" max="10495" width="10.7109375" style="145" customWidth="1"/>
    <col min="10496" max="10733" width="8.8515625" style="145" customWidth="1"/>
    <col min="10734" max="10735" width="5.421875" style="145" customWidth="1"/>
    <col min="10736" max="10736" width="1.421875" style="145" customWidth="1"/>
    <col min="10737" max="10737" width="6.421875" style="145" customWidth="1"/>
    <col min="10738" max="10738" width="21.421875" style="145" customWidth="1"/>
    <col min="10739" max="10739" width="8.8515625" style="145" customWidth="1"/>
    <col min="10740" max="10740" width="6.140625" style="145" customWidth="1"/>
    <col min="10741" max="10741" width="33.421875" style="145" customWidth="1"/>
    <col min="10742" max="10742" width="8.8515625" style="145" customWidth="1"/>
    <col min="10743" max="10743" width="10.28125" style="145" customWidth="1"/>
    <col min="10744" max="10744" width="10.7109375" style="145" customWidth="1"/>
    <col min="10745" max="10745" width="6.7109375" style="145" customWidth="1"/>
    <col min="10746" max="10747" width="8.8515625" style="145" customWidth="1"/>
    <col min="10748" max="10748" width="8.28125" style="145" customWidth="1"/>
    <col min="10749" max="10750" width="8.8515625" style="145" customWidth="1"/>
    <col min="10751" max="10751" width="10.7109375" style="145" customWidth="1"/>
    <col min="10752" max="10989" width="8.8515625" style="145" customWidth="1"/>
    <col min="10990" max="10991" width="5.421875" style="145" customWidth="1"/>
    <col min="10992" max="10992" width="1.421875" style="145" customWidth="1"/>
    <col min="10993" max="10993" width="6.421875" style="145" customWidth="1"/>
    <col min="10994" max="10994" width="21.421875" style="145" customWidth="1"/>
    <col min="10995" max="10995" width="8.8515625" style="145" customWidth="1"/>
    <col min="10996" max="10996" width="6.140625" style="145" customWidth="1"/>
    <col min="10997" max="10997" width="33.421875" style="145" customWidth="1"/>
    <col min="10998" max="10998" width="8.8515625" style="145" customWidth="1"/>
    <col min="10999" max="10999" width="10.28125" style="145" customWidth="1"/>
    <col min="11000" max="11000" width="10.7109375" style="145" customWidth="1"/>
    <col min="11001" max="11001" width="6.7109375" style="145" customWidth="1"/>
    <col min="11002" max="11003" width="8.8515625" style="145" customWidth="1"/>
    <col min="11004" max="11004" width="8.28125" style="145" customWidth="1"/>
    <col min="11005" max="11006" width="8.8515625" style="145" customWidth="1"/>
    <col min="11007" max="11007" width="10.7109375" style="145" customWidth="1"/>
    <col min="11008" max="11245" width="8.8515625" style="145" customWidth="1"/>
    <col min="11246" max="11247" width="5.421875" style="145" customWidth="1"/>
    <col min="11248" max="11248" width="1.421875" style="145" customWidth="1"/>
    <col min="11249" max="11249" width="6.421875" style="145" customWidth="1"/>
    <col min="11250" max="11250" width="21.421875" style="145" customWidth="1"/>
    <col min="11251" max="11251" width="8.8515625" style="145" customWidth="1"/>
    <col min="11252" max="11252" width="6.140625" style="145" customWidth="1"/>
    <col min="11253" max="11253" width="33.421875" style="145" customWidth="1"/>
    <col min="11254" max="11254" width="8.8515625" style="145" customWidth="1"/>
    <col min="11255" max="11255" width="10.28125" style="145" customWidth="1"/>
    <col min="11256" max="11256" width="10.7109375" style="145" customWidth="1"/>
    <col min="11257" max="11257" width="6.7109375" style="145" customWidth="1"/>
    <col min="11258" max="11259" width="8.8515625" style="145" customWidth="1"/>
    <col min="11260" max="11260" width="8.28125" style="145" customWidth="1"/>
    <col min="11261" max="11262" width="8.8515625" style="145" customWidth="1"/>
    <col min="11263" max="11263" width="10.7109375" style="145" customWidth="1"/>
    <col min="11264" max="11501" width="8.8515625" style="145" customWidth="1"/>
    <col min="11502" max="11503" width="5.421875" style="145" customWidth="1"/>
    <col min="11504" max="11504" width="1.421875" style="145" customWidth="1"/>
    <col min="11505" max="11505" width="6.421875" style="145" customWidth="1"/>
    <col min="11506" max="11506" width="21.421875" style="145" customWidth="1"/>
    <col min="11507" max="11507" width="8.8515625" style="145" customWidth="1"/>
    <col min="11508" max="11508" width="6.140625" style="145" customWidth="1"/>
    <col min="11509" max="11509" width="33.421875" style="145" customWidth="1"/>
    <col min="11510" max="11510" width="8.8515625" style="145" customWidth="1"/>
    <col min="11511" max="11511" width="10.28125" style="145" customWidth="1"/>
    <col min="11512" max="11512" width="10.7109375" style="145" customWidth="1"/>
    <col min="11513" max="11513" width="6.7109375" style="145" customWidth="1"/>
    <col min="11514" max="11515" width="8.8515625" style="145" customWidth="1"/>
    <col min="11516" max="11516" width="8.28125" style="145" customWidth="1"/>
    <col min="11517" max="11518" width="8.8515625" style="145" customWidth="1"/>
    <col min="11519" max="11519" width="10.7109375" style="145" customWidth="1"/>
    <col min="11520" max="11757" width="8.8515625" style="145" customWidth="1"/>
    <col min="11758" max="11759" width="5.421875" style="145" customWidth="1"/>
    <col min="11760" max="11760" width="1.421875" style="145" customWidth="1"/>
    <col min="11761" max="11761" width="6.421875" style="145" customWidth="1"/>
    <col min="11762" max="11762" width="21.421875" style="145" customWidth="1"/>
    <col min="11763" max="11763" width="8.8515625" style="145" customWidth="1"/>
    <col min="11764" max="11764" width="6.140625" style="145" customWidth="1"/>
    <col min="11765" max="11765" width="33.421875" style="145" customWidth="1"/>
    <col min="11766" max="11766" width="8.8515625" style="145" customWidth="1"/>
    <col min="11767" max="11767" width="10.28125" style="145" customWidth="1"/>
    <col min="11768" max="11768" width="10.7109375" style="145" customWidth="1"/>
    <col min="11769" max="11769" width="6.7109375" style="145" customWidth="1"/>
    <col min="11770" max="11771" width="8.8515625" style="145" customWidth="1"/>
    <col min="11772" max="11772" width="8.28125" style="145" customWidth="1"/>
    <col min="11773" max="11774" width="8.8515625" style="145" customWidth="1"/>
    <col min="11775" max="11775" width="10.7109375" style="145" customWidth="1"/>
    <col min="11776" max="12013" width="8.8515625" style="145" customWidth="1"/>
    <col min="12014" max="12015" width="5.421875" style="145" customWidth="1"/>
    <col min="12016" max="12016" width="1.421875" style="145" customWidth="1"/>
    <col min="12017" max="12017" width="6.421875" style="145" customWidth="1"/>
    <col min="12018" max="12018" width="21.421875" style="145" customWidth="1"/>
    <col min="12019" max="12019" width="8.8515625" style="145" customWidth="1"/>
    <col min="12020" max="12020" width="6.140625" style="145" customWidth="1"/>
    <col min="12021" max="12021" width="33.421875" style="145" customWidth="1"/>
    <col min="12022" max="12022" width="8.8515625" style="145" customWidth="1"/>
    <col min="12023" max="12023" width="10.28125" style="145" customWidth="1"/>
    <col min="12024" max="12024" width="10.7109375" style="145" customWidth="1"/>
    <col min="12025" max="12025" width="6.7109375" style="145" customWidth="1"/>
    <col min="12026" max="12027" width="8.8515625" style="145" customWidth="1"/>
    <col min="12028" max="12028" width="8.28125" style="145" customWidth="1"/>
    <col min="12029" max="12030" width="8.8515625" style="145" customWidth="1"/>
    <col min="12031" max="12031" width="10.7109375" style="145" customWidth="1"/>
    <col min="12032" max="12269" width="8.8515625" style="145" customWidth="1"/>
    <col min="12270" max="12271" width="5.421875" style="145" customWidth="1"/>
    <col min="12272" max="12272" width="1.421875" style="145" customWidth="1"/>
    <col min="12273" max="12273" width="6.421875" style="145" customWidth="1"/>
    <col min="12274" max="12274" width="21.421875" style="145" customWidth="1"/>
    <col min="12275" max="12275" width="8.8515625" style="145" customWidth="1"/>
    <col min="12276" max="12276" width="6.140625" style="145" customWidth="1"/>
    <col min="12277" max="12277" width="33.421875" style="145" customWidth="1"/>
    <col min="12278" max="12278" width="8.8515625" style="145" customWidth="1"/>
    <col min="12279" max="12279" width="10.28125" style="145" customWidth="1"/>
    <col min="12280" max="12280" width="10.7109375" style="145" customWidth="1"/>
    <col min="12281" max="12281" width="6.7109375" style="145" customWidth="1"/>
    <col min="12282" max="12283" width="8.8515625" style="145" customWidth="1"/>
    <col min="12284" max="12284" width="8.28125" style="145" customWidth="1"/>
    <col min="12285" max="12286" width="8.8515625" style="145" customWidth="1"/>
    <col min="12287" max="12287" width="10.7109375" style="145" customWidth="1"/>
    <col min="12288" max="12525" width="8.8515625" style="145" customWidth="1"/>
    <col min="12526" max="12527" width="5.421875" style="145" customWidth="1"/>
    <col min="12528" max="12528" width="1.421875" style="145" customWidth="1"/>
    <col min="12529" max="12529" width="6.421875" style="145" customWidth="1"/>
    <col min="12530" max="12530" width="21.421875" style="145" customWidth="1"/>
    <col min="12531" max="12531" width="8.8515625" style="145" customWidth="1"/>
    <col min="12532" max="12532" width="6.140625" style="145" customWidth="1"/>
    <col min="12533" max="12533" width="33.421875" style="145" customWidth="1"/>
    <col min="12534" max="12534" width="8.8515625" style="145" customWidth="1"/>
    <col min="12535" max="12535" width="10.28125" style="145" customWidth="1"/>
    <col min="12536" max="12536" width="10.7109375" style="145" customWidth="1"/>
    <col min="12537" max="12537" width="6.7109375" style="145" customWidth="1"/>
    <col min="12538" max="12539" width="8.8515625" style="145" customWidth="1"/>
    <col min="12540" max="12540" width="8.28125" style="145" customWidth="1"/>
    <col min="12541" max="12542" width="8.8515625" style="145" customWidth="1"/>
    <col min="12543" max="12543" width="10.7109375" style="145" customWidth="1"/>
    <col min="12544" max="12781" width="8.8515625" style="145" customWidth="1"/>
    <col min="12782" max="12783" width="5.421875" style="145" customWidth="1"/>
    <col min="12784" max="12784" width="1.421875" style="145" customWidth="1"/>
    <col min="12785" max="12785" width="6.421875" style="145" customWidth="1"/>
    <col min="12786" max="12786" width="21.421875" style="145" customWidth="1"/>
    <col min="12787" max="12787" width="8.8515625" style="145" customWidth="1"/>
    <col min="12788" max="12788" width="6.140625" style="145" customWidth="1"/>
    <col min="12789" max="12789" width="33.421875" style="145" customWidth="1"/>
    <col min="12790" max="12790" width="8.8515625" style="145" customWidth="1"/>
    <col min="12791" max="12791" width="10.28125" style="145" customWidth="1"/>
    <col min="12792" max="12792" width="10.7109375" style="145" customWidth="1"/>
    <col min="12793" max="12793" width="6.7109375" style="145" customWidth="1"/>
    <col min="12794" max="12795" width="8.8515625" style="145" customWidth="1"/>
    <col min="12796" max="12796" width="8.28125" style="145" customWidth="1"/>
    <col min="12797" max="12798" width="8.8515625" style="145" customWidth="1"/>
    <col min="12799" max="12799" width="10.7109375" style="145" customWidth="1"/>
    <col min="12800" max="13037" width="8.8515625" style="145" customWidth="1"/>
    <col min="13038" max="13039" width="5.421875" style="145" customWidth="1"/>
    <col min="13040" max="13040" width="1.421875" style="145" customWidth="1"/>
    <col min="13041" max="13041" width="6.421875" style="145" customWidth="1"/>
    <col min="13042" max="13042" width="21.421875" style="145" customWidth="1"/>
    <col min="13043" max="13043" width="8.8515625" style="145" customWidth="1"/>
    <col min="13044" max="13044" width="6.140625" style="145" customWidth="1"/>
    <col min="13045" max="13045" width="33.421875" style="145" customWidth="1"/>
    <col min="13046" max="13046" width="8.8515625" style="145" customWidth="1"/>
    <col min="13047" max="13047" width="10.28125" style="145" customWidth="1"/>
    <col min="13048" max="13048" width="10.7109375" style="145" customWidth="1"/>
    <col min="13049" max="13049" width="6.7109375" style="145" customWidth="1"/>
    <col min="13050" max="13051" width="8.8515625" style="145" customWidth="1"/>
    <col min="13052" max="13052" width="8.28125" style="145" customWidth="1"/>
    <col min="13053" max="13054" width="8.8515625" style="145" customWidth="1"/>
    <col min="13055" max="13055" width="10.7109375" style="145" customWidth="1"/>
    <col min="13056" max="13293" width="8.8515625" style="145" customWidth="1"/>
    <col min="13294" max="13295" width="5.421875" style="145" customWidth="1"/>
    <col min="13296" max="13296" width="1.421875" style="145" customWidth="1"/>
    <col min="13297" max="13297" width="6.421875" style="145" customWidth="1"/>
    <col min="13298" max="13298" width="21.421875" style="145" customWidth="1"/>
    <col min="13299" max="13299" width="8.8515625" style="145" customWidth="1"/>
    <col min="13300" max="13300" width="6.140625" style="145" customWidth="1"/>
    <col min="13301" max="13301" width="33.421875" style="145" customWidth="1"/>
    <col min="13302" max="13302" width="8.8515625" style="145" customWidth="1"/>
    <col min="13303" max="13303" width="10.28125" style="145" customWidth="1"/>
    <col min="13304" max="13304" width="10.7109375" style="145" customWidth="1"/>
    <col min="13305" max="13305" width="6.7109375" style="145" customWidth="1"/>
    <col min="13306" max="13307" width="8.8515625" style="145" customWidth="1"/>
    <col min="13308" max="13308" width="8.28125" style="145" customWidth="1"/>
    <col min="13309" max="13310" width="8.8515625" style="145" customWidth="1"/>
    <col min="13311" max="13311" width="10.7109375" style="145" customWidth="1"/>
    <col min="13312" max="13549" width="8.8515625" style="145" customWidth="1"/>
    <col min="13550" max="13551" width="5.421875" style="145" customWidth="1"/>
    <col min="13552" max="13552" width="1.421875" style="145" customWidth="1"/>
    <col min="13553" max="13553" width="6.421875" style="145" customWidth="1"/>
    <col min="13554" max="13554" width="21.421875" style="145" customWidth="1"/>
    <col min="13555" max="13555" width="8.8515625" style="145" customWidth="1"/>
    <col min="13556" max="13556" width="6.140625" style="145" customWidth="1"/>
    <col min="13557" max="13557" width="33.421875" style="145" customWidth="1"/>
    <col min="13558" max="13558" width="8.8515625" style="145" customWidth="1"/>
    <col min="13559" max="13559" width="10.28125" style="145" customWidth="1"/>
    <col min="13560" max="13560" width="10.7109375" style="145" customWidth="1"/>
    <col min="13561" max="13561" width="6.7109375" style="145" customWidth="1"/>
    <col min="13562" max="13563" width="8.8515625" style="145" customWidth="1"/>
    <col min="13564" max="13564" width="8.28125" style="145" customWidth="1"/>
    <col min="13565" max="13566" width="8.8515625" style="145" customWidth="1"/>
    <col min="13567" max="13567" width="10.7109375" style="145" customWidth="1"/>
    <col min="13568" max="13805" width="8.8515625" style="145" customWidth="1"/>
    <col min="13806" max="13807" width="5.421875" style="145" customWidth="1"/>
    <col min="13808" max="13808" width="1.421875" style="145" customWidth="1"/>
    <col min="13809" max="13809" width="6.421875" style="145" customWidth="1"/>
    <col min="13810" max="13810" width="21.421875" style="145" customWidth="1"/>
    <col min="13811" max="13811" width="8.8515625" style="145" customWidth="1"/>
    <col min="13812" max="13812" width="6.140625" style="145" customWidth="1"/>
    <col min="13813" max="13813" width="33.421875" style="145" customWidth="1"/>
    <col min="13814" max="13814" width="8.8515625" style="145" customWidth="1"/>
    <col min="13815" max="13815" width="10.28125" style="145" customWidth="1"/>
    <col min="13816" max="13816" width="10.7109375" style="145" customWidth="1"/>
    <col min="13817" max="13817" width="6.7109375" style="145" customWidth="1"/>
    <col min="13818" max="13819" width="8.8515625" style="145" customWidth="1"/>
    <col min="13820" max="13820" width="8.28125" style="145" customWidth="1"/>
    <col min="13821" max="13822" width="8.8515625" style="145" customWidth="1"/>
    <col min="13823" max="13823" width="10.7109375" style="145" customWidth="1"/>
    <col min="13824" max="14061" width="8.8515625" style="145" customWidth="1"/>
    <col min="14062" max="14063" width="5.421875" style="145" customWidth="1"/>
    <col min="14064" max="14064" width="1.421875" style="145" customWidth="1"/>
    <col min="14065" max="14065" width="6.421875" style="145" customWidth="1"/>
    <col min="14066" max="14066" width="21.421875" style="145" customWidth="1"/>
    <col min="14067" max="14067" width="8.8515625" style="145" customWidth="1"/>
    <col min="14068" max="14068" width="6.140625" style="145" customWidth="1"/>
    <col min="14069" max="14069" width="33.421875" style="145" customWidth="1"/>
    <col min="14070" max="14070" width="8.8515625" style="145" customWidth="1"/>
    <col min="14071" max="14071" width="10.28125" style="145" customWidth="1"/>
    <col min="14072" max="14072" width="10.7109375" style="145" customWidth="1"/>
    <col min="14073" max="14073" width="6.7109375" style="145" customWidth="1"/>
    <col min="14074" max="14075" width="8.8515625" style="145" customWidth="1"/>
    <col min="14076" max="14076" width="8.28125" style="145" customWidth="1"/>
    <col min="14077" max="14078" width="8.8515625" style="145" customWidth="1"/>
    <col min="14079" max="14079" width="10.7109375" style="145" customWidth="1"/>
    <col min="14080" max="14317" width="8.8515625" style="145" customWidth="1"/>
    <col min="14318" max="14319" width="5.421875" style="145" customWidth="1"/>
    <col min="14320" max="14320" width="1.421875" style="145" customWidth="1"/>
    <col min="14321" max="14321" width="6.421875" style="145" customWidth="1"/>
    <col min="14322" max="14322" width="21.421875" style="145" customWidth="1"/>
    <col min="14323" max="14323" width="8.8515625" style="145" customWidth="1"/>
    <col min="14324" max="14324" width="6.140625" style="145" customWidth="1"/>
    <col min="14325" max="14325" width="33.421875" style="145" customWidth="1"/>
    <col min="14326" max="14326" width="8.8515625" style="145" customWidth="1"/>
    <col min="14327" max="14327" width="10.28125" style="145" customWidth="1"/>
    <col min="14328" max="14328" width="10.7109375" style="145" customWidth="1"/>
    <col min="14329" max="14329" width="6.7109375" style="145" customWidth="1"/>
    <col min="14330" max="14331" width="8.8515625" style="145" customWidth="1"/>
    <col min="14332" max="14332" width="8.28125" style="145" customWidth="1"/>
    <col min="14333" max="14334" width="8.8515625" style="145" customWidth="1"/>
    <col min="14335" max="14335" width="10.7109375" style="145" customWidth="1"/>
    <col min="14336" max="14573" width="8.8515625" style="145" customWidth="1"/>
    <col min="14574" max="14575" width="5.421875" style="145" customWidth="1"/>
    <col min="14576" max="14576" width="1.421875" style="145" customWidth="1"/>
    <col min="14577" max="14577" width="6.421875" style="145" customWidth="1"/>
    <col min="14578" max="14578" width="21.421875" style="145" customWidth="1"/>
    <col min="14579" max="14579" width="8.8515625" style="145" customWidth="1"/>
    <col min="14580" max="14580" width="6.140625" style="145" customWidth="1"/>
    <col min="14581" max="14581" width="33.421875" style="145" customWidth="1"/>
    <col min="14582" max="14582" width="8.8515625" style="145" customWidth="1"/>
    <col min="14583" max="14583" width="10.28125" style="145" customWidth="1"/>
    <col min="14584" max="14584" width="10.7109375" style="145" customWidth="1"/>
    <col min="14585" max="14585" width="6.7109375" style="145" customWidth="1"/>
    <col min="14586" max="14587" width="8.8515625" style="145" customWidth="1"/>
    <col min="14588" max="14588" width="8.28125" style="145" customWidth="1"/>
    <col min="14589" max="14590" width="8.8515625" style="145" customWidth="1"/>
    <col min="14591" max="14591" width="10.7109375" style="145" customWidth="1"/>
    <col min="14592" max="14829" width="8.8515625" style="145" customWidth="1"/>
    <col min="14830" max="14831" width="5.421875" style="145" customWidth="1"/>
    <col min="14832" max="14832" width="1.421875" style="145" customWidth="1"/>
    <col min="14833" max="14833" width="6.421875" style="145" customWidth="1"/>
    <col min="14834" max="14834" width="21.421875" style="145" customWidth="1"/>
    <col min="14835" max="14835" width="8.8515625" style="145" customWidth="1"/>
    <col min="14836" max="14836" width="6.140625" style="145" customWidth="1"/>
    <col min="14837" max="14837" width="33.421875" style="145" customWidth="1"/>
    <col min="14838" max="14838" width="8.8515625" style="145" customWidth="1"/>
    <col min="14839" max="14839" width="10.28125" style="145" customWidth="1"/>
    <col min="14840" max="14840" width="10.7109375" style="145" customWidth="1"/>
    <col min="14841" max="14841" width="6.7109375" style="145" customWidth="1"/>
    <col min="14842" max="14843" width="8.8515625" style="145" customWidth="1"/>
    <col min="14844" max="14844" width="8.28125" style="145" customWidth="1"/>
    <col min="14845" max="14846" width="8.8515625" style="145" customWidth="1"/>
    <col min="14847" max="14847" width="10.7109375" style="145" customWidth="1"/>
    <col min="14848" max="15085" width="8.8515625" style="145" customWidth="1"/>
    <col min="15086" max="15087" width="5.421875" style="145" customWidth="1"/>
    <col min="15088" max="15088" width="1.421875" style="145" customWidth="1"/>
    <col min="15089" max="15089" width="6.421875" style="145" customWidth="1"/>
    <col min="15090" max="15090" width="21.421875" style="145" customWidth="1"/>
    <col min="15091" max="15091" width="8.8515625" style="145" customWidth="1"/>
    <col min="15092" max="15092" width="6.140625" style="145" customWidth="1"/>
    <col min="15093" max="15093" width="33.421875" style="145" customWidth="1"/>
    <col min="15094" max="15094" width="8.8515625" style="145" customWidth="1"/>
    <col min="15095" max="15095" width="10.28125" style="145" customWidth="1"/>
    <col min="15096" max="15096" width="10.7109375" style="145" customWidth="1"/>
    <col min="15097" max="15097" width="6.7109375" style="145" customWidth="1"/>
    <col min="15098" max="15099" width="8.8515625" style="145" customWidth="1"/>
    <col min="15100" max="15100" width="8.28125" style="145" customWidth="1"/>
    <col min="15101" max="15102" width="8.8515625" style="145" customWidth="1"/>
    <col min="15103" max="15103" width="10.7109375" style="145" customWidth="1"/>
    <col min="15104" max="15341" width="8.8515625" style="145" customWidth="1"/>
    <col min="15342" max="15343" width="5.421875" style="145" customWidth="1"/>
    <col min="15344" max="15344" width="1.421875" style="145" customWidth="1"/>
    <col min="15345" max="15345" width="6.421875" style="145" customWidth="1"/>
    <col min="15346" max="15346" width="21.421875" style="145" customWidth="1"/>
    <col min="15347" max="15347" width="8.8515625" style="145" customWidth="1"/>
    <col min="15348" max="15348" width="6.140625" style="145" customWidth="1"/>
    <col min="15349" max="15349" width="33.421875" style="145" customWidth="1"/>
    <col min="15350" max="15350" width="8.8515625" style="145" customWidth="1"/>
    <col min="15351" max="15351" width="10.28125" style="145" customWidth="1"/>
    <col min="15352" max="15352" width="10.7109375" style="145" customWidth="1"/>
    <col min="15353" max="15353" width="6.7109375" style="145" customWidth="1"/>
    <col min="15354" max="15355" width="8.8515625" style="145" customWidth="1"/>
    <col min="15356" max="15356" width="8.28125" style="145" customWidth="1"/>
    <col min="15357" max="15358" width="8.8515625" style="145" customWidth="1"/>
    <col min="15359" max="15359" width="10.7109375" style="145" customWidth="1"/>
    <col min="15360" max="15597" width="8.8515625" style="145" customWidth="1"/>
    <col min="15598" max="15599" width="5.421875" style="145" customWidth="1"/>
    <col min="15600" max="15600" width="1.421875" style="145" customWidth="1"/>
    <col min="15601" max="15601" width="6.421875" style="145" customWidth="1"/>
    <col min="15602" max="15602" width="21.421875" style="145" customWidth="1"/>
    <col min="15603" max="15603" width="8.8515625" style="145" customWidth="1"/>
    <col min="15604" max="15604" width="6.140625" style="145" customWidth="1"/>
    <col min="15605" max="15605" width="33.421875" style="145" customWidth="1"/>
    <col min="15606" max="15606" width="8.8515625" style="145" customWidth="1"/>
    <col min="15607" max="15607" width="10.28125" style="145" customWidth="1"/>
    <col min="15608" max="15608" width="10.7109375" style="145" customWidth="1"/>
    <col min="15609" max="15609" width="6.7109375" style="145" customWidth="1"/>
    <col min="15610" max="15611" width="8.8515625" style="145" customWidth="1"/>
    <col min="15612" max="15612" width="8.28125" style="145" customWidth="1"/>
    <col min="15613" max="15614" width="8.8515625" style="145" customWidth="1"/>
    <col min="15615" max="15615" width="10.7109375" style="145" customWidth="1"/>
    <col min="15616" max="15853" width="8.8515625" style="145" customWidth="1"/>
    <col min="15854" max="15855" width="5.421875" style="145" customWidth="1"/>
    <col min="15856" max="15856" width="1.421875" style="145" customWidth="1"/>
    <col min="15857" max="15857" width="6.421875" style="145" customWidth="1"/>
    <col min="15858" max="15858" width="21.421875" style="145" customWidth="1"/>
    <col min="15859" max="15859" width="8.8515625" style="145" customWidth="1"/>
    <col min="15860" max="15860" width="6.140625" style="145" customWidth="1"/>
    <col min="15861" max="15861" width="33.421875" style="145" customWidth="1"/>
    <col min="15862" max="15862" width="8.8515625" style="145" customWidth="1"/>
    <col min="15863" max="15863" width="10.28125" style="145" customWidth="1"/>
    <col min="15864" max="15864" width="10.7109375" style="145" customWidth="1"/>
    <col min="15865" max="15865" width="6.7109375" style="145" customWidth="1"/>
    <col min="15866" max="15867" width="8.8515625" style="145" customWidth="1"/>
    <col min="15868" max="15868" width="8.28125" style="145" customWidth="1"/>
    <col min="15869" max="15870" width="8.8515625" style="145" customWidth="1"/>
    <col min="15871" max="15871" width="10.7109375" style="145" customWidth="1"/>
    <col min="15872" max="16109" width="8.8515625" style="145" customWidth="1"/>
    <col min="16110" max="16111" width="5.421875" style="145" customWidth="1"/>
    <col min="16112" max="16112" width="1.421875" style="145" customWidth="1"/>
    <col min="16113" max="16113" width="6.421875" style="145" customWidth="1"/>
    <col min="16114" max="16114" width="21.421875" style="145" customWidth="1"/>
    <col min="16115" max="16115" width="8.8515625" style="145" customWidth="1"/>
    <col min="16116" max="16116" width="6.140625" style="145" customWidth="1"/>
    <col min="16117" max="16117" width="33.421875" style="145" customWidth="1"/>
    <col min="16118" max="16118" width="8.8515625" style="145" customWidth="1"/>
    <col min="16119" max="16119" width="10.28125" style="145" customWidth="1"/>
    <col min="16120" max="16120" width="10.7109375" style="145" customWidth="1"/>
    <col min="16121" max="16121" width="6.7109375" style="145" customWidth="1"/>
    <col min="16122" max="16123" width="8.8515625" style="145" customWidth="1"/>
    <col min="16124" max="16124" width="8.28125" style="145" customWidth="1"/>
    <col min="16125" max="16126" width="8.8515625" style="145" customWidth="1"/>
    <col min="16127" max="16127" width="10.7109375" style="145" customWidth="1"/>
    <col min="16128" max="16384" width="8.8515625" style="145" customWidth="1"/>
  </cols>
  <sheetData>
    <row r="1" ht="11.25" customHeight="1">
      <c r="A1" s="144"/>
    </row>
    <row r="2" ht="11.25" customHeight="1">
      <c r="A2" s="144"/>
    </row>
    <row r="3" spans="1:3" ht="11.25" customHeight="1">
      <c r="A3" s="144"/>
      <c r="C3" s="129" t="s">
        <v>1786</v>
      </c>
    </row>
    <row r="4" spans="1:15" ht="11.25" customHeight="1">
      <c r="A4" s="144"/>
      <c r="C4" s="129" t="s">
        <v>1787</v>
      </c>
      <c r="N4" s="145"/>
      <c r="O4" s="146"/>
    </row>
    <row r="5" spans="1:15" ht="11.25" customHeight="1">
      <c r="A5" s="144"/>
      <c r="C5" s="128"/>
      <c r="N5" s="145"/>
      <c r="O5" s="146"/>
    </row>
    <row r="6" ht="15" customHeight="1">
      <c r="C6" s="121" t="s">
        <v>2022</v>
      </c>
    </row>
    <row r="7" ht="15" customHeight="1">
      <c r="C7" s="127" t="s">
        <v>1782</v>
      </c>
    </row>
    <row r="8" spans="1:24" ht="12" customHeight="1">
      <c r="A8" s="165"/>
      <c r="D8" s="166"/>
      <c r="E8" s="166"/>
      <c r="F8" s="166"/>
      <c r="G8" s="166"/>
      <c r="H8" s="166"/>
      <c r="I8" s="166"/>
      <c r="J8" s="166"/>
      <c r="K8" s="166"/>
      <c r="L8" s="166"/>
      <c r="M8" s="166"/>
      <c r="N8" s="166"/>
      <c r="O8" s="166"/>
      <c r="P8" s="166"/>
      <c r="Q8" s="166"/>
      <c r="R8" s="166"/>
      <c r="S8" s="166"/>
      <c r="T8" s="166"/>
      <c r="U8" s="166"/>
      <c r="V8" s="166"/>
      <c r="W8" s="166"/>
      <c r="X8" s="166"/>
    </row>
    <row r="9" spans="4:24" ht="12" customHeight="1">
      <c r="D9" s="166"/>
      <c r="E9" s="166"/>
      <c r="F9" s="166"/>
      <c r="G9" s="166"/>
      <c r="H9" s="166"/>
      <c r="I9" s="166"/>
      <c r="J9" s="166"/>
      <c r="K9" s="166"/>
      <c r="L9" s="166"/>
      <c r="M9" s="166"/>
      <c r="N9" s="166"/>
      <c r="O9" s="166"/>
      <c r="P9" s="166"/>
      <c r="Q9" s="166"/>
      <c r="R9" s="166"/>
      <c r="S9" s="166"/>
      <c r="T9" s="166"/>
      <c r="U9" s="166"/>
      <c r="V9" s="166"/>
      <c r="W9" s="166"/>
      <c r="X9" s="166"/>
    </row>
    <row r="10" spans="1:24" ht="24" customHeight="1">
      <c r="A10" s="165"/>
      <c r="C10" s="167"/>
      <c r="D10" s="170" t="s">
        <v>1740</v>
      </c>
      <c r="E10" s="168" t="s">
        <v>1725</v>
      </c>
      <c r="F10" s="168" t="s">
        <v>1726</v>
      </c>
      <c r="G10" s="170" t="s">
        <v>1733</v>
      </c>
      <c r="H10" s="170" t="s">
        <v>1734</v>
      </c>
      <c r="I10" s="168" t="s">
        <v>1722</v>
      </c>
      <c r="J10" s="168" t="s">
        <v>1730</v>
      </c>
      <c r="K10" s="170" t="s">
        <v>1738</v>
      </c>
      <c r="L10" s="168" t="s">
        <v>1778</v>
      </c>
      <c r="M10" s="169" t="s">
        <v>1732</v>
      </c>
      <c r="N10" s="168" t="s">
        <v>1420</v>
      </c>
      <c r="O10" s="168" t="s">
        <v>1731</v>
      </c>
      <c r="P10" s="168" t="s">
        <v>1723</v>
      </c>
      <c r="Q10" s="170" t="s">
        <v>1735</v>
      </c>
      <c r="R10" s="168" t="s">
        <v>1727</v>
      </c>
      <c r="S10" s="168" t="s">
        <v>1728</v>
      </c>
      <c r="T10" s="170" t="s">
        <v>1736</v>
      </c>
      <c r="U10" s="170" t="s">
        <v>1737</v>
      </c>
      <c r="V10" s="168" t="s">
        <v>1729</v>
      </c>
      <c r="W10" s="170" t="s">
        <v>1921</v>
      </c>
      <c r="X10" s="171" t="s">
        <v>1640</v>
      </c>
    </row>
    <row r="11" spans="1:26" s="147" customFormat="1" ht="12" customHeight="1">
      <c r="A11" s="165"/>
      <c r="C11" s="173" t="s">
        <v>1922</v>
      </c>
      <c r="D11" s="180">
        <v>0</v>
      </c>
      <c r="E11" s="180">
        <v>0</v>
      </c>
      <c r="F11" s="180">
        <v>0</v>
      </c>
      <c r="G11" s="180">
        <v>0</v>
      </c>
      <c r="H11" s="180">
        <v>0</v>
      </c>
      <c r="I11" s="180">
        <v>0</v>
      </c>
      <c r="J11" s="180">
        <v>0</v>
      </c>
      <c r="K11" s="180">
        <v>0</v>
      </c>
      <c r="L11" s="180">
        <v>0</v>
      </c>
      <c r="M11" s="180">
        <v>0</v>
      </c>
      <c r="N11" s="180">
        <v>0</v>
      </c>
      <c r="O11" s="180">
        <v>0</v>
      </c>
      <c r="P11" s="180">
        <v>0</v>
      </c>
      <c r="Q11" s="180">
        <v>0</v>
      </c>
      <c r="R11" s="180">
        <v>0</v>
      </c>
      <c r="S11" s="180">
        <v>0</v>
      </c>
      <c r="T11" s="180">
        <v>0</v>
      </c>
      <c r="U11" s="180">
        <v>0</v>
      </c>
      <c r="V11" s="180">
        <v>0</v>
      </c>
      <c r="W11" s="180">
        <v>0</v>
      </c>
      <c r="X11" s="180">
        <v>0</v>
      </c>
      <c r="Y11" s="176"/>
      <c r="Z11" s="176"/>
    </row>
    <row r="12" spans="1:26" s="147" customFormat="1" ht="12" customHeight="1">
      <c r="A12" s="174"/>
      <c r="C12" s="173" t="s">
        <v>1923</v>
      </c>
      <c r="D12" s="180">
        <v>40.6</v>
      </c>
      <c r="E12" s="180">
        <v>33.1</v>
      </c>
      <c r="F12" s="180">
        <v>35.2</v>
      </c>
      <c r="G12" s="180">
        <v>28.4</v>
      </c>
      <c r="H12" s="180">
        <v>35.7</v>
      </c>
      <c r="I12" s="180">
        <v>33.8</v>
      </c>
      <c r="J12" s="180">
        <v>18.2</v>
      </c>
      <c r="K12" s="180">
        <v>32.8</v>
      </c>
      <c r="L12" s="180">
        <v>32.5</v>
      </c>
      <c r="M12" s="180">
        <v>29.8</v>
      </c>
      <c r="N12" s="180">
        <v>28.4</v>
      </c>
      <c r="O12" s="180">
        <v>24</v>
      </c>
      <c r="P12" s="180">
        <v>24</v>
      </c>
      <c r="Q12" s="180">
        <v>15.7</v>
      </c>
      <c r="R12" s="180">
        <v>23.6</v>
      </c>
      <c r="S12" s="180">
        <v>22.1</v>
      </c>
      <c r="T12" s="180">
        <v>10.4</v>
      </c>
      <c r="U12" s="180">
        <v>18.3</v>
      </c>
      <c r="V12" s="180">
        <v>9.2</v>
      </c>
      <c r="W12" s="180">
        <v>30.9</v>
      </c>
      <c r="X12" s="180">
        <v>39.6</v>
      </c>
      <c r="Y12" s="176"/>
      <c r="Z12" s="176"/>
    </row>
    <row r="13" spans="1:26" s="147" customFormat="1" ht="12" customHeight="1">
      <c r="A13" s="174"/>
      <c r="C13" s="173" t="s">
        <v>1924</v>
      </c>
      <c r="D13" s="180">
        <v>10.199999999999996</v>
      </c>
      <c r="E13" s="180">
        <v>34.6</v>
      </c>
      <c r="F13" s="180">
        <v>6.399999999999999</v>
      </c>
      <c r="G13" s="180">
        <v>32.1</v>
      </c>
      <c r="H13" s="180">
        <v>11.5</v>
      </c>
      <c r="I13" s="180">
        <v>14.800000000000004</v>
      </c>
      <c r="J13" s="180">
        <v>32.900000000000006</v>
      </c>
      <c r="K13" s="180">
        <v>8.200000000000003</v>
      </c>
      <c r="L13" s="180">
        <v>6.399999999999999</v>
      </c>
      <c r="M13" s="180">
        <v>11.599999999999998</v>
      </c>
      <c r="N13" s="180">
        <v>5.399999999999999</v>
      </c>
      <c r="O13" s="180">
        <v>27.5</v>
      </c>
      <c r="P13" s="180">
        <v>17</v>
      </c>
      <c r="Q13" s="180">
        <v>21.400000000000002</v>
      </c>
      <c r="R13" s="180">
        <v>5.599999999999998</v>
      </c>
      <c r="S13" s="180">
        <v>9</v>
      </c>
      <c r="T13" s="180">
        <v>17.4</v>
      </c>
      <c r="U13" s="180">
        <v>0</v>
      </c>
      <c r="V13" s="180">
        <v>22</v>
      </c>
      <c r="W13" s="180">
        <v>14.100000000000001</v>
      </c>
      <c r="X13" s="180">
        <v>13.299999999999997</v>
      </c>
      <c r="Y13" s="176"/>
      <c r="Z13" s="176"/>
    </row>
    <row r="14" spans="3:26" ht="12" customHeight="1">
      <c r="C14" s="148" t="s">
        <v>1721</v>
      </c>
      <c r="D14" s="180">
        <v>40.6</v>
      </c>
      <c r="E14" s="180">
        <v>40</v>
      </c>
      <c r="F14" s="180">
        <v>39.9</v>
      </c>
      <c r="G14" s="180">
        <v>36.8</v>
      </c>
      <c r="H14" s="180">
        <v>35.7</v>
      </c>
      <c r="I14" s="180">
        <v>33.8</v>
      </c>
      <c r="J14" s="180">
        <v>33.8</v>
      </c>
      <c r="K14" s="180">
        <v>32.8</v>
      </c>
      <c r="L14" s="180">
        <v>32.5</v>
      </c>
      <c r="M14" s="181">
        <v>32.1</v>
      </c>
      <c r="N14" s="180">
        <v>31.7</v>
      </c>
      <c r="O14" s="180">
        <v>27.1</v>
      </c>
      <c r="P14" s="179">
        <v>25.6</v>
      </c>
      <c r="Q14" s="180">
        <v>24</v>
      </c>
      <c r="R14" s="180">
        <v>23.6</v>
      </c>
      <c r="S14" s="180">
        <v>23.1</v>
      </c>
      <c r="T14" s="180">
        <v>21.5</v>
      </c>
      <c r="U14" s="180">
        <v>18.3</v>
      </c>
      <c r="V14" s="180"/>
      <c r="W14" s="180"/>
      <c r="X14" s="180">
        <v>39.6</v>
      </c>
      <c r="Y14" s="176"/>
      <c r="Z14" s="176"/>
    </row>
    <row r="15" spans="3:26" ht="12" customHeight="1">
      <c r="C15" s="152" t="s">
        <v>1779</v>
      </c>
      <c r="D15" s="180"/>
      <c r="E15" s="180">
        <v>54.2</v>
      </c>
      <c r="F15" s="180">
        <v>35.2</v>
      </c>
      <c r="G15" s="180">
        <v>51.8</v>
      </c>
      <c r="H15" s="180">
        <v>47.2</v>
      </c>
      <c r="I15" s="180">
        <v>48.3</v>
      </c>
      <c r="J15" s="180">
        <v>51.1</v>
      </c>
      <c r="K15" s="180">
        <v>40</v>
      </c>
      <c r="L15" s="180">
        <v>38.5</v>
      </c>
      <c r="M15" s="180">
        <v>41.4</v>
      </c>
      <c r="N15" s="180">
        <v>33.7</v>
      </c>
      <c r="O15" s="180">
        <v>51.5</v>
      </c>
      <c r="P15" s="180">
        <v>37.2</v>
      </c>
      <c r="Q15" s="180">
        <v>37.1</v>
      </c>
      <c r="R15" s="180">
        <v>24</v>
      </c>
      <c r="S15" s="180">
        <v>26.6</v>
      </c>
      <c r="T15" s="180">
        <v>27.8</v>
      </c>
      <c r="U15" s="180"/>
      <c r="V15" s="180">
        <v>23.4</v>
      </c>
      <c r="W15" s="180"/>
      <c r="X15" s="180">
        <v>52.9</v>
      </c>
      <c r="Y15" s="176"/>
      <c r="Z15" s="176"/>
    </row>
    <row r="16" spans="3:26" ht="12" customHeight="1">
      <c r="C16" s="152" t="s">
        <v>1925</v>
      </c>
      <c r="D16" s="180">
        <v>47.4</v>
      </c>
      <c r="E16" s="180">
        <v>50.1</v>
      </c>
      <c r="F16" s="180">
        <v>41.6</v>
      </c>
      <c r="G16" s="180">
        <v>47.7</v>
      </c>
      <c r="H16" s="180"/>
      <c r="I16" s="180">
        <v>44.7</v>
      </c>
      <c r="J16" s="180">
        <v>39.6</v>
      </c>
      <c r="K16" s="180">
        <v>41</v>
      </c>
      <c r="L16" s="180">
        <v>36.7</v>
      </c>
      <c r="M16" s="180">
        <v>35.5</v>
      </c>
      <c r="N16" s="180">
        <v>33.8</v>
      </c>
      <c r="O16" s="180">
        <v>27.9</v>
      </c>
      <c r="P16" s="180">
        <v>30.3</v>
      </c>
      <c r="Q16" s="180">
        <v>33.6</v>
      </c>
      <c r="R16" s="180">
        <v>29.2</v>
      </c>
      <c r="S16" s="180">
        <v>31.1</v>
      </c>
      <c r="T16" s="180">
        <v>21.4</v>
      </c>
      <c r="U16" s="180"/>
      <c r="V16" s="180">
        <v>21.1</v>
      </c>
      <c r="W16" s="180">
        <v>37.9</v>
      </c>
      <c r="X16" s="180">
        <v>44.2</v>
      </c>
      <c r="Y16" s="176"/>
      <c r="Z16" s="176"/>
    </row>
    <row r="17" spans="1:26" ht="12" customHeight="1">
      <c r="A17" s="149"/>
      <c r="B17" s="149"/>
      <c r="C17" s="175">
        <v>1</v>
      </c>
      <c r="D17" s="180">
        <v>50.8</v>
      </c>
      <c r="E17" s="180">
        <v>52</v>
      </c>
      <c r="F17" s="180">
        <v>40.1</v>
      </c>
      <c r="G17" s="180">
        <v>43.6</v>
      </c>
      <c r="H17" s="180"/>
      <c r="I17" s="180">
        <v>43.8</v>
      </c>
      <c r="J17" s="180">
        <v>43.7</v>
      </c>
      <c r="K17" s="180"/>
      <c r="L17" s="180">
        <v>36.7</v>
      </c>
      <c r="M17" s="180">
        <v>29.8</v>
      </c>
      <c r="N17" s="180">
        <v>33.3</v>
      </c>
      <c r="O17" s="180">
        <v>41.7</v>
      </c>
      <c r="P17" s="180">
        <v>31.5</v>
      </c>
      <c r="Q17" s="180">
        <v>35.1</v>
      </c>
      <c r="R17" s="180">
        <v>28.8</v>
      </c>
      <c r="S17" s="180">
        <v>27.5</v>
      </c>
      <c r="T17" s="180">
        <v>17.1</v>
      </c>
      <c r="U17" s="180"/>
      <c r="V17" s="180">
        <v>23.3</v>
      </c>
      <c r="W17" s="180">
        <v>35.7</v>
      </c>
      <c r="X17" s="180">
        <v>44.5</v>
      </c>
      <c r="Y17" s="176"/>
      <c r="Z17" s="176"/>
    </row>
    <row r="18" spans="1:26" ht="12" customHeight="1">
      <c r="A18" s="149"/>
      <c r="B18" s="149"/>
      <c r="C18" s="175">
        <v>2</v>
      </c>
      <c r="D18" s="180"/>
      <c r="E18" s="180">
        <v>49.3</v>
      </c>
      <c r="F18" s="180"/>
      <c r="G18" s="180">
        <v>53</v>
      </c>
      <c r="H18" s="180"/>
      <c r="I18" s="180">
        <v>43</v>
      </c>
      <c r="J18" s="180">
        <v>40.7</v>
      </c>
      <c r="K18" s="180"/>
      <c r="L18" s="180">
        <v>37.2</v>
      </c>
      <c r="M18" s="180">
        <v>38.1</v>
      </c>
      <c r="N18" s="180">
        <v>28.4</v>
      </c>
      <c r="O18" s="180">
        <v>27.2</v>
      </c>
      <c r="P18" s="180">
        <v>28.3</v>
      </c>
      <c r="Q18" s="180">
        <v>34</v>
      </c>
      <c r="R18" s="180">
        <v>25.1</v>
      </c>
      <c r="S18" s="180">
        <v>25.5</v>
      </c>
      <c r="T18" s="180">
        <v>21.2</v>
      </c>
      <c r="U18" s="180"/>
      <c r="V18" s="180">
        <v>18</v>
      </c>
      <c r="W18" s="180">
        <v>45</v>
      </c>
      <c r="X18" s="180">
        <v>41.6</v>
      </c>
      <c r="Y18" s="176"/>
      <c r="Z18" s="176"/>
    </row>
    <row r="19" spans="1:26" ht="12" customHeight="1">
      <c r="A19" s="149"/>
      <c r="B19" s="149"/>
      <c r="C19" s="175">
        <v>3</v>
      </c>
      <c r="D19" s="180"/>
      <c r="E19" s="180">
        <v>52.5</v>
      </c>
      <c r="F19" s="180"/>
      <c r="G19" s="180">
        <v>46.8</v>
      </c>
      <c r="H19" s="180"/>
      <c r="I19" s="180">
        <v>47</v>
      </c>
      <c r="J19" s="180">
        <v>42.3</v>
      </c>
      <c r="K19" s="180"/>
      <c r="L19" s="180">
        <v>36.6</v>
      </c>
      <c r="M19" s="180">
        <v>36.1</v>
      </c>
      <c r="N19" s="180">
        <v>32.9</v>
      </c>
      <c r="O19" s="180">
        <v>42.5</v>
      </c>
      <c r="P19" s="180">
        <v>28.5</v>
      </c>
      <c r="Q19" s="180">
        <v>33.2</v>
      </c>
      <c r="R19" s="180">
        <v>27.6</v>
      </c>
      <c r="S19" s="180">
        <v>22.1</v>
      </c>
      <c r="T19" s="180">
        <v>25.3</v>
      </c>
      <c r="U19" s="180"/>
      <c r="V19" s="180">
        <v>20.9</v>
      </c>
      <c r="W19" s="180">
        <v>32</v>
      </c>
      <c r="X19" s="180">
        <v>40.3</v>
      </c>
      <c r="Y19" s="176"/>
      <c r="Z19" s="176"/>
    </row>
    <row r="20" spans="1:26" ht="12" customHeight="1">
      <c r="A20" s="149"/>
      <c r="B20" s="149"/>
      <c r="C20" s="175">
        <v>4</v>
      </c>
      <c r="D20" s="180"/>
      <c r="E20" s="180">
        <v>45.4</v>
      </c>
      <c r="F20" s="180"/>
      <c r="G20" s="180">
        <v>44</v>
      </c>
      <c r="H20" s="180"/>
      <c r="I20" s="180">
        <v>34.9</v>
      </c>
      <c r="J20" s="180">
        <v>40.4</v>
      </c>
      <c r="K20" s="180"/>
      <c r="L20" s="180">
        <v>35.8</v>
      </c>
      <c r="M20" s="180">
        <v>34.4</v>
      </c>
      <c r="N20" s="180">
        <v>33.2</v>
      </c>
      <c r="O20" s="180">
        <v>44.2</v>
      </c>
      <c r="P20" s="180">
        <v>31.5</v>
      </c>
      <c r="Q20" s="180">
        <v>29.6</v>
      </c>
      <c r="R20" s="180"/>
      <c r="S20" s="180">
        <v>27.8</v>
      </c>
      <c r="T20" s="180">
        <v>23.3</v>
      </c>
      <c r="U20" s="180"/>
      <c r="V20" s="180">
        <v>16.9</v>
      </c>
      <c r="W20" s="180">
        <v>40.3</v>
      </c>
      <c r="X20" s="180">
        <v>42.1</v>
      </c>
      <c r="Y20" s="176"/>
      <c r="Z20" s="176"/>
    </row>
    <row r="21" spans="1:26" ht="12" customHeight="1">
      <c r="A21" s="150"/>
      <c r="B21" s="149"/>
      <c r="C21" s="175">
        <v>5</v>
      </c>
      <c r="D21" s="180"/>
      <c r="E21" s="180">
        <v>48.5</v>
      </c>
      <c r="F21" s="180"/>
      <c r="G21" s="180">
        <v>60.5</v>
      </c>
      <c r="H21" s="180"/>
      <c r="I21" s="180">
        <v>41.7</v>
      </c>
      <c r="J21" s="180">
        <v>35.8</v>
      </c>
      <c r="K21" s="180"/>
      <c r="L21" s="180">
        <v>35.3</v>
      </c>
      <c r="M21" s="180">
        <v>32.2</v>
      </c>
      <c r="N21" s="180"/>
      <c r="O21" s="180">
        <v>48.5</v>
      </c>
      <c r="P21" s="180">
        <v>28.5</v>
      </c>
      <c r="Q21" s="180">
        <v>29.8</v>
      </c>
      <c r="R21" s="180"/>
      <c r="S21" s="180">
        <v>30.2</v>
      </c>
      <c r="T21" s="180">
        <v>17.8</v>
      </c>
      <c r="U21" s="180"/>
      <c r="V21" s="180">
        <v>16.1</v>
      </c>
      <c r="W21" s="180">
        <v>43.3</v>
      </c>
      <c r="X21" s="180"/>
      <c r="Y21" s="176"/>
      <c r="Z21" s="176"/>
    </row>
    <row r="22" spans="1:26" ht="12" customHeight="1">
      <c r="A22" s="150"/>
      <c r="B22" s="149"/>
      <c r="C22" s="175">
        <v>6</v>
      </c>
      <c r="D22" s="180"/>
      <c r="E22" s="180">
        <v>53.1</v>
      </c>
      <c r="F22" s="180"/>
      <c r="G22" s="180">
        <v>44</v>
      </c>
      <c r="H22" s="180"/>
      <c r="I22" s="180">
        <v>48.6</v>
      </c>
      <c r="J22" s="180">
        <v>41.7</v>
      </c>
      <c r="K22" s="180"/>
      <c r="L22" s="180">
        <v>36.9</v>
      </c>
      <c r="M22" s="180">
        <v>31.9</v>
      </c>
      <c r="N22" s="180"/>
      <c r="O22" s="180">
        <v>33.7</v>
      </c>
      <c r="P22" s="180">
        <v>28.2</v>
      </c>
      <c r="Q22" s="180">
        <v>27.4</v>
      </c>
      <c r="R22" s="180"/>
      <c r="S22" s="180">
        <v>24.4</v>
      </c>
      <c r="T22" s="180">
        <v>23.4</v>
      </c>
      <c r="U22" s="180"/>
      <c r="V22" s="180">
        <v>17.3</v>
      </c>
      <c r="W22" s="180">
        <v>31.6</v>
      </c>
      <c r="X22" s="180"/>
      <c r="Y22" s="176"/>
      <c r="Z22" s="176"/>
    </row>
    <row r="23" spans="1:26" ht="12" customHeight="1">
      <c r="A23" s="150"/>
      <c r="B23" s="149"/>
      <c r="C23" s="175">
        <v>7</v>
      </c>
      <c r="D23" s="180"/>
      <c r="E23" s="180">
        <v>50.9</v>
      </c>
      <c r="F23" s="180"/>
      <c r="G23" s="180">
        <v>47</v>
      </c>
      <c r="H23" s="180"/>
      <c r="I23" s="180">
        <v>43.4</v>
      </c>
      <c r="J23" s="180">
        <v>38.1</v>
      </c>
      <c r="K23" s="180"/>
      <c r="L23" s="180">
        <v>34.9</v>
      </c>
      <c r="M23" s="180"/>
      <c r="N23" s="180"/>
      <c r="O23" s="180">
        <v>40.8</v>
      </c>
      <c r="P23" s="180">
        <v>26.5</v>
      </c>
      <c r="Q23" s="180">
        <v>32.4</v>
      </c>
      <c r="R23" s="180"/>
      <c r="S23" s="180">
        <v>24.3</v>
      </c>
      <c r="T23" s="180">
        <v>27.7</v>
      </c>
      <c r="U23" s="180"/>
      <c r="V23" s="180">
        <v>17</v>
      </c>
      <c r="W23" s="180">
        <v>34.3</v>
      </c>
      <c r="X23" s="180"/>
      <c r="Y23" s="176"/>
      <c r="Z23" s="176"/>
    </row>
    <row r="24" spans="1:26" ht="12" customHeight="1">
      <c r="A24" s="150"/>
      <c r="B24" s="149"/>
      <c r="C24" s="175">
        <v>8</v>
      </c>
      <c r="D24" s="180"/>
      <c r="E24" s="180">
        <v>46</v>
      </c>
      <c r="F24" s="180"/>
      <c r="G24" s="180">
        <v>43.1</v>
      </c>
      <c r="H24" s="180"/>
      <c r="I24" s="180">
        <v>34.8</v>
      </c>
      <c r="J24" s="180">
        <v>37.1</v>
      </c>
      <c r="K24" s="180"/>
      <c r="L24" s="180">
        <v>35.8</v>
      </c>
      <c r="M24" s="180"/>
      <c r="N24" s="180"/>
      <c r="O24" s="180">
        <v>42.6</v>
      </c>
      <c r="P24" s="180">
        <v>25</v>
      </c>
      <c r="Q24" s="180">
        <v>32.7</v>
      </c>
      <c r="R24" s="180"/>
      <c r="S24" s="180"/>
      <c r="T24" s="180">
        <v>20.9</v>
      </c>
      <c r="U24" s="180"/>
      <c r="V24" s="180">
        <v>23.8</v>
      </c>
      <c r="W24" s="180">
        <v>37.3</v>
      </c>
      <c r="X24" s="180"/>
      <c r="Y24" s="176"/>
      <c r="Z24" s="176"/>
    </row>
    <row r="25" spans="1:26" ht="12" customHeight="1">
      <c r="A25" s="150"/>
      <c r="B25" s="151"/>
      <c r="C25" s="175">
        <v>9</v>
      </c>
      <c r="D25" s="180"/>
      <c r="E25" s="180">
        <v>51</v>
      </c>
      <c r="F25" s="180"/>
      <c r="G25" s="180">
        <v>30.4</v>
      </c>
      <c r="H25" s="180"/>
      <c r="I25" s="180">
        <v>44.5</v>
      </c>
      <c r="J25" s="180">
        <v>41.8</v>
      </c>
      <c r="K25" s="180"/>
      <c r="L25" s="180">
        <v>33.8</v>
      </c>
      <c r="M25" s="180"/>
      <c r="N25" s="180"/>
      <c r="O25" s="180">
        <v>37.4</v>
      </c>
      <c r="P25" s="180">
        <v>32.3</v>
      </c>
      <c r="Q25" s="180">
        <v>29.5</v>
      </c>
      <c r="R25" s="180"/>
      <c r="S25" s="180"/>
      <c r="T25" s="180">
        <v>27.4</v>
      </c>
      <c r="U25" s="180"/>
      <c r="V25" s="180">
        <v>17.7</v>
      </c>
      <c r="W25" s="180">
        <v>38.9</v>
      </c>
      <c r="X25" s="180"/>
      <c r="Y25" s="176"/>
      <c r="Z25" s="176"/>
    </row>
    <row r="26" spans="1:26" ht="12" customHeight="1">
      <c r="A26" s="150"/>
      <c r="B26" s="149"/>
      <c r="C26" s="175">
        <v>10</v>
      </c>
      <c r="D26" s="180"/>
      <c r="E26" s="180">
        <v>48.5</v>
      </c>
      <c r="F26" s="180"/>
      <c r="G26" s="180">
        <v>41.8</v>
      </c>
      <c r="H26" s="180"/>
      <c r="I26" s="180"/>
      <c r="J26" s="180">
        <v>39.5</v>
      </c>
      <c r="K26" s="180"/>
      <c r="L26" s="180">
        <v>34.9</v>
      </c>
      <c r="M26" s="180"/>
      <c r="N26" s="180"/>
      <c r="O26" s="180">
        <v>36.7</v>
      </c>
      <c r="P26" s="180">
        <v>26.7</v>
      </c>
      <c r="Q26" s="180">
        <v>27.5</v>
      </c>
      <c r="R26" s="180"/>
      <c r="S26" s="180"/>
      <c r="T26" s="180">
        <v>25.8</v>
      </c>
      <c r="U26" s="180"/>
      <c r="V26" s="180">
        <v>18</v>
      </c>
      <c r="W26" s="180">
        <v>37.9</v>
      </c>
      <c r="X26" s="180"/>
      <c r="Y26" s="176"/>
      <c r="Z26" s="176"/>
    </row>
    <row r="27" spans="1:26" ht="12" customHeight="1">
      <c r="A27" s="150"/>
      <c r="B27" s="149"/>
      <c r="C27" s="175">
        <v>11</v>
      </c>
      <c r="D27" s="180"/>
      <c r="E27" s="180">
        <v>55.3</v>
      </c>
      <c r="F27" s="180"/>
      <c r="G27" s="180">
        <v>53.4</v>
      </c>
      <c r="H27" s="180"/>
      <c r="I27" s="180"/>
      <c r="J27" s="180">
        <v>46.7</v>
      </c>
      <c r="K27" s="180"/>
      <c r="L27" s="180">
        <v>38.9</v>
      </c>
      <c r="M27" s="180"/>
      <c r="N27" s="180"/>
      <c r="O27" s="180">
        <v>36.5</v>
      </c>
      <c r="P27" s="180">
        <v>28</v>
      </c>
      <c r="Q27" s="180">
        <v>29.8</v>
      </c>
      <c r="R27" s="180"/>
      <c r="S27" s="180"/>
      <c r="T27" s="180">
        <v>22.5</v>
      </c>
      <c r="U27" s="180"/>
      <c r="V27" s="180">
        <v>19.7</v>
      </c>
      <c r="W27" s="180">
        <v>44.5</v>
      </c>
      <c r="X27" s="180"/>
      <c r="Y27" s="176"/>
      <c r="Z27" s="176"/>
    </row>
    <row r="28" spans="1:26" ht="12" customHeight="1">
      <c r="A28" s="150"/>
      <c r="B28" s="149"/>
      <c r="C28" s="175">
        <v>12</v>
      </c>
      <c r="D28" s="180"/>
      <c r="E28" s="180">
        <v>48.3</v>
      </c>
      <c r="F28" s="180"/>
      <c r="G28" s="180">
        <v>33.3</v>
      </c>
      <c r="H28" s="180"/>
      <c r="I28" s="180"/>
      <c r="J28" s="180">
        <v>39.3</v>
      </c>
      <c r="K28" s="180"/>
      <c r="L28" s="180">
        <v>34.3</v>
      </c>
      <c r="M28" s="180"/>
      <c r="N28" s="180"/>
      <c r="O28" s="180">
        <v>36.9</v>
      </c>
      <c r="P28" s="180">
        <v>24</v>
      </c>
      <c r="Q28" s="180">
        <v>32.6</v>
      </c>
      <c r="R28" s="180"/>
      <c r="S28" s="180"/>
      <c r="T28" s="180">
        <v>19.4</v>
      </c>
      <c r="U28" s="180"/>
      <c r="V28" s="180">
        <v>21.1</v>
      </c>
      <c r="W28" s="180">
        <v>37.1</v>
      </c>
      <c r="X28" s="180"/>
      <c r="Y28" s="176"/>
      <c r="Z28" s="176"/>
    </row>
    <row r="29" spans="1:26" ht="12" customHeight="1">
      <c r="A29" s="150"/>
      <c r="B29" s="149"/>
      <c r="C29" s="175">
        <v>13</v>
      </c>
      <c r="D29" s="180"/>
      <c r="E29" s="180">
        <v>45.7</v>
      </c>
      <c r="F29" s="180"/>
      <c r="G29" s="180">
        <v>48.2</v>
      </c>
      <c r="H29" s="180"/>
      <c r="I29" s="180"/>
      <c r="J29" s="180">
        <v>44</v>
      </c>
      <c r="K29" s="180"/>
      <c r="L29" s="180">
        <v>34.6</v>
      </c>
      <c r="M29" s="180"/>
      <c r="N29" s="180"/>
      <c r="O29" s="180">
        <v>34</v>
      </c>
      <c r="P29" s="180">
        <v>26.5</v>
      </c>
      <c r="Q29" s="180">
        <v>29.9</v>
      </c>
      <c r="R29" s="180"/>
      <c r="S29" s="180"/>
      <c r="T29" s="180">
        <v>15.2</v>
      </c>
      <c r="U29" s="180"/>
      <c r="V29" s="180">
        <v>19.8</v>
      </c>
      <c r="W29" s="180">
        <v>36.8</v>
      </c>
      <c r="X29" s="180"/>
      <c r="Y29" s="176"/>
      <c r="Z29" s="176"/>
    </row>
    <row r="30" spans="1:26" ht="12" customHeight="1">
      <c r="A30" s="150"/>
      <c r="B30" s="149"/>
      <c r="C30" s="175">
        <v>14</v>
      </c>
      <c r="D30" s="180"/>
      <c r="E30" s="180">
        <v>45.4</v>
      </c>
      <c r="F30" s="180"/>
      <c r="G30" s="180">
        <v>36.4</v>
      </c>
      <c r="H30" s="180"/>
      <c r="I30" s="180"/>
      <c r="J30" s="180">
        <v>37.4</v>
      </c>
      <c r="K30" s="180"/>
      <c r="L30" s="180">
        <v>37.9</v>
      </c>
      <c r="M30" s="180"/>
      <c r="N30" s="180"/>
      <c r="O30" s="180">
        <v>39</v>
      </c>
      <c r="P30" s="180">
        <v>36.4</v>
      </c>
      <c r="Q30" s="180">
        <v>31.4</v>
      </c>
      <c r="R30" s="180"/>
      <c r="S30" s="180"/>
      <c r="T30" s="180">
        <v>17.3</v>
      </c>
      <c r="U30" s="180"/>
      <c r="V30" s="180">
        <v>20.4</v>
      </c>
      <c r="W30" s="180">
        <v>35.5</v>
      </c>
      <c r="X30" s="180"/>
      <c r="Y30" s="176"/>
      <c r="Z30" s="176"/>
    </row>
    <row r="31" spans="1:26" ht="12" customHeight="1">
      <c r="A31" s="150"/>
      <c r="B31" s="149"/>
      <c r="C31" s="175">
        <v>15</v>
      </c>
      <c r="D31" s="180"/>
      <c r="E31" s="180">
        <v>45.6</v>
      </c>
      <c r="F31" s="180"/>
      <c r="G31" s="180">
        <v>55.1</v>
      </c>
      <c r="H31" s="180"/>
      <c r="I31" s="180"/>
      <c r="J31" s="180">
        <v>44.7</v>
      </c>
      <c r="K31" s="180"/>
      <c r="L31" s="180">
        <v>34.9</v>
      </c>
      <c r="M31" s="180"/>
      <c r="N31" s="180"/>
      <c r="O31" s="180">
        <v>41.5</v>
      </c>
      <c r="P31" s="180">
        <v>41</v>
      </c>
      <c r="Q31" s="180">
        <v>26.8</v>
      </c>
      <c r="R31" s="180"/>
      <c r="S31" s="180"/>
      <c r="T31" s="180">
        <v>10.4</v>
      </c>
      <c r="U31" s="180"/>
      <c r="V31" s="180">
        <v>15.5</v>
      </c>
      <c r="W31" s="180">
        <v>33.1</v>
      </c>
      <c r="X31" s="180"/>
      <c r="Y31" s="176"/>
      <c r="Z31" s="176"/>
    </row>
    <row r="32" spans="1:26" ht="12" customHeight="1">
      <c r="A32" s="150"/>
      <c r="B32" s="149"/>
      <c r="C32" s="175">
        <v>16</v>
      </c>
      <c r="D32" s="180"/>
      <c r="E32" s="180">
        <v>47.5</v>
      </c>
      <c r="F32" s="180"/>
      <c r="G32" s="180">
        <v>42.4</v>
      </c>
      <c r="H32" s="180"/>
      <c r="I32" s="180"/>
      <c r="J32" s="180">
        <v>48.2</v>
      </c>
      <c r="K32" s="180"/>
      <c r="L32" s="180">
        <v>36.3</v>
      </c>
      <c r="M32" s="180"/>
      <c r="N32" s="180"/>
      <c r="O32" s="180">
        <v>41.7</v>
      </c>
      <c r="P32" s="180">
        <v>27.6</v>
      </c>
      <c r="Q32" s="180">
        <v>28.4</v>
      </c>
      <c r="R32" s="180"/>
      <c r="S32" s="180"/>
      <c r="T32" s="180">
        <v>24.5</v>
      </c>
      <c r="U32" s="180"/>
      <c r="V32" s="180">
        <v>20.6</v>
      </c>
      <c r="W32" s="180">
        <v>34.8</v>
      </c>
      <c r="X32" s="180"/>
      <c r="Y32" s="176"/>
      <c r="Z32" s="176"/>
    </row>
    <row r="33" spans="1:26" ht="12" customHeight="1">
      <c r="A33" s="150"/>
      <c r="B33" s="149"/>
      <c r="C33" s="175">
        <v>17</v>
      </c>
      <c r="D33" s="180"/>
      <c r="E33" s="180">
        <v>44.1</v>
      </c>
      <c r="F33" s="180"/>
      <c r="G33" s="180">
        <v>43.7</v>
      </c>
      <c r="H33" s="180"/>
      <c r="I33" s="180"/>
      <c r="J33" s="180">
        <v>44.6</v>
      </c>
      <c r="K33" s="180"/>
      <c r="L33" s="180"/>
      <c r="M33" s="180"/>
      <c r="N33" s="180"/>
      <c r="O33" s="180">
        <v>24</v>
      </c>
      <c r="P33" s="180"/>
      <c r="Q33" s="180">
        <v>29.6</v>
      </c>
      <c r="R33" s="180"/>
      <c r="S33" s="180"/>
      <c r="T33" s="180">
        <v>16.1</v>
      </c>
      <c r="U33" s="180"/>
      <c r="V33" s="180">
        <v>17.9</v>
      </c>
      <c r="W33" s="180">
        <v>30.9</v>
      </c>
      <c r="X33" s="180"/>
      <c r="Y33" s="176"/>
      <c r="Z33" s="176"/>
    </row>
    <row r="34" spans="1:26" ht="12" customHeight="1">
      <c r="A34" s="150"/>
      <c r="B34" s="149"/>
      <c r="C34" s="175">
        <v>18</v>
      </c>
      <c r="D34" s="180"/>
      <c r="E34" s="180">
        <v>67.7</v>
      </c>
      <c r="F34" s="180"/>
      <c r="G34" s="180">
        <v>32.6</v>
      </c>
      <c r="H34" s="180"/>
      <c r="I34" s="180"/>
      <c r="J34" s="180">
        <v>43.6</v>
      </c>
      <c r="K34" s="180"/>
      <c r="L34" s="180"/>
      <c r="M34" s="180"/>
      <c r="N34" s="180"/>
      <c r="O34" s="180"/>
      <c r="P34" s="180"/>
      <c r="Q34" s="180">
        <v>23.1</v>
      </c>
      <c r="R34" s="180"/>
      <c r="S34" s="180"/>
      <c r="T34" s="180">
        <v>21</v>
      </c>
      <c r="U34" s="180"/>
      <c r="V34" s="180">
        <v>16.1</v>
      </c>
      <c r="W34" s="180">
        <v>36.8</v>
      </c>
      <c r="X34" s="180"/>
      <c r="Y34" s="176"/>
      <c r="Z34" s="176"/>
    </row>
    <row r="35" spans="1:26" ht="12" customHeight="1">
      <c r="A35" s="150"/>
      <c r="B35" s="149"/>
      <c r="C35" s="175">
        <v>19</v>
      </c>
      <c r="D35" s="180"/>
      <c r="E35" s="180">
        <v>41.4</v>
      </c>
      <c r="F35" s="180"/>
      <c r="G35" s="180">
        <v>32.1</v>
      </c>
      <c r="H35" s="180"/>
      <c r="I35" s="180"/>
      <c r="J35" s="180">
        <v>43.3</v>
      </c>
      <c r="K35" s="180"/>
      <c r="L35" s="180"/>
      <c r="M35" s="180"/>
      <c r="N35" s="180"/>
      <c r="O35" s="180"/>
      <c r="P35" s="180"/>
      <c r="Q35" s="180">
        <v>24</v>
      </c>
      <c r="R35" s="180"/>
      <c r="S35" s="180"/>
      <c r="T35" s="180">
        <v>18.6</v>
      </c>
      <c r="U35" s="180"/>
      <c r="V35" s="180">
        <v>22</v>
      </c>
      <c r="W35" s="180">
        <v>32.7</v>
      </c>
      <c r="X35" s="180"/>
      <c r="Y35" s="176"/>
      <c r="Z35" s="176"/>
    </row>
    <row r="36" spans="1:26" ht="12" customHeight="1">
      <c r="A36" s="150"/>
      <c r="B36" s="149"/>
      <c r="C36" s="175">
        <v>20</v>
      </c>
      <c r="D36" s="180"/>
      <c r="E36" s="180">
        <v>33.1</v>
      </c>
      <c r="F36" s="180"/>
      <c r="G36" s="180">
        <v>40.8</v>
      </c>
      <c r="H36" s="180"/>
      <c r="I36" s="180"/>
      <c r="J36" s="180">
        <v>44</v>
      </c>
      <c r="K36" s="180"/>
      <c r="L36" s="180"/>
      <c r="M36" s="180"/>
      <c r="N36" s="180"/>
      <c r="O36" s="180"/>
      <c r="P36" s="180"/>
      <c r="Q36" s="180">
        <v>23</v>
      </c>
      <c r="R36" s="180"/>
      <c r="S36" s="180"/>
      <c r="T36" s="180">
        <v>20.7</v>
      </c>
      <c r="U36" s="180"/>
      <c r="V36" s="180">
        <v>17.6</v>
      </c>
      <c r="W36" s="180">
        <v>35.1</v>
      </c>
      <c r="X36" s="180"/>
      <c r="Y36" s="176"/>
      <c r="Z36" s="176"/>
    </row>
    <row r="37" spans="1:26" ht="12" customHeight="1">
      <c r="A37" s="150"/>
      <c r="B37" s="149"/>
      <c r="C37" s="175">
        <v>21</v>
      </c>
      <c r="D37" s="180"/>
      <c r="E37" s="180">
        <v>46.8</v>
      </c>
      <c r="F37" s="180"/>
      <c r="G37" s="180">
        <v>32.2</v>
      </c>
      <c r="H37" s="180"/>
      <c r="I37" s="180"/>
      <c r="J37" s="180">
        <v>39.8</v>
      </c>
      <c r="K37" s="180"/>
      <c r="L37" s="180"/>
      <c r="M37" s="180"/>
      <c r="N37" s="180"/>
      <c r="O37" s="180"/>
      <c r="P37" s="180"/>
      <c r="Q37" s="180">
        <v>15.7</v>
      </c>
      <c r="R37" s="180"/>
      <c r="S37" s="180"/>
      <c r="T37" s="180">
        <v>15.4</v>
      </c>
      <c r="U37" s="180"/>
      <c r="V37" s="180">
        <v>20.3</v>
      </c>
      <c r="W37" s="180">
        <v>38.8</v>
      </c>
      <c r="X37" s="180"/>
      <c r="Y37" s="176"/>
      <c r="Z37" s="176"/>
    </row>
    <row r="38" spans="1:26" ht="12" customHeight="1">
      <c r="A38" s="150"/>
      <c r="B38" s="149"/>
      <c r="C38" s="175">
        <v>22</v>
      </c>
      <c r="D38" s="180"/>
      <c r="E38" s="180">
        <v>51.2</v>
      </c>
      <c r="F38" s="180"/>
      <c r="G38" s="180">
        <v>39.3</v>
      </c>
      <c r="H38" s="180"/>
      <c r="I38" s="180"/>
      <c r="J38" s="180">
        <v>25.4</v>
      </c>
      <c r="K38" s="180"/>
      <c r="L38" s="180"/>
      <c r="M38" s="180"/>
      <c r="N38" s="180"/>
      <c r="O38" s="180"/>
      <c r="P38" s="180"/>
      <c r="Q38" s="180">
        <v>27.6</v>
      </c>
      <c r="R38" s="180"/>
      <c r="S38" s="180"/>
      <c r="T38" s="180">
        <v>12.6</v>
      </c>
      <c r="U38" s="180"/>
      <c r="V38" s="180">
        <v>19.5</v>
      </c>
      <c r="W38" s="180">
        <v>35.1</v>
      </c>
      <c r="X38" s="180"/>
      <c r="Y38" s="176"/>
      <c r="Z38" s="176"/>
    </row>
    <row r="39" spans="1:26" ht="12" customHeight="1">
      <c r="A39" s="150"/>
      <c r="B39" s="149"/>
      <c r="C39" s="175">
        <v>23</v>
      </c>
      <c r="D39" s="180"/>
      <c r="E39" s="180">
        <v>56.3</v>
      </c>
      <c r="F39" s="180"/>
      <c r="G39" s="180">
        <v>34.5</v>
      </c>
      <c r="H39" s="180"/>
      <c r="I39" s="180"/>
      <c r="J39" s="180">
        <v>27.7</v>
      </c>
      <c r="K39" s="180"/>
      <c r="L39" s="180"/>
      <c r="M39" s="180"/>
      <c r="N39" s="180"/>
      <c r="O39" s="180"/>
      <c r="P39" s="180"/>
      <c r="Q39" s="180">
        <v>23.6</v>
      </c>
      <c r="R39" s="180"/>
      <c r="S39" s="180"/>
      <c r="T39" s="180">
        <v>19.8</v>
      </c>
      <c r="U39" s="180"/>
      <c r="V39" s="180">
        <v>18.4</v>
      </c>
      <c r="W39" s="180">
        <v>36.9</v>
      </c>
      <c r="X39" s="180"/>
      <c r="Y39" s="176"/>
      <c r="Z39" s="176"/>
    </row>
    <row r="40" spans="1:26" ht="12" customHeight="1">
      <c r="A40" s="150"/>
      <c r="B40" s="149"/>
      <c r="C40" s="175">
        <v>24</v>
      </c>
      <c r="D40" s="180"/>
      <c r="E40" s="180">
        <v>59.6</v>
      </c>
      <c r="F40" s="180"/>
      <c r="G40" s="180">
        <v>32.2</v>
      </c>
      <c r="H40" s="180"/>
      <c r="I40" s="180"/>
      <c r="J40" s="180">
        <v>34.4</v>
      </c>
      <c r="K40" s="180"/>
      <c r="L40" s="180"/>
      <c r="M40" s="180"/>
      <c r="N40" s="180"/>
      <c r="O40" s="180"/>
      <c r="P40" s="180"/>
      <c r="Q40" s="180">
        <v>24.5</v>
      </c>
      <c r="R40" s="180"/>
      <c r="S40" s="180"/>
      <c r="T40" s="180"/>
      <c r="U40" s="180"/>
      <c r="V40" s="180">
        <v>20.3</v>
      </c>
      <c r="W40" s="180">
        <v>43.2</v>
      </c>
      <c r="X40" s="180"/>
      <c r="Y40" s="176"/>
      <c r="Z40" s="176"/>
    </row>
    <row r="41" spans="1:26" ht="12" customHeight="1">
      <c r="A41" s="150"/>
      <c r="B41" s="149"/>
      <c r="C41" s="175">
        <v>25</v>
      </c>
      <c r="D41" s="180"/>
      <c r="E41" s="180">
        <v>43.8</v>
      </c>
      <c r="F41" s="180"/>
      <c r="G41" s="180">
        <v>35.7</v>
      </c>
      <c r="H41" s="180"/>
      <c r="I41" s="180"/>
      <c r="J41" s="180">
        <v>37.8</v>
      </c>
      <c r="K41" s="180"/>
      <c r="L41" s="180"/>
      <c r="M41" s="180"/>
      <c r="N41" s="180"/>
      <c r="O41" s="180"/>
      <c r="P41" s="180"/>
      <c r="Q41" s="180">
        <v>26.5</v>
      </c>
      <c r="R41" s="180"/>
      <c r="S41" s="180"/>
      <c r="T41" s="180"/>
      <c r="U41" s="180"/>
      <c r="V41" s="180">
        <v>16.8</v>
      </c>
      <c r="W41" s="180">
        <v>36.1</v>
      </c>
      <c r="X41" s="180"/>
      <c r="Y41" s="176"/>
      <c r="Z41" s="176"/>
    </row>
    <row r="42" spans="1:26" ht="12" customHeight="1">
      <c r="A42" s="150"/>
      <c r="B42" s="149"/>
      <c r="C42" s="175">
        <v>26</v>
      </c>
      <c r="D42" s="180"/>
      <c r="E42" s="180">
        <v>50.9</v>
      </c>
      <c r="F42" s="180"/>
      <c r="G42" s="180">
        <v>32.9</v>
      </c>
      <c r="H42" s="180"/>
      <c r="I42" s="180"/>
      <c r="J42" s="180">
        <v>33.3</v>
      </c>
      <c r="K42" s="180"/>
      <c r="L42" s="180"/>
      <c r="M42" s="180"/>
      <c r="N42" s="180"/>
      <c r="O42" s="180"/>
      <c r="P42" s="180"/>
      <c r="Q42" s="180">
        <v>28.7</v>
      </c>
      <c r="R42" s="180"/>
      <c r="S42" s="180"/>
      <c r="T42" s="180"/>
      <c r="U42" s="180"/>
      <c r="V42" s="180">
        <v>19.1</v>
      </c>
      <c r="W42" s="180"/>
      <c r="X42" s="180"/>
      <c r="Y42" s="176"/>
      <c r="Z42" s="176"/>
    </row>
    <row r="43" spans="1:26" ht="12" customHeight="1">
      <c r="A43" s="150"/>
      <c r="B43" s="151"/>
      <c r="C43" s="175">
        <v>27</v>
      </c>
      <c r="D43" s="180"/>
      <c r="E43" s="180">
        <v>48.3</v>
      </c>
      <c r="F43" s="180"/>
      <c r="G43" s="180">
        <v>28.4</v>
      </c>
      <c r="H43" s="180"/>
      <c r="I43" s="180"/>
      <c r="J43" s="180">
        <v>44.1</v>
      </c>
      <c r="K43" s="180"/>
      <c r="L43" s="180"/>
      <c r="M43" s="180"/>
      <c r="N43" s="180"/>
      <c r="O43" s="180"/>
      <c r="P43" s="180"/>
      <c r="Q43" s="180">
        <v>27.5</v>
      </c>
      <c r="R43" s="180"/>
      <c r="S43" s="180"/>
      <c r="T43" s="180"/>
      <c r="U43" s="180"/>
      <c r="V43" s="180">
        <v>13</v>
      </c>
      <c r="W43" s="180"/>
      <c r="X43" s="180"/>
      <c r="Y43" s="176"/>
      <c r="Z43" s="176"/>
    </row>
    <row r="44" spans="1:26" ht="12" customHeight="1">
      <c r="A44" s="150"/>
      <c r="B44" s="151"/>
      <c r="C44" s="175">
        <v>28</v>
      </c>
      <c r="D44" s="180"/>
      <c r="E44" s="180">
        <v>42.7</v>
      </c>
      <c r="F44" s="180"/>
      <c r="G44" s="180">
        <v>36.1</v>
      </c>
      <c r="H44" s="180"/>
      <c r="I44" s="180"/>
      <c r="J44" s="180">
        <v>41</v>
      </c>
      <c r="K44" s="180"/>
      <c r="L44" s="180"/>
      <c r="M44" s="180"/>
      <c r="N44" s="180"/>
      <c r="O44" s="180"/>
      <c r="P44" s="180"/>
      <c r="Q44" s="180">
        <v>19.3</v>
      </c>
      <c r="R44" s="180"/>
      <c r="S44" s="180"/>
      <c r="T44" s="180"/>
      <c r="U44" s="180"/>
      <c r="V44" s="180">
        <v>10.4</v>
      </c>
      <c r="W44" s="180"/>
      <c r="X44" s="180"/>
      <c r="Y44" s="176"/>
      <c r="Z44" s="176"/>
    </row>
    <row r="45" spans="1:26" ht="12" customHeight="1">
      <c r="A45" s="150"/>
      <c r="B45" s="151"/>
      <c r="C45" s="175">
        <v>29</v>
      </c>
      <c r="D45" s="180"/>
      <c r="E45" s="180">
        <v>47</v>
      </c>
      <c r="F45" s="180"/>
      <c r="G45" s="180">
        <v>34.9</v>
      </c>
      <c r="H45" s="180"/>
      <c r="I45" s="180"/>
      <c r="J45" s="180">
        <v>43.9</v>
      </c>
      <c r="K45" s="180"/>
      <c r="L45" s="180"/>
      <c r="M45" s="180"/>
      <c r="N45" s="180"/>
      <c r="O45" s="180"/>
      <c r="P45" s="180"/>
      <c r="Q45" s="180">
        <v>26.5</v>
      </c>
      <c r="R45" s="180"/>
      <c r="S45" s="180"/>
      <c r="T45" s="180"/>
      <c r="U45" s="180"/>
      <c r="V45" s="180">
        <v>19</v>
      </c>
      <c r="W45" s="180"/>
      <c r="X45" s="180"/>
      <c r="Y45" s="176"/>
      <c r="Z45" s="176"/>
    </row>
    <row r="46" spans="1:26" ht="12" customHeight="1">
      <c r="A46" s="150"/>
      <c r="B46" s="151"/>
      <c r="C46" s="175">
        <v>30</v>
      </c>
      <c r="D46" s="180"/>
      <c r="E46" s="180">
        <v>46.4</v>
      </c>
      <c r="F46" s="180"/>
      <c r="G46" s="180">
        <v>38.7</v>
      </c>
      <c r="H46" s="180"/>
      <c r="I46" s="180"/>
      <c r="J46" s="180">
        <v>42.6</v>
      </c>
      <c r="K46" s="180"/>
      <c r="L46" s="180"/>
      <c r="M46" s="180"/>
      <c r="N46" s="180"/>
      <c r="O46" s="180"/>
      <c r="P46" s="180"/>
      <c r="Q46" s="180">
        <v>26</v>
      </c>
      <c r="R46" s="180"/>
      <c r="S46" s="180"/>
      <c r="T46" s="180"/>
      <c r="U46" s="180"/>
      <c r="V46" s="180">
        <v>12.4</v>
      </c>
      <c r="W46" s="180"/>
      <c r="X46" s="180"/>
      <c r="Y46" s="176"/>
      <c r="Z46" s="176"/>
    </row>
    <row r="47" spans="1:26" ht="12" customHeight="1">
      <c r="A47" s="150"/>
      <c r="B47" s="151"/>
      <c r="C47" s="175">
        <v>31</v>
      </c>
      <c r="D47" s="180"/>
      <c r="E47" s="180">
        <v>49.1</v>
      </c>
      <c r="F47" s="180"/>
      <c r="G47" s="180">
        <v>44.3</v>
      </c>
      <c r="H47" s="180"/>
      <c r="I47" s="180"/>
      <c r="J47" s="180">
        <v>36</v>
      </c>
      <c r="K47" s="180"/>
      <c r="L47" s="180"/>
      <c r="M47" s="180"/>
      <c r="N47" s="180"/>
      <c r="O47" s="180"/>
      <c r="P47" s="180"/>
      <c r="Q47" s="180">
        <v>26</v>
      </c>
      <c r="R47" s="180"/>
      <c r="S47" s="180"/>
      <c r="T47" s="180"/>
      <c r="U47" s="180"/>
      <c r="V47" s="180">
        <v>24</v>
      </c>
      <c r="W47" s="180"/>
      <c r="X47" s="180"/>
      <c r="Y47" s="176"/>
      <c r="Z47" s="176"/>
    </row>
    <row r="48" spans="1:26" ht="12" customHeight="1">
      <c r="A48" s="150"/>
      <c r="B48" s="151"/>
      <c r="C48" s="175">
        <v>32</v>
      </c>
      <c r="D48" s="180"/>
      <c r="E48" s="180">
        <v>39.5</v>
      </c>
      <c r="F48" s="180"/>
      <c r="G48" s="180">
        <v>34.5</v>
      </c>
      <c r="H48" s="180"/>
      <c r="I48" s="180"/>
      <c r="J48" s="180">
        <v>34.2</v>
      </c>
      <c r="K48" s="180"/>
      <c r="L48" s="180"/>
      <c r="M48" s="180"/>
      <c r="N48" s="180"/>
      <c r="O48" s="180"/>
      <c r="P48" s="180"/>
      <c r="Q48" s="180">
        <v>23.5</v>
      </c>
      <c r="R48" s="180"/>
      <c r="S48" s="180"/>
      <c r="T48" s="180"/>
      <c r="U48" s="180"/>
      <c r="V48" s="180">
        <v>17.4</v>
      </c>
      <c r="W48" s="180"/>
      <c r="X48" s="180"/>
      <c r="Y48" s="176"/>
      <c r="Z48" s="176"/>
    </row>
    <row r="49" spans="1:26" ht="12" customHeight="1">
      <c r="A49" s="149"/>
      <c r="B49" s="149"/>
      <c r="C49" s="175">
        <v>33</v>
      </c>
      <c r="D49" s="180"/>
      <c r="E49" s="180">
        <v>49.1</v>
      </c>
      <c r="F49" s="180"/>
      <c r="G49" s="180">
        <v>39.1</v>
      </c>
      <c r="H49" s="180"/>
      <c r="I49" s="180"/>
      <c r="J49" s="180">
        <v>30.9</v>
      </c>
      <c r="K49" s="180"/>
      <c r="L49" s="180"/>
      <c r="M49" s="180"/>
      <c r="N49" s="180"/>
      <c r="O49" s="180"/>
      <c r="P49" s="180"/>
      <c r="Q49" s="180">
        <v>25.9</v>
      </c>
      <c r="R49" s="180"/>
      <c r="S49" s="180"/>
      <c r="T49" s="180"/>
      <c r="U49" s="180"/>
      <c r="V49" s="180">
        <v>31.2</v>
      </c>
      <c r="W49" s="180"/>
      <c r="X49" s="180"/>
      <c r="Y49" s="176"/>
      <c r="Z49" s="176"/>
    </row>
    <row r="50" spans="1:26" ht="12" customHeight="1">
      <c r="A50" s="149"/>
      <c r="B50" s="149"/>
      <c r="C50" s="175">
        <v>34</v>
      </c>
      <c r="D50" s="180"/>
      <c r="E50" s="180">
        <v>53.3</v>
      </c>
      <c r="F50" s="180"/>
      <c r="G50" s="180">
        <v>35.7</v>
      </c>
      <c r="H50" s="180"/>
      <c r="I50" s="180"/>
      <c r="J50" s="180">
        <v>36.5</v>
      </c>
      <c r="K50" s="180"/>
      <c r="L50" s="180"/>
      <c r="M50" s="180"/>
      <c r="N50" s="180"/>
      <c r="O50" s="180"/>
      <c r="P50" s="180"/>
      <c r="Q50" s="180">
        <v>21.9</v>
      </c>
      <c r="R50" s="180"/>
      <c r="S50" s="180"/>
      <c r="T50" s="180"/>
      <c r="U50" s="180"/>
      <c r="V50" s="180">
        <v>10.9</v>
      </c>
      <c r="W50" s="180"/>
      <c r="X50" s="180"/>
      <c r="Y50" s="176"/>
      <c r="Z50" s="176"/>
    </row>
    <row r="51" spans="1:26" ht="12" customHeight="1">
      <c r="A51" s="149"/>
      <c r="B51" s="149"/>
      <c r="C51" s="175">
        <v>35</v>
      </c>
      <c r="D51" s="180"/>
      <c r="E51" s="180">
        <v>50.1</v>
      </c>
      <c r="F51" s="180"/>
      <c r="G51" s="180">
        <v>51.2</v>
      </c>
      <c r="H51" s="180"/>
      <c r="I51" s="180"/>
      <c r="J51" s="180">
        <v>36</v>
      </c>
      <c r="K51" s="180"/>
      <c r="L51" s="180"/>
      <c r="M51" s="180"/>
      <c r="N51" s="180"/>
      <c r="O51" s="180"/>
      <c r="P51" s="180"/>
      <c r="Q51" s="180">
        <v>22.8</v>
      </c>
      <c r="R51" s="180"/>
      <c r="S51" s="180"/>
      <c r="T51" s="180"/>
      <c r="U51" s="180"/>
      <c r="V51" s="180">
        <v>14.5</v>
      </c>
      <c r="W51" s="180"/>
      <c r="X51" s="180"/>
      <c r="Y51" s="176"/>
      <c r="Z51" s="176"/>
    </row>
    <row r="52" spans="1:26" ht="12" customHeight="1">
      <c r="A52" s="149"/>
      <c r="B52" s="149"/>
      <c r="C52" s="175">
        <v>36</v>
      </c>
      <c r="D52" s="180"/>
      <c r="E52" s="180">
        <v>45.3</v>
      </c>
      <c r="F52" s="180"/>
      <c r="G52" s="180">
        <v>38.3</v>
      </c>
      <c r="H52" s="180"/>
      <c r="I52" s="180"/>
      <c r="J52" s="180">
        <v>43.4</v>
      </c>
      <c r="K52" s="180"/>
      <c r="L52" s="180"/>
      <c r="M52" s="180"/>
      <c r="N52" s="180"/>
      <c r="O52" s="180"/>
      <c r="P52" s="180"/>
      <c r="Q52" s="180">
        <v>29.4</v>
      </c>
      <c r="R52" s="180"/>
      <c r="S52" s="180"/>
      <c r="T52" s="180"/>
      <c r="U52" s="180"/>
      <c r="V52" s="180">
        <v>10.6</v>
      </c>
      <c r="W52" s="180"/>
      <c r="X52" s="180"/>
      <c r="Y52" s="176"/>
      <c r="Z52" s="176"/>
    </row>
    <row r="53" spans="3:26" ht="12" customHeight="1">
      <c r="C53" s="175">
        <v>37</v>
      </c>
      <c r="D53" s="180"/>
      <c r="E53" s="180">
        <v>47.1</v>
      </c>
      <c r="F53" s="180"/>
      <c r="G53" s="180">
        <v>52.5</v>
      </c>
      <c r="H53" s="180"/>
      <c r="I53" s="180"/>
      <c r="J53" s="180">
        <v>45.4</v>
      </c>
      <c r="K53" s="180"/>
      <c r="L53" s="180"/>
      <c r="M53" s="180"/>
      <c r="N53" s="180"/>
      <c r="O53" s="180"/>
      <c r="P53" s="180"/>
      <c r="Q53" s="180">
        <v>28.1</v>
      </c>
      <c r="R53" s="180"/>
      <c r="S53" s="180"/>
      <c r="T53" s="180"/>
      <c r="U53" s="180"/>
      <c r="V53" s="180">
        <v>16.1</v>
      </c>
      <c r="W53" s="180"/>
      <c r="X53" s="180"/>
      <c r="Y53" s="176"/>
      <c r="Z53" s="176"/>
    </row>
    <row r="54" spans="3:26" ht="12" customHeight="1">
      <c r="C54" s="175">
        <v>38</v>
      </c>
      <c r="D54" s="180"/>
      <c r="E54" s="180">
        <v>50.8</v>
      </c>
      <c r="F54" s="180"/>
      <c r="G54" s="180">
        <v>39.7</v>
      </c>
      <c r="H54" s="180"/>
      <c r="I54" s="180"/>
      <c r="J54" s="180">
        <v>39.1</v>
      </c>
      <c r="K54" s="180"/>
      <c r="L54" s="180"/>
      <c r="M54" s="180"/>
      <c r="N54" s="180"/>
      <c r="O54" s="180"/>
      <c r="P54" s="180"/>
      <c r="Q54" s="180">
        <v>29.4</v>
      </c>
      <c r="R54" s="180"/>
      <c r="S54" s="180"/>
      <c r="T54" s="180"/>
      <c r="U54" s="180"/>
      <c r="V54" s="180">
        <v>16.4</v>
      </c>
      <c r="W54" s="180"/>
      <c r="X54" s="180"/>
      <c r="Y54" s="176"/>
      <c r="Z54" s="176"/>
    </row>
    <row r="55" spans="3:26" ht="12" customHeight="1">
      <c r="C55" s="175">
        <v>39</v>
      </c>
      <c r="D55" s="180"/>
      <c r="E55" s="180">
        <v>43.9</v>
      </c>
      <c r="F55" s="180"/>
      <c r="G55" s="180">
        <v>33.4</v>
      </c>
      <c r="H55" s="180"/>
      <c r="I55" s="180"/>
      <c r="J55" s="180">
        <v>39.6</v>
      </c>
      <c r="K55" s="180"/>
      <c r="L55" s="180"/>
      <c r="M55" s="180"/>
      <c r="N55" s="180"/>
      <c r="O55" s="180"/>
      <c r="P55" s="180"/>
      <c r="Q55" s="180">
        <v>28.7</v>
      </c>
      <c r="R55" s="180"/>
      <c r="S55" s="180"/>
      <c r="T55" s="180"/>
      <c r="U55" s="180"/>
      <c r="V55" s="180">
        <v>18.4</v>
      </c>
      <c r="W55" s="180"/>
      <c r="X55" s="180"/>
      <c r="Y55" s="176"/>
      <c r="Z55" s="176"/>
    </row>
    <row r="56" spans="3:26" ht="11.25" customHeight="1">
      <c r="C56" s="175">
        <v>40</v>
      </c>
      <c r="D56" s="180"/>
      <c r="E56" s="180">
        <v>42.2</v>
      </c>
      <c r="F56" s="180"/>
      <c r="G56" s="180">
        <v>37.6</v>
      </c>
      <c r="H56" s="180"/>
      <c r="I56" s="180"/>
      <c r="J56" s="180">
        <v>39.3</v>
      </c>
      <c r="K56" s="180"/>
      <c r="L56" s="180"/>
      <c r="M56" s="180"/>
      <c r="N56" s="180"/>
      <c r="O56" s="180"/>
      <c r="P56" s="180"/>
      <c r="Q56" s="180">
        <v>29.7</v>
      </c>
      <c r="R56" s="180"/>
      <c r="S56" s="180"/>
      <c r="T56" s="180"/>
      <c r="U56" s="180"/>
      <c r="V56" s="180">
        <v>13.7</v>
      </c>
      <c r="W56" s="180"/>
      <c r="X56" s="180"/>
      <c r="Y56" s="176"/>
      <c r="Z56" s="176"/>
    </row>
    <row r="57" spans="3:26" ht="11.25" customHeight="1">
      <c r="C57" s="175">
        <v>41</v>
      </c>
      <c r="D57" s="180"/>
      <c r="E57" s="180">
        <v>39.4</v>
      </c>
      <c r="F57" s="180"/>
      <c r="G57" s="180">
        <v>40.5</v>
      </c>
      <c r="H57" s="180"/>
      <c r="I57" s="180"/>
      <c r="J57" s="180">
        <v>33.4</v>
      </c>
      <c r="K57" s="180"/>
      <c r="L57" s="180"/>
      <c r="M57" s="180"/>
      <c r="N57" s="180"/>
      <c r="O57" s="180"/>
      <c r="P57" s="180"/>
      <c r="Q57" s="180">
        <v>25.6</v>
      </c>
      <c r="R57" s="180"/>
      <c r="S57" s="180"/>
      <c r="T57" s="180"/>
      <c r="U57" s="180"/>
      <c r="V57" s="180">
        <v>19.4</v>
      </c>
      <c r="W57" s="180"/>
      <c r="X57" s="180"/>
      <c r="Y57" s="176"/>
      <c r="Z57" s="176"/>
    </row>
    <row r="58" spans="3:26" ht="11.25" customHeight="1">
      <c r="C58" s="175">
        <v>42</v>
      </c>
      <c r="D58" s="180"/>
      <c r="E58" s="180">
        <v>37.3</v>
      </c>
      <c r="F58" s="180"/>
      <c r="G58" s="180">
        <v>35.4</v>
      </c>
      <c r="H58" s="180"/>
      <c r="I58" s="180"/>
      <c r="J58" s="180">
        <v>42.2</v>
      </c>
      <c r="K58" s="180"/>
      <c r="L58" s="180"/>
      <c r="M58" s="180"/>
      <c r="N58" s="180"/>
      <c r="O58" s="180"/>
      <c r="P58" s="180"/>
      <c r="Q58" s="180">
        <v>25.4</v>
      </c>
      <c r="R58" s="180"/>
      <c r="S58" s="180"/>
      <c r="T58" s="180"/>
      <c r="U58" s="180"/>
      <c r="V58" s="180">
        <v>15.9</v>
      </c>
      <c r="W58" s="180"/>
      <c r="X58" s="180"/>
      <c r="Y58" s="176"/>
      <c r="Z58" s="176"/>
    </row>
    <row r="59" spans="3:26" ht="11.25" customHeight="1">
      <c r="C59" s="175">
        <v>43</v>
      </c>
      <c r="D59" s="180"/>
      <c r="E59" s="180">
        <v>45.5</v>
      </c>
      <c r="F59" s="180"/>
      <c r="G59" s="180">
        <v>31.7</v>
      </c>
      <c r="H59" s="180"/>
      <c r="I59" s="180"/>
      <c r="J59" s="180">
        <v>36.5</v>
      </c>
      <c r="K59" s="180"/>
      <c r="L59" s="180"/>
      <c r="M59" s="180"/>
      <c r="N59" s="180"/>
      <c r="O59" s="180"/>
      <c r="P59" s="180"/>
      <c r="Q59" s="180">
        <v>20.1</v>
      </c>
      <c r="R59" s="180"/>
      <c r="S59" s="180"/>
      <c r="T59" s="180"/>
      <c r="U59" s="180"/>
      <c r="V59" s="180">
        <v>16.6</v>
      </c>
      <c r="W59" s="180"/>
      <c r="X59" s="180"/>
      <c r="Y59" s="176"/>
      <c r="Z59" s="176"/>
    </row>
    <row r="60" spans="1:26" ht="11.25" customHeight="1">
      <c r="A60" s="131"/>
      <c r="C60" s="175">
        <v>44</v>
      </c>
      <c r="D60" s="180"/>
      <c r="E60" s="180">
        <v>38.8</v>
      </c>
      <c r="F60" s="180"/>
      <c r="G60" s="180">
        <v>36.1</v>
      </c>
      <c r="H60" s="180"/>
      <c r="I60" s="180"/>
      <c r="J60" s="180">
        <v>40.7</v>
      </c>
      <c r="K60" s="180"/>
      <c r="L60" s="180"/>
      <c r="M60" s="180"/>
      <c r="N60" s="180"/>
      <c r="O60" s="180"/>
      <c r="P60" s="180"/>
      <c r="Q60" s="180">
        <v>24.1</v>
      </c>
      <c r="R60" s="180"/>
      <c r="S60" s="180"/>
      <c r="T60" s="180"/>
      <c r="U60" s="180"/>
      <c r="V60" s="180">
        <v>21.7</v>
      </c>
      <c r="W60" s="180"/>
      <c r="X60" s="180"/>
      <c r="Y60" s="176"/>
      <c r="Z60" s="176"/>
    </row>
    <row r="61" spans="1:26" ht="11.25" customHeight="1">
      <c r="A61" s="139"/>
      <c r="C61" s="175">
        <v>45</v>
      </c>
      <c r="D61" s="180"/>
      <c r="E61" s="180">
        <v>52.4</v>
      </c>
      <c r="F61" s="180"/>
      <c r="G61" s="180">
        <v>39.8</v>
      </c>
      <c r="H61" s="180"/>
      <c r="I61" s="180"/>
      <c r="J61" s="180">
        <v>40.4</v>
      </c>
      <c r="K61" s="180"/>
      <c r="L61" s="180"/>
      <c r="M61" s="180"/>
      <c r="N61" s="180"/>
      <c r="O61" s="180"/>
      <c r="P61" s="180"/>
      <c r="Q61" s="180">
        <v>25.9</v>
      </c>
      <c r="R61" s="180"/>
      <c r="S61" s="180"/>
      <c r="T61" s="180"/>
      <c r="U61" s="180"/>
      <c r="V61" s="180">
        <v>14.9</v>
      </c>
      <c r="W61" s="180"/>
      <c r="X61" s="180"/>
      <c r="Y61" s="176"/>
      <c r="Z61" s="176"/>
    </row>
    <row r="62" spans="3:26" ht="11.25" customHeight="1">
      <c r="C62" s="175">
        <v>46</v>
      </c>
      <c r="D62" s="180"/>
      <c r="E62" s="180">
        <v>39.7</v>
      </c>
      <c r="F62" s="180"/>
      <c r="G62" s="180">
        <v>33.9</v>
      </c>
      <c r="H62" s="180"/>
      <c r="I62" s="180"/>
      <c r="J62" s="180">
        <v>32.9</v>
      </c>
      <c r="K62" s="180"/>
      <c r="L62" s="180"/>
      <c r="M62" s="180"/>
      <c r="N62" s="180"/>
      <c r="O62" s="180"/>
      <c r="P62" s="180"/>
      <c r="Q62" s="180">
        <v>24.9</v>
      </c>
      <c r="R62" s="180"/>
      <c r="S62" s="180"/>
      <c r="T62" s="180"/>
      <c r="U62" s="180"/>
      <c r="V62" s="180">
        <v>18.8</v>
      </c>
      <c r="W62" s="180"/>
      <c r="X62" s="180"/>
      <c r="Y62" s="176"/>
      <c r="Z62" s="176"/>
    </row>
    <row r="63" spans="3:26" ht="11.25" customHeight="1">
      <c r="C63" s="175">
        <v>47</v>
      </c>
      <c r="D63" s="180"/>
      <c r="E63" s="180">
        <v>51.7</v>
      </c>
      <c r="F63" s="180"/>
      <c r="G63" s="180">
        <v>32.6</v>
      </c>
      <c r="H63" s="180"/>
      <c r="I63" s="180"/>
      <c r="J63" s="180">
        <v>38.5</v>
      </c>
      <c r="K63" s="180"/>
      <c r="L63" s="180"/>
      <c r="M63" s="180"/>
      <c r="N63" s="180"/>
      <c r="O63" s="180"/>
      <c r="P63" s="180"/>
      <c r="Q63" s="180">
        <v>26.1</v>
      </c>
      <c r="R63" s="180"/>
      <c r="S63" s="180"/>
      <c r="T63" s="180"/>
      <c r="U63" s="180"/>
      <c r="V63" s="180">
        <v>15.7</v>
      </c>
      <c r="W63" s="180"/>
      <c r="X63" s="180"/>
      <c r="Y63" s="176"/>
      <c r="Z63" s="176"/>
    </row>
    <row r="64" spans="3:26" ht="11.25" customHeight="1">
      <c r="C64" s="175">
        <v>48</v>
      </c>
      <c r="D64" s="180"/>
      <c r="E64" s="180">
        <v>52.7</v>
      </c>
      <c r="F64" s="180"/>
      <c r="G64" s="180"/>
      <c r="H64" s="180"/>
      <c r="I64" s="180"/>
      <c r="J64" s="180">
        <v>37</v>
      </c>
      <c r="K64" s="180"/>
      <c r="L64" s="180"/>
      <c r="M64" s="180"/>
      <c r="N64" s="180"/>
      <c r="O64" s="180"/>
      <c r="P64" s="180"/>
      <c r="Q64" s="180">
        <v>33.7</v>
      </c>
      <c r="R64" s="180"/>
      <c r="S64" s="180"/>
      <c r="T64" s="180"/>
      <c r="U64" s="180"/>
      <c r="V64" s="180">
        <v>19.8</v>
      </c>
      <c r="W64" s="180"/>
      <c r="X64" s="180"/>
      <c r="Y64" s="176"/>
      <c r="Z64" s="176"/>
    </row>
    <row r="65" spans="3:26" ht="11.25" customHeight="1">
      <c r="C65" s="175">
        <v>49</v>
      </c>
      <c r="D65" s="180"/>
      <c r="E65" s="180">
        <v>45.8</v>
      </c>
      <c r="F65" s="180"/>
      <c r="G65" s="180"/>
      <c r="H65" s="180"/>
      <c r="I65" s="180"/>
      <c r="J65" s="180">
        <v>35</v>
      </c>
      <c r="K65" s="180"/>
      <c r="L65" s="180"/>
      <c r="M65" s="180"/>
      <c r="N65" s="180"/>
      <c r="O65" s="180"/>
      <c r="P65" s="180"/>
      <c r="Q65" s="180">
        <v>27.4</v>
      </c>
      <c r="R65" s="180"/>
      <c r="S65" s="180"/>
      <c r="T65" s="180"/>
      <c r="U65" s="180"/>
      <c r="V65" s="180">
        <v>14.7</v>
      </c>
      <c r="W65" s="180"/>
      <c r="X65" s="180"/>
      <c r="Y65" s="176"/>
      <c r="Z65" s="176"/>
    </row>
    <row r="66" spans="3:26" ht="11.25" customHeight="1">
      <c r="C66" s="175">
        <v>50</v>
      </c>
      <c r="D66" s="180"/>
      <c r="E66" s="180">
        <v>40.1</v>
      </c>
      <c r="F66" s="180"/>
      <c r="G66" s="180"/>
      <c r="H66" s="180"/>
      <c r="I66" s="180"/>
      <c r="J66" s="180">
        <v>37.5</v>
      </c>
      <c r="K66" s="180"/>
      <c r="L66" s="180"/>
      <c r="M66" s="180"/>
      <c r="N66" s="180"/>
      <c r="O66" s="180"/>
      <c r="P66" s="180"/>
      <c r="Q66" s="180">
        <v>25.2</v>
      </c>
      <c r="R66" s="180"/>
      <c r="S66" s="180"/>
      <c r="T66" s="180"/>
      <c r="U66" s="180"/>
      <c r="V66" s="180">
        <v>15</v>
      </c>
      <c r="W66" s="180"/>
      <c r="X66" s="180"/>
      <c r="Y66" s="176"/>
      <c r="Z66" s="176"/>
    </row>
    <row r="67" spans="3:26" ht="11.25" customHeight="1">
      <c r="C67" s="175">
        <v>51</v>
      </c>
      <c r="D67" s="180"/>
      <c r="E67" s="180">
        <v>40.7</v>
      </c>
      <c r="F67" s="180"/>
      <c r="G67" s="180"/>
      <c r="H67" s="180"/>
      <c r="I67" s="180"/>
      <c r="J67" s="180">
        <v>32.3</v>
      </c>
      <c r="K67" s="180"/>
      <c r="L67" s="180"/>
      <c r="M67" s="180"/>
      <c r="N67" s="180"/>
      <c r="O67" s="180"/>
      <c r="P67" s="180"/>
      <c r="Q67" s="180"/>
      <c r="R67" s="180"/>
      <c r="S67" s="180"/>
      <c r="T67" s="180"/>
      <c r="U67" s="180"/>
      <c r="V67" s="180">
        <v>17.7</v>
      </c>
      <c r="W67" s="180"/>
      <c r="X67" s="180"/>
      <c r="Y67" s="176"/>
      <c r="Z67" s="176"/>
    </row>
    <row r="68" spans="3:26" ht="11.25" customHeight="1">
      <c r="C68" s="175">
        <v>52</v>
      </c>
      <c r="D68" s="180"/>
      <c r="E68" s="180">
        <v>57.1</v>
      </c>
      <c r="F68" s="180"/>
      <c r="G68" s="180"/>
      <c r="H68" s="180"/>
      <c r="I68" s="180"/>
      <c r="J68" s="180">
        <v>37.1</v>
      </c>
      <c r="K68" s="180"/>
      <c r="L68" s="180"/>
      <c r="M68" s="180"/>
      <c r="N68" s="180"/>
      <c r="O68" s="180"/>
      <c r="P68" s="180"/>
      <c r="Q68" s="180"/>
      <c r="R68" s="180"/>
      <c r="S68" s="180"/>
      <c r="T68" s="180"/>
      <c r="U68" s="180"/>
      <c r="V68" s="180">
        <v>29.9</v>
      </c>
      <c r="W68" s="180"/>
      <c r="X68" s="180"/>
      <c r="Y68" s="176"/>
      <c r="Z68" s="176"/>
    </row>
    <row r="69" spans="3:26" ht="11.25" customHeight="1">
      <c r="C69" s="175">
        <v>53</v>
      </c>
      <c r="D69" s="180"/>
      <c r="E69" s="180">
        <v>46.2</v>
      </c>
      <c r="F69" s="180"/>
      <c r="G69" s="180"/>
      <c r="H69" s="180"/>
      <c r="I69" s="180"/>
      <c r="J69" s="180">
        <v>36.4</v>
      </c>
      <c r="K69" s="180"/>
      <c r="L69" s="180"/>
      <c r="M69" s="180"/>
      <c r="N69" s="180"/>
      <c r="O69" s="180"/>
      <c r="P69" s="180"/>
      <c r="Q69" s="180"/>
      <c r="R69" s="180"/>
      <c r="S69" s="180"/>
      <c r="T69" s="180"/>
      <c r="U69" s="180"/>
      <c r="V69" s="180">
        <v>15.7</v>
      </c>
      <c r="W69" s="180"/>
      <c r="X69" s="180"/>
      <c r="Y69" s="176"/>
      <c r="Z69" s="176"/>
    </row>
    <row r="70" spans="3:26" ht="11.25" customHeight="1">
      <c r="C70" s="175">
        <v>54</v>
      </c>
      <c r="D70" s="180"/>
      <c r="E70" s="180">
        <v>49.2</v>
      </c>
      <c r="F70" s="180"/>
      <c r="G70" s="180"/>
      <c r="H70" s="180"/>
      <c r="I70" s="180"/>
      <c r="J70" s="180">
        <v>39.4</v>
      </c>
      <c r="K70" s="180"/>
      <c r="L70" s="180"/>
      <c r="M70" s="180"/>
      <c r="N70" s="180"/>
      <c r="O70" s="180"/>
      <c r="P70" s="180"/>
      <c r="Q70" s="180"/>
      <c r="R70" s="180"/>
      <c r="S70" s="180"/>
      <c r="T70" s="180"/>
      <c r="U70" s="180"/>
      <c r="V70" s="180">
        <v>12.2</v>
      </c>
      <c r="W70" s="180"/>
      <c r="X70" s="180"/>
      <c r="Y70" s="176"/>
      <c r="Z70" s="176"/>
    </row>
    <row r="71" spans="3:26" ht="11.25" customHeight="1">
      <c r="C71" s="175">
        <v>55</v>
      </c>
      <c r="D71" s="180"/>
      <c r="E71" s="180">
        <v>46.7</v>
      </c>
      <c r="F71" s="180"/>
      <c r="G71" s="180"/>
      <c r="H71" s="180"/>
      <c r="I71" s="180"/>
      <c r="J71" s="180">
        <v>38.1</v>
      </c>
      <c r="K71" s="180"/>
      <c r="L71" s="180"/>
      <c r="M71" s="180"/>
      <c r="N71" s="180"/>
      <c r="O71" s="180"/>
      <c r="P71" s="180"/>
      <c r="Q71" s="180"/>
      <c r="R71" s="180"/>
      <c r="S71" s="180"/>
      <c r="T71" s="180"/>
      <c r="U71" s="180"/>
      <c r="V71" s="180">
        <v>16.7</v>
      </c>
      <c r="W71" s="180"/>
      <c r="X71" s="180"/>
      <c r="Y71" s="176"/>
      <c r="Z71" s="176"/>
    </row>
    <row r="72" spans="3:26" ht="11.25" customHeight="1">
      <c r="C72" s="175">
        <v>56</v>
      </c>
      <c r="D72" s="180"/>
      <c r="E72" s="180">
        <v>43.4</v>
      </c>
      <c r="F72" s="180"/>
      <c r="G72" s="180"/>
      <c r="H72" s="180"/>
      <c r="I72" s="180"/>
      <c r="J72" s="180">
        <v>43.7</v>
      </c>
      <c r="K72" s="180"/>
      <c r="L72" s="180"/>
      <c r="M72" s="180"/>
      <c r="N72" s="180"/>
      <c r="O72" s="180"/>
      <c r="P72" s="180"/>
      <c r="Q72" s="180"/>
      <c r="R72" s="180"/>
      <c r="S72" s="180"/>
      <c r="T72" s="180"/>
      <c r="U72" s="180"/>
      <c r="V72" s="180">
        <v>11.6</v>
      </c>
      <c r="W72" s="180"/>
      <c r="X72" s="180"/>
      <c r="Y72" s="176"/>
      <c r="Z72" s="176"/>
    </row>
    <row r="73" spans="3:26" ht="11.25" customHeight="1">
      <c r="C73" s="175">
        <v>57</v>
      </c>
      <c r="D73" s="180"/>
      <c r="E73" s="180">
        <v>54.2</v>
      </c>
      <c r="F73" s="180"/>
      <c r="G73" s="180"/>
      <c r="H73" s="180"/>
      <c r="I73" s="180"/>
      <c r="J73" s="180">
        <v>37.7</v>
      </c>
      <c r="K73" s="180"/>
      <c r="L73" s="180"/>
      <c r="M73" s="180"/>
      <c r="N73" s="180"/>
      <c r="O73" s="180"/>
      <c r="P73" s="180"/>
      <c r="Q73" s="180"/>
      <c r="R73" s="180"/>
      <c r="S73" s="180"/>
      <c r="T73" s="180"/>
      <c r="U73" s="180"/>
      <c r="V73" s="180">
        <v>19.4</v>
      </c>
      <c r="W73" s="180"/>
      <c r="X73" s="180"/>
      <c r="Y73" s="176"/>
      <c r="Z73" s="176"/>
    </row>
    <row r="74" spans="3:26" ht="11.25" customHeight="1">
      <c r="C74" s="175">
        <v>58</v>
      </c>
      <c r="D74" s="180"/>
      <c r="E74" s="180">
        <v>46.9</v>
      </c>
      <c r="F74" s="180"/>
      <c r="G74" s="180"/>
      <c r="H74" s="180"/>
      <c r="I74" s="180"/>
      <c r="J74" s="180">
        <v>39.5</v>
      </c>
      <c r="K74" s="180"/>
      <c r="L74" s="180"/>
      <c r="M74" s="180"/>
      <c r="N74" s="180"/>
      <c r="O74" s="180"/>
      <c r="P74" s="180"/>
      <c r="Q74" s="180"/>
      <c r="R74" s="180"/>
      <c r="S74" s="180"/>
      <c r="T74" s="180"/>
      <c r="U74" s="180"/>
      <c r="V74" s="180">
        <v>22</v>
      </c>
      <c r="W74" s="180"/>
      <c r="X74" s="180"/>
      <c r="Y74" s="176"/>
      <c r="Z74" s="176"/>
    </row>
    <row r="75" spans="3:26" ht="11.25" customHeight="1">
      <c r="C75" s="175">
        <v>59</v>
      </c>
      <c r="D75" s="180"/>
      <c r="E75" s="180">
        <v>47.1</v>
      </c>
      <c r="F75" s="180"/>
      <c r="G75" s="180"/>
      <c r="H75" s="180"/>
      <c r="I75" s="180"/>
      <c r="J75" s="180">
        <v>44.5</v>
      </c>
      <c r="K75" s="180"/>
      <c r="L75" s="180"/>
      <c r="M75" s="180"/>
      <c r="N75" s="180"/>
      <c r="O75" s="180"/>
      <c r="P75" s="180"/>
      <c r="Q75" s="180"/>
      <c r="R75" s="180"/>
      <c r="S75" s="180"/>
      <c r="T75" s="180"/>
      <c r="U75" s="180"/>
      <c r="V75" s="180">
        <v>14.7</v>
      </c>
      <c r="W75" s="180"/>
      <c r="X75" s="180"/>
      <c r="Y75" s="176"/>
      <c r="Z75" s="176"/>
    </row>
    <row r="76" spans="3:26" ht="11.25" customHeight="1">
      <c r="C76" s="175">
        <v>60</v>
      </c>
      <c r="D76" s="180"/>
      <c r="E76" s="180">
        <v>38.3</v>
      </c>
      <c r="F76" s="180"/>
      <c r="G76" s="180"/>
      <c r="H76" s="180"/>
      <c r="I76" s="180"/>
      <c r="J76" s="180">
        <v>38.5</v>
      </c>
      <c r="K76" s="180"/>
      <c r="L76" s="180"/>
      <c r="M76" s="180"/>
      <c r="N76" s="180"/>
      <c r="O76" s="180"/>
      <c r="P76" s="180"/>
      <c r="Q76" s="180"/>
      <c r="R76" s="180"/>
      <c r="S76" s="180"/>
      <c r="T76" s="180"/>
      <c r="U76" s="180"/>
      <c r="V76" s="180">
        <v>12.6</v>
      </c>
      <c r="W76" s="180"/>
      <c r="X76" s="180"/>
      <c r="Y76" s="176"/>
      <c r="Z76" s="176"/>
    </row>
    <row r="77" spans="3:26" ht="11.25" customHeight="1">
      <c r="C77" s="175">
        <v>61</v>
      </c>
      <c r="D77" s="180"/>
      <c r="E77" s="180">
        <v>43.8</v>
      </c>
      <c r="F77" s="180"/>
      <c r="G77" s="180"/>
      <c r="H77" s="180"/>
      <c r="I77" s="180"/>
      <c r="J77" s="180">
        <v>39.5</v>
      </c>
      <c r="K77" s="180"/>
      <c r="L77" s="180"/>
      <c r="M77" s="180"/>
      <c r="N77" s="180"/>
      <c r="O77" s="180"/>
      <c r="P77" s="180"/>
      <c r="Q77" s="180"/>
      <c r="R77" s="180"/>
      <c r="S77" s="180"/>
      <c r="T77" s="180"/>
      <c r="U77" s="180"/>
      <c r="V77" s="180">
        <v>20.8</v>
      </c>
      <c r="W77" s="180"/>
      <c r="X77" s="180"/>
      <c r="Y77" s="176"/>
      <c r="Z77" s="176"/>
    </row>
    <row r="78" spans="3:26" ht="11.25" customHeight="1">
      <c r="C78" s="175">
        <v>62</v>
      </c>
      <c r="D78" s="180"/>
      <c r="E78" s="180">
        <v>46.8</v>
      </c>
      <c r="F78" s="180"/>
      <c r="G78" s="180"/>
      <c r="H78" s="180"/>
      <c r="I78" s="180"/>
      <c r="J78" s="180">
        <v>43.3</v>
      </c>
      <c r="K78" s="180"/>
      <c r="L78" s="180"/>
      <c r="M78" s="180"/>
      <c r="N78" s="180"/>
      <c r="O78" s="180"/>
      <c r="P78" s="180"/>
      <c r="Q78" s="180"/>
      <c r="R78" s="180"/>
      <c r="S78" s="180"/>
      <c r="T78" s="180"/>
      <c r="U78" s="180"/>
      <c r="V78" s="180">
        <v>14.9</v>
      </c>
      <c r="W78" s="180"/>
      <c r="X78" s="180"/>
      <c r="Y78" s="176"/>
      <c r="Z78" s="176"/>
    </row>
    <row r="79" spans="3:26" ht="11.25" customHeight="1">
      <c r="C79" s="175">
        <v>63</v>
      </c>
      <c r="D79" s="180"/>
      <c r="E79" s="180">
        <v>36.4</v>
      </c>
      <c r="F79" s="180"/>
      <c r="G79" s="180"/>
      <c r="H79" s="180"/>
      <c r="I79" s="180"/>
      <c r="J79" s="180">
        <v>37.4</v>
      </c>
      <c r="K79" s="180"/>
      <c r="L79" s="180"/>
      <c r="M79" s="180"/>
      <c r="N79" s="180"/>
      <c r="O79" s="180"/>
      <c r="P79" s="180"/>
      <c r="Q79" s="180"/>
      <c r="R79" s="180"/>
      <c r="S79" s="180"/>
      <c r="T79" s="180"/>
      <c r="U79" s="180"/>
      <c r="V79" s="180">
        <v>15.4</v>
      </c>
      <c r="W79" s="180"/>
      <c r="X79" s="180"/>
      <c r="Y79" s="176"/>
      <c r="Z79" s="176"/>
    </row>
    <row r="80" spans="3:26" ht="11.25" customHeight="1">
      <c r="C80" s="175">
        <v>64</v>
      </c>
      <c r="D80" s="180"/>
      <c r="E80" s="180">
        <v>52.5</v>
      </c>
      <c r="F80" s="180"/>
      <c r="G80" s="180"/>
      <c r="H80" s="180"/>
      <c r="I80" s="180"/>
      <c r="J80" s="180">
        <v>32.9</v>
      </c>
      <c r="K80" s="180"/>
      <c r="L80" s="180"/>
      <c r="M80" s="180"/>
      <c r="N80" s="180"/>
      <c r="O80" s="180"/>
      <c r="P80" s="180"/>
      <c r="Q80" s="180"/>
      <c r="R80" s="180"/>
      <c r="S80" s="180"/>
      <c r="T80" s="180"/>
      <c r="U80" s="180"/>
      <c r="V80" s="180">
        <v>17.5</v>
      </c>
      <c r="W80" s="180"/>
      <c r="X80" s="180"/>
      <c r="Y80" s="176"/>
      <c r="Z80" s="176"/>
    </row>
    <row r="81" spans="3:26" ht="11.25" customHeight="1">
      <c r="C81" s="175">
        <v>65</v>
      </c>
      <c r="D81" s="180"/>
      <c r="E81" s="180">
        <v>35.5</v>
      </c>
      <c r="F81" s="180"/>
      <c r="G81" s="180"/>
      <c r="H81" s="180"/>
      <c r="I81" s="180"/>
      <c r="J81" s="180">
        <v>30.6</v>
      </c>
      <c r="K81" s="180"/>
      <c r="L81" s="180"/>
      <c r="M81" s="180"/>
      <c r="N81" s="180"/>
      <c r="O81" s="180"/>
      <c r="P81" s="180"/>
      <c r="Q81" s="180"/>
      <c r="R81" s="180"/>
      <c r="S81" s="180"/>
      <c r="T81" s="180"/>
      <c r="U81" s="180"/>
      <c r="V81" s="180">
        <v>12.3</v>
      </c>
      <c r="W81" s="180"/>
      <c r="X81" s="180"/>
      <c r="Y81" s="176"/>
      <c r="Z81" s="176"/>
    </row>
    <row r="82" spans="3:26" ht="11.25" customHeight="1">
      <c r="C82" s="175">
        <v>66</v>
      </c>
      <c r="D82" s="180"/>
      <c r="E82" s="180">
        <v>51.6</v>
      </c>
      <c r="F82" s="180"/>
      <c r="G82" s="180"/>
      <c r="H82" s="180"/>
      <c r="I82" s="180"/>
      <c r="J82" s="180">
        <v>35.3</v>
      </c>
      <c r="K82" s="180"/>
      <c r="L82" s="180"/>
      <c r="M82" s="180"/>
      <c r="N82" s="180"/>
      <c r="O82" s="180"/>
      <c r="P82" s="180"/>
      <c r="Q82" s="180"/>
      <c r="R82" s="180"/>
      <c r="S82" s="180"/>
      <c r="T82" s="180"/>
      <c r="U82" s="180"/>
      <c r="V82" s="180">
        <v>27.9</v>
      </c>
      <c r="W82" s="180"/>
      <c r="X82" s="180"/>
      <c r="Y82" s="176"/>
      <c r="Z82" s="176"/>
    </row>
    <row r="83" spans="3:26" ht="11.25" customHeight="1">
      <c r="C83" s="175">
        <v>67</v>
      </c>
      <c r="D83" s="180"/>
      <c r="E83" s="180">
        <v>39.9</v>
      </c>
      <c r="F83" s="180"/>
      <c r="G83" s="180"/>
      <c r="H83" s="180"/>
      <c r="I83" s="180"/>
      <c r="J83" s="180">
        <v>37.9</v>
      </c>
      <c r="K83" s="180"/>
      <c r="L83" s="180"/>
      <c r="M83" s="180"/>
      <c r="N83" s="180"/>
      <c r="O83" s="180"/>
      <c r="P83" s="180"/>
      <c r="Q83" s="180"/>
      <c r="R83" s="180"/>
      <c r="S83" s="180"/>
      <c r="T83" s="180"/>
      <c r="U83" s="180"/>
      <c r="V83" s="180">
        <v>19.1</v>
      </c>
      <c r="W83" s="180"/>
      <c r="X83" s="180"/>
      <c r="Y83" s="176"/>
      <c r="Z83" s="176"/>
    </row>
    <row r="84" spans="3:26" ht="11.25" customHeight="1">
      <c r="C84" s="175">
        <v>68</v>
      </c>
      <c r="D84" s="180"/>
      <c r="E84" s="180">
        <v>37.9</v>
      </c>
      <c r="F84" s="180"/>
      <c r="G84" s="180"/>
      <c r="H84" s="180"/>
      <c r="I84" s="180"/>
      <c r="J84" s="180">
        <v>37.5</v>
      </c>
      <c r="K84" s="180"/>
      <c r="L84" s="180"/>
      <c r="M84" s="180"/>
      <c r="N84" s="180"/>
      <c r="O84" s="180"/>
      <c r="P84" s="180"/>
      <c r="Q84" s="180"/>
      <c r="R84" s="180"/>
      <c r="S84" s="180"/>
      <c r="T84" s="180"/>
      <c r="U84" s="180"/>
      <c r="V84" s="180">
        <v>18.6</v>
      </c>
      <c r="W84" s="180"/>
      <c r="X84" s="180"/>
      <c r="Y84" s="176"/>
      <c r="Z84" s="176"/>
    </row>
    <row r="85" spans="3:26" ht="11.25" customHeight="1">
      <c r="C85" s="175">
        <v>69</v>
      </c>
      <c r="D85" s="180"/>
      <c r="E85" s="180">
        <v>54.6</v>
      </c>
      <c r="F85" s="180"/>
      <c r="G85" s="180"/>
      <c r="H85" s="180"/>
      <c r="I85" s="180"/>
      <c r="J85" s="180">
        <v>38.8</v>
      </c>
      <c r="K85" s="180"/>
      <c r="L85" s="180"/>
      <c r="M85" s="180"/>
      <c r="N85" s="180"/>
      <c r="O85" s="180"/>
      <c r="P85" s="180"/>
      <c r="Q85" s="180"/>
      <c r="R85" s="180"/>
      <c r="S85" s="180"/>
      <c r="T85" s="180"/>
      <c r="U85" s="180"/>
      <c r="V85" s="180">
        <v>17.2</v>
      </c>
      <c r="W85" s="180"/>
      <c r="X85" s="180"/>
      <c r="Y85" s="176"/>
      <c r="Z85" s="176"/>
    </row>
    <row r="86" spans="3:26" ht="11.25" customHeight="1">
      <c r="C86" s="175">
        <v>70</v>
      </c>
      <c r="D86" s="180"/>
      <c r="E86" s="180">
        <v>37</v>
      </c>
      <c r="F86" s="180"/>
      <c r="G86" s="180"/>
      <c r="H86" s="180"/>
      <c r="I86" s="180"/>
      <c r="J86" s="180">
        <v>36.4</v>
      </c>
      <c r="K86" s="180"/>
      <c r="L86" s="180"/>
      <c r="M86" s="180"/>
      <c r="N86" s="180"/>
      <c r="O86" s="180"/>
      <c r="P86" s="180"/>
      <c r="Q86" s="180"/>
      <c r="R86" s="180"/>
      <c r="S86" s="180"/>
      <c r="T86" s="180"/>
      <c r="U86" s="180"/>
      <c r="V86" s="180">
        <v>17.7</v>
      </c>
      <c r="W86" s="180"/>
      <c r="X86" s="180"/>
      <c r="Y86" s="176"/>
      <c r="Z86" s="176"/>
    </row>
    <row r="87" spans="3:26" ht="11.25" customHeight="1">
      <c r="C87" s="175">
        <v>71</v>
      </c>
      <c r="D87" s="180"/>
      <c r="E87" s="180">
        <v>39</v>
      </c>
      <c r="F87" s="180"/>
      <c r="G87" s="180"/>
      <c r="H87" s="180"/>
      <c r="I87" s="180"/>
      <c r="J87" s="180">
        <v>38.5</v>
      </c>
      <c r="K87" s="180"/>
      <c r="L87" s="180"/>
      <c r="M87" s="180"/>
      <c r="N87" s="180"/>
      <c r="O87" s="180"/>
      <c r="P87" s="180"/>
      <c r="Q87" s="180"/>
      <c r="R87" s="180"/>
      <c r="S87" s="180"/>
      <c r="T87" s="180"/>
      <c r="U87" s="180"/>
      <c r="V87" s="180">
        <v>17.6</v>
      </c>
      <c r="W87" s="180"/>
      <c r="X87" s="180"/>
      <c r="Y87" s="176"/>
      <c r="Z87" s="176"/>
    </row>
    <row r="88" spans="3:26" ht="11.25" customHeight="1">
      <c r="C88" s="175">
        <v>72</v>
      </c>
      <c r="D88" s="180"/>
      <c r="E88" s="180">
        <v>40.5</v>
      </c>
      <c r="F88" s="180"/>
      <c r="G88" s="180"/>
      <c r="H88" s="180"/>
      <c r="I88" s="180"/>
      <c r="J88" s="180">
        <v>26.6</v>
      </c>
      <c r="K88" s="180"/>
      <c r="L88" s="180"/>
      <c r="M88" s="180"/>
      <c r="N88" s="180"/>
      <c r="O88" s="180"/>
      <c r="P88" s="180"/>
      <c r="Q88" s="180"/>
      <c r="R88" s="180"/>
      <c r="S88" s="180"/>
      <c r="T88" s="180"/>
      <c r="U88" s="180"/>
      <c r="V88" s="180">
        <v>15.3</v>
      </c>
      <c r="W88" s="180"/>
      <c r="X88" s="180"/>
      <c r="Y88" s="176"/>
      <c r="Z88" s="176"/>
    </row>
    <row r="89" spans="3:26" ht="11.25" customHeight="1">
      <c r="C89" s="175">
        <v>73</v>
      </c>
      <c r="D89" s="180"/>
      <c r="E89" s="180">
        <v>55</v>
      </c>
      <c r="F89" s="180"/>
      <c r="G89" s="180"/>
      <c r="H89" s="180"/>
      <c r="I89" s="180"/>
      <c r="J89" s="180">
        <v>33.6</v>
      </c>
      <c r="K89" s="180"/>
      <c r="L89" s="180"/>
      <c r="M89" s="180"/>
      <c r="N89" s="180"/>
      <c r="O89" s="180"/>
      <c r="P89" s="180"/>
      <c r="Q89" s="180"/>
      <c r="R89" s="180"/>
      <c r="S89" s="180"/>
      <c r="T89" s="180"/>
      <c r="U89" s="180"/>
      <c r="V89" s="180">
        <v>16</v>
      </c>
      <c r="W89" s="180"/>
      <c r="X89" s="180"/>
      <c r="Y89" s="176"/>
      <c r="Z89" s="176"/>
    </row>
    <row r="90" spans="3:26" ht="11.25" customHeight="1">
      <c r="C90" s="175">
        <v>74</v>
      </c>
      <c r="D90" s="180"/>
      <c r="E90" s="180">
        <v>38.3</v>
      </c>
      <c r="F90" s="180"/>
      <c r="G90" s="180"/>
      <c r="H90" s="180"/>
      <c r="I90" s="180"/>
      <c r="J90" s="180">
        <v>37.6</v>
      </c>
      <c r="K90" s="180"/>
      <c r="L90" s="180"/>
      <c r="M90" s="180"/>
      <c r="N90" s="180"/>
      <c r="O90" s="180"/>
      <c r="P90" s="180"/>
      <c r="Q90" s="180"/>
      <c r="R90" s="180"/>
      <c r="S90" s="180"/>
      <c r="T90" s="180"/>
      <c r="U90" s="180"/>
      <c r="V90" s="180">
        <v>20.6</v>
      </c>
      <c r="W90" s="180"/>
      <c r="X90" s="180"/>
      <c r="Y90" s="176"/>
      <c r="Z90" s="176"/>
    </row>
    <row r="91" spans="3:26" ht="11.25" customHeight="1">
      <c r="C91" s="175">
        <v>75</v>
      </c>
      <c r="D91" s="180"/>
      <c r="E91" s="180">
        <v>34.9</v>
      </c>
      <c r="F91" s="180"/>
      <c r="G91" s="180"/>
      <c r="H91" s="180"/>
      <c r="I91" s="180"/>
      <c r="J91" s="180">
        <v>40</v>
      </c>
      <c r="K91" s="180"/>
      <c r="L91" s="180"/>
      <c r="M91" s="180"/>
      <c r="N91" s="180"/>
      <c r="O91" s="180"/>
      <c r="P91" s="180"/>
      <c r="Q91" s="180"/>
      <c r="R91" s="180"/>
      <c r="S91" s="180"/>
      <c r="T91" s="180"/>
      <c r="U91" s="180"/>
      <c r="V91" s="180">
        <v>15.6</v>
      </c>
      <c r="W91" s="180"/>
      <c r="X91" s="180"/>
      <c r="Y91" s="176"/>
      <c r="Z91" s="176"/>
    </row>
    <row r="92" spans="3:26" ht="11.25" customHeight="1">
      <c r="C92" s="175">
        <v>76</v>
      </c>
      <c r="D92" s="180"/>
      <c r="E92" s="180">
        <v>55</v>
      </c>
      <c r="F92" s="180"/>
      <c r="G92" s="180"/>
      <c r="H92" s="180"/>
      <c r="I92" s="180"/>
      <c r="J92" s="180">
        <v>34.9</v>
      </c>
      <c r="K92" s="180"/>
      <c r="L92" s="180"/>
      <c r="M92" s="180"/>
      <c r="N92" s="180"/>
      <c r="O92" s="180"/>
      <c r="P92" s="180"/>
      <c r="Q92" s="180"/>
      <c r="R92" s="180"/>
      <c r="S92" s="180"/>
      <c r="T92" s="180"/>
      <c r="U92" s="180"/>
      <c r="V92" s="180">
        <v>10.7</v>
      </c>
      <c r="W92" s="180"/>
      <c r="X92" s="180"/>
      <c r="Y92" s="176"/>
      <c r="Z92" s="176"/>
    </row>
    <row r="93" spans="3:26" ht="11.25" customHeight="1">
      <c r="C93" s="175">
        <v>77</v>
      </c>
      <c r="D93" s="180"/>
      <c r="E93" s="180">
        <v>41.6</v>
      </c>
      <c r="F93" s="180"/>
      <c r="G93" s="180"/>
      <c r="H93" s="180"/>
      <c r="I93" s="180"/>
      <c r="J93" s="180">
        <v>29.5</v>
      </c>
      <c r="K93" s="180"/>
      <c r="L93" s="180"/>
      <c r="M93" s="180"/>
      <c r="N93" s="180"/>
      <c r="O93" s="180"/>
      <c r="P93" s="180"/>
      <c r="Q93" s="180"/>
      <c r="R93" s="180"/>
      <c r="S93" s="180"/>
      <c r="T93" s="180"/>
      <c r="U93" s="180"/>
      <c r="V93" s="180">
        <v>15.2</v>
      </c>
      <c r="W93" s="180"/>
      <c r="X93" s="180"/>
      <c r="Y93" s="176"/>
      <c r="Z93" s="176"/>
    </row>
    <row r="94" spans="3:26" ht="11.25" customHeight="1">
      <c r="C94" s="175">
        <v>78</v>
      </c>
      <c r="D94" s="180"/>
      <c r="E94" s="180">
        <v>41.9</v>
      </c>
      <c r="F94" s="180"/>
      <c r="G94" s="180"/>
      <c r="H94" s="180"/>
      <c r="I94" s="180"/>
      <c r="J94" s="180">
        <v>27.8</v>
      </c>
      <c r="K94" s="180"/>
      <c r="L94" s="180"/>
      <c r="M94" s="180"/>
      <c r="N94" s="180"/>
      <c r="O94" s="180"/>
      <c r="P94" s="180"/>
      <c r="Q94" s="180"/>
      <c r="R94" s="180"/>
      <c r="S94" s="180"/>
      <c r="T94" s="180"/>
      <c r="U94" s="180"/>
      <c r="V94" s="180">
        <v>16.6</v>
      </c>
      <c r="W94" s="180"/>
      <c r="X94" s="180"/>
      <c r="Y94" s="176"/>
      <c r="Z94" s="176"/>
    </row>
    <row r="95" spans="3:26" ht="11.25" customHeight="1">
      <c r="C95" s="175">
        <v>79</v>
      </c>
      <c r="D95" s="180"/>
      <c r="E95" s="180">
        <v>48.2</v>
      </c>
      <c r="F95" s="180"/>
      <c r="G95" s="180"/>
      <c r="H95" s="180"/>
      <c r="I95" s="180"/>
      <c r="J95" s="180">
        <v>29.3</v>
      </c>
      <c r="K95" s="180"/>
      <c r="L95" s="180"/>
      <c r="M95" s="180"/>
      <c r="N95" s="180"/>
      <c r="O95" s="180"/>
      <c r="P95" s="180"/>
      <c r="Q95" s="180"/>
      <c r="R95" s="180"/>
      <c r="S95" s="180"/>
      <c r="T95" s="180"/>
      <c r="U95" s="180"/>
      <c r="V95" s="180">
        <v>17.1</v>
      </c>
      <c r="W95" s="180"/>
      <c r="X95" s="180"/>
      <c r="Y95" s="176"/>
      <c r="Z95" s="176"/>
    </row>
    <row r="96" spans="3:26" ht="11.25" customHeight="1">
      <c r="C96" s="175">
        <v>80</v>
      </c>
      <c r="D96" s="180"/>
      <c r="E96" s="180">
        <v>44.1</v>
      </c>
      <c r="F96" s="180"/>
      <c r="G96" s="180"/>
      <c r="H96" s="180"/>
      <c r="I96" s="180"/>
      <c r="J96" s="180">
        <v>25</v>
      </c>
      <c r="K96" s="180"/>
      <c r="L96" s="180"/>
      <c r="M96" s="180"/>
      <c r="N96" s="180"/>
      <c r="O96" s="180"/>
      <c r="P96" s="180"/>
      <c r="Q96" s="180"/>
      <c r="R96" s="180"/>
      <c r="S96" s="180"/>
      <c r="T96" s="180"/>
      <c r="U96" s="180"/>
      <c r="V96" s="180">
        <v>13.7</v>
      </c>
      <c r="W96" s="180"/>
      <c r="X96" s="180"/>
      <c r="Y96" s="176"/>
      <c r="Z96" s="176"/>
    </row>
    <row r="97" spans="3:26" ht="11.25" customHeight="1">
      <c r="C97" s="175">
        <v>81</v>
      </c>
      <c r="D97" s="180"/>
      <c r="E97" s="180">
        <v>51.2</v>
      </c>
      <c r="F97" s="180"/>
      <c r="G97" s="180"/>
      <c r="H97" s="180"/>
      <c r="I97" s="180"/>
      <c r="J97" s="180">
        <v>33.9</v>
      </c>
      <c r="K97" s="180"/>
      <c r="L97" s="180"/>
      <c r="M97" s="180"/>
      <c r="N97" s="180"/>
      <c r="O97" s="180"/>
      <c r="P97" s="180"/>
      <c r="Q97" s="180"/>
      <c r="R97" s="180"/>
      <c r="S97" s="180"/>
      <c r="T97" s="180"/>
      <c r="U97" s="180"/>
      <c r="V97" s="180">
        <v>9.2</v>
      </c>
      <c r="W97" s="180"/>
      <c r="X97" s="180"/>
      <c r="Y97" s="176"/>
      <c r="Z97" s="176"/>
    </row>
    <row r="98" spans="3:26" ht="11.25" customHeight="1">
      <c r="C98" s="175">
        <v>82</v>
      </c>
      <c r="D98" s="180"/>
      <c r="E98" s="180">
        <v>50.3</v>
      </c>
      <c r="F98" s="180"/>
      <c r="G98" s="180"/>
      <c r="H98" s="180"/>
      <c r="I98" s="180"/>
      <c r="J98" s="180">
        <v>29.3</v>
      </c>
      <c r="K98" s="180"/>
      <c r="L98" s="180"/>
      <c r="M98" s="180"/>
      <c r="N98" s="180"/>
      <c r="O98" s="180"/>
      <c r="P98" s="180"/>
      <c r="Q98" s="180"/>
      <c r="R98" s="180"/>
      <c r="S98" s="180"/>
      <c r="T98" s="180"/>
      <c r="U98" s="180"/>
      <c r="V98" s="180">
        <v>21.8</v>
      </c>
      <c r="W98" s="180"/>
      <c r="X98" s="180"/>
      <c r="Y98" s="176"/>
      <c r="Z98" s="176"/>
    </row>
    <row r="99" spans="3:26" ht="11.25" customHeight="1">
      <c r="C99" s="175">
        <v>83</v>
      </c>
      <c r="D99" s="180"/>
      <c r="E99" s="180">
        <v>53.5</v>
      </c>
      <c r="F99" s="180"/>
      <c r="G99" s="180"/>
      <c r="H99" s="180"/>
      <c r="I99" s="180"/>
      <c r="J99" s="180">
        <v>18.2</v>
      </c>
      <c r="K99" s="180"/>
      <c r="L99" s="180"/>
      <c r="M99" s="180"/>
      <c r="N99" s="180"/>
      <c r="O99" s="180"/>
      <c r="P99" s="180"/>
      <c r="Q99" s="180"/>
      <c r="R99" s="180"/>
      <c r="S99" s="180"/>
      <c r="T99" s="180"/>
      <c r="U99" s="180"/>
      <c r="V99" s="180">
        <v>13.1</v>
      </c>
      <c r="W99" s="180"/>
      <c r="X99" s="180"/>
      <c r="Y99" s="176"/>
      <c r="Z99" s="176"/>
    </row>
    <row r="100" spans="3:26" ht="11.25" customHeight="1">
      <c r="C100" s="175">
        <v>84</v>
      </c>
      <c r="D100" s="180"/>
      <c r="E100" s="180">
        <v>53.2</v>
      </c>
      <c r="F100" s="180"/>
      <c r="G100" s="180"/>
      <c r="H100" s="180"/>
      <c r="I100" s="180"/>
      <c r="J100" s="180">
        <v>37.3</v>
      </c>
      <c r="K100" s="180"/>
      <c r="L100" s="180"/>
      <c r="M100" s="180"/>
      <c r="N100" s="180"/>
      <c r="O100" s="180"/>
      <c r="P100" s="180"/>
      <c r="Q100" s="180"/>
      <c r="R100" s="180"/>
      <c r="S100" s="180"/>
      <c r="T100" s="180"/>
      <c r="U100" s="180"/>
      <c r="V100" s="180">
        <v>18.3</v>
      </c>
      <c r="W100" s="180"/>
      <c r="X100" s="180"/>
      <c r="Y100" s="176"/>
      <c r="Z100" s="176"/>
    </row>
    <row r="101" spans="3:26" ht="11.25" customHeight="1">
      <c r="C101" s="175">
        <v>85</v>
      </c>
      <c r="D101" s="180"/>
      <c r="E101" s="180">
        <v>42.5</v>
      </c>
      <c r="F101" s="180"/>
      <c r="G101" s="180"/>
      <c r="H101" s="180"/>
      <c r="I101" s="180"/>
      <c r="J101" s="180">
        <v>38.7</v>
      </c>
      <c r="K101" s="180"/>
      <c r="L101" s="180"/>
      <c r="M101" s="180"/>
      <c r="N101" s="180"/>
      <c r="O101" s="180"/>
      <c r="P101" s="180"/>
      <c r="Q101" s="180"/>
      <c r="R101" s="180"/>
      <c r="S101" s="180"/>
      <c r="T101" s="180"/>
      <c r="U101" s="180"/>
      <c r="V101" s="180">
        <v>12.5</v>
      </c>
      <c r="W101" s="180"/>
      <c r="X101" s="180"/>
      <c r="Y101" s="176"/>
      <c r="Z101" s="176"/>
    </row>
    <row r="102" spans="3:26" ht="11.25" customHeight="1">
      <c r="C102" s="175">
        <v>86</v>
      </c>
      <c r="D102" s="180"/>
      <c r="E102" s="180">
        <v>40</v>
      </c>
      <c r="F102" s="180"/>
      <c r="G102" s="180"/>
      <c r="H102" s="180"/>
      <c r="I102" s="180"/>
      <c r="J102" s="180">
        <v>26.9</v>
      </c>
      <c r="K102" s="180"/>
      <c r="L102" s="180"/>
      <c r="M102" s="180"/>
      <c r="N102" s="180"/>
      <c r="O102" s="180"/>
      <c r="P102" s="180"/>
      <c r="Q102" s="180"/>
      <c r="R102" s="180"/>
      <c r="S102" s="180"/>
      <c r="T102" s="180"/>
      <c r="U102" s="180"/>
      <c r="V102" s="180">
        <v>17.4</v>
      </c>
      <c r="W102" s="180"/>
      <c r="X102" s="180"/>
      <c r="Y102" s="176"/>
      <c r="Z102" s="176"/>
    </row>
    <row r="103" spans="3:26" ht="11.25" customHeight="1">
      <c r="C103" s="175">
        <v>87</v>
      </c>
      <c r="D103" s="180"/>
      <c r="E103" s="180">
        <v>46.3</v>
      </c>
      <c r="F103" s="180"/>
      <c r="G103" s="180"/>
      <c r="H103" s="180"/>
      <c r="I103" s="180"/>
      <c r="J103" s="180">
        <v>26.3</v>
      </c>
      <c r="K103" s="180"/>
      <c r="L103" s="180"/>
      <c r="M103" s="180"/>
      <c r="N103" s="180"/>
      <c r="O103" s="180"/>
      <c r="P103" s="180"/>
      <c r="Q103" s="180"/>
      <c r="R103" s="180"/>
      <c r="S103" s="180"/>
      <c r="T103" s="180"/>
      <c r="U103" s="180"/>
      <c r="V103" s="180">
        <v>19.6</v>
      </c>
      <c r="W103" s="180"/>
      <c r="X103" s="180"/>
      <c r="Y103" s="176"/>
      <c r="Z103" s="176"/>
    </row>
    <row r="104" spans="3:26" ht="11.25" customHeight="1">
      <c r="C104" s="175">
        <v>88</v>
      </c>
      <c r="D104" s="180"/>
      <c r="E104" s="180">
        <v>40.3</v>
      </c>
      <c r="F104" s="180"/>
      <c r="G104" s="180"/>
      <c r="H104" s="180"/>
      <c r="I104" s="180"/>
      <c r="J104" s="180">
        <v>30</v>
      </c>
      <c r="K104" s="180"/>
      <c r="L104" s="180"/>
      <c r="M104" s="180"/>
      <c r="N104" s="180"/>
      <c r="O104" s="180"/>
      <c r="P104" s="180"/>
      <c r="Q104" s="180"/>
      <c r="R104" s="180"/>
      <c r="S104" s="180"/>
      <c r="T104" s="180"/>
      <c r="U104" s="180"/>
      <c r="V104" s="180">
        <v>20</v>
      </c>
      <c r="W104" s="180"/>
      <c r="X104" s="180"/>
      <c r="Y104" s="176"/>
      <c r="Z104" s="176"/>
    </row>
    <row r="105" spans="3:26" ht="11.25" customHeight="1">
      <c r="C105" s="175">
        <v>89</v>
      </c>
      <c r="D105" s="180"/>
      <c r="E105" s="180">
        <v>51.3</v>
      </c>
      <c r="F105" s="180"/>
      <c r="G105" s="180"/>
      <c r="H105" s="180"/>
      <c r="I105" s="180"/>
      <c r="J105" s="180">
        <v>30.4</v>
      </c>
      <c r="K105" s="180"/>
      <c r="L105" s="180"/>
      <c r="M105" s="180"/>
      <c r="N105" s="180"/>
      <c r="O105" s="180"/>
      <c r="P105" s="180"/>
      <c r="Q105" s="180"/>
      <c r="R105" s="180"/>
      <c r="S105" s="180"/>
      <c r="T105" s="180"/>
      <c r="U105" s="180"/>
      <c r="V105" s="180">
        <v>13.3</v>
      </c>
      <c r="W105" s="180"/>
      <c r="X105" s="180"/>
      <c r="Y105" s="176"/>
      <c r="Z105" s="176"/>
    </row>
    <row r="106" spans="3:26" ht="11.25" customHeight="1">
      <c r="C106" s="175">
        <v>90</v>
      </c>
      <c r="D106" s="180"/>
      <c r="E106" s="180">
        <v>34.5</v>
      </c>
      <c r="F106" s="180"/>
      <c r="G106" s="180"/>
      <c r="H106" s="180"/>
      <c r="I106" s="180"/>
      <c r="J106" s="180">
        <v>22.9</v>
      </c>
      <c r="K106" s="180"/>
      <c r="L106" s="180"/>
      <c r="M106" s="180"/>
      <c r="N106" s="180"/>
      <c r="O106" s="180"/>
      <c r="P106" s="180"/>
      <c r="Q106" s="180"/>
      <c r="R106" s="180"/>
      <c r="S106" s="180"/>
      <c r="T106" s="180"/>
      <c r="U106" s="180"/>
      <c r="V106" s="180">
        <v>12.9</v>
      </c>
      <c r="W106" s="180"/>
      <c r="X106" s="180"/>
      <c r="Y106" s="176"/>
      <c r="Z106" s="176"/>
    </row>
    <row r="107" spans="3:26" ht="11.25" customHeight="1">
      <c r="C107" s="175">
        <v>91</v>
      </c>
      <c r="D107" s="180"/>
      <c r="E107" s="180">
        <v>40.5</v>
      </c>
      <c r="F107" s="180"/>
      <c r="G107" s="180"/>
      <c r="H107" s="180"/>
      <c r="I107" s="180"/>
      <c r="J107" s="180">
        <v>33.1</v>
      </c>
      <c r="K107" s="180"/>
      <c r="L107" s="180"/>
      <c r="M107" s="180"/>
      <c r="N107" s="180"/>
      <c r="O107" s="180"/>
      <c r="P107" s="180"/>
      <c r="Q107" s="180"/>
      <c r="R107" s="180"/>
      <c r="S107" s="180"/>
      <c r="T107" s="180"/>
      <c r="U107" s="180"/>
      <c r="V107" s="180">
        <v>16.8</v>
      </c>
      <c r="W107" s="180"/>
      <c r="X107" s="180"/>
      <c r="Y107" s="176"/>
      <c r="Z107" s="176"/>
    </row>
    <row r="108" spans="3:26" ht="11.25" customHeight="1">
      <c r="C108" s="175">
        <v>92</v>
      </c>
      <c r="D108" s="180"/>
      <c r="E108" s="180">
        <v>38.3</v>
      </c>
      <c r="F108" s="180"/>
      <c r="G108" s="180"/>
      <c r="H108" s="180"/>
      <c r="I108" s="180"/>
      <c r="J108" s="180">
        <v>28.1</v>
      </c>
      <c r="K108" s="180"/>
      <c r="L108" s="180"/>
      <c r="M108" s="180"/>
      <c r="N108" s="180"/>
      <c r="O108" s="180"/>
      <c r="P108" s="180"/>
      <c r="Q108" s="180"/>
      <c r="R108" s="180"/>
      <c r="S108" s="180"/>
      <c r="T108" s="180"/>
      <c r="U108" s="180"/>
      <c r="V108" s="180">
        <v>19.3</v>
      </c>
      <c r="W108" s="180"/>
      <c r="X108" s="180"/>
      <c r="Y108" s="176"/>
      <c r="Z108" s="176"/>
    </row>
    <row r="109" spans="3:26" ht="11.25" customHeight="1">
      <c r="C109" s="175">
        <v>93</v>
      </c>
      <c r="D109" s="180"/>
      <c r="E109" s="180">
        <v>48.3</v>
      </c>
      <c r="F109" s="180"/>
      <c r="G109" s="180"/>
      <c r="H109" s="180"/>
      <c r="I109" s="180"/>
      <c r="J109" s="180">
        <v>24.8</v>
      </c>
      <c r="K109" s="180"/>
      <c r="L109" s="180"/>
      <c r="M109" s="180"/>
      <c r="N109" s="180"/>
      <c r="O109" s="180"/>
      <c r="P109" s="180"/>
      <c r="Q109" s="180"/>
      <c r="R109" s="180"/>
      <c r="S109" s="180"/>
      <c r="T109" s="180"/>
      <c r="U109" s="180"/>
      <c r="V109" s="180">
        <v>14.5</v>
      </c>
      <c r="W109" s="180"/>
      <c r="X109" s="180"/>
      <c r="Y109" s="176"/>
      <c r="Z109" s="176"/>
    </row>
    <row r="110" spans="3:26" ht="11.25" customHeight="1">
      <c r="C110" s="175">
        <v>94</v>
      </c>
      <c r="D110" s="180"/>
      <c r="E110" s="180">
        <v>42</v>
      </c>
      <c r="F110" s="180"/>
      <c r="G110" s="180"/>
      <c r="H110" s="180"/>
      <c r="I110" s="180"/>
      <c r="J110" s="180">
        <v>24.3</v>
      </c>
      <c r="K110" s="180"/>
      <c r="L110" s="180"/>
      <c r="M110" s="180"/>
      <c r="N110" s="180"/>
      <c r="O110" s="180"/>
      <c r="P110" s="180"/>
      <c r="Q110" s="180"/>
      <c r="R110" s="180"/>
      <c r="S110" s="180"/>
      <c r="T110" s="180"/>
      <c r="U110" s="180"/>
      <c r="V110" s="180">
        <v>15.2</v>
      </c>
      <c r="W110" s="180"/>
      <c r="X110" s="180"/>
      <c r="Y110" s="176"/>
      <c r="Z110" s="176"/>
    </row>
    <row r="111" spans="3:26" ht="11.25" customHeight="1">
      <c r="C111" s="175">
        <v>95</v>
      </c>
      <c r="D111" s="180"/>
      <c r="E111" s="180">
        <v>40.2</v>
      </c>
      <c r="F111" s="180"/>
      <c r="G111" s="180"/>
      <c r="H111" s="180"/>
      <c r="I111" s="180"/>
      <c r="J111" s="180">
        <v>33.3</v>
      </c>
      <c r="K111" s="180"/>
      <c r="L111" s="180"/>
      <c r="M111" s="180"/>
      <c r="N111" s="180"/>
      <c r="O111" s="180"/>
      <c r="P111" s="180"/>
      <c r="Q111" s="180"/>
      <c r="R111" s="180"/>
      <c r="S111" s="180"/>
      <c r="T111" s="180"/>
      <c r="U111" s="180"/>
      <c r="V111" s="180">
        <v>21.1</v>
      </c>
      <c r="W111" s="180"/>
      <c r="X111" s="180"/>
      <c r="Y111" s="176"/>
      <c r="Z111" s="176"/>
    </row>
    <row r="112" spans="3:26" ht="11.25" customHeight="1">
      <c r="C112" s="175">
        <v>96</v>
      </c>
      <c r="D112" s="180"/>
      <c r="E112" s="180">
        <v>52.1</v>
      </c>
      <c r="F112" s="180"/>
      <c r="G112" s="180"/>
      <c r="H112" s="180"/>
      <c r="I112" s="180"/>
      <c r="J112" s="180">
        <v>28.3</v>
      </c>
      <c r="K112" s="180"/>
      <c r="L112" s="180"/>
      <c r="M112" s="180"/>
      <c r="N112" s="180"/>
      <c r="O112" s="180"/>
      <c r="P112" s="180"/>
      <c r="Q112" s="180"/>
      <c r="R112" s="180"/>
      <c r="S112" s="180"/>
      <c r="T112" s="180"/>
      <c r="U112" s="180"/>
      <c r="V112" s="180">
        <v>17.3</v>
      </c>
      <c r="W112" s="180"/>
      <c r="X112" s="180"/>
      <c r="Y112" s="176"/>
      <c r="Z112" s="176"/>
    </row>
    <row r="113" spans="3:26" ht="11.25" customHeight="1">
      <c r="C113" s="175">
        <v>97</v>
      </c>
      <c r="D113" s="180"/>
      <c r="E113" s="180">
        <v>38.1</v>
      </c>
      <c r="F113" s="180"/>
      <c r="G113" s="180"/>
      <c r="H113" s="180"/>
      <c r="I113" s="180"/>
      <c r="J113" s="180">
        <v>28.3</v>
      </c>
      <c r="K113" s="180"/>
      <c r="L113" s="180"/>
      <c r="M113" s="180"/>
      <c r="N113" s="180"/>
      <c r="O113" s="180"/>
      <c r="P113" s="180"/>
      <c r="Q113" s="180"/>
      <c r="R113" s="180"/>
      <c r="S113" s="180"/>
      <c r="T113" s="180"/>
      <c r="U113" s="180"/>
      <c r="V113" s="180">
        <v>20.5</v>
      </c>
      <c r="W113" s="180"/>
      <c r="X113" s="180"/>
      <c r="Y113" s="176"/>
      <c r="Z113" s="176"/>
    </row>
    <row r="114" spans="3:26" ht="11.25" customHeight="1">
      <c r="C114" s="175">
        <v>98</v>
      </c>
      <c r="D114" s="180"/>
      <c r="E114" s="180">
        <v>60</v>
      </c>
      <c r="F114" s="180"/>
      <c r="G114" s="180"/>
      <c r="H114" s="180"/>
      <c r="I114" s="180"/>
      <c r="J114" s="180">
        <v>28.6</v>
      </c>
      <c r="K114" s="180"/>
      <c r="L114" s="180"/>
      <c r="M114" s="180"/>
      <c r="N114" s="180"/>
      <c r="O114" s="180"/>
      <c r="P114" s="180"/>
      <c r="Q114" s="180"/>
      <c r="R114" s="180"/>
      <c r="S114" s="180"/>
      <c r="T114" s="180"/>
      <c r="U114" s="180"/>
      <c r="V114" s="180">
        <v>16</v>
      </c>
      <c r="W114" s="180"/>
      <c r="X114" s="180"/>
      <c r="Y114" s="176"/>
      <c r="Z114" s="176"/>
    </row>
    <row r="115" spans="3:26" ht="11.25" customHeight="1">
      <c r="C115" s="175">
        <v>99</v>
      </c>
      <c r="D115" s="180"/>
      <c r="E115" s="180">
        <v>39</v>
      </c>
      <c r="F115" s="180"/>
      <c r="G115" s="180"/>
      <c r="H115" s="180"/>
      <c r="I115" s="180"/>
      <c r="J115" s="180">
        <v>28.8</v>
      </c>
      <c r="K115" s="180"/>
      <c r="L115" s="180"/>
      <c r="M115" s="180"/>
      <c r="N115" s="180"/>
      <c r="O115" s="180"/>
      <c r="P115" s="180"/>
      <c r="Q115" s="180"/>
      <c r="R115" s="180"/>
      <c r="S115" s="180"/>
      <c r="T115" s="180"/>
      <c r="U115" s="180"/>
      <c r="V115" s="180">
        <v>14.7</v>
      </c>
      <c r="W115" s="180"/>
      <c r="X115" s="180"/>
      <c r="Y115" s="176"/>
      <c r="Z115" s="176"/>
    </row>
    <row r="116" spans="3:26" ht="11.25" customHeight="1">
      <c r="C116" s="175">
        <v>100</v>
      </c>
      <c r="D116" s="180"/>
      <c r="E116" s="180">
        <v>58.7</v>
      </c>
      <c r="F116" s="180"/>
      <c r="G116" s="180"/>
      <c r="H116" s="180"/>
      <c r="I116" s="180"/>
      <c r="J116" s="180">
        <v>31.1</v>
      </c>
      <c r="K116" s="180"/>
      <c r="L116" s="180"/>
      <c r="M116" s="180"/>
      <c r="N116" s="180"/>
      <c r="O116" s="180"/>
      <c r="P116" s="180"/>
      <c r="Q116" s="180"/>
      <c r="R116" s="180"/>
      <c r="S116" s="180"/>
      <c r="T116" s="180"/>
      <c r="U116" s="180"/>
      <c r="V116" s="180">
        <v>20.4</v>
      </c>
      <c r="W116" s="180"/>
      <c r="X116" s="180"/>
      <c r="Y116" s="176"/>
      <c r="Z116" s="176"/>
    </row>
    <row r="117" spans="3:26" ht="11.25" customHeight="1">
      <c r="C117" s="175">
        <v>101</v>
      </c>
      <c r="D117" s="180"/>
      <c r="E117" s="180">
        <v>41.2</v>
      </c>
      <c r="F117" s="180"/>
      <c r="G117" s="180"/>
      <c r="H117" s="180"/>
      <c r="I117" s="180"/>
      <c r="J117" s="180">
        <v>28</v>
      </c>
      <c r="K117" s="180"/>
      <c r="L117" s="180"/>
      <c r="M117" s="180"/>
      <c r="N117" s="180"/>
      <c r="O117" s="180"/>
      <c r="P117" s="180"/>
      <c r="Q117" s="180"/>
      <c r="R117" s="180"/>
      <c r="S117" s="180"/>
      <c r="T117" s="180"/>
      <c r="U117" s="180"/>
      <c r="V117" s="180">
        <v>18.9</v>
      </c>
      <c r="W117" s="180"/>
      <c r="X117" s="180"/>
      <c r="Y117" s="176"/>
      <c r="Z117" s="176"/>
    </row>
    <row r="118" spans="3:26" ht="11.25" customHeight="1">
      <c r="C118" s="175">
        <v>102</v>
      </c>
      <c r="D118" s="180"/>
      <c r="E118" s="180">
        <v>34.3</v>
      </c>
      <c r="F118" s="180"/>
      <c r="G118" s="180"/>
      <c r="H118" s="180"/>
      <c r="I118" s="180"/>
      <c r="J118" s="180">
        <v>28</v>
      </c>
      <c r="K118" s="180"/>
      <c r="L118" s="180"/>
      <c r="M118" s="180"/>
      <c r="N118" s="180"/>
      <c r="O118" s="180"/>
      <c r="P118" s="180"/>
      <c r="Q118" s="180"/>
      <c r="R118" s="180"/>
      <c r="S118" s="180"/>
      <c r="T118" s="180"/>
      <c r="U118" s="180"/>
      <c r="V118" s="180">
        <v>16.6</v>
      </c>
      <c r="W118" s="180"/>
      <c r="X118" s="180"/>
      <c r="Y118" s="176"/>
      <c r="Z118" s="176"/>
    </row>
    <row r="119" spans="3:26" ht="11.25" customHeight="1">
      <c r="C119" s="175">
        <v>103</v>
      </c>
      <c r="D119" s="180"/>
      <c r="E119" s="180">
        <v>49.6</v>
      </c>
      <c r="F119" s="180"/>
      <c r="G119" s="180"/>
      <c r="H119" s="180"/>
      <c r="I119" s="180"/>
      <c r="J119" s="180">
        <v>27.4</v>
      </c>
      <c r="K119" s="180"/>
      <c r="L119" s="180"/>
      <c r="M119" s="180"/>
      <c r="N119" s="180"/>
      <c r="O119" s="180"/>
      <c r="P119" s="180"/>
      <c r="Q119" s="180"/>
      <c r="R119" s="180"/>
      <c r="S119" s="180"/>
      <c r="T119" s="180"/>
      <c r="U119" s="180"/>
      <c r="V119" s="180">
        <v>10.6</v>
      </c>
      <c r="W119" s="180"/>
      <c r="X119" s="180"/>
      <c r="Y119" s="176"/>
      <c r="Z119" s="176"/>
    </row>
    <row r="120" spans="3:26" ht="11.25" customHeight="1">
      <c r="C120" s="175">
        <v>104</v>
      </c>
      <c r="D120" s="180"/>
      <c r="E120" s="180">
        <v>37.8</v>
      </c>
      <c r="F120" s="180"/>
      <c r="G120" s="180"/>
      <c r="H120" s="180"/>
      <c r="I120" s="180"/>
      <c r="J120" s="180">
        <v>24.1</v>
      </c>
      <c r="K120" s="180"/>
      <c r="L120" s="180"/>
      <c r="M120" s="180"/>
      <c r="N120" s="180"/>
      <c r="O120" s="180"/>
      <c r="P120" s="180"/>
      <c r="Q120" s="180"/>
      <c r="R120" s="180"/>
      <c r="S120" s="180"/>
      <c r="T120" s="180"/>
      <c r="U120" s="180"/>
      <c r="V120" s="180">
        <v>16.2</v>
      </c>
      <c r="W120" s="180"/>
      <c r="X120" s="180"/>
      <c r="Y120" s="176"/>
      <c r="Z120" s="176"/>
    </row>
    <row r="121" spans="3:26" ht="11.25" customHeight="1">
      <c r="C121" s="175">
        <v>105</v>
      </c>
      <c r="D121" s="180"/>
      <c r="E121" s="180">
        <v>43.5</v>
      </c>
      <c r="F121" s="180"/>
      <c r="G121" s="180"/>
      <c r="H121" s="180"/>
      <c r="I121" s="180"/>
      <c r="J121" s="180">
        <v>31.6</v>
      </c>
      <c r="K121" s="180"/>
      <c r="L121" s="180"/>
      <c r="M121" s="180"/>
      <c r="N121" s="180"/>
      <c r="O121" s="180"/>
      <c r="P121" s="180"/>
      <c r="Q121" s="180"/>
      <c r="R121" s="180"/>
      <c r="S121" s="180"/>
      <c r="T121" s="180"/>
      <c r="U121" s="180"/>
      <c r="V121" s="180">
        <v>24.4</v>
      </c>
      <c r="W121" s="180"/>
      <c r="X121" s="180"/>
      <c r="Y121" s="176"/>
      <c r="Z121" s="176"/>
    </row>
    <row r="122" spans="3:26" ht="11.25" customHeight="1">
      <c r="C122" s="175">
        <v>106</v>
      </c>
      <c r="D122" s="180"/>
      <c r="E122" s="180">
        <v>38.9</v>
      </c>
      <c r="F122" s="180"/>
      <c r="G122" s="180"/>
      <c r="H122" s="180"/>
      <c r="I122" s="180"/>
      <c r="J122" s="180">
        <v>30.5</v>
      </c>
      <c r="K122" s="180"/>
      <c r="L122" s="180"/>
      <c r="M122" s="180"/>
      <c r="N122" s="180"/>
      <c r="O122" s="180"/>
      <c r="P122" s="180"/>
      <c r="Q122" s="180"/>
      <c r="R122" s="180"/>
      <c r="S122" s="180"/>
      <c r="T122" s="180"/>
      <c r="U122" s="180"/>
      <c r="V122" s="180">
        <v>11.6</v>
      </c>
      <c r="W122" s="180"/>
      <c r="X122" s="180"/>
      <c r="Y122" s="176"/>
      <c r="Z122" s="176"/>
    </row>
    <row r="123" spans="3:26" ht="11.25" customHeight="1">
      <c r="C123" s="175">
        <v>107</v>
      </c>
      <c r="D123" s="180"/>
      <c r="E123" s="180">
        <v>45.7</v>
      </c>
      <c r="F123" s="180"/>
      <c r="G123" s="180"/>
      <c r="H123" s="180"/>
      <c r="I123" s="180"/>
      <c r="J123" s="180">
        <v>30</v>
      </c>
      <c r="K123" s="180"/>
      <c r="L123" s="180"/>
      <c r="M123" s="180"/>
      <c r="N123" s="180"/>
      <c r="O123" s="180"/>
      <c r="P123" s="180"/>
      <c r="Q123" s="180"/>
      <c r="R123" s="180"/>
      <c r="S123" s="180"/>
      <c r="T123" s="180"/>
      <c r="U123" s="180"/>
      <c r="V123" s="180">
        <v>11.3</v>
      </c>
      <c r="W123" s="180"/>
      <c r="X123" s="180"/>
      <c r="Y123" s="176"/>
      <c r="Z123" s="176"/>
    </row>
    <row r="124" spans="3:26" ht="11.25" customHeight="1">
      <c r="C124" s="175">
        <v>108</v>
      </c>
      <c r="D124" s="180"/>
      <c r="E124" s="180">
        <v>46</v>
      </c>
      <c r="F124" s="180"/>
      <c r="G124" s="180"/>
      <c r="H124" s="180"/>
      <c r="I124" s="180"/>
      <c r="J124" s="180">
        <v>27.4</v>
      </c>
      <c r="K124" s="180"/>
      <c r="L124" s="180"/>
      <c r="M124" s="180"/>
      <c r="N124" s="180"/>
      <c r="O124" s="180"/>
      <c r="P124" s="180"/>
      <c r="Q124" s="180"/>
      <c r="R124" s="180"/>
      <c r="S124" s="180"/>
      <c r="T124" s="180"/>
      <c r="U124" s="180"/>
      <c r="V124" s="180"/>
      <c r="W124" s="180"/>
      <c r="X124" s="180"/>
      <c r="Y124" s="176"/>
      <c r="Z124" s="176"/>
    </row>
    <row r="125" spans="3:26" ht="11.25" customHeight="1">
      <c r="C125" s="175">
        <v>109</v>
      </c>
      <c r="D125" s="180"/>
      <c r="E125" s="180">
        <v>46.5</v>
      </c>
      <c r="F125" s="180"/>
      <c r="G125" s="180"/>
      <c r="H125" s="180"/>
      <c r="I125" s="180"/>
      <c r="J125" s="180">
        <v>39.1</v>
      </c>
      <c r="K125" s="180"/>
      <c r="L125" s="180"/>
      <c r="M125" s="180"/>
      <c r="N125" s="180"/>
      <c r="O125" s="180"/>
      <c r="P125" s="180"/>
      <c r="Q125" s="180"/>
      <c r="R125" s="180"/>
      <c r="S125" s="180"/>
      <c r="T125" s="180"/>
      <c r="U125" s="180"/>
      <c r="V125" s="180"/>
      <c r="W125" s="180"/>
      <c r="X125" s="180"/>
      <c r="Y125" s="176"/>
      <c r="Z125" s="176"/>
    </row>
    <row r="126" spans="3:26" ht="11.25" customHeight="1">
      <c r="C126" s="175">
        <v>110</v>
      </c>
      <c r="D126" s="180"/>
      <c r="E126" s="180">
        <v>41.2</v>
      </c>
      <c r="F126" s="180"/>
      <c r="G126" s="180"/>
      <c r="H126" s="180"/>
      <c r="I126" s="180"/>
      <c r="J126" s="180">
        <v>36.8</v>
      </c>
      <c r="K126" s="180"/>
      <c r="L126" s="180"/>
      <c r="M126" s="180"/>
      <c r="N126" s="180"/>
      <c r="O126" s="180"/>
      <c r="P126" s="180"/>
      <c r="Q126" s="180"/>
      <c r="R126" s="180"/>
      <c r="S126" s="180"/>
      <c r="T126" s="180"/>
      <c r="U126" s="180"/>
      <c r="V126" s="180"/>
      <c r="W126" s="180"/>
      <c r="X126" s="180"/>
      <c r="Y126" s="176"/>
      <c r="Z126" s="176"/>
    </row>
    <row r="127" spans="3:26" ht="11.25" customHeight="1">
      <c r="C127" s="175">
        <v>111</v>
      </c>
      <c r="D127" s="180"/>
      <c r="E127" s="180">
        <v>43.5</v>
      </c>
      <c r="F127" s="180"/>
      <c r="G127" s="180"/>
      <c r="H127" s="180"/>
      <c r="I127" s="180"/>
      <c r="J127" s="180">
        <v>28.9</v>
      </c>
      <c r="K127" s="180"/>
      <c r="L127" s="180"/>
      <c r="M127" s="180"/>
      <c r="N127" s="180"/>
      <c r="O127" s="180"/>
      <c r="P127" s="180"/>
      <c r="Q127" s="180"/>
      <c r="R127" s="180"/>
      <c r="S127" s="180"/>
      <c r="T127" s="180"/>
      <c r="U127" s="180"/>
      <c r="V127" s="180"/>
      <c r="W127" s="180"/>
      <c r="X127" s="180"/>
      <c r="Y127" s="176"/>
      <c r="Z127" s="176"/>
    </row>
    <row r="128" spans="3:26" ht="11.25" customHeight="1">
      <c r="C128" s="175">
        <v>112</v>
      </c>
      <c r="D128" s="180"/>
      <c r="E128" s="180">
        <v>38.9</v>
      </c>
      <c r="F128" s="180"/>
      <c r="G128" s="180"/>
      <c r="H128" s="180"/>
      <c r="I128" s="180"/>
      <c r="J128" s="180">
        <v>26.2</v>
      </c>
      <c r="K128" s="180"/>
      <c r="L128" s="180"/>
      <c r="M128" s="180"/>
      <c r="N128" s="180"/>
      <c r="O128" s="180"/>
      <c r="P128" s="180"/>
      <c r="Q128" s="180"/>
      <c r="R128" s="180"/>
      <c r="S128" s="180"/>
      <c r="T128" s="180"/>
      <c r="U128" s="180"/>
      <c r="V128" s="180"/>
      <c r="W128" s="180"/>
      <c r="X128" s="180"/>
      <c r="Y128" s="176"/>
      <c r="Z128" s="176"/>
    </row>
    <row r="129" spans="3:26" ht="11.25" customHeight="1">
      <c r="C129" s="175">
        <v>113</v>
      </c>
      <c r="D129" s="180"/>
      <c r="E129" s="180">
        <v>36.8</v>
      </c>
      <c r="F129" s="180"/>
      <c r="G129" s="180"/>
      <c r="H129" s="180"/>
      <c r="I129" s="180"/>
      <c r="J129" s="180"/>
      <c r="K129" s="180"/>
      <c r="L129" s="180"/>
      <c r="M129" s="180"/>
      <c r="N129" s="180"/>
      <c r="O129" s="180"/>
      <c r="P129" s="180"/>
      <c r="Q129" s="180"/>
      <c r="R129" s="180"/>
      <c r="S129" s="180"/>
      <c r="T129" s="180"/>
      <c r="U129" s="180"/>
      <c r="V129" s="180"/>
      <c r="W129" s="180"/>
      <c r="X129" s="180"/>
      <c r="Y129" s="176"/>
      <c r="Z129" s="176"/>
    </row>
    <row r="130" spans="3:26" ht="11.25" customHeight="1">
      <c r="C130" s="175">
        <v>114</v>
      </c>
      <c r="D130" s="180"/>
      <c r="E130" s="180">
        <v>43.7</v>
      </c>
      <c r="F130" s="180"/>
      <c r="G130" s="180"/>
      <c r="H130" s="180"/>
      <c r="I130" s="180"/>
      <c r="J130" s="180"/>
      <c r="K130" s="180"/>
      <c r="L130" s="180"/>
      <c r="M130" s="180"/>
      <c r="N130" s="180"/>
      <c r="O130" s="180"/>
      <c r="P130" s="180"/>
      <c r="Q130" s="180"/>
      <c r="R130" s="180"/>
      <c r="S130" s="180"/>
      <c r="T130" s="180"/>
      <c r="U130" s="180"/>
      <c r="V130" s="180"/>
      <c r="W130" s="180"/>
      <c r="X130" s="180"/>
      <c r="Y130" s="176"/>
      <c r="Z130" s="176"/>
    </row>
    <row r="131" spans="3:26" ht="11.25" customHeight="1">
      <c r="C131" s="175">
        <v>115</v>
      </c>
      <c r="D131" s="180"/>
      <c r="E131" s="180">
        <v>46.2</v>
      </c>
      <c r="F131" s="180"/>
      <c r="G131" s="180"/>
      <c r="H131" s="180"/>
      <c r="I131" s="180"/>
      <c r="J131" s="180"/>
      <c r="K131" s="180"/>
      <c r="L131" s="180"/>
      <c r="M131" s="180"/>
      <c r="N131" s="180"/>
      <c r="O131" s="180"/>
      <c r="P131" s="180"/>
      <c r="Q131" s="180"/>
      <c r="R131" s="180"/>
      <c r="S131" s="180"/>
      <c r="T131" s="180"/>
      <c r="U131" s="180"/>
      <c r="V131" s="180"/>
      <c r="W131" s="180"/>
      <c r="X131" s="180"/>
      <c r="Y131" s="176"/>
      <c r="Z131" s="176"/>
    </row>
    <row r="132" spans="3:26" ht="11.25" customHeight="1">
      <c r="C132" s="175">
        <v>116</v>
      </c>
      <c r="D132" s="180"/>
      <c r="E132" s="180">
        <v>41.8</v>
      </c>
      <c r="F132" s="180"/>
      <c r="G132" s="180"/>
      <c r="H132" s="180"/>
      <c r="I132" s="180"/>
      <c r="J132" s="180"/>
      <c r="K132" s="180"/>
      <c r="L132" s="180"/>
      <c r="M132" s="180"/>
      <c r="N132" s="180"/>
      <c r="O132" s="180"/>
      <c r="P132" s="180"/>
      <c r="Q132" s="180"/>
      <c r="R132" s="180"/>
      <c r="S132" s="180"/>
      <c r="T132" s="180"/>
      <c r="U132" s="180"/>
      <c r="V132" s="180"/>
      <c r="W132" s="180"/>
      <c r="X132" s="180"/>
      <c r="Y132" s="176"/>
      <c r="Z132" s="176"/>
    </row>
    <row r="133" spans="3:26" ht="11.25" customHeight="1">
      <c r="C133" s="175">
        <v>117</v>
      </c>
      <c r="D133" s="180"/>
      <c r="E133" s="180">
        <v>37.4</v>
      </c>
      <c r="F133" s="180"/>
      <c r="G133" s="180"/>
      <c r="H133" s="180"/>
      <c r="I133" s="180"/>
      <c r="J133" s="180"/>
      <c r="K133" s="180"/>
      <c r="L133" s="180"/>
      <c r="M133" s="180"/>
      <c r="N133" s="180"/>
      <c r="O133" s="180"/>
      <c r="P133" s="180"/>
      <c r="Q133" s="180"/>
      <c r="R133" s="180"/>
      <c r="S133" s="180"/>
      <c r="T133" s="180"/>
      <c r="U133" s="180"/>
      <c r="V133" s="180"/>
      <c r="W133" s="180"/>
      <c r="X133" s="180"/>
      <c r="Y133" s="176"/>
      <c r="Z133" s="176"/>
    </row>
    <row r="134" spans="3:26" ht="11.25" customHeight="1">
      <c r="C134" s="175">
        <v>118</v>
      </c>
      <c r="D134" s="180"/>
      <c r="E134" s="180">
        <v>51.5</v>
      </c>
      <c r="F134" s="180"/>
      <c r="G134" s="180"/>
      <c r="H134" s="180"/>
      <c r="I134" s="180"/>
      <c r="J134" s="180"/>
      <c r="K134" s="180"/>
      <c r="L134" s="180"/>
      <c r="M134" s="180"/>
      <c r="N134" s="180"/>
      <c r="O134" s="180"/>
      <c r="P134" s="180"/>
      <c r="Q134" s="180"/>
      <c r="R134" s="180"/>
      <c r="S134" s="180"/>
      <c r="T134" s="180"/>
      <c r="U134" s="180"/>
      <c r="V134" s="180"/>
      <c r="W134" s="180"/>
      <c r="X134" s="180"/>
      <c r="Y134" s="176"/>
      <c r="Z134" s="176"/>
    </row>
    <row r="135" spans="3:26" ht="11.25" customHeight="1">
      <c r="C135" s="175">
        <v>119</v>
      </c>
      <c r="D135" s="180"/>
      <c r="E135" s="180">
        <v>46.7</v>
      </c>
      <c r="F135" s="180"/>
      <c r="G135" s="180"/>
      <c r="H135" s="180"/>
      <c r="I135" s="180"/>
      <c r="J135" s="180"/>
      <c r="K135" s="180"/>
      <c r="L135" s="180"/>
      <c r="M135" s="180"/>
      <c r="N135" s="180"/>
      <c r="O135" s="180"/>
      <c r="P135" s="180"/>
      <c r="Q135" s="180"/>
      <c r="R135" s="180"/>
      <c r="S135" s="180"/>
      <c r="T135" s="180"/>
      <c r="U135" s="180"/>
      <c r="V135" s="180"/>
      <c r="W135" s="180"/>
      <c r="X135" s="180"/>
      <c r="Y135" s="176"/>
      <c r="Z135" s="176"/>
    </row>
    <row r="136" spans="3:26" ht="11.25" customHeight="1">
      <c r="C136" s="175">
        <v>120</v>
      </c>
      <c r="D136" s="180"/>
      <c r="E136" s="180">
        <v>47.7</v>
      </c>
      <c r="F136" s="180"/>
      <c r="G136" s="180"/>
      <c r="H136" s="180"/>
      <c r="I136" s="180"/>
      <c r="J136" s="180"/>
      <c r="K136" s="180"/>
      <c r="L136" s="180"/>
      <c r="M136" s="180"/>
      <c r="N136" s="180"/>
      <c r="O136" s="180"/>
      <c r="P136" s="180"/>
      <c r="Q136" s="180"/>
      <c r="R136" s="180"/>
      <c r="S136" s="180"/>
      <c r="T136" s="180"/>
      <c r="U136" s="180"/>
      <c r="V136" s="180"/>
      <c r="W136" s="180"/>
      <c r="X136" s="180"/>
      <c r="Y136" s="176"/>
      <c r="Z136" s="176"/>
    </row>
    <row r="137" spans="3:26" ht="11.25" customHeight="1">
      <c r="C137" s="175">
        <v>121</v>
      </c>
      <c r="D137" s="180"/>
      <c r="E137" s="180">
        <v>42.8</v>
      </c>
      <c r="F137" s="180"/>
      <c r="G137" s="180"/>
      <c r="H137" s="180"/>
      <c r="I137" s="180"/>
      <c r="J137" s="180"/>
      <c r="K137" s="180"/>
      <c r="L137" s="180"/>
      <c r="M137" s="180"/>
      <c r="N137" s="180"/>
      <c r="O137" s="180"/>
      <c r="P137" s="180"/>
      <c r="Q137" s="180"/>
      <c r="R137" s="180"/>
      <c r="S137" s="180"/>
      <c r="T137" s="180"/>
      <c r="U137" s="180"/>
      <c r="V137" s="180"/>
      <c r="W137" s="180"/>
      <c r="X137" s="180"/>
      <c r="Y137" s="176"/>
      <c r="Z137" s="176"/>
    </row>
    <row r="138" spans="3:26" ht="11.25" customHeight="1">
      <c r="C138" s="175">
        <v>122</v>
      </c>
      <c r="D138" s="180"/>
      <c r="E138" s="180">
        <v>43.1</v>
      </c>
      <c r="F138" s="180"/>
      <c r="G138" s="180"/>
      <c r="H138" s="180"/>
      <c r="I138" s="180"/>
      <c r="J138" s="180"/>
      <c r="K138" s="180"/>
      <c r="L138" s="180"/>
      <c r="M138" s="180"/>
      <c r="N138" s="180"/>
      <c r="O138" s="180"/>
      <c r="P138" s="180"/>
      <c r="Q138" s="180"/>
      <c r="R138" s="180"/>
      <c r="S138" s="180"/>
      <c r="T138" s="180"/>
      <c r="U138" s="180"/>
      <c r="V138" s="180"/>
      <c r="W138" s="180"/>
      <c r="X138" s="180"/>
      <c r="Y138" s="176"/>
      <c r="Z138" s="176"/>
    </row>
    <row r="139" spans="3:26" ht="11.25" customHeight="1">
      <c r="C139" s="175">
        <v>123</v>
      </c>
      <c r="D139" s="180"/>
      <c r="E139" s="180">
        <v>48.9</v>
      </c>
      <c r="F139" s="180"/>
      <c r="G139" s="180"/>
      <c r="H139" s="180"/>
      <c r="I139" s="180"/>
      <c r="J139" s="180"/>
      <c r="K139" s="180"/>
      <c r="L139" s="180"/>
      <c r="M139" s="180"/>
      <c r="N139" s="180"/>
      <c r="O139" s="180"/>
      <c r="P139" s="180"/>
      <c r="Q139" s="180"/>
      <c r="R139" s="180"/>
      <c r="S139" s="180"/>
      <c r="T139" s="180"/>
      <c r="U139" s="180"/>
      <c r="V139" s="180"/>
      <c r="W139" s="180"/>
      <c r="X139" s="180"/>
      <c r="Y139" s="176"/>
      <c r="Z139" s="176"/>
    </row>
    <row r="140" spans="3:26" ht="11.25" customHeight="1">
      <c r="C140" s="175">
        <v>124</v>
      </c>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6"/>
      <c r="Z140" s="176"/>
    </row>
    <row r="141" spans="3:26" ht="11.25" customHeight="1">
      <c r="C141" s="175">
        <v>125</v>
      </c>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6"/>
      <c r="Z141" s="176"/>
    </row>
    <row r="142" spans="3:26" ht="11.25" customHeight="1">
      <c r="C142" s="175">
        <v>126</v>
      </c>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6"/>
      <c r="Z142" s="176"/>
    </row>
    <row r="143" spans="3:26" ht="11.25" customHeight="1">
      <c r="C143" s="175">
        <v>127</v>
      </c>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6"/>
      <c r="Z143" s="176"/>
    </row>
    <row r="144" spans="3:26" ht="11.25" customHeight="1">
      <c r="C144" s="175">
        <v>128</v>
      </c>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6"/>
      <c r="Z144" s="176"/>
    </row>
    <row r="145" spans="3:26" ht="11.25" customHeight="1">
      <c r="C145" s="175">
        <v>129</v>
      </c>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6"/>
      <c r="Z145" s="176"/>
    </row>
    <row r="146" spans="3:26" ht="11.25" customHeight="1">
      <c r="C146" s="175">
        <v>130</v>
      </c>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6"/>
      <c r="Z146" s="176"/>
    </row>
    <row r="147" spans="3:26" ht="11.25" customHeight="1">
      <c r="C147" s="175">
        <v>131</v>
      </c>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6"/>
      <c r="Z147" s="176"/>
    </row>
    <row r="148" spans="4:26" ht="11.25" customHeight="1">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row>
    <row r="149" spans="1:26" ht="60" customHeight="1">
      <c r="A149" s="43"/>
      <c r="B149" s="43"/>
      <c r="C149" s="222" t="s">
        <v>2034</v>
      </c>
      <c r="D149" s="222"/>
      <c r="E149" s="222"/>
      <c r="F149" s="222"/>
      <c r="G149" s="222"/>
      <c r="H149" s="222"/>
      <c r="I149" s="222"/>
      <c r="J149" s="222"/>
      <c r="K149" s="222"/>
      <c r="L149" s="222"/>
      <c r="M149" s="222"/>
      <c r="N149" s="222"/>
      <c r="O149" s="222"/>
      <c r="P149" s="222"/>
      <c r="Q149" s="176"/>
      <c r="R149" s="176"/>
      <c r="S149" s="176"/>
      <c r="T149" s="176"/>
      <c r="U149" s="176"/>
      <c r="V149" s="176"/>
      <c r="W149" s="176"/>
      <c r="X149" s="176"/>
      <c r="Y149" s="176"/>
      <c r="Z149" s="176"/>
    </row>
    <row r="150" spans="1:26" ht="11.25" customHeight="1">
      <c r="A150" s="43"/>
      <c r="B150" s="43"/>
      <c r="C150" s="39" t="s">
        <v>1781</v>
      </c>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row>
    <row r="151" spans="1:26" ht="11.25" customHeight="1">
      <c r="A151" s="43"/>
      <c r="B151" s="43"/>
      <c r="C151" s="43"/>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row>
    <row r="152" spans="1:26" ht="11.25" customHeight="1">
      <c r="A152" s="43"/>
      <c r="B152" s="43"/>
      <c r="C152" s="43"/>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row>
    <row r="153" spans="2:26" ht="11.25" customHeight="1">
      <c r="B153" s="128"/>
      <c r="C153" s="128"/>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row>
    <row r="154" spans="2:26" ht="11.25" customHeight="1">
      <c r="B154" s="139"/>
      <c r="C154" s="128"/>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row>
    <row r="155" spans="1:26" ht="11.25" customHeight="1">
      <c r="A155" s="131"/>
      <c r="B155" s="139"/>
      <c r="C155" s="128"/>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row>
    <row r="156" spans="1:26" ht="11.25" customHeight="1">
      <c r="A156" s="137"/>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row>
    <row r="157" spans="4:26" ht="11.25" customHeight="1">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row>
    <row r="158" spans="4:26" ht="11.25" customHeight="1">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row>
    <row r="159" spans="4:26" ht="11.25" customHeight="1">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row>
    <row r="160" spans="4:26" ht="11.25" customHeight="1">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row>
    <row r="161" spans="4:26" ht="11.25" customHeight="1">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row>
    <row r="162" spans="4:26" ht="11.25" customHeight="1">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row>
    <row r="163" spans="4:26" ht="11.25" customHeight="1">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row>
    <row r="164" spans="4:26" ht="11.25" customHeight="1">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row>
    <row r="165" spans="4:26" ht="11.25" customHeight="1">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row>
    <row r="166" spans="4:26" ht="11.25" customHeight="1">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row>
    <row r="167" spans="4:26" ht="11.25" customHeight="1">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row>
    <row r="168" spans="4:26" ht="11.25" customHeight="1">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row>
    <row r="169" spans="4:26" ht="11.25" customHeight="1">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row>
    <row r="170" spans="4:26" ht="11.25" customHeight="1">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row>
    <row r="171" spans="4:26" ht="11.25" customHeight="1">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row>
    <row r="172" spans="4:26" ht="11.25" customHeight="1">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row>
    <row r="173" spans="4:26" ht="11.25" customHeight="1">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row>
    <row r="174" spans="4:26" ht="11.25" customHeight="1">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row>
    <row r="175" spans="4:26" ht="11.25" customHeight="1">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row>
    <row r="176" spans="4:26" ht="11.25" customHeight="1">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row>
    <row r="177" spans="4:26" ht="11.25" customHeight="1">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row>
    <row r="178" spans="4:26" ht="11.25" customHeight="1">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row>
    <row r="179" spans="4:26" ht="11.25" customHeight="1">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row>
    <row r="180" spans="4:26" ht="11.25" customHeight="1">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row>
    <row r="181" spans="4:26" ht="11.25" customHeight="1">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row>
    <row r="182" spans="4:26" ht="11.25" customHeight="1">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row>
    <row r="183" spans="4:26" ht="11.25" customHeight="1">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row>
    <row r="184" spans="4:26" ht="11.25" customHeight="1">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row>
    <row r="185" spans="4:26" ht="11.25" customHeight="1">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row>
    <row r="186" spans="4:26" ht="11.25" customHeight="1">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row>
    <row r="187" spans="4:26" ht="11.25" customHeight="1">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row>
    <row r="188" spans="4:26" ht="11.25" customHeight="1">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row>
    <row r="189" spans="4:26" ht="11.25" customHeight="1">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row>
    <row r="190" spans="4:26" ht="11.25" customHeight="1">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row>
    <row r="191" spans="4:26" ht="11.25" customHeight="1">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row>
    <row r="192" spans="4:26" ht="11.25" customHeight="1">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row>
    <row r="193" spans="4:26" ht="11.25" customHeight="1">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row>
    <row r="194" spans="4:26" ht="11.25" customHeight="1">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row>
  </sheetData>
  <mergeCells count="1">
    <mergeCell ref="C149:P149"/>
  </mergeCells>
  <printOptions/>
  <pageMargins left="0.75" right="0.75" top="1" bottom="1" header="0.5" footer="0.5"/>
  <pageSetup horizontalDpi="600" verticalDpi="600"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2:AE91"/>
  <sheetViews>
    <sheetView showGridLines="0" workbookViewId="0" topLeftCell="A1"/>
  </sheetViews>
  <sheetFormatPr defaultColWidth="8.8515625" defaultRowHeight="12"/>
  <cols>
    <col min="1" max="2" width="2.7109375" style="56" customWidth="1"/>
    <col min="3" max="3" width="8.8515625" style="56" customWidth="1"/>
    <col min="4" max="4" width="20.8515625" style="56" customWidth="1"/>
    <col min="5" max="9" width="11.28125" style="56" customWidth="1"/>
    <col min="10" max="18" width="6.00390625" style="56" customWidth="1"/>
    <col min="19" max="19" width="16.28125" style="56" customWidth="1"/>
    <col min="20" max="24" width="12.7109375" style="56" customWidth="1"/>
    <col min="25" max="16384" width="8.8515625" style="56" customWidth="1"/>
  </cols>
  <sheetData>
    <row r="1" ht="12"/>
    <row r="2" spans="9:31" ht="12">
      <c r="I2" s="58"/>
      <c r="T2" s="76"/>
      <c r="U2" s="77"/>
      <c r="V2" s="77"/>
      <c r="W2" s="77"/>
      <c r="X2" s="77"/>
      <c r="Y2" s="77"/>
      <c r="Z2" s="77"/>
      <c r="AA2" s="76"/>
      <c r="AB2" s="76"/>
      <c r="AC2" s="78"/>
      <c r="AE2" s="78"/>
    </row>
    <row r="3" spans="3:20" ht="12">
      <c r="C3" s="129" t="s">
        <v>1786</v>
      </c>
      <c r="T3" s="79"/>
    </row>
    <row r="4" spans="3:20" ht="12">
      <c r="C4" s="129" t="s">
        <v>1787</v>
      </c>
      <c r="T4" s="79"/>
    </row>
    <row r="5" ht="12"/>
    <row r="6" ht="16.5">
      <c r="C6" s="118" t="s">
        <v>2021</v>
      </c>
    </row>
    <row r="7" ht="12">
      <c r="C7" s="56" t="s">
        <v>29</v>
      </c>
    </row>
    <row r="8" ht="12"/>
    <row r="9" ht="12"/>
    <row r="10" spans="2:20" ht="36">
      <c r="B10" s="58"/>
      <c r="C10" s="13" t="s">
        <v>1629</v>
      </c>
      <c r="D10" s="58" t="s">
        <v>1628</v>
      </c>
      <c r="E10" s="138" t="s">
        <v>1398</v>
      </c>
      <c r="F10" s="138" t="s">
        <v>1399</v>
      </c>
      <c r="G10" s="138" t="s">
        <v>1400</v>
      </c>
      <c r="H10" s="138" t="s">
        <v>1401</v>
      </c>
      <c r="I10" s="138" t="s">
        <v>1406</v>
      </c>
      <c r="S10" s="29"/>
      <c r="T10" s="58"/>
    </row>
    <row r="11" spans="2:19" ht="12">
      <c r="B11" s="80"/>
      <c r="C11" s="56" t="s">
        <v>1965</v>
      </c>
      <c r="D11" s="123" t="s">
        <v>1981</v>
      </c>
      <c r="E11" s="82">
        <v>28.999999999999996</v>
      </c>
      <c r="F11" s="82">
        <v>36</v>
      </c>
      <c r="G11" s="82">
        <v>14.000000000000002</v>
      </c>
      <c r="H11" s="82">
        <v>8</v>
      </c>
      <c r="I11" s="82">
        <v>13</v>
      </c>
      <c r="S11" s="29"/>
    </row>
    <row r="12" spans="2:19" ht="12">
      <c r="B12" s="80"/>
      <c r="C12" s="56" t="s">
        <v>1966</v>
      </c>
      <c r="D12" s="123" t="s">
        <v>1982</v>
      </c>
      <c r="E12" s="82">
        <v>24</v>
      </c>
      <c r="F12" s="82">
        <v>41</v>
      </c>
      <c r="G12" s="82">
        <v>24</v>
      </c>
      <c r="H12" s="82">
        <v>6</v>
      </c>
      <c r="I12" s="82">
        <v>5</v>
      </c>
      <c r="S12" s="31"/>
    </row>
    <row r="13" spans="2:20" ht="12">
      <c r="B13" s="80"/>
      <c r="C13" s="56" t="s">
        <v>1967</v>
      </c>
      <c r="D13" s="123" t="s">
        <v>1983</v>
      </c>
      <c r="E13" s="82">
        <v>14.000000000000002</v>
      </c>
      <c r="F13" s="82">
        <v>51</v>
      </c>
      <c r="G13" s="82">
        <v>25</v>
      </c>
      <c r="H13" s="82">
        <v>4</v>
      </c>
      <c r="I13" s="82">
        <v>6</v>
      </c>
      <c r="S13" s="29"/>
      <c r="T13" s="58"/>
    </row>
    <row r="14" spans="2:19" ht="12">
      <c r="B14" s="80"/>
      <c r="C14" s="56" t="s">
        <v>1623</v>
      </c>
      <c r="D14" s="123" t="s">
        <v>1958</v>
      </c>
      <c r="E14" s="82">
        <v>23</v>
      </c>
      <c r="F14" s="82">
        <v>42</v>
      </c>
      <c r="G14" s="82">
        <v>15</v>
      </c>
      <c r="H14" s="82">
        <v>10</v>
      </c>
      <c r="I14" s="82">
        <v>10</v>
      </c>
      <c r="S14" s="29"/>
    </row>
    <row r="15" spans="2:19" ht="12">
      <c r="B15" s="80"/>
      <c r="C15" s="56" t="s">
        <v>1968</v>
      </c>
      <c r="D15" s="123" t="s">
        <v>1984</v>
      </c>
      <c r="E15" s="82">
        <v>28.000000000000004</v>
      </c>
      <c r="F15" s="82">
        <v>36</v>
      </c>
      <c r="G15" s="82">
        <v>13</v>
      </c>
      <c r="H15" s="82">
        <v>13</v>
      </c>
      <c r="I15" s="82">
        <v>10</v>
      </c>
      <c r="S15" s="31"/>
    </row>
    <row r="16" spans="2:20" ht="12">
      <c r="B16" s="80"/>
      <c r="C16" s="56" t="s">
        <v>1969</v>
      </c>
      <c r="D16" s="123" t="s">
        <v>1985</v>
      </c>
      <c r="E16" s="82">
        <v>28.000000000000004</v>
      </c>
      <c r="F16" s="82">
        <v>35</v>
      </c>
      <c r="G16" s="82">
        <v>17</v>
      </c>
      <c r="H16" s="82">
        <v>10</v>
      </c>
      <c r="I16" s="82">
        <v>10</v>
      </c>
      <c r="S16" s="29"/>
      <c r="T16" s="58"/>
    </row>
    <row r="17" spans="2:9" ht="12">
      <c r="B17" s="80"/>
      <c r="C17" s="56" t="s">
        <v>1970</v>
      </c>
      <c r="D17" s="123" t="s">
        <v>1986</v>
      </c>
      <c r="E17" s="82">
        <v>24</v>
      </c>
      <c r="F17" s="82">
        <v>38</v>
      </c>
      <c r="G17" s="82">
        <v>17</v>
      </c>
      <c r="H17" s="82">
        <v>5</v>
      </c>
      <c r="I17" s="82">
        <v>16</v>
      </c>
    </row>
    <row r="18" spans="2:9" ht="12">
      <c r="B18" s="80"/>
      <c r="C18" s="56" t="s">
        <v>1971</v>
      </c>
      <c r="D18" s="123" t="s">
        <v>1987</v>
      </c>
      <c r="E18" s="82">
        <v>24</v>
      </c>
      <c r="F18" s="82">
        <v>38</v>
      </c>
      <c r="G18" s="82">
        <v>23</v>
      </c>
      <c r="H18" s="82">
        <v>3</v>
      </c>
      <c r="I18" s="82">
        <v>12</v>
      </c>
    </row>
    <row r="19" spans="2:9" ht="12">
      <c r="B19" s="80"/>
      <c r="C19" s="56" t="s">
        <v>1972</v>
      </c>
      <c r="D19" s="123" t="s">
        <v>1988</v>
      </c>
      <c r="E19" s="82">
        <v>13</v>
      </c>
      <c r="F19" s="82">
        <v>43</v>
      </c>
      <c r="G19" s="82">
        <v>24</v>
      </c>
      <c r="H19" s="82">
        <v>8</v>
      </c>
      <c r="I19" s="82">
        <v>12</v>
      </c>
    </row>
    <row r="20" spans="2:19" ht="12">
      <c r="B20" s="80"/>
      <c r="C20" s="56" t="s">
        <v>1973</v>
      </c>
      <c r="D20" s="123" t="s">
        <v>1989</v>
      </c>
      <c r="E20" s="82">
        <v>21</v>
      </c>
      <c r="F20" s="82">
        <v>35</v>
      </c>
      <c r="G20" s="82">
        <v>18</v>
      </c>
      <c r="H20" s="82">
        <v>18</v>
      </c>
      <c r="I20" s="82">
        <v>8</v>
      </c>
      <c r="S20" s="83"/>
    </row>
    <row r="21" spans="2:25" ht="12">
      <c r="B21" s="80"/>
      <c r="D21" s="123"/>
      <c r="E21" s="82"/>
      <c r="F21" s="82"/>
      <c r="G21" s="82"/>
      <c r="H21" s="82"/>
      <c r="I21" s="82"/>
      <c r="S21" s="84"/>
      <c r="T21" s="85"/>
      <c r="U21" s="85"/>
      <c r="V21" s="85"/>
      <c r="W21" s="85"/>
      <c r="X21" s="85"/>
      <c r="Y21" s="86"/>
    </row>
    <row r="22" spans="2:25" ht="12">
      <c r="B22" s="80"/>
      <c r="C22" s="56" t="s">
        <v>1632</v>
      </c>
      <c r="D22" s="123" t="s">
        <v>1956</v>
      </c>
      <c r="E22" s="82">
        <v>2</v>
      </c>
      <c r="F22" s="82">
        <v>13</v>
      </c>
      <c r="G22" s="82">
        <v>38</v>
      </c>
      <c r="H22" s="82">
        <v>40</v>
      </c>
      <c r="I22" s="82">
        <v>7.000000000000001</v>
      </c>
      <c r="J22" s="195"/>
      <c r="K22" s="196"/>
      <c r="S22" s="84"/>
      <c r="T22" s="85"/>
      <c r="U22" s="85"/>
      <c r="V22" s="85"/>
      <c r="W22" s="85"/>
      <c r="X22" s="85"/>
      <c r="Y22" s="86"/>
    </row>
    <row r="23" spans="2:25" ht="12">
      <c r="B23" s="80"/>
      <c r="C23" s="56" t="s">
        <v>1416</v>
      </c>
      <c r="D23" s="123" t="s">
        <v>1746</v>
      </c>
      <c r="E23" s="82">
        <v>3</v>
      </c>
      <c r="F23" s="82">
        <v>12</v>
      </c>
      <c r="G23" s="82">
        <v>30</v>
      </c>
      <c r="H23" s="82">
        <v>52</v>
      </c>
      <c r="I23" s="82">
        <v>3</v>
      </c>
      <c r="J23" s="195"/>
      <c r="K23" s="196"/>
      <c r="S23" s="84"/>
      <c r="T23" s="85"/>
      <c r="U23" s="85"/>
      <c r="V23" s="85"/>
      <c r="W23" s="85"/>
      <c r="X23" s="85"/>
      <c r="Y23" s="86"/>
    </row>
    <row r="24" spans="2:25" ht="12">
      <c r="B24" s="87"/>
      <c r="C24" s="56" t="s">
        <v>1624</v>
      </c>
      <c r="D24" s="123" t="s">
        <v>1663</v>
      </c>
      <c r="E24" s="82">
        <v>5</v>
      </c>
      <c r="F24" s="82">
        <v>10</v>
      </c>
      <c r="G24" s="82">
        <v>23</v>
      </c>
      <c r="H24" s="82">
        <v>56.99999999999999</v>
      </c>
      <c r="I24" s="82">
        <v>5</v>
      </c>
      <c r="S24" s="84"/>
      <c r="T24" s="86"/>
      <c r="U24" s="86"/>
      <c r="V24" s="86"/>
      <c r="W24" s="86"/>
      <c r="X24" s="86"/>
      <c r="Y24" s="86"/>
    </row>
    <row r="25" spans="2:25" ht="12">
      <c r="B25" s="87"/>
      <c r="C25" s="56" t="s">
        <v>1414</v>
      </c>
      <c r="D25" s="123" t="s">
        <v>1661</v>
      </c>
      <c r="E25" s="82">
        <v>2</v>
      </c>
      <c r="F25" s="82">
        <v>11</v>
      </c>
      <c r="G25" s="82">
        <v>38</v>
      </c>
      <c r="H25" s="82">
        <v>38</v>
      </c>
      <c r="I25" s="82">
        <v>11</v>
      </c>
      <c r="S25" s="84"/>
      <c r="T25" s="85"/>
      <c r="U25" s="85"/>
      <c r="V25" s="85"/>
      <c r="W25" s="85"/>
      <c r="X25" s="85"/>
      <c r="Y25" s="86"/>
    </row>
    <row r="26" spans="2:25" ht="12">
      <c r="B26" s="87"/>
      <c r="C26" s="56" t="s">
        <v>1977</v>
      </c>
      <c r="D26" s="123" t="s">
        <v>1990</v>
      </c>
      <c r="E26" s="82">
        <v>2</v>
      </c>
      <c r="F26" s="82">
        <v>11</v>
      </c>
      <c r="G26" s="82">
        <v>39</v>
      </c>
      <c r="H26" s="82">
        <v>43</v>
      </c>
      <c r="I26" s="82">
        <v>5</v>
      </c>
      <c r="S26" s="84"/>
      <c r="T26" s="86"/>
      <c r="U26" s="86"/>
      <c r="V26" s="86"/>
      <c r="W26" s="86"/>
      <c r="X26" s="86"/>
      <c r="Y26" s="86"/>
    </row>
    <row r="27" spans="2:25" ht="12">
      <c r="B27" s="87"/>
      <c r="C27" s="56" t="s">
        <v>1978</v>
      </c>
      <c r="D27" s="123" t="s">
        <v>1991</v>
      </c>
      <c r="E27" s="82">
        <v>2</v>
      </c>
      <c r="F27" s="82">
        <v>10</v>
      </c>
      <c r="G27" s="82">
        <v>23</v>
      </c>
      <c r="H27" s="82">
        <v>57.99999999999999</v>
      </c>
      <c r="I27" s="82">
        <v>7.000000000000001</v>
      </c>
      <c r="S27" s="84"/>
      <c r="T27" s="85"/>
      <c r="U27" s="85"/>
      <c r="V27" s="85"/>
      <c r="W27" s="85"/>
      <c r="X27" s="85"/>
      <c r="Y27" s="86"/>
    </row>
    <row r="28" spans="2:9" ht="12">
      <c r="B28" s="87"/>
      <c r="C28" s="56" t="s">
        <v>1626</v>
      </c>
      <c r="D28" s="123" t="s">
        <v>1665</v>
      </c>
      <c r="E28" s="82">
        <v>1</v>
      </c>
      <c r="F28" s="82">
        <v>9</v>
      </c>
      <c r="G28" s="82">
        <v>22</v>
      </c>
      <c r="H28" s="82">
        <v>65</v>
      </c>
      <c r="I28" s="82">
        <v>3</v>
      </c>
    </row>
    <row r="29" spans="2:19" ht="12">
      <c r="B29" s="87"/>
      <c r="C29" s="56" t="s">
        <v>1625</v>
      </c>
      <c r="D29" s="123" t="s">
        <v>1664</v>
      </c>
      <c r="E29" s="82">
        <v>2</v>
      </c>
      <c r="F29" s="82">
        <v>6</v>
      </c>
      <c r="G29" s="82">
        <v>28.999999999999996</v>
      </c>
      <c r="H29" s="82">
        <v>59</v>
      </c>
      <c r="I29" s="82">
        <v>4</v>
      </c>
      <c r="S29" s="83"/>
    </row>
    <row r="30" spans="2:19" ht="12">
      <c r="B30" s="87"/>
      <c r="C30" s="56" t="s">
        <v>1979</v>
      </c>
      <c r="D30" s="123" t="s">
        <v>1992</v>
      </c>
      <c r="E30" s="82">
        <v>1</v>
      </c>
      <c r="F30" s="82">
        <v>7.000000000000001</v>
      </c>
      <c r="G30" s="82">
        <v>28.999999999999996</v>
      </c>
      <c r="H30" s="82">
        <v>59</v>
      </c>
      <c r="I30" s="82">
        <v>4</v>
      </c>
      <c r="S30" s="84"/>
    </row>
    <row r="31" spans="2:19" ht="12">
      <c r="B31" s="87"/>
      <c r="C31" s="56" t="s">
        <v>1974</v>
      </c>
      <c r="D31" s="123" t="s">
        <v>1993</v>
      </c>
      <c r="E31" s="82">
        <v>1.6561135190519458</v>
      </c>
      <c r="F31" s="82">
        <v>4.312227038103892</v>
      </c>
      <c r="G31" s="82">
        <v>22.62445407620778</v>
      </c>
      <c r="H31" s="82">
        <v>70.40720536663639</v>
      </c>
      <c r="I31" s="82">
        <v>1</v>
      </c>
      <c r="S31" s="84"/>
    </row>
    <row r="32" spans="2:19" ht="12">
      <c r="B32" s="87"/>
      <c r="C32" s="56" t="s">
        <v>1975</v>
      </c>
      <c r="D32" s="123" t="s">
        <v>1994</v>
      </c>
      <c r="E32" s="82">
        <v>1</v>
      </c>
      <c r="F32" s="82">
        <v>4</v>
      </c>
      <c r="G32" s="82">
        <v>31</v>
      </c>
      <c r="H32" s="82">
        <v>57.99999999999999</v>
      </c>
      <c r="I32" s="82">
        <v>6</v>
      </c>
      <c r="S32" s="84"/>
    </row>
    <row r="33" spans="2:19" ht="12">
      <c r="B33" s="87"/>
      <c r="C33" s="56" t="s">
        <v>1976</v>
      </c>
      <c r="D33" s="123" t="s">
        <v>1980</v>
      </c>
      <c r="E33" s="82">
        <v>1</v>
      </c>
      <c r="F33" s="82">
        <v>3</v>
      </c>
      <c r="G33" s="82">
        <v>34</v>
      </c>
      <c r="H33" s="82">
        <v>60</v>
      </c>
      <c r="I33" s="82">
        <v>2</v>
      </c>
      <c r="S33" s="84"/>
    </row>
    <row r="34" spans="2:19" ht="12">
      <c r="B34" s="81"/>
      <c r="E34" s="82"/>
      <c r="F34" s="82"/>
      <c r="G34" s="82"/>
      <c r="H34" s="82"/>
      <c r="I34" s="82"/>
      <c r="S34" s="84"/>
    </row>
    <row r="35" spans="2:19" ht="24" customHeight="1">
      <c r="B35" s="81"/>
      <c r="C35" s="224" t="s">
        <v>2019</v>
      </c>
      <c r="D35" s="224"/>
      <c r="E35" s="224"/>
      <c r="F35" s="224"/>
      <c r="G35" s="224"/>
      <c r="H35" s="224"/>
      <c r="I35" s="224"/>
      <c r="J35" s="224"/>
      <c r="K35" s="224"/>
      <c r="L35" s="224"/>
      <c r="M35" s="224"/>
      <c r="N35" s="224"/>
      <c r="O35" s="224"/>
      <c r="P35" s="224"/>
      <c r="Q35" s="224"/>
      <c r="S35" s="84"/>
    </row>
    <row r="36" spans="2:20" ht="12">
      <c r="B36" s="81"/>
      <c r="C36" s="39" t="s">
        <v>2031</v>
      </c>
      <c r="E36" s="81"/>
      <c r="G36" s="81"/>
      <c r="H36" s="81"/>
      <c r="I36" s="81"/>
      <c r="S36" s="88"/>
      <c r="T36" s="89"/>
    </row>
    <row r="37" spans="1:20" ht="12">
      <c r="A37" s="38"/>
      <c r="B37" s="81"/>
      <c r="E37" s="81"/>
      <c r="F37" s="81"/>
      <c r="G37" s="81"/>
      <c r="H37" s="81"/>
      <c r="I37" s="81"/>
      <c r="S37" s="90"/>
      <c r="T37" s="39"/>
    </row>
    <row r="38" spans="1:20" ht="12">
      <c r="A38" s="123"/>
      <c r="B38" s="81"/>
      <c r="E38" s="81"/>
      <c r="F38" s="81"/>
      <c r="G38" s="81"/>
      <c r="H38" s="81"/>
      <c r="I38" s="81"/>
      <c r="S38" s="90"/>
      <c r="T38" s="41"/>
    </row>
    <row r="39" spans="1:20" ht="12">
      <c r="A39" s="137"/>
      <c r="B39" s="81"/>
      <c r="E39" s="81"/>
      <c r="F39" s="81"/>
      <c r="G39" s="81"/>
      <c r="H39" s="81"/>
      <c r="I39" s="81"/>
      <c r="S39" s="90"/>
      <c r="T39" s="39"/>
    </row>
    <row r="40" spans="2:20" ht="12">
      <c r="B40" s="81"/>
      <c r="E40" s="81"/>
      <c r="F40" s="81"/>
      <c r="G40" s="81"/>
      <c r="H40" s="81"/>
      <c r="I40" s="81"/>
      <c r="S40" s="90"/>
      <c r="T40" s="42"/>
    </row>
    <row r="41" spans="2:20" ht="12">
      <c r="B41" s="81"/>
      <c r="E41" s="81"/>
      <c r="F41" s="81"/>
      <c r="G41" s="81"/>
      <c r="H41" s="81"/>
      <c r="I41" s="81"/>
      <c r="S41" s="90"/>
      <c r="T41" s="39"/>
    </row>
    <row r="42" spans="2:9" ht="12">
      <c r="B42" s="81"/>
      <c r="E42" s="81"/>
      <c r="F42" s="81"/>
      <c r="G42" s="81"/>
      <c r="H42" s="81"/>
      <c r="I42" s="81"/>
    </row>
    <row r="43" spans="2:9" ht="12">
      <c r="B43" s="81"/>
      <c r="E43" s="81"/>
      <c r="F43" s="81"/>
      <c r="G43" s="81"/>
      <c r="H43" s="81"/>
      <c r="I43" s="81"/>
    </row>
    <row r="44" spans="2:9" ht="12">
      <c r="B44" s="81"/>
      <c r="E44" s="81"/>
      <c r="F44" s="81"/>
      <c r="G44" s="81"/>
      <c r="H44" s="81"/>
      <c r="I44" s="81"/>
    </row>
    <row r="45" spans="2:9" ht="12">
      <c r="B45" s="81"/>
      <c r="E45" s="81"/>
      <c r="F45" s="81"/>
      <c r="G45" s="81"/>
      <c r="H45" s="81"/>
      <c r="I45" s="81"/>
    </row>
    <row r="46" spans="2:9" ht="12">
      <c r="B46" s="81"/>
      <c r="E46" s="81"/>
      <c r="F46" s="81"/>
      <c r="G46" s="81"/>
      <c r="H46" s="81"/>
      <c r="I46" s="81"/>
    </row>
    <row r="47" spans="2:9" ht="12">
      <c r="B47" s="81"/>
      <c r="E47" s="81"/>
      <c r="F47" s="81"/>
      <c r="G47" s="81"/>
      <c r="H47" s="81"/>
      <c r="I47" s="81"/>
    </row>
    <row r="48" spans="2:9" ht="12">
      <c r="B48" s="81"/>
      <c r="E48" s="81"/>
      <c r="F48" s="81"/>
      <c r="G48" s="81"/>
      <c r="H48" s="81"/>
      <c r="I48" s="81"/>
    </row>
    <row r="49" spans="2:9" ht="12">
      <c r="B49" s="81"/>
      <c r="E49" s="81"/>
      <c r="F49" s="81"/>
      <c r="G49" s="81"/>
      <c r="H49" s="81"/>
      <c r="I49" s="81"/>
    </row>
    <row r="50" spans="2:9" ht="12">
      <c r="B50" s="81"/>
      <c r="E50" s="81"/>
      <c r="F50" s="81"/>
      <c r="G50" s="81"/>
      <c r="H50" s="81"/>
      <c r="I50" s="81"/>
    </row>
    <row r="51" spans="2:9" ht="12">
      <c r="B51" s="81"/>
      <c r="E51" s="81"/>
      <c r="F51" s="81"/>
      <c r="G51" s="81"/>
      <c r="H51" s="81"/>
      <c r="I51" s="81"/>
    </row>
    <row r="52" spans="2:9" ht="12">
      <c r="B52" s="81"/>
      <c r="E52" s="81"/>
      <c r="F52" s="81"/>
      <c r="G52" s="81"/>
      <c r="H52" s="81"/>
      <c r="I52" s="81"/>
    </row>
    <row r="53" spans="2:9" ht="12">
      <c r="B53" s="81"/>
      <c r="E53" s="81"/>
      <c r="F53" s="81"/>
      <c r="G53" s="81"/>
      <c r="H53" s="81"/>
      <c r="I53" s="81"/>
    </row>
    <row r="54" spans="2:9" ht="12">
      <c r="B54" s="81"/>
      <c r="E54" s="81"/>
      <c r="F54" s="81"/>
      <c r="G54" s="81"/>
      <c r="H54" s="81"/>
      <c r="I54" s="81"/>
    </row>
    <row r="55" spans="2:9" ht="12">
      <c r="B55" s="81"/>
      <c r="E55" s="81"/>
      <c r="F55" s="81"/>
      <c r="G55" s="81"/>
      <c r="H55" s="81"/>
      <c r="I55" s="81"/>
    </row>
    <row r="56" spans="2:9" ht="12">
      <c r="B56" s="81"/>
      <c r="E56" s="81"/>
      <c r="F56" s="81"/>
      <c r="G56" s="81"/>
      <c r="H56" s="81"/>
      <c r="I56" s="81"/>
    </row>
    <row r="57" spans="2:9" ht="12">
      <c r="B57" s="81"/>
      <c r="E57" s="81"/>
      <c r="F57" s="81"/>
      <c r="G57" s="81"/>
      <c r="H57" s="81"/>
      <c r="I57" s="81"/>
    </row>
    <row r="58" spans="2:9" ht="12">
      <c r="B58" s="81"/>
      <c r="E58" s="81"/>
      <c r="F58" s="81"/>
      <c r="G58" s="81"/>
      <c r="H58" s="81"/>
      <c r="I58" s="81"/>
    </row>
    <row r="59" spans="2:9" ht="12">
      <c r="B59" s="81"/>
      <c r="E59" s="81"/>
      <c r="F59" s="81"/>
      <c r="G59" s="81"/>
      <c r="H59" s="81"/>
      <c r="I59" s="81"/>
    </row>
    <row r="60" spans="2:9" ht="12">
      <c r="B60" s="81"/>
      <c r="E60" s="81"/>
      <c r="F60" s="81"/>
      <c r="G60" s="81"/>
      <c r="H60" s="81"/>
      <c r="I60" s="81"/>
    </row>
    <row r="61" spans="2:9" ht="12">
      <c r="B61" s="81"/>
      <c r="E61" s="81"/>
      <c r="F61" s="81"/>
      <c r="G61" s="81"/>
      <c r="H61" s="81"/>
      <c r="I61" s="81"/>
    </row>
    <row r="62" spans="2:9" ht="12">
      <c r="B62" s="81"/>
      <c r="E62" s="81"/>
      <c r="F62" s="81"/>
      <c r="G62" s="81"/>
      <c r="H62" s="81"/>
      <c r="I62" s="81"/>
    </row>
    <row r="63" spans="2:9" ht="12">
      <c r="B63" s="81"/>
      <c r="E63" s="81"/>
      <c r="F63" s="81"/>
      <c r="G63" s="81"/>
      <c r="H63" s="81"/>
      <c r="I63" s="81"/>
    </row>
    <row r="64" spans="2:9" ht="12">
      <c r="B64" s="81"/>
      <c r="E64" s="81"/>
      <c r="F64" s="81"/>
      <c r="G64" s="81"/>
      <c r="H64" s="81"/>
      <c r="I64" s="81"/>
    </row>
    <row r="65" spans="2:9" ht="12">
      <c r="B65" s="81"/>
      <c r="D65" s="19"/>
      <c r="E65" s="81"/>
      <c r="F65" s="81"/>
      <c r="G65" s="81"/>
      <c r="H65" s="81"/>
      <c r="I65" s="81"/>
    </row>
    <row r="66" spans="2:9" ht="12">
      <c r="B66" s="81"/>
      <c r="E66" s="81"/>
      <c r="F66" s="81"/>
      <c r="G66" s="81"/>
      <c r="H66" s="81"/>
      <c r="I66" s="81"/>
    </row>
    <row r="67" spans="2:9" ht="12">
      <c r="B67" s="81"/>
      <c r="E67" s="81"/>
      <c r="F67" s="81"/>
      <c r="G67" s="81"/>
      <c r="H67" s="81"/>
      <c r="I67" s="81"/>
    </row>
    <row r="68" spans="2:9" ht="12">
      <c r="B68" s="81"/>
      <c r="E68" s="81"/>
      <c r="F68" s="81"/>
      <c r="G68" s="81"/>
      <c r="H68" s="81"/>
      <c r="I68" s="81"/>
    </row>
    <row r="69" spans="2:9" ht="12">
      <c r="B69" s="81"/>
      <c r="E69" s="81"/>
      <c r="F69" s="81"/>
      <c r="G69" s="81"/>
      <c r="H69" s="81"/>
      <c r="I69" s="81"/>
    </row>
    <row r="70" spans="2:9" ht="12">
      <c r="B70" s="81"/>
      <c r="E70" s="81"/>
      <c r="F70" s="81"/>
      <c r="G70" s="81"/>
      <c r="H70" s="81"/>
      <c r="I70" s="81"/>
    </row>
    <row r="71" spans="2:9" ht="12">
      <c r="B71" s="81"/>
      <c r="E71" s="81"/>
      <c r="F71" s="81"/>
      <c r="G71" s="81"/>
      <c r="H71" s="81"/>
      <c r="I71" s="81"/>
    </row>
    <row r="72" spans="2:9" ht="12">
      <c r="B72" s="81"/>
      <c r="E72" s="81"/>
      <c r="F72" s="81"/>
      <c r="G72" s="81"/>
      <c r="H72" s="81"/>
      <c r="I72" s="81"/>
    </row>
    <row r="73" spans="2:9" ht="12">
      <c r="B73" s="81"/>
      <c r="E73" s="81"/>
      <c r="F73" s="81"/>
      <c r="G73" s="81"/>
      <c r="H73" s="81"/>
      <c r="I73" s="81"/>
    </row>
    <row r="74" spans="2:9" ht="12">
      <c r="B74" s="81"/>
      <c r="E74" s="81"/>
      <c r="F74" s="81"/>
      <c r="G74" s="81"/>
      <c r="H74" s="81"/>
      <c r="I74" s="81"/>
    </row>
    <row r="75" spans="2:9" ht="12">
      <c r="B75" s="81"/>
      <c r="E75" s="81"/>
      <c r="F75" s="81"/>
      <c r="G75" s="81"/>
      <c r="H75" s="81"/>
      <c r="I75" s="81"/>
    </row>
    <row r="76" spans="2:9" ht="12">
      <c r="B76" s="81"/>
      <c r="E76" s="81"/>
      <c r="F76" s="81"/>
      <c r="G76" s="81"/>
      <c r="H76" s="81"/>
      <c r="I76" s="81"/>
    </row>
    <row r="77" spans="2:9" ht="12">
      <c r="B77" s="81"/>
      <c r="E77" s="81"/>
      <c r="F77" s="81"/>
      <c r="G77" s="81"/>
      <c r="H77" s="81"/>
      <c r="I77" s="81"/>
    </row>
    <row r="78" spans="2:9" ht="12">
      <c r="B78" s="81"/>
      <c r="E78" s="81"/>
      <c r="F78" s="81"/>
      <c r="G78" s="81"/>
      <c r="H78" s="81"/>
      <c r="I78" s="81"/>
    </row>
    <row r="79" spans="2:9" ht="12">
      <c r="B79" s="81"/>
      <c r="E79" s="81"/>
      <c r="F79" s="81"/>
      <c r="G79" s="81"/>
      <c r="H79" s="81"/>
      <c r="I79" s="81"/>
    </row>
    <row r="80" spans="2:9" ht="12">
      <c r="B80" s="81"/>
      <c r="E80" s="81"/>
      <c r="F80" s="81"/>
      <c r="G80" s="81"/>
      <c r="H80" s="81"/>
      <c r="I80" s="81"/>
    </row>
    <row r="81" spans="2:9" ht="12">
      <c r="B81" s="81"/>
      <c r="E81" s="81"/>
      <c r="F81" s="81"/>
      <c r="G81" s="81"/>
      <c r="H81" s="81"/>
      <c r="I81" s="81"/>
    </row>
    <row r="82" spans="2:9" ht="12">
      <c r="B82" s="81"/>
      <c r="E82" s="81"/>
      <c r="F82" s="81"/>
      <c r="G82" s="81"/>
      <c r="H82" s="81"/>
      <c r="I82" s="81"/>
    </row>
    <row r="83" spans="2:9" ht="12">
      <c r="B83" s="81"/>
      <c r="E83" s="81"/>
      <c r="F83" s="81"/>
      <c r="G83" s="81"/>
      <c r="H83" s="81"/>
      <c r="I83" s="81"/>
    </row>
    <row r="84" spans="2:9" ht="12">
      <c r="B84" s="81"/>
      <c r="E84" s="81"/>
      <c r="F84" s="81"/>
      <c r="G84" s="81"/>
      <c r="H84" s="81"/>
      <c r="I84" s="81"/>
    </row>
    <row r="85" spans="2:9" ht="12">
      <c r="B85" s="81"/>
      <c r="E85" s="81"/>
      <c r="F85" s="81"/>
      <c r="G85" s="81"/>
      <c r="H85" s="81"/>
      <c r="I85" s="81"/>
    </row>
    <row r="86" spans="2:9" ht="12">
      <c r="B86" s="81"/>
      <c r="E86" s="81"/>
      <c r="F86" s="81"/>
      <c r="G86" s="81"/>
      <c r="H86" s="81"/>
      <c r="I86" s="81"/>
    </row>
    <row r="87" spans="2:9" ht="12">
      <c r="B87" s="81"/>
      <c r="E87" s="81"/>
      <c r="F87" s="81"/>
      <c r="G87" s="81"/>
      <c r="H87" s="81"/>
      <c r="I87" s="81"/>
    </row>
    <row r="88" ht="12">
      <c r="I88" s="81"/>
    </row>
    <row r="89" spans="2:9" ht="12">
      <c r="B89" s="91"/>
      <c r="D89" s="92"/>
      <c r="E89" s="92"/>
      <c r="F89" s="92"/>
      <c r="G89" s="92"/>
      <c r="H89" s="92"/>
      <c r="I89" s="81"/>
    </row>
    <row r="91" ht="12">
      <c r="I91" s="93"/>
    </row>
  </sheetData>
  <mergeCells count="1">
    <mergeCell ref="C35:Q35"/>
  </mergeCells>
  <printOptions/>
  <pageMargins left="0.75" right="0.75" top="1" bottom="1"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V976"/>
  <sheetViews>
    <sheetView showGridLines="0" workbookViewId="0" topLeftCell="A1"/>
  </sheetViews>
  <sheetFormatPr defaultColWidth="8.8515625" defaultRowHeight="11.25" customHeight="1"/>
  <cols>
    <col min="1" max="2" width="2.7109375" style="19" customWidth="1"/>
    <col min="3" max="3" width="20.7109375" style="18" customWidth="1"/>
    <col min="4" max="9" width="15.7109375" style="18" customWidth="1"/>
    <col min="10" max="10" width="15.00390625" style="19" customWidth="1"/>
    <col min="11" max="11" width="35.8515625" style="19" bestFit="1" customWidth="1"/>
    <col min="12" max="12" width="17.00390625" style="23" customWidth="1"/>
    <col min="13" max="13" width="8.8515625" style="23" customWidth="1"/>
    <col min="14" max="16384" width="8.8515625" style="19" customWidth="1"/>
  </cols>
  <sheetData>
    <row r="1" spans="3:20" ht="11.25" customHeight="1">
      <c r="C1" s="16"/>
      <c r="D1" s="24"/>
      <c r="J1" s="13" t="s">
        <v>1629</v>
      </c>
      <c r="K1" s="14" t="s">
        <v>1628</v>
      </c>
      <c r="L1" s="15" t="s">
        <v>1643</v>
      </c>
      <c r="M1" s="15" t="s">
        <v>283</v>
      </c>
      <c r="N1" s="15" t="s">
        <v>1770</v>
      </c>
      <c r="O1" s="15" t="s">
        <v>1429</v>
      </c>
      <c r="P1" s="15"/>
      <c r="Q1" s="15"/>
      <c r="R1" s="15"/>
      <c r="S1" s="15"/>
      <c r="T1" s="14"/>
    </row>
    <row r="2" spans="4:22" ht="11.25" customHeight="1">
      <c r="D2" s="24"/>
      <c r="J2" s="20" t="s">
        <v>31</v>
      </c>
      <c r="K2" s="21" t="s">
        <v>1747</v>
      </c>
      <c r="L2" s="160">
        <v>1159448</v>
      </c>
      <c r="M2" s="140" t="s">
        <v>1926</v>
      </c>
      <c r="N2" s="22">
        <f>IF(L2&lt;3000000,5)</f>
        <v>5</v>
      </c>
      <c r="O2" s="22"/>
      <c r="P2" s="22"/>
      <c r="Q2" s="22"/>
      <c r="R2" s="22"/>
      <c r="S2" s="22"/>
      <c r="T2" s="22"/>
      <c r="U2" s="25"/>
      <c r="V2" s="26"/>
    </row>
    <row r="3" spans="3:22" ht="11.25" customHeight="1">
      <c r="C3" s="129" t="s">
        <v>1786</v>
      </c>
      <c r="D3" s="30"/>
      <c r="E3" s="19"/>
      <c r="J3" s="20" t="s">
        <v>32</v>
      </c>
      <c r="K3" s="21" t="s">
        <v>1430</v>
      </c>
      <c r="L3" s="160">
        <v>507368</v>
      </c>
      <c r="M3" s="140" t="s">
        <v>1926</v>
      </c>
      <c r="N3" s="22">
        <f>IF(L3&lt;1000000,4)</f>
        <v>4</v>
      </c>
      <c r="O3" s="22"/>
      <c r="P3" s="22"/>
      <c r="Q3" s="22"/>
      <c r="R3" s="22"/>
      <c r="S3" s="22"/>
      <c r="T3" s="22"/>
      <c r="U3" s="25"/>
      <c r="V3" s="26"/>
    </row>
    <row r="4" spans="3:22" ht="11.25" customHeight="1">
      <c r="C4" s="129" t="s">
        <v>1784</v>
      </c>
      <c r="E4" s="19"/>
      <c r="J4" s="20" t="s">
        <v>33</v>
      </c>
      <c r="K4" s="21" t="s">
        <v>1431</v>
      </c>
      <c r="L4" s="160">
        <v>249205</v>
      </c>
      <c r="M4" s="140" t="s">
        <v>1926</v>
      </c>
      <c r="N4" s="22">
        <f aca="true" t="shared" si="0" ref="N4:N8">IF(L4&lt;250000,2)</f>
        <v>2</v>
      </c>
      <c r="O4" s="22"/>
      <c r="P4" s="22"/>
      <c r="Q4" s="22"/>
      <c r="R4" s="22"/>
      <c r="S4" s="22"/>
      <c r="T4" s="22"/>
      <c r="U4" s="25"/>
      <c r="V4" s="26"/>
    </row>
    <row r="5" spans="3:22" ht="11.25" customHeight="1">
      <c r="C5" s="31"/>
      <c r="E5" s="19"/>
      <c r="J5" s="20" t="s">
        <v>34</v>
      </c>
      <c r="K5" s="21" t="s">
        <v>1432</v>
      </c>
      <c r="L5" s="160">
        <v>204762</v>
      </c>
      <c r="M5" s="140" t="s">
        <v>1926</v>
      </c>
      <c r="N5" s="22">
        <f t="shared" si="0"/>
        <v>2</v>
      </c>
      <c r="O5" s="22"/>
      <c r="P5" s="22"/>
      <c r="Q5" s="22"/>
      <c r="R5" s="22"/>
      <c r="S5" s="22"/>
      <c r="T5" s="22"/>
      <c r="U5" s="25"/>
      <c r="V5" s="26"/>
    </row>
    <row r="6" spans="3:22" ht="17.25">
      <c r="C6" s="155" t="s">
        <v>2026</v>
      </c>
      <c r="D6" s="19"/>
      <c r="J6" s="20" t="s">
        <v>35</v>
      </c>
      <c r="K6" s="21" t="s">
        <v>1433</v>
      </c>
      <c r="L6" s="160">
        <v>379978</v>
      </c>
      <c r="M6" s="140" t="s">
        <v>1926</v>
      </c>
      <c r="N6" s="22">
        <f>IF(L6&lt;500000,3)</f>
        <v>3</v>
      </c>
      <c r="O6" s="22"/>
      <c r="P6" s="22"/>
      <c r="Q6" s="22"/>
      <c r="R6" s="22"/>
      <c r="S6" s="22"/>
      <c r="T6" s="22"/>
      <c r="U6" s="25"/>
      <c r="V6" s="26"/>
    </row>
    <row r="7" spans="3:22" ht="11.25" customHeight="1">
      <c r="C7" s="18" t="s">
        <v>1436</v>
      </c>
      <c r="D7" s="19"/>
      <c r="F7" s="27"/>
      <c r="J7" s="20" t="s">
        <v>36</v>
      </c>
      <c r="K7" s="21" t="s">
        <v>1434</v>
      </c>
      <c r="L7" s="160">
        <v>117617</v>
      </c>
      <c r="M7" s="140" t="s">
        <v>1926</v>
      </c>
      <c r="N7" s="22">
        <f t="shared" si="0"/>
        <v>2</v>
      </c>
      <c r="O7" s="22"/>
      <c r="P7" s="22"/>
      <c r="Q7" s="22"/>
      <c r="R7" s="22"/>
      <c r="S7" s="22"/>
      <c r="T7" s="22"/>
      <c r="U7" s="25"/>
      <c r="V7" s="26"/>
    </row>
    <row r="8" spans="6:22" ht="11.25" customHeight="1">
      <c r="F8" s="28"/>
      <c r="J8" s="20" t="s">
        <v>37</v>
      </c>
      <c r="K8" s="21" t="s">
        <v>1435</v>
      </c>
      <c r="L8" s="160">
        <v>110753</v>
      </c>
      <c r="M8" s="140" t="s">
        <v>1926</v>
      </c>
      <c r="N8" s="22">
        <f t="shared" si="0"/>
        <v>2</v>
      </c>
      <c r="O8" s="22"/>
      <c r="P8" s="22"/>
      <c r="Q8" s="22"/>
      <c r="R8" s="22"/>
      <c r="S8" s="22"/>
      <c r="T8" s="22"/>
      <c r="U8" s="25"/>
      <c r="V8" s="26"/>
    </row>
    <row r="9" spans="3:22" ht="11.25" customHeight="1">
      <c r="C9" s="30"/>
      <c r="F9" s="28"/>
      <c r="J9" s="20" t="s">
        <v>38</v>
      </c>
      <c r="K9" s="21" t="s">
        <v>39</v>
      </c>
      <c r="L9" s="160">
        <v>98056</v>
      </c>
      <c r="M9" s="140" t="s">
        <v>1926</v>
      </c>
      <c r="N9" s="22">
        <f aca="true" t="shared" si="1" ref="N9:N30">IF(L9&lt;100000,1)</f>
        <v>1</v>
      </c>
      <c r="O9" s="22"/>
      <c r="P9" s="22"/>
      <c r="Q9" s="22"/>
      <c r="R9" s="22"/>
      <c r="S9" s="22"/>
      <c r="T9" s="22"/>
      <c r="U9" s="25"/>
      <c r="V9" s="26"/>
    </row>
    <row r="10" spans="6:22" ht="11.25" customHeight="1">
      <c r="F10" s="27"/>
      <c r="J10" s="20" t="s">
        <v>40</v>
      </c>
      <c r="K10" s="21" t="s">
        <v>41</v>
      </c>
      <c r="L10" s="160">
        <v>93398</v>
      </c>
      <c r="M10" s="140" t="s">
        <v>1926</v>
      </c>
      <c r="N10" s="22">
        <f t="shared" si="1"/>
        <v>1</v>
      </c>
      <c r="O10" s="22"/>
      <c r="P10" s="22"/>
      <c r="Q10" s="22"/>
      <c r="R10" s="22"/>
      <c r="S10" s="22"/>
      <c r="T10" s="22"/>
      <c r="U10" s="25"/>
      <c r="V10" s="26"/>
    </row>
    <row r="11" spans="4:22" ht="12.75">
      <c r="D11" s="19"/>
      <c r="F11" s="19"/>
      <c r="J11" s="20" t="s">
        <v>42</v>
      </c>
      <c r="K11" s="21" t="s">
        <v>43</v>
      </c>
      <c r="L11" s="160">
        <v>75667</v>
      </c>
      <c r="M11" s="140" t="s">
        <v>1926</v>
      </c>
      <c r="N11" s="22">
        <f t="shared" si="1"/>
        <v>1</v>
      </c>
      <c r="O11" s="22"/>
      <c r="P11" s="22"/>
      <c r="Q11" s="22"/>
      <c r="R11" s="22"/>
      <c r="S11" s="22"/>
      <c r="T11" s="22"/>
      <c r="U11" s="25"/>
      <c r="V11" s="26"/>
    </row>
    <row r="12" spans="3:22" ht="11.25" customHeight="1">
      <c r="C12" s="19"/>
      <c r="D12" s="19"/>
      <c r="F12" s="19"/>
      <c r="J12" s="20" t="s">
        <v>44</v>
      </c>
      <c r="K12" s="21" t="s">
        <v>45</v>
      </c>
      <c r="L12" s="160">
        <v>70655</v>
      </c>
      <c r="M12" s="140" t="s">
        <v>1926</v>
      </c>
      <c r="N12" s="22">
        <f t="shared" si="1"/>
        <v>1</v>
      </c>
      <c r="O12" s="22"/>
      <c r="P12" s="22"/>
      <c r="Q12" s="22"/>
      <c r="R12" s="22"/>
      <c r="S12" s="22"/>
      <c r="T12" s="22"/>
      <c r="U12" s="25"/>
      <c r="V12" s="26"/>
    </row>
    <row r="13" spans="3:21" ht="11.25" customHeight="1">
      <c r="C13" s="19"/>
      <c r="D13" s="19"/>
      <c r="F13" s="19"/>
      <c r="J13" s="20" t="s">
        <v>46</v>
      </c>
      <c r="K13" s="21" t="s">
        <v>1680</v>
      </c>
      <c r="L13" s="160">
        <v>1208097</v>
      </c>
      <c r="M13" s="140" t="s">
        <v>1927</v>
      </c>
      <c r="N13" s="22">
        <f>IF(L13&lt;3000000,5)</f>
        <v>5</v>
      </c>
      <c r="O13" s="22"/>
      <c r="P13" s="22"/>
      <c r="Q13" s="22"/>
      <c r="R13" s="22"/>
      <c r="S13" s="22"/>
      <c r="T13" s="22"/>
      <c r="U13" s="25"/>
    </row>
    <row r="14" spans="3:21" ht="11.25" customHeight="1">
      <c r="C14" s="19"/>
      <c r="D14" s="19"/>
      <c r="F14" s="19"/>
      <c r="J14" s="20" t="s">
        <v>47</v>
      </c>
      <c r="K14" s="21" t="s">
        <v>1681</v>
      </c>
      <c r="L14" s="160">
        <v>338184</v>
      </c>
      <c r="M14" s="140" t="s">
        <v>1927</v>
      </c>
      <c r="N14" s="22">
        <f>IF(L14&lt;500000,3)</f>
        <v>3</v>
      </c>
      <c r="O14" s="22"/>
      <c r="P14" s="22"/>
      <c r="Q14" s="22"/>
      <c r="R14" s="22"/>
      <c r="S14" s="22"/>
      <c r="T14" s="22"/>
      <c r="U14" s="25"/>
    </row>
    <row r="15" spans="3:21" ht="11.25" customHeight="1">
      <c r="C15" s="19"/>
      <c r="D15" s="19"/>
      <c r="F15" s="19"/>
      <c r="J15" s="20" t="s">
        <v>48</v>
      </c>
      <c r="K15" s="21" t="s">
        <v>1677</v>
      </c>
      <c r="L15" s="160">
        <v>334781</v>
      </c>
      <c r="M15" s="140" t="s">
        <v>1927</v>
      </c>
      <c r="N15" s="22">
        <f>IF(L15&lt;500000,3)</f>
        <v>3</v>
      </c>
      <c r="O15" s="22"/>
      <c r="P15" s="22"/>
      <c r="Q15" s="22"/>
      <c r="R15" s="22"/>
      <c r="S15" s="22"/>
      <c r="T15" s="22"/>
      <c r="U15" s="25"/>
    </row>
    <row r="16" spans="3:21" ht="11.25" customHeight="1">
      <c r="C16" s="19"/>
      <c r="D16" s="19"/>
      <c r="F16" s="19"/>
      <c r="G16" s="19"/>
      <c r="H16" s="19"/>
      <c r="I16" s="19"/>
      <c r="J16" s="20" t="s">
        <v>49</v>
      </c>
      <c r="K16" s="21" t="s">
        <v>1678</v>
      </c>
      <c r="L16" s="160">
        <v>199484</v>
      </c>
      <c r="M16" s="140" t="s">
        <v>1927</v>
      </c>
      <c r="N16" s="22">
        <f aca="true" t="shared" si="2" ref="N16:N18">IF(L16&lt;250000,2)</f>
        <v>2</v>
      </c>
      <c r="O16" s="22"/>
      <c r="P16" s="22"/>
      <c r="Q16" s="22"/>
      <c r="R16" s="22"/>
      <c r="S16" s="22"/>
      <c r="T16" s="22"/>
      <c r="U16" s="25"/>
    </row>
    <row r="17" spans="3:21" ht="11.25" customHeight="1">
      <c r="C17" s="161"/>
      <c r="D17" s="19"/>
      <c r="G17" s="19"/>
      <c r="H17" s="19"/>
      <c r="I17" s="19"/>
      <c r="J17" s="20" t="s">
        <v>50</v>
      </c>
      <c r="K17" s="21" t="s">
        <v>1675</v>
      </c>
      <c r="L17" s="160">
        <v>105673</v>
      </c>
      <c r="M17" s="140" t="s">
        <v>1927</v>
      </c>
      <c r="N17" s="22">
        <f t="shared" si="2"/>
        <v>2</v>
      </c>
      <c r="O17" s="22"/>
      <c r="P17" s="22"/>
      <c r="Q17" s="22"/>
      <c r="R17" s="22"/>
      <c r="S17" s="22"/>
      <c r="T17" s="22"/>
      <c r="U17" s="25"/>
    </row>
    <row r="18" spans="3:21" ht="11.25" customHeight="1">
      <c r="C18" s="32" t="s">
        <v>1928</v>
      </c>
      <c r="D18" s="204">
        <v>1</v>
      </c>
      <c r="G18" s="19"/>
      <c r="H18" s="19"/>
      <c r="I18" s="19"/>
      <c r="J18" s="20" t="s">
        <v>51</v>
      </c>
      <c r="K18" s="21" t="s">
        <v>1676</v>
      </c>
      <c r="L18" s="160">
        <v>149134</v>
      </c>
      <c r="M18" s="140" t="s">
        <v>1927</v>
      </c>
      <c r="N18" s="22">
        <f t="shared" si="2"/>
        <v>2</v>
      </c>
      <c r="O18" s="22"/>
      <c r="P18" s="22"/>
      <c r="Q18" s="22"/>
      <c r="R18" s="22"/>
      <c r="S18" s="22"/>
      <c r="U18" s="25"/>
    </row>
    <row r="19" spans="3:21" ht="11.25" customHeight="1">
      <c r="C19" s="32" t="s">
        <v>1929</v>
      </c>
      <c r="D19" s="204">
        <v>2</v>
      </c>
      <c r="G19" s="19"/>
      <c r="H19" s="19"/>
      <c r="I19" s="19"/>
      <c r="J19" s="20" t="s">
        <v>52</v>
      </c>
      <c r="K19" s="21" t="s">
        <v>1674</v>
      </c>
      <c r="L19" s="160">
        <v>47382</v>
      </c>
      <c r="M19" s="140" t="s">
        <v>1927</v>
      </c>
      <c r="N19" s="22">
        <f t="shared" si="1"/>
        <v>1</v>
      </c>
      <c r="O19" s="22"/>
      <c r="P19" s="22"/>
      <c r="Q19" s="22"/>
      <c r="R19" s="22"/>
      <c r="S19" s="22"/>
      <c r="T19" s="22"/>
      <c r="U19" s="25"/>
    </row>
    <row r="20" spans="3:20" ht="11.25" customHeight="1">
      <c r="C20" s="32" t="s">
        <v>1767</v>
      </c>
      <c r="D20" s="204">
        <v>3</v>
      </c>
      <c r="G20" s="19"/>
      <c r="H20" s="19"/>
      <c r="I20" s="19"/>
      <c r="J20" s="20" t="s">
        <v>53</v>
      </c>
      <c r="K20" s="21" t="s">
        <v>1679</v>
      </c>
      <c r="L20" s="160">
        <v>137416</v>
      </c>
      <c r="M20" s="140" t="s">
        <v>1927</v>
      </c>
      <c r="N20" s="22">
        <f>IF(L20&lt;250000,2)</f>
        <v>2</v>
      </c>
      <c r="O20" s="22"/>
      <c r="P20" s="22"/>
      <c r="Q20" s="22"/>
      <c r="R20" s="22"/>
      <c r="S20" s="22"/>
      <c r="T20" s="22"/>
    </row>
    <row r="21" spans="3:20" ht="11.25" customHeight="1">
      <c r="C21" s="32" t="s">
        <v>1769</v>
      </c>
      <c r="D21" s="204">
        <v>4</v>
      </c>
      <c r="G21" s="19"/>
      <c r="H21" s="19"/>
      <c r="I21" s="19"/>
      <c r="J21" s="20" t="s">
        <v>54</v>
      </c>
      <c r="K21" s="21" t="s">
        <v>55</v>
      </c>
      <c r="L21" s="160">
        <v>91042</v>
      </c>
      <c r="M21" s="140" t="s">
        <v>1927</v>
      </c>
      <c r="N21" s="22">
        <f t="shared" si="1"/>
        <v>1</v>
      </c>
      <c r="O21" s="22"/>
      <c r="P21" s="22"/>
      <c r="Q21" s="22"/>
      <c r="R21" s="22"/>
      <c r="S21" s="22"/>
      <c r="T21" s="22"/>
    </row>
    <row r="22" spans="3:20" ht="11.25" customHeight="1">
      <c r="C22" s="32" t="s">
        <v>1768</v>
      </c>
      <c r="D22" s="218">
        <v>5</v>
      </c>
      <c r="G22" s="141"/>
      <c r="H22" s="44"/>
      <c r="I22" s="142"/>
      <c r="J22" s="20" t="s">
        <v>56</v>
      </c>
      <c r="K22" s="21" t="s">
        <v>57</v>
      </c>
      <c r="L22" s="160">
        <v>90375</v>
      </c>
      <c r="M22" s="140" t="s">
        <v>1927</v>
      </c>
      <c r="N22" s="22">
        <f t="shared" si="1"/>
        <v>1</v>
      </c>
      <c r="O22" s="22"/>
      <c r="P22" s="22"/>
      <c r="Q22" s="22"/>
      <c r="R22" s="22"/>
      <c r="S22" s="22"/>
      <c r="T22" s="22"/>
    </row>
    <row r="23" spans="3:20" ht="11.25" customHeight="1">
      <c r="C23" s="18" t="s">
        <v>1439</v>
      </c>
      <c r="D23" s="204">
        <v>6</v>
      </c>
      <c r="G23" s="215"/>
      <c r="H23" s="44"/>
      <c r="I23" s="216"/>
      <c r="J23" s="20" t="s">
        <v>58</v>
      </c>
      <c r="K23" s="21" t="s">
        <v>59</v>
      </c>
      <c r="L23" s="160">
        <v>80511</v>
      </c>
      <c r="M23" s="140" t="s">
        <v>1927</v>
      </c>
      <c r="N23" s="22">
        <f t="shared" si="1"/>
        <v>1</v>
      </c>
      <c r="O23" s="22"/>
      <c r="P23" s="22"/>
      <c r="Q23" s="22"/>
      <c r="R23" s="22"/>
      <c r="S23" s="22"/>
      <c r="T23" s="22"/>
    </row>
    <row r="24" spans="3:20" ht="11.25" customHeight="1">
      <c r="C24" s="24" t="s">
        <v>30</v>
      </c>
      <c r="D24" s="219" t="s">
        <v>1639</v>
      </c>
      <c r="G24" s="215"/>
      <c r="H24" s="44"/>
      <c r="I24" s="216"/>
      <c r="J24" s="20" t="s">
        <v>1683</v>
      </c>
      <c r="K24" s="19" t="s">
        <v>1684</v>
      </c>
      <c r="L24" s="160">
        <v>79169</v>
      </c>
      <c r="M24" s="140" t="s">
        <v>1927</v>
      </c>
      <c r="N24" s="22">
        <f t="shared" si="1"/>
        <v>1</v>
      </c>
      <c r="O24" s="22"/>
      <c r="P24" s="22"/>
      <c r="Q24" s="22"/>
      <c r="R24" s="22"/>
      <c r="S24" s="22"/>
      <c r="T24" s="22"/>
    </row>
    <row r="25" spans="3:20" ht="11.25" customHeight="1">
      <c r="C25" s="24"/>
      <c r="G25" s="215"/>
      <c r="H25" s="44"/>
      <c r="I25" s="143"/>
      <c r="J25" s="20" t="s">
        <v>60</v>
      </c>
      <c r="K25" s="21" t="s">
        <v>61</v>
      </c>
      <c r="L25" s="160">
        <v>73268</v>
      </c>
      <c r="M25" s="140" t="s">
        <v>1927</v>
      </c>
      <c r="N25" s="22">
        <f t="shared" si="1"/>
        <v>1</v>
      </c>
      <c r="O25" s="22"/>
      <c r="P25" s="22"/>
      <c r="Q25" s="22"/>
      <c r="R25" s="22"/>
      <c r="S25" s="22"/>
      <c r="T25" s="22"/>
    </row>
    <row r="26" spans="3:20" ht="11.25" customHeight="1">
      <c r="C26" s="156" t="s">
        <v>1940</v>
      </c>
      <c r="G26" s="215"/>
      <c r="H26" s="44"/>
      <c r="I26" s="143"/>
      <c r="J26" s="20" t="s">
        <v>62</v>
      </c>
      <c r="K26" s="21" t="s">
        <v>63</v>
      </c>
      <c r="L26" s="160">
        <v>75641</v>
      </c>
      <c r="M26" s="140" t="s">
        <v>1927</v>
      </c>
      <c r="N26" s="22">
        <f t="shared" si="1"/>
        <v>1</v>
      </c>
      <c r="O26" s="22"/>
      <c r="P26" s="22"/>
      <c r="Q26" s="22"/>
      <c r="R26" s="22"/>
      <c r="S26" s="22"/>
      <c r="T26" s="22"/>
    </row>
    <row r="27" spans="3:20" ht="11.25" customHeight="1">
      <c r="C27" s="122" t="s">
        <v>1771</v>
      </c>
      <c r="G27" s="215"/>
      <c r="H27" s="44"/>
      <c r="I27" s="143"/>
      <c r="J27" s="20" t="s">
        <v>64</v>
      </c>
      <c r="K27" s="21" t="s">
        <v>65</v>
      </c>
      <c r="L27" s="160">
        <v>71437</v>
      </c>
      <c r="M27" s="140" t="s">
        <v>1927</v>
      </c>
      <c r="N27" s="22">
        <f t="shared" si="1"/>
        <v>1</v>
      </c>
      <c r="O27" s="22"/>
      <c r="P27" s="22"/>
      <c r="Q27" s="22"/>
      <c r="R27" s="22"/>
      <c r="S27" s="22"/>
      <c r="T27" s="22"/>
    </row>
    <row r="28" spans="3:20" ht="11.25" customHeight="1">
      <c r="C28" s="158"/>
      <c r="G28" s="215"/>
      <c r="H28" s="217"/>
      <c r="I28" s="143"/>
      <c r="J28" s="20" t="s">
        <v>66</v>
      </c>
      <c r="K28" s="21" t="s">
        <v>67</v>
      </c>
      <c r="L28" s="160">
        <v>70656</v>
      </c>
      <c r="M28" s="140" t="s">
        <v>1927</v>
      </c>
      <c r="N28" s="22">
        <f t="shared" si="1"/>
        <v>1</v>
      </c>
      <c r="O28" s="22"/>
      <c r="P28" s="22"/>
      <c r="Q28" s="22"/>
      <c r="R28" s="22"/>
      <c r="S28" s="22"/>
      <c r="T28" s="22"/>
    </row>
    <row r="29" spans="3:20" ht="11.25" customHeight="1">
      <c r="C29" s="157"/>
      <c r="G29" s="215"/>
      <c r="H29" s="44"/>
      <c r="I29" s="36"/>
      <c r="J29" s="20" t="s">
        <v>68</v>
      </c>
      <c r="K29" s="21" t="s">
        <v>69</v>
      </c>
      <c r="L29" s="160">
        <v>68735</v>
      </c>
      <c r="M29" s="140" t="s">
        <v>1927</v>
      </c>
      <c r="N29" s="22">
        <f t="shared" si="1"/>
        <v>1</v>
      </c>
      <c r="O29" s="22"/>
      <c r="P29" s="22"/>
      <c r="Q29" s="22"/>
      <c r="R29" s="22"/>
      <c r="S29" s="22"/>
      <c r="T29" s="22"/>
    </row>
    <row r="30" spans="9:22" ht="11.25" customHeight="1">
      <c r="I30" s="19"/>
      <c r="J30" s="20" t="s">
        <v>70</v>
      </c>
      <c r="K30" s="21" t="s">
        <v>71</v>
      </c>
      <c r="L30" s="160">
        <v>59700</v>
      </c>
      <c r="M30" s="140" t="s">
        <v>1927</v>
      </c>
      <c r="N30" s="22">
        <f t="shared" si="1"/>
        <v>1</v>
      </c>
      <c r="O30" s="22"/>
      <c r="P30" s="22"/>
      <c r="Q30" s="22"/>
      <c r="R30" s="22"/>
      <c r="S30" s="22"/>
      <c r="T30" s="22"/>
      <c r="U30" s="25"/>
      <c r="V30" s="26"/>
    </row>
    <row r="31" spans="3:22" ht="11.25" customHeight="1">
      <c r="C31" s="37"/>
      <c r="I31" s="19"/>
      <c r="J31" s="20" t="s">
        <v>72</v>
      </c>
      <c r="K31" s="21" t="s">
        <v>1638</v>
      </c>
      <c r="L31" s="162">
        <v>1246780</v>
      </c>
      <c r="M31" s="140" t="s">
        <v>1926</v>
      </c>
      <c r="N31" s="22">
        <f>IF(L31&lt;3000000,5)</f>
        <v>5</v>
      </c>
      <c r="O31" s="153"/>
      <c r="P31" s="153"/>
      <c r="Q31" s="153"/>
      <c r="R31" s="153"/>
      <c r="S31" s="153"/>
      <c r="T31" s="22"/>
      <c r="U31" s="25"/>
      <c r="V31" s="26"/>
    </row>
    <row r="32" spans="9:22" ht="11.25" customHeight="1">
      <c r="I32" s="19"/>
      <c r="J32" s="20" t="s">
        <v>73</v>
      </c>
      <c r="K32" s="21" t="s">
        <v>1437</v>
      </c>
      <c r="L32" s="162">
        <v>378327</v>
      </c>
      <c r="M32" s="140" t="s">
        <v>1926</v>
      </c>
      <c r="N32" s="22">
        <f>IF(L32&lt;500000,3)</f>
        <v>3</v>
      </c>
      <c r="O32" s="153"/>
      <c r="P32" s="153"/>
      <c r="Q32" s="153"/>
      <c r="R32" s="153"/>
      <c r="S32" s="153"/>
      <c r="T32" s="22"/>
      <c r="U32" s="25"/>
      <c r="V32" s="26"/>
    </row>
    <row r="33" spans="9:22" ht="11.25" customHeight="1">
      <c r="I33" s="19"/>
      <c r="J33" s="20" t="s">
        <v>74</v>
      </c>
      <c r="K33" s="21" t="s">
        <v>1438</v>
      </c>
      <c r="L33" s="162">
        <v>297421</v>
      </c>
      <c r="M33" s="140" t="s">
        <v>1926</v>
      </c>
      <c r="N33" s="22">
        <f>IF(L33&lt;500000,3)</f>
        <v>3</v>
      </c>
      <c r="O33" s="153"/>
      <c r="P33" s="153"/>
      <c r="Q33" s="153"/>
      <c r="R33" s="153"/>
      <c r="S33" s="153"/>
      <c r="T33" s="22"/>
      <c r="U33" s="25"/>
      <c r="V33" s="26"/>
    </row>
    <row r="34" spans="4:22" ht="11.25" customHeight="1">
      <c r="D34" s="34"/>
      <c r="I34" s="19"/>
      <c r="J34" s="20" t="s">
        <v>75</v>
      </c>
      <c r="K34" s="21" t="s">
        <v>1788</v>
      </c>
      <c r="L34" s="162">
        <v>167472</v>
      </c>
      <c r="M34" s="140" t="s">
        <v>1926</v>
      </c>
      <c r="N34" s="22">
        <f aca="true" t="shared" si="3" ref="N34">IF(L34&lt;250000,2)</f>
        <v>2</v>
      </c>
      <c r="O34" s="153"/>
      <c r="P34" s="153"/>
      <c r="Q34" s="153"/>
      <c r="R34" s="153"/>
      <c r="S34" s="153"/>
      <c r="T34" s="22"/>
      <c r="U34" s="25"/>
      <c r="V34" s="26"/>
    </row>
    <row r="35" spans="4:22" ht="11.25" customHeight="1">
      <c r="D35" s="40"/>
      <c r="I35" s="19"/>
      <c r="J35" s="20" t="s">
        <v>76</v>
      </c>
      <c r="K35" s="21" t="s">
        <v>77</v>
      </c>
      <c r="L35" s="162">
        <v>93747</v>
      </c>
      <c r="M35" s="140" t="s">
        <v>1926</v>
      </c>
      <c r="N35" s="22">
        <f aca="true" t="shared" si="4" ref="N35:N48">IF(L35&lt;100000,1)</f>
        <v>1</v>
      </c>
      <c r="O35" s="153"/>
      <c r="P35" s="153"/>
      <c r="Q35" s="153"/>
      <c r="R35" s="153"/>
      <c r="S35" s="153"/>
      <c r="T35" s="22"/>
      <c r="U35" s="25"/>
      <c r="V35" s="26"/>
    </row>
    <row r="36" spans="3:22" ht="11.25" customHeight="1">
      <c r="C36" s="41"/>
      <c r="D36" s="34"/>
      <c r="I36" s="19"/>
      <c r="J36" s="20" t="s">
        <v>78</v>
      </c>
      <c r="K36" s="21" t="s">
        <v>1440</v>
      </c>
      <c r="L36" s="162">
        <v>99471</v>
      </c>
      <c r="M36" s="140" t="s">
        <v>1926</v>
      </c>
      <c r="N36" s="22">
        <f t="shared" si="4"/>
        <v>1</v>
      </c>
      <c r="O36" s="153"/>
      <c r="P36" s="153"/>
      <c r="Q36" s="153"/>
      <c r="R36" s="153"/>
      <c r="S36" s="153"/>
      <c r="T36" s="22"/>
      <c r="U36" s="25"/>
      <c r="V36" s="26"/>
    </row>
    <row r="37" spans="4:22" ht="11.25" customHeight="1">
      <c r="D37" s="40"/>
      <c r="I37" s="19"/>
      <c r="J37" s="20" t="s">
        <v>79</v>
      </c>
      <c r="K37" s="21" t="s">
        <v>1441</v>
      </c>
      <c r="L37" s="162">
        <v>102113</v>
      </c>
      <c r="M37" s="140" t="s">
        <v>1926</v>
      </c>
      <c r="N37" s="22">
        <f>IF(L37&lt;250000,2)</f>
        <v>2</v>
      </c>
      <c r="O37" s="153"/>
      <c r="P37" s="153"/>
      <c r="Q37" s="153"/>
      <c r="R37" s="153"/>
      <c r="S37" s="153"/>
      <c r="T37" s="22"/>
      <c r="U37" s="25"/>
      <c r="V37" s="26"/>
    </row>
    <row r="38" spans="3:22" ht="11.25" customHeight="1">
      <c r="C38" s="42"/>
      <c r="I38" s="19"/>
      <c r="J38" s="20" t="s">
        <v>80</v>
      </c>
      <c r="K38" s="21" t="s">
        <v>1789</v>
      </c>
      <c r="L38" s="162">
        <v>93467</v>
      </c>
      <c r="M38" s="140" t="s">
        <v>1926</v>
      </c>
      <c r="N38" s="22">
        <f t="shared" si="4"/>
        <v>1</v>
      </c>
      <c r="O38" s="153"/>
      <c r="P38" s="153"/>
      <c r="Q38" s="153"/>
      <c r="R38" s="153"/>
      <c r="S38" s="153"/>
      <c r="T38" s="22"/>
      <c r="U38" s="25"/>
      <c r="V38" s="26"/>
    </row>
    <row r="39" spans="3:22" ht="11.25" customHeight="1">
      <c r="C39" s="34"/>
      <c r="D39" s="39"/>
      <c r="I39" s="19"/>
      <c r="J39" s="20" t="s">
        <v>81</v>
      </c>
      <c r="K39" s="21" t="s">
        <v>82</v>
      </c>
      <c r="L39" s="162">
        <v>93035</v>
      </c>
      <c r="M39" s="140" t="s">
        <v>1926</v>
      </c>
      <c r="N39" s="22">
        <f t="shared" si="4"/>
        <v>1</v>
      </c>
      <c r="O39" s="153"/>
      <c r="P39" s="153"/>
      <c r="Q39" s="153"/>
      <c r="R39" s="153"/>
      <c r="S39" s="153"/>
      <c r="T39" s="22"/>
      <c r="U39" s="25"/>
      <c r="V39" s="26"/>
    </row>
    <row r="40" spans="3:22" ht="11.25" customHeight="1">
      <c r="C40" s="37"/>
      <c r="I40" s="19"/>
      <c r="J40" s="20" t="s">
        <v>83</v>
      </c>
      <c r="K40" s="21" t="s">
        <v>1442</v>
      </c>
      <c r="L40" s="162">
        <v>89467</v>
      </c>
      <c r="M40" s="140" t="s">
        <v>1926</v>
      </c>
      <c r="N40" s="22">
        <f t="shared" si="4"/>
        <v>1</v>
      </c>
      <c r="O40" s="153"/>
      <c r="P40" s="153"/>
      <c r="Q40" s="153"/>
      <c r="R40" s="153"/>
      <c r="S40" s="153"/>
      <c r="T40" s="22"/>
      <c r="U40" s="25"/>
      <c r="V40" s="26"/>
    </row>
    <row r="41" spans="9:22" ht="11.25" customHeight="1">
      <c r="I41" s="19"/>
      <c r="J41" s="20" t="s">
        <v>84</v>
      </c>
      <c r="K41" s="21" t="s">
        <v>85</v>
      </c>
      <c r="L41" s="162">
        <v>75555</v>
      </c>
      <c r="M41" s="140" t="s">
        <v>1926</v>
      </c>
      <c r="N41" s="22">
        <f t="shared" si="4"/>
        <v>1</v>
      </c>
      <c r="O41" s="153"/>
      <c r="P41" s="153"/>
      <c r="Q41" s="153"/>
      <c r="R41" s="153"/>
      <c r="S41" s="153"/>
      <c r="T41" s="22"/>
      <c r="U41" s="25"/>
      <c r="V41" s="26"/>
    </row>
    <row r="42" spans="9:22" ht="11.25" customHeight="1">
      <c r="I42" s="19"/>
      <c r="J42" s="20" t="s">
        <v>1685</v>
      </c>
      <c r="K42" s="19" t="s">
        <v>1443</v>
      </c>
      <c r="L42" s="162">
        <v>68551</v>
      </c>
      <c r="M42" s="140" t="s">
        <v>1926</v>
      </c>
      <c r="N42" s="22">
        <f t="shared" si="4"/>
        <v>1</v>
      </c>
      <c r="O42" s="153"/>
      <c r="P42" s="153"/>
      <c r="Q42" s="153"/>
      <c r="R42" s="153"/>
      <c r="S42" s="153"/>
      <c r="T42" s="22"/>
      <c r="U42" s="25"/>
      <c r="V42" s="26"/>
    </row>
    <row r="43" spans="9:22" ht="11.25" customHeight="1">
      <c r="I43" s="19"/>
      <c r="J43" s="20" t="s">
        <v>86</v>
      </c>
      <c r="K43" s="21" t="s">
        <v>1444</v>
      </c>
      <c r="L43" s="162">
        <v>50172</v>
      </c>
      <c r="M43" s="140" t="s">
        <v>1926</v>
      </c>
      <c r="N43" s="22">
        <f t="shared" si="4"/>
        <v>1</v>
      </c>
      <c r="O43" s="153"/>
      <c r="P43" s="153"/>
      <c r="Q43" s="153"/>
      <c r="R43" s="153"/>
      <c r="S43" s="153"/>
      <c r="T43" s="22"/>
      <c r="U43" s="25"/>
      <c r="V43" s="26"/>
    </row>
    <row r="44" spans="9:22" ht="11.25" customHeight="1">
      <c r="I44" s="19"/>
      <c r="J44" s="20" t="s">
        <v>87</v>
      </c>
      <c r="K44" s="21" t="s">
        <v>1445</v>
      </c>
      <c r="L44" s="162">
        <v>50598</v>
      </c>
      <c r="M44" s="140" t="s">
        <v>1926</v>
      </c>
      <c r="N44" s="22">
        <f t="shared" si="4"/>
        <v>1</v>
      </c>
      <c r="O44" s="153"/>
      <c r="P44" s="153"/>
      <c r="Q44" s="153"/>
      <c r="R44" s="153"/>
      <c r="S44" s="153"/>
      <c r="T44" s="22"/>
      <c r="U44" s="25"/>
      <c r="V44" s="26"/>
    </row>
    <row r="45" spans="9:21" ht="11.25" customHeight="1">
      <c r="I45" s="19"/>
      <c r="J45" s="20" t="s">
        <v>1686</v>
      </c>
      <c r="K45" s="19" t="s">
        <v>1790</v>
      </c>
      <c r="L45" s="162">
        <v>77371</v>
      </c>
      <c r="M45" s="140" t="s">
        <v>1926</v>
      </c>
      <c r="N45" s="22">
        <f t="shared" si="4"/>
        <v>1</v>
      </c>
      <c r="O45" s="153"/>
      <c r="P45" s="153"/>
      <c r="Q45" s="153"/>
      <c r="R45" s="153"/>
      <c r="S45" s="153"/>
      <c r="T45" s="22"/>
      <c r="U45" s="25"/>
    </row>
    <row r="46" spans="9:20" ht="11.25" customHeight="1">
      <c r="I46" s="19"/>
      <c r="J46" s="20" t="s">
        <v>88</v>
      </c>
      <c r="K46" s="21" t="s">
        <v>940</v>
      </c>
      <c r="L46" s="162">
        <v>67490</v>
      </c>
      <c r="M46" s="140" t="s">
        <v>1926</v>
      </c>
      <c r="N46" s="22">
        <f t="shared" si="4"/>
        <v>1</v>
      </c>
      <c r="O46" s="153"/>
      <c r="P46" s="153"/>
      <c r="Q46" s="153"/>
      <c r="R46" s="153"/>
      <c r="S46" s="153"/>
      <c r="T46" s="22"/>
    </row>
    <row r="47" spans="10:20" ht="11.25" customHeight="1">
      <c r="J47" s="20" t="s">
        <v>1687</v>
      </c>
      <c r="K47" s="19" t="s">
        <v>1688</v>
      </c>
      <c r="L47" s="162">
        <v>57842</v>
      </c>
      <c r="M47" s="140" t="s">
        <v>1926</v>
      </c>
      <c r="N47" s="22">
        <f t="shared" si="4"/>
        <v>1</v>
      </c>
      <c r="O47" s="153"/>
      <c r="P47" s="153"/>
      <c r="Q47" s="153"/>
      <c r="R47" s="153"/>
      <c r="S47" s="153"/>
      <c r="T47" s="22"/>
    </row>
    <row r="48" spans="9:20" ht="11.25" customHeight="1">
      <c r="I48" s="19"/>
      <c r="J48" s="20" t="s">
        <v>1791</v>
      </c>
      <c r="K48" s="43" t="s">
        <v>1689</v>
      </c>
      <c r="L48" s="162">
        <v>69417</v>
      </c>
      <c r="M48" s="140" t="s">
        <v>1926</v>
      </c>
      <c r="N48" s="22">
        <f t="shared" si="4"/>
        <v>1</v>
      </c>
      <c r="O48" s="153"/>
      <c r="P48" s="153"/>
      <c r="Q48" s="153"/>
      <c r="R48" s="153"/>
      <c r="S48" s="153"/>
      <c r="T48" s="22"/>
    </row>
    <row r="49" spans="9:20" ht="11.25" customHeight="1">
      <c r="I49" s="19"/>
      <c r="J49" s="20" t="s">
        <v>941</v>
      </c>
      <c r="K49" s="21" t="s">
        <v>1446</v>
      </c>
      <c r="L49" s="160">
        <v>559440</v>
      </c>
      <c r="M49" s="140" t="s">
        <v>1926</v>
      </c>
      <c r="N49" s="22">
        <v>4</v>
      </c>
      <c r="O49" s="153"/>
      <c r="P49" s="153"/>
      <c r="Q49" s="153"/>
      <c r="R49" s="153"/>
      <c r="S49" s="153"/>
      <c r="T49" s="22"/>
    </row>
    <row r="50" spans="9:20" ht="11.25" customHeight="1">
      <c r="I50" s="19"/>
      <c r="J50" s="20" t="s">
        <v>942</v>
      </c>
      <c r="K50" s="21" t="s">
        <v>943</v>
      </c>
      <c r="L50" s="160">
        <v>319094</v>
      </c>
      <c r="M50" s="140" t="s">
        <v>1926</v>
      </c>
      <c r="N50" s="22">
        <v>3</v>
      </c>
      <c r="O50" s="153"/>
      <c r="P50" s="153"/>
      <c r="Q50" s="153"/>
      <c r="R50" s="153"/>
      <c r="S50" s="153"/>
      <c r="T50" s="22"/>
    </row>
    <row r="51" spans="9:20" ht="11.25" customHeight="1">
      <c r="I51" s="19"/>
      <c r="J51" s="20" t="s">
        <v>944</v>
      </c>
      <c r="K51" s="21" t="s">
        <v>1447</v>
      </c>
      <c r="L51" s="160">
        <v>193370</v>
      </c>
      <c r="M51" s="140" t="s">
        <v>1926</v>
      </c>
      <c r="N51" s="22">
        <v>2</v>
      </c>
      <c r="O51" s="153"/>
      <c r="P51" s="153"/>
      <c r="Q51" s="153"/>
      <c r="R51" s="153"/>
      <c r="S51" s="153"/>
      <c r="T51" s="22"/>
    </row>
    <row r="52" spans="9:20" ht="11.25" customHeight="1">
      <c r="I52" s="19"/>
      <c r="J52" s="20" t="s">
        <v>2036</v>
      </c>
      <c r="K52" s="21" t="s">
        <v>1448</v>
      </c>
      <c r="L52" s="160">
        <v>203448</v>
      </c>
      <c r="M52" s="140" t="s">
        <v>1926</v>
      </c>
      <c r="N52" s="22">
        <v>2</v>
      </c>
      <c r="O52" s="153"/>
      <c r="P52" s="153"/>
      <c r="Q52" s="153"/>
      <c r="R52" s="153"/>
      <c r="S52" s="153"/>
      <c r="T52" s="22"/>
    </row>
    <row r="53" spans="9:20" ht="11.25" customHeight="1">
      <c r="I53" s="19"/>
      <c r="J53" s="20" t="s">
        <v>945</v>
      </c>
      <c r="K53" s="21" t="s">
        <v>1670</v>
      </c>
      <c r="L53" s="160">
        <v>3501872</v>
      </c>
      <c r="M53" s="140" t="s">
        <v>1926</v>
      </c>
      <c r="N53" s="22">
        <v>6</v>
      </c>
      <c r="O53" s="153"/>
      <c r="P53" s="153"/>
      <c r="Q53" s="153"/>
      <c r="R53" s="153"/>
      <c r="S53" s="153"/>
      <c r="T53" s="22"/>
    </row>
    <row r="54" spans="9:20" ht="11.25" customHeight="1">
      <c r="I54" s="19"/>
      <c r="J54" s="20" t="s">
        <v>946</v>
      </c>
      <c r="K54" s="21" t="s">
        <v>1672</v>
      </c>
      <c r="L54" s="160">
        <v>1798836</v>
      </c>
      <c r="M54" s="140" t="s">
        <v>1926</v>
      </c>
      <c r="N54" s="22">
        <f aca="true" t="shared" si="5" ref="N54:N56">IF(L54&lt;3000000,5)</f>
        <v>5</v>
      </c>
      <c r="O54" s="153"/>
      <c r="P54" s="153"/>
      <c r="Q54" s="153"/>
      <c r="R54" s="153"/>
      <c r="S54" s="153"/>
      <c r="T54" s="22"/>
    </row>
    <row r="55" spans="9:20" ht="11.25" customHeight="1">
      <c r="I55" s="19"/>
      <c r="J55" s="20" t="s">
        <v>947</v>
      </c>
      <c r="K55" s="21" t="s">
        <v>1449</v>
      </c>
      <c r="L55" s="160">
        <v>1378176</v>
      </c>
      <c r="M55" s="140" t="s">
        <v>1926</v>
      </c>
      <c r="N55" s="22">
        <f t="shared" si="5"/>
        <v>5</v>
      </c>
      <c r="O55" s="153"/>
      <c r="P55" s="153"/>
      <c r="Q55" s="153"/>
      <c r="R55" s="153"/>
      <c r="S55" s="153"/>
      <c r="T55" s="22"/>
    </row>
    <row r="56" spans="9:20" ht="11.25" customHeight="1">
      <c r="I56" s="19"/>
      <c r="J56" s="20" t="s">
        <v>948</v>
      </c>
      <c r="K56" s="21" t="s">
        <v>1609</v>
      </c>
      <c r="L56" s="160">
        <v>1017155</v>
      </c>
      <c r="M56" s="140" t="s">
        <v>1926</v>
      </c>
      <c r="N56" s="22">
        <f t="shared" si="5"/>
        <v>5</v>
      </c>
      <c r="O56" s="153"/>
      <c r="P56" s="153"/>
      <c r="Q56" s="153"/>
      <c r="R56" s="153"/>
      <c r="S56" s="153"/>
      <c r="T56" s="22"/>
    </row>
    <row r="57" spans="9:20" ht="11.25" customHeight="1">
      <c r="I57" s="19"/>
      <c r="J57" s="20" t="s">
        <v>949</v>
      </c>
      <c r="K57" s="21" t="s">
        <v>1450</v>
      </c>
      <c r="L57" s="160">
        <v>691518</v>
      </c>
      <c r="M57" s="140" t="s">
        <v>1926</v>
      </c>
      <c r="N57" s="22">
        <f aca="true" t="shared" si="6" ref="N57:N66">IF(L57&lt;1000000,4)</f>
        <v>4</v>
      </c>
      <c r="O57" s="153"/>
      <c r="P57" s="153"/>
      <c r="Q57" s="153"/>
      <c r="R57" s="153"/>
      <c r="S57" s="153"/>
      <c r="T57" s="22"/>
    </row>
    <row r="58" spans="9:20" ht="11.25" customHeight="1">
      <c r="I58" s="19"/>
      <c r="J58" s="20" t="s">
        <v>1690</v>
      </c>
      <c r="K58" s="19" t="s">
        <v>1451</v>
      </c>
      <c r="L58" s="160">
        <v>573468</v>
      </c>
      <c r="M58" s="140" t="s">
        <v>1926</v>
      </c>
      <c r="N58" s="22">
        <f t="shared" si="6"/>
        <v>4</v>
      </c>
      <c r="O58" s="153"/>
      <c r="P58" s="153"/>
      <c r="Q58" s="153"/>
      <c r="R58" s="153"/>
      <c r="S58" s="153"/>
      <c r="T58" s="22"/>
    </row>
    <row r="59" spans="9:20" ht="11.25" customHeight="1">
      <c r="I59" s="19"/>
      <c r="J59" s="20" t="s">
        <v>950</v>
      </c>
      <c r="K59" s="21" t="s">
        <v>1668</v>
      </c>
      <c r="L59" s="160">
        <v>613392</v>
      </c>
      <c r="M59" s="140" t="s">
        <v>1926</v>
      </c>
      <c r="N59" s="22">
        <f t="shared" si="6"/>
        <v>4</v>
      </c>
      <c r="O59" s="153"/>
      <c r="P59" s="153"/>
      <c r="Q59" s="153"/>
      <c r="R59" s="153"/>
      <c r="S59" s="153"/>
      <c r="T59" s="22"/>
    </row>
    <row r="60" spans="9:20" ht="11.25" customHeight="1">
      <c r="I60" s="19"/>
      <c r="J60" s="20" t="s">
        <v>951</v>
      </c>
      <c r="K60" s="21" t="s">
        <v>1613</v>
      </c>
      <c r="L60" s="160">
        <v>531809</v>
      </c>
      <c r="M60" s="140" t="s">
        <v>1926</v>
      </c>
      <c r="N60" s="22">
        <f t="shared" si="6"/>
        <v>4</v>
      </c>
      <c r="O60" s="153"/>
      <c r="P60" s="153"/>
      <c r="Q60" s="153"/>
      <c r="R60" s="153"/>
      <c r="S60" s="153"/>
      <c r="T60" s="22"/>
    </row>
    <row r="61" spans="9:20" ht="11.25" customHeight="1">
      <c r="I61" s="19"/>
      <c r="J61" s="20" t="s">
        <v>952</v>
      </c>
      <c r="K61" s="21" t="s">
        <v>1612</v>
      </c>
      <c r="L61" s="160">
        <v>529781</v>
      </c>
      <c r="M61" s="140" t="s">
        <v>1926</v>
      </c>
      <c r="N61" s="22">
        <f t="shared" si="6"/>
        <v>4</v>
      </c>
      <c r="O61" s="153"/>
      <c r="P61" s="153"/>
      <c r="Q61" s="153"/>
      <c r="R61" s="153"/>
      <c r="S61" s="153"/>
      <c r="T61" s="22"/>
    </row>
    <row r="62" spans="9:20" ht="11.25" customHeight="1">
      <c r="I62" s="19"/>
      <c r="J62" s="20" t="s">
        <v>1691</v>
      </c>
      <c r="K62" s="19" t="s">
        <v>1452</v>
      </c>
      <c r="L62" s="160">
        <v>580956</v>
      </c>
      <c r="M62" s="140" t="s">
        <v>1926</v>
      </c>
      <c r="N62" s="22">
        <f t="shared" si="6"/>
        <v>4</v>
      </c>
      <c r="O62" s="153"/>
      <c r="P62" s="153"/>
      <c r="Q62" s="153"/>
      <c r="R62" s="153"/>
      <c r="S62" s="153"/>
      <c r="T62" s="22"/>
    </row>
    <row r="63" spans="9:20" ht="11.25" customHeight="1">
      <c r="I63" s="19"/>
      <c r="J63" s="20" t="s">
        <v>953</v>
      </c>
      <c r="K63" s="21" t="s">
        <v>1608</v>
      </c>
      <c r="L63" s="160">
        <v>592393</v>
      </c>
      <c r="M63" s="140" t="s">
        <v>1926</v>
      </c>
      <c r="N63" s="22">
        <f t="shared" si="6"/>
        <v>4</v>
      </c>
      <c r="O63" s="153"/>
      <c r="P63" s="153"/>
      <c r="Q63" s="153"/>
      <c r="R63" s="153"/>
      <c r="S63" s="153"/>
      <c r="T63" s="22"/>
    </row>
    <row r="64" spans="9:20" ht="11.25" customHeight="1">
      <c r="I64" s="19"/>
      <c r="J64" s="20" t="s">
        <v>954</v>
      </c>
      <c r="K64" s="21" t="s">
        <v>1671</v>
      </c>
      <c r="L64" s="160">
        <v>548319</v>
      </c>
      <c r="M64" s="140" t="s">
        <v>1926</v>
      </c>
      <c r="N64" s="22">
        <f t="shared" si="6"/>
        <v>4</v>
      </c>
      <c r="O64" s="153"/>
      <c r="P64" s="153"/>
      <c r="Q64" s="153"/>
      <c r="R64" s="153"/>
      <c r="S64" s="153"/>
      <c r="T64" s="22"/>
    </row>
    <row r="65" spans="9:20" ht="11.25" customHeight="1">
      <c r="I65" s="19"/>
      <c r="J65" s="20" t="s">
        <v>955</v>
      </c>
      <c r="K65" s="21" t="s">
        <v>1607</v>
      </c>
      <c r="L65" s="160">
        <v>522686</v>
      </c>
      <c r="M65" s="140" t="s">
        <v>1926</v>
      </c>
      <c r="N65" s="22">
        <f t="shared" si="6"/>
        <v>4</v>
      </c>
      <c r="O65" s="153">
        <v>2011</v>
      </c>
      <c r="P65" s="153"/>
      <c r="Q65" s="153"/>
      <c r="R65" s="153"/>
      <c r="S65" s="153"/>
      <c r="T65" s="22"/>
    </row>
    <row r="66" spans="9:20" ht="11.25" customHeight="1">
      <c r="I66" s="19"/>
      <c r="J66" s="20" t="s">
        <v>956</v>
      </c>
      <c r="K66" s="21" t="s">
        <v>1453</v>
      </c>
      <c r="L66" s="160">
        <v>510602</v>
      </c>
      <c r="M66" s="140" t="s">
        <v>1926</v>
      </c>
      <c r="N66" s="22">
        <f t="shared" si="6"/>
        <v>4</v>
      </c>
      <c r="O66" s="153"/>
      <c r="P66" s="153"/>
      <c r="Q66" s="153"/>
      <c r="R66" s="153"/>
      <c r="S66" s="153"/>
      <c r="T66" s="22"/>
    </row>
    <row r="67" spans="9:20" ht="11.25" customHeight="1">
      <c r="I67" s="19"/>
      <c r="J67" s="19" t="s">
        <v>1692</v>
      </c>
      <c r="K67" s="19" t="s">
        <v>1454</v>
      </c>
      <c r="L67" s="160">
        <v>373976</v>
      </c>
      <c r="M67" s="140" t="s">
        <v>1926</v>
      </c>
      <c r="N67" s="22">
        <f>IF(L67&lt;500000,3)</f>
        <v>3</v>
      </c>
      <c r="O67" s="153"/>
      <c r="P67" s="153"/>
      <c r="Q67" s="153"/>
      <c r="R67" s="153"/>
      <c r="S67" s="153"/>
      <c r="T67" s="22"/>
    </row>
    <row r="68" spans="9:20" ht="11.25" customHeight="1">
      <c r="I68" s="19"/>
      <c r="J68" s="20" t="s">
        <v>957</v>
      </c>
      <c r="K68" s="21" t="s">
        <v>1455</v>
      </c>
      <c r="L68" s="160">
        <v>323395</v>
      </c>
      <c r="M68" s="140" t="s">
        <v>1926</v>
      </c>
      <c r="N68" s="22">
        <f>IF(L68&lt;500000,3)</f>
        <v>3</v>
      </c>
      <c r="O68" s="153"/>
      <c r="P68" s="153"/>
      <c r="Q68" s="153"/>
      <c r="R68" s="153"/>
      <c r="S68" s="153"/>
      <c r="T68" s="22"/>
    </row>
    <row r="69" spans="9:20" ht="11.25" customHeight="1">
      <c r="I69" s="19"/>
      <c r="J69" s="20" t="s">
        <v>958</v>
      </c>
      <c r="K69" s="21" t="s">
        <v>1456</v>
      </c>
      <c r="L69" s="160">
        <v>233705</v>
      </c>
      <c r="M69" s="140" t="s">
        <v>1926</v>
      </c>
      <c r="N69" s="22">
        <f aca="true" t="shared" si="7" ref="N69:N78">IF(L69&lt;250000,2)</f>
        <v>2</v>
      </c>
      <c r="O69" s="153"/>
      <c r="P69" s="153"/>
      <c r="Q69" s="153"/>
      <c r="R69" s="153"/>
      <c r="S69" s="153"/>
      <c r="T69" s="22"/>
    </row>
    <row r="70" spans="9:20" ht="11.25" customHeight="1">
      <c r="I70" s="19"/>
      <c r="J70" s="20" t="s">
        <v>959</v>
      </c>
      <c r="K70" s="21" t="s">
        <v>1457</v>
      </c>
      <c r="L70" s="160">
        <v>232364</v>
      </c>
      <c r="M70" s="140" t="s">
        <v>1926</v>
      </c>
      <c r="N70" s="22">
        <f t="shared" si="7"/>
        <v>2</v>
      </c>
      <c r="O70" s="153"/>
      <c r="P70" s="153"/>
      <c r="Q70" s="153"/>
      <c r="R70" s="153"/>
      <c r="S70" s="153"/>
      <c r="T70" s="22"/>
    </row>
    <row r="71" spans="9:20" ht="11.25" customHeight="1">
      <c r="I71" s="19"/>
      <c r="J71" s="20" t="s">
        <v>960</v>
      </c>
      <c r="K71" s="21" t="s">
        <v>1458</v>
      </c>
      <c r="L71" s="160">
        <v>278919</v>
      </c>
      <c r="M71" s="140" t="s">
        <v>1926</v>
      </c>
      <c r="N71" s="22">
        <f>IF(L71&lt;500000,3)</f>
        <v>3</v>
      </c>
      <c r="O71" s="153"/>
      <c r="P71" s="153"/>
      <c r="Q71" s="153"/>
      <c r="R71" s="153"/>
      <c r="S71" s="153"/>
      <c r="T71" s="22"/>
    </row>
    <row r="72" spans="9:20" ht="11.25" customHeight="1">
      <c r="I72" s="19"/>
      <c r="J72" s="20" t="s">
        <v>961</v>
      </c>
      <c r="K72" s="21" t="s">
        <v>9</v>
      </c>
      <c r="L72" s="160">
        <v>121364</v>
      </c>
      <c r="M72" s="140" t="s">
        <v>1926</v>
      </c>
      <c r="N72" s="22">
        <f t="shared" si="7"/>
        <v>2</v>
      </c>
      <c r="O72" s="153"/>
      <c r="P72" s="153"/>
      <c r="Q72" s="153"/>
      <c r="R72" s="153"/>
      <c r="S72" s="153"/>
      <c r="T72" s="22"/>
    </row>
    <row r="73" spans="9:20" ht="11.25" customHeight="1">
      <c r="I73" s="19"/>
      <c r="J73" s="19" t="s">
        <v>1693</v>
      </c>
      <c r="K73" s="19" t="s">
        <v>1459</v>
      </c>
      <c r="L73" s="160">
        <v>167156</v>
      </c>
      <c r="M73" s="140" t="s">
        <v>1926</v>
      </c>
      <c r="N73" s="22">
        <f t="shared" si="7"/>
        <v>2</v>
      </c>
      <c r="O73" s="153"/>
      <c r="P73" s="153"/>
      <c r="Q73" s="153"/>
      <c r="R73" s="153"/>
      <c r="S73" s="153"/>
      <c r="T73" s="22"/>
    </row>
    <row r="74" spans="9:20" ht="11.25" customHeight="1">
      <c r="I74" s="19"/>
      <c r="J74" s="19" t="s">
        <v>1694</v>
      </c>
      <c r="K74" s="19" t="s">
        <v>1460</v>
      </c>
      <c r="L74" s="160">
        <v>105102</v>
      </c>
      <c r="M74" s="140" t="s">
        <v>1926</v>
      </c>
      <c r="N74" s="22">
        <f t="shared" si="7"/>
        <v>2</v>
      </c>
      <c r="O74" s="153"/>
      <c r="P74" s="153"/>
      <c r="Q74" s="153"/>
      <c r="R74" s="153"/>
      <c r="S74" s="153"/>
      <c r="T74" s="22"/>
    </row>
    <row r="75" spans="9:20" ht="11.25" customHeight="1">
      <c r="I75" s="19"/>
      <c r="J75" s="20" t="s">
        <v>962</v>
      </c>
      <c r="K75" s="21" t="s">
        <v>1673</v>
      </c>
      <c r="L75" s="160">
        <v>149052</v>
      </c>
      <c r="M75" s="140" t="s">
        <v>1926</v>
      </c>
      <c r="N75" s="22">
        <f t="shared" si="7"/>
        <v>2</v>
      </c>
      <c r="O75" s="153"/>
      <c r="P75" s="153"/>
      <c r="Q75" s="153"/>
      <c r="R75" s="153"/>
      <c r="S75" s="153"/>
      <c r="T75" s="22"/>
    </row>
    <row r="76" spans="9:20" ht="11.25" customHeight="1">
      <c r="I76" s="19"/>
      <c r="J76" s="20" t="s">
        <v>90</v>
      </c>
      <c r="K76" s="21" t="s">
        <v>1611</v>
      </c>
      <c r="L76" s="160">
        <v>105675</v>
      </c>
      <c r="M76" s="140" t="s">
        <v>1926</v>
      </c>
      <c r="N76" s="22">
        <f t="shared" si="7"/>
        <v>2</v>
      </c>
      <c r="O76" s="153"/>
      <c r="P76" s="153"/>
      <c r="Q76" s="153"/>
      <c r="R76" s="153"/>
      <c r="S76" s="153"/>
      <c r="T76" s="22"/>
    </row>
    <row r="77" spans="9:20" ht="11.25" customHeight="1">
      <c r="I77" s="19"/>
      <c r="J77" s="20" t="s">
        <v>91</v>
      </c>
      <c r="K77" s="21" t="s">
        <v>1461</v>
      </c>
      <c r="L77" s="160">
        <v>229144</v>
      </c>
      <c r="M77" s="140" t="s">
        <v>1926</v>
      </c>
      <c r="N77" s="22">
        <f t="shared" si="7"/>
        <v>2</v>
      </c>
      <c r="O77" s="153"/>
      <c r="P77" s="153"/>
      <c r="Q77" s="153"/>
      <c r="R77" s="153"/>
      <c r="S77" s="153"/>
      <c r="T77" s="22"/>
    </row>
    <row r="78" spans="10:20" ht="11.25" customHeight="1">
      <c r="J78" s="20" t="s">
        <v>92</v>
      </c>
      <c r="K78" s="21" t="s">
        <v>1462</v>
      </c>
      <c r="L78" s="160">
        <v>136577</v>
      </c>
      <c r="M78" s="140" t="s">
        <v>1926</v>
      </c>
      <c r="N78" s="22">
        <f t="shared" si="7"/>
        <v>2</v>
      </c>
      <c r="O78" s="153"/>
      <c r="P78" s="153"/>
      <c r="Q78" s="153"/>
      <c r="R78" s="153"/>
      <c r="S78" s="153"/>
      <c r="T78" s="22"/>
    </row>
    <row r="79" spans="10:20" ht="11.25" customHeight="1">
      <c r="J79" s="20" t="s">
        <v>93</v>
      </c>
      <c r="K79" s="21" t="s">
        <v>1463</v>
      </c>
      <c r="L79" s="160">
        <v>60002</v>
      </c>
      <c r="M79" s="140" t="s">
        <v>1926</v>
      </c>
      <c r="N79" s="22">
        <f aca="true" t="shared" si="8" ref="N79:N130">IF(L79&lt;100000,1)</f>
        <v>1</v>
      </c>
      <c r="O79" s="153"/>
      <c r="P79" s="153"/>
      <c r="Q79" s="153"/>
      <c r="R79" s="153"/>
      <c r="S79" s="153"/>
      <c r="T79" s="22"/>
    </row>
    <row r="80" spans="10:20" ht="11.25" customHeight="1">
      <c r="J80" s="20" t="s">
        <v>94</v>
      </c>
      <c r="K80" s="21" t="s">
        <v>1464</v>
      </c>
      <c r="L80" s="160">
        <v>65542</v>
      </c>
      <c r="M80" s="140" t="s">
        <v>1926</v>
      </c>
      <c r="N80" s="22">
        <f t="shared" si="8"/>
        <v>1</v>
      </c>
      <c r="O80" s="153"/>
      <c r="P80" s="153"/>
      <c r="Q80" s="153"/>
      <c r="R80" s="153"/>
      <c r="S80" s="153"/>
      <c r="T80" s="22"/>
    </row>
    <row r="81" spans="10:20" ht="11.25" customHeight="1">
      <c r="J81" s="20" t="s">
        <v>95</v>
      </c>
      <c r="K81" s="21" t="s">
        <v>1465</v>
      </c>
      <c r="L81" s="160">
        <v>95300</v>
      </c>
      <c r="M81" s="140" t="s">
        <v>1926</v>
      </c>
      <c r="N81" s="22">
        <f t="shared" si="8"/>
        <v>1</v>
      </c>
      <c r="O81" s="153"/>
      <c r="P81" s="153"/>
      <c r="Q81" s="153"/>
      <c r="R81" s="153"/>
      <c r="S81" s="153"/>
      <c r="T81" s="22"/>
    </row>
    <row r="82" spans="10:20" ht="11.25" customHeight="1">
      <c r="J82" s="20" t="s">
        <v>96</v>
      </c>
      <c r="K82" s="21" t="s">
        <v>1466</v>
      </c>
      <c r="L82" s="160">
        <v>206384</v>
      </c>
      <c r="M82" s="140" t="s">
        <v>1926</v>
      </c>
      <c r="N82" s="22">
        <f aca="true" t="shared" si="9" ref="N82:N92">IF(L82&lt;250000,2)</f>
        <v>2</v>
      </c>
      <c r="O82" s="153"/>
      <c r="P82" s="153"/>
      <c r="Q82" s="153"/>
      <c r="R82" s="153"/>
      <c r="S82" s="153"/>
      <c r="T82" s="22"/>
    </row>
    <row r="83" spans="10:20" ht="11.25" customHeight="1">
      <c r="J83" s="20" t="s">
        <v>97</v>
      </c>
      <c r="K83" s="21" t="s">
        <v>1467</v>
      </c>
      <c r="L83" s="160">
        <v>266647</v>
      </c>
      <c r="M83" s="140" t="s">
        <v>1926</v>
      </c>
      <c r="N83" s="22">
        <f>IF(L83&lt;500000,3)</f>
        <v>3</v>
      </c>
      <c r="O83" s="153"/>
      <c r="P83" s="153"/>
      <c r="Q83" s="153"/>
      <c r="R83" s="153"/>
      <c r="S83" s="153"/>
      <c r="T83" s="22"/>
    </row>
    <row r="84" spans="10:20" ht="11.25" customHeight="1">
      <c r="J84" s="20" t="s">
        <v>98</v>
      </c>
      <c r="K84" s="21" t="s">
        <v>1468</v>
      </c>
      <c r="L84" s="160">
        <v>327913</v>
      </c>
      <c r="M84" s="140" t="s">
        <v>1926</v>
      </c>
      <c r="N84" s="22">
        <f>IF(L84&lt;500000,3)</f>
        <v>3</v>
      </c>
      <c r="O84" s="153"/>
      <c r="P84" s="153"/>
      <c r="Q84" s="153"/>
      <c r="R84" s="153"/>
      <c r="S84" s="153"/>
      <c r="T84" s="22"/>
    </row>
    <row r="85" spans="10:20" ht="11.25" customHeight="1">
      <c r="J85" s="20" t="s">
        <v>99</v>
      </c>
      <c r="K85" s="21" t="s">
        <v>1669</v>
      </c>
      <c r="L85" s="160">
        <v>297488</v>
      </c>
      <c r="M85" s="140" t="s">
        <v>1926</v>
      </c>
      <c r="N85" s="22">
        <f>IF(L85&lt;500000,3)</f>
        <v>3</v>
      </c>
      <c r="O85" s="153"/>
      <c r="P85" s="153"/>
      <c r="Q85" s="153"/>
      <c r="R85" s="153"/>
      <c r="S85" s="153"/>
      <c r="T85" s="22"/>
    </row>
    <row r="86" spans="10:20" ht="11.25" customHeight="1">
      <c r="J86" s="20" t="s">
        <v>100</v>
      </c>
      <c r="K86" s="21" t="s">
        <v>1469</v>
      </c>
      <c r="L86" s="160">
        <v>257208</v>
      </c>
      <c r="M86" s="140" t="s">
        <v>1926</v>
      </c>
      <c r="N86" s="22">
        <f>IF(L86&lt;500000,3)</f>
        <v>3</v>
      </c>
      <c r="O86" s="153"/>
      <c r="P86" s="153"/>
      <c r="Q86" s="153"/>
      <c r="R86" s="153"/>
      <c r="S86" s="153"/>
      <c r="T86" s="22"/>
    </row>
    <row r="87" spans="10:20" ht="11.25" customHeight="1">
      <c r="J87" s="20" t="s">
        <v>101</v>
      </c>
      <c r="K87" s="21" t="s">
        <v>1470</v>
      </c>
      <c r="L87" s="160">
        <v>200957</v>
      </c>
      <c r="M87" s="140" t="s">
        <v>1926</v>
      </c>
      <c r="N87" s="22">
        <f t="shared" si="9"/>
        <v>2</v>
      </c>
      <c r="O87" s="153"/>
      <c r="P87" s="153"/>
      <c r="Q87" s="153"/>
      <c r="R87" s="153"/>
      <c r="S87" s="153"/>
      <c r="T87" s="22"/>
    </row>
    <row r="88" spans="10:20" ht="11.25" customHeight="1">
      <c r="J88" s="20" t="s">
        <v>102</v>
      </c>
      <c r="K88" s="21" t="s">
        <v>1471</v>
      </c>
      <c r="L88" s="160">
        <v>242041</v>
      </c>
      <c r="M88" s="140" t="s">
        <v>1926</v>
      </c>
      <c r="N88" s="22">
        <f t="shared" si="9"/>
        <v>2</v>
      </c>
      <c r="O88" s="153"/>
      <c r="P88" s="153"/>
      <c r="Q88" s="153"/>
      <c r="R88" s="153"/>
      <c r="S88" s="153"/>
      <c r="T88" s="22"/>
    </row>
    <row r="89" spans="10:20" ht="11.25" customHeight="1">
      <c r="J89" s="20" t="s">
        <v>103</v>
      </c>
      <c r="K89" s="21" t="s">
        <v>104</v>
      </c>
      <c r="L89" s="160">
        <v>176135</v>
      </c>
      <c r="M89" s="140" t="s">
        <v>1926</v>
      </c>
      <c r="N89" s="22">
        <f t="shared" si="9"/>
        <v>2</v>
      </c>
      <c r="O89" s="153"/>
      <c r="P89" s="153"/>
      <c r="Q89" s="153"/>
      <c r="R89" s="153"/>
      <c r="S89" s="153"/>
      <c r="T89" s="22"/>
    </row>
    <row r="90" spans="10:20" ht="11.25" customHeight="1">
      <c r="J90" s="19" t="s">
        <v>1695</v>
      </c>
      <c r="K90" s="19" t="s">
        <v>1472</v>
      </c>
      <c r="L90" s="160">
        <v>158902</v>
      </c>
      <c r="M90" s="140" t="s">
        <v>1926</v>
      </c>
      <c r="N90" s="22">
        <f t="shared" si="9"/>
        <v>2</v>
      </c>
      <c r="O90" s="153"/>
      <c r="P90" s="153"/>
      <c r="Q90" s="153"/>
      <c r="R90" s="153"/>
      <c r="S90" s="153"/>
      <c r="T90" s="22"/>
    </row>
    <row r="91" spans="10:20" ht="11.25" customHeight="1">
      <c r="J91" s="20" t="s">
        <v>105</v>
      </c>
      <c r="K91" s="21" t="s">
        <v>1610</v>
      </c>
      <c r="L91" s="160">
        <v>106677</v>
      </c>
      <c r="M91" s="140" t="s">
        <v>1926</v>
      </c>
      <c r="N91" s="22">
        <f t="shared" si="9"/>
        <v>2</v>
      </c>
      <c r="O91" s="153"/>
      <c r="P91" s="153"/>
      <c r="Q91" s="153"/>
      <c r="R91" s="153"/>
      <c r="S91" s="153"/>
      <c r="T91" s="22"/>
    </row>
    <row r="92" spans="10:20" ht="11.25" customHeight="1">
      <c r="J92" s="20" t="s">
        <v>106</v>
      </c>
      <c r="K92" s="21" t="s">
        <v>1473</v>
      </c>
      <c r="L92" s="160">
        <v>204260</v>
      </c>
      <c r="M92" s="140" t="s">
        <v>1926</v>
      </c>
      <c r="N92" s="22">
        <f t="shared" si="9"/>
        <v>2</v>
      </c>
      <c r="O92" s="153"/>
      <c r="P92" s="153"/>
      <c r="Q92" s="153"/>
      <c r="R92" s="153"/>
      <c r="S92" s="153"/>
      <c r="T92" s="22"/>
    </row>
    <row r="93" spans="10:20" ht="11.25" customHeight="1">
      <c r="J93" s="20" t="s">
        <v>107</v>
      </c>
      <c r="K93" s="21" t="s">
        <v>108</v>
      </c>
      <c r="L93" s="160">
        <v>99790</v>
      </c>
      <c r="M93" s="140" t="s">
        <v>1926</v>
      </c>
      <c r="N93" s="22">
        <f t="shared" si="8"/>
        <v>1</v>
      </c>
      <c r="O93" s="153"/>
      <c r="P93" s="153"/>
      <c r="Q93" s="153"/>
      <c r="R93" s="153"/>
      <c r="S93" s="153"/>
      <c r="T93" s="22"/>
    </row>
    <row r="94" spans="10:20" ht="11.25" customHeight="1">
      <c r="J94" s="20" t="s">
        <v>109</v>
      </c>
      <c r="K94" s="21" t="s">
        <v>110</v>
      </c>
      <c r="L94" s="160">
        <v>94536</v>
      </c>
      <c r="M94" s="140" t="s">
        <v>1926</v>
      </c>
      <c r="N94" s="22">
        <f t="shared" si="8"/>
        <v>1</v>
      </c>
      <c r="O94" s="153"/>
      <c r="P94" s="153"/>
      <c r="Q94" s="153"/>
      <c r="R94" s="153"/>
      <c r="S94" s="153"/>
      <c r="T94" s="22"/>
    </row>
    <row r="95" spans="10:20" ht="11.25" customHeight="1">
      <c r="J95" s="19" t="s">
        <v>1696</v>
      </c>
      <c r="K95" s="19" t="s">
        <v>1697</v>
      </c>
      <c r="L95" s="160">
        <v>92629</v>
      </c>
      <c r="M95" s="140" t="s">
        <v>1926</v>
      </c>
      <c r="N95" s="22">
        <f t="shared" si="8"/>
        <v>1</v>
      </c>
      <c r="O95" s="153"/>
      <c r="P95" s="153"/>
      <c r="Q95" s="153"/>
      <c r="R95" s="153"/>
      <c r="S95" s="153"/>
      <c r="T95" s="22"/>
    </row>
    <row r="96" spans="10:20" ht="11.25" customHeight="1">
      <c r="J96" s="19" t="s">
        <v>1698</v>
      </c>
      <c r="K96" s="19" t="s">
        <v>1699</v>
      </c>
      <c r="L96" s="160">
        <v>88637</v>
      </c>
      <c r="M96" s="140" t="s">
        <v>1926</v>
      </c>
      <c r="N96" s="22">
        <f t="shared" si="8"/>
        <v>1</v>
      </c>
      <c r="O96" s="153"/>
      <c r="P96" s="153"/>
      <c r="Q96" s="153"/>
      <c r="R96" s="153"/>
      <c r="S96" s="153"/>
      <c r="T96" s="22"/>
    </row>
    <row r="97" spans="10:20" ht="11.25" customHeight="1">
      <c r="J97" s="20" t="s">
        <v>111</v>
      </c>
      <c r="K97" s="21" t="s">
        <v>112</v>
      </c>
      <c r="L97" s="160">
        <v>81020</v>
      </c>
      <c r="M97" s="140" t="s">
        <v>1926</v>
      </c>
      <c r="N97" s="22">
        <f t="shared" si="8"/>
        <v>1</v>
      </c>
      <c r="O97" s="153"/>
      <c r="P97" s="153"/>
      <c r="Q97" s="153"/>
      <c r="R97" s="153"/>
      <c r="S97" s="153"/>
      <c r="T97" s="22"/>
    </row>
    <row r="98" spans="10:20" ht="11.25" customHeight="1">
      <c r="J98" s="19" t="s">
        <v>1700</v>
      </c>
      <c r="K98" s="19" t="s">
        <v>1701</v>
      </c>
      <c r="L98" s="160">
        <v>88673</v>
      </c>
      <c r="M98" s="140" t="s">
        <v>1926</v>
      </c>
      <c r="N98" s="22">
        <f t="shared" si="8"/>
        <v>1</v>
      </c>
      <c r="O98" s="153"/>
      <c r="P98" s="153"/>
      <c r="Q98" s="153"/>
      <c r="R98" s="153"/>
      <c r="S98" s="153"/>
      <c r="T98" s="22"/>
    </row>
    <row r="99" spans="10:20" ht="11.25" customHeight="1">
      <c r="J99" s="20" t="s">
        <v>113</v>
      </c>
      <c r="K99" s="21" t="s">
        <v>114</v>
      </c>
      <c r="L99" s="160">
        <v>89011</v>
      </c>
      <c r="M99" s="140" t="s">
        <v>1926</v>
      </c>
      <c r="N99" s="22">
        <f t="shared" si="8"/>
        <v>1</v>
      </c>
      <c r="O99" s="153"/>
      <c r="P99" s="153"/>
      <c r="Q99" s="153"/>
      <c r="R99" s="153"/>
      <c r="S99" s="153"/>
      <c r="T99" s="22"/>
    </row>
    <row r="100" spans="10:20" ht="11.25" customHeight="1">
      <c r="J100" s="20" t="s">
        <v>115</v>
      </c>
      <c r="K100" s="21" t="s">
        <v>116</v>
      </c>
      <c r="L100" s="160">
        <v>80990</v>
      </c>
      <c r="M100" s="140" t="s">
        <v>1926</v>
      </c>
      <c r="N100" s="22">
        <f t="shared" si="8"/>
        <v>1</v>
      </c>
      <c r="O100" s="153"/>
      <c r="P100" s="153"/>
      <c r="Q100" s="153"/>
      <c r="R100" s="153"/>
      <c r="S100" s="153"/>
      <c r="T100" s="22"/>
    </row>
    <row r="101" spans="10:20" ht="11.25" customHeight="1">
      <c r="J101" s="20" t="s">
        <v>117</v>
      </c>
      <c r="K101" s="21" t="s">
        <v>118</v>
      </c>
      <c r="L101" s="160">
        <v>89357</v>
      </c>
      <c r="M101" s="140" t="s">
        <v>1926</v>
      </c>
      <c r="N101" s="22">
        <f t="shared" si="8"/>
        <v>1</v>
      </c>
      <c r="O101" s="153"/>
      <c r="P101" s="153"/>
      <c r="Q101" s="153"/>
      <c r="R101" s="153"/>
      <c r="S101" s="153"/>
      <c r="T101" s="22"/>
    </row>
    <row r="102" spans="10:20" ht="11.25" customHeight="1">
      <c r="J102" s="20" t="s">
        <v>119</v>
      </c>
      <c r="K102" s="21" t="s">
        <v>120</v>
      </c>
      <c r="L102" s="160">
        <v>81147</v>
      </c>
      <c r="M102" s="140" t="s">
        <v>1926</v>
      </c>
      <c r="N102" s="22">
        <f t="shared" si="8"/>
        <v>1</v>
      </c>
      <c r="O102" s="153"/>
      <c r="P102" s="153"/>
      <c r="Q102" s="153"/>
      <c r="R102" s="153"/>
      <c r="S102" s="153"/>
      <c r="T102" s="22"/>
    </row>
    <row r="103" spans="10:20" ht="11.25" customHeight="1">
      <c r="J103" s="20" t="s">
        <v>121</v>
      </c>
      <c r="K103" s="21" t="s">
        <v>122</v>
      </c>
      <c r="L103" s="160">
        <v>85524</v>
      </c>
      <c r="M103" s="140" t="s">
        <v>1926</v>
      </c>
      <c r="N103" s="22">
        <f t="shared" si="8"/>
        <v>1</v>
      </c>
      <c r="O103" s="153"/>
      <c r="P103" s="153"/>
      <c r="Q103" s="153"/>
      <c r="R103" s="153"/>
      <c r="S103" s="153"/>
      <c r="T103" s="22"/>
    </row>
    <row r="104" spans="10:20" ht="11.25" customHeight="1">
      <c r="J104" s="20" t="s">
        <v>123</v>
      </c>
      <c r="K104" s="21" t="s">
        <v>124</v>
      </c>
      <c r="L104" s="160">
        <v>76939</v>
      </c>
      <c r="M104" s="140" t="s">
        <v>1926</v>
      </c>
      <c r="N104" s="22">
        <f t="shared" si="8"/>
        <v>1</v>
      </c>
      <c r="O104" s="153"/>
      <c r="P104" s="153"/>
      <c r="Q104" s="153"/>
      <c r="R104" s="153"/>
      <c r="S104" s="153"/>
      <c r="T104" s="22"/>
    </row>
    <row r="105" spans="10:20" ht="11.25" customHeight="1">
      <c r="J105" s="20" t="s">
        <v>125</v>
      </c>
      <c r="K105" s="21" t="s">
        <v>126</v>
      </c>
      <c r="L105" s="160">
        <v>71534</v>
      </c>
      <c r="M105" s="140" t="s">
        <v>1926</v>
      </c>
      <c r="N105" s="22">
        <f t="shared" si="8"/>
        <v>1</v>
      </c>
      <c r="O105" s="153"/>
      <c r="P105" s="153"/>
      <c r="Q105" s="153"/>
      <c r="R105" s="153"/>
      <c r="S105" s="153"/>
      <c r="T105" s="22"/>
    </row>
    <row r="106" spans="10:20" ht="11.25" customHeight="1">
      <c r="J106" s="20" t="s">
        <v>127</v>
      </c>
      <c r="K106" s="21" t="s">
        <v>128</v>
      </c>
      <c r="L106" s="160">
        <v>78584</v>
      </c>
      <c r="M106" s="140" t="s">
        <v>1926</v>
      </c>
      <c r="N106" s="22">
        <f t="shared" si="8"/>
        <v>1</v>
      </c>
      <c r="O106" s="153"/>
      <c r="P106" s="153"/>
      <c r="Q106" s="153"/>
      <c r="R106" s="153"/>
      <c r="S106" s="153"/>
      <c r="T106" s="22"/>
    </row>
    <row r="107" spans="10:20" ht="11.25" customHeight="1">
      <c r="J107" s="20" t="s">
        <v>129</v>
      </c>
      <c r="K107" s="21" t="s">
        <v>130</v>
      </c>
      <c r="L107" s="160">
        <v>73581</v>
      </c>
      <c r="M107" s="140" t="s">
        <v>1926</v>
      </c>
      <c r="N107" s="22">
        <f t="shared" si="8"/>
        <v>1</v>
      </c>
      <c r="O107" s="153"/>
      <c r="P107" s="153"/>
      <c r="Q107" s="153"/>
      <c r="R107" s="153"/>
      <c r="S107" s="153"/>
      <c r="T107" s="22"/>
    </row>
    <row r="108" spans="10:20" ht="11.25" customHeight="1">
      <c r="J108" s="20" t="s">
        <v>131</v>
      </c>
      <c r="K108" s="21" t="s">
        <v>132</v>
      </c>
      <c r="L108" s="160">
        <v>73111</v>
      </c>
      <c r="M108" s="140" t="s">
        <v>1926</v>
      </c>
      <c r="N108" s="22">
        <f t="shared" si="8"/>
        <v>1</v>
      </c>
      <c r="O108" s="153"/>
      <c r="P108" s="153"/>
      <c r="Q108" s="153"/>
      <c r="R108" s="153"/>
      <c r="S108" s="153"/>
      <c r="T108" s="22"/>
    </row>
    <row r="109" spans="10:20" ht="11.25" customHeight="1">
      <c r="J109" s="20" t="s">
        <v>133</v>
      </c>
      <c r="K109" s="21" t="s">
        <v>134</v>
      </c>
      <c r="L109" s="160">
        <v>69972</v>
      </c>
      <c r="M109" s="140" t="s">
        <v>1926</v>
      </c>
      <c r="N109" s="22">
        <f t="shared" si="8"/>
        <v>1</v>
      </c>
      <c r="O109" s="153"/>
      <c r="P109" s="153"/>
      <c r="Q109" s="153"/>
      <c r="R109" s="153"/>
      <c r="S109" s="153"/>
      <c r="T109" s="22"/>
    </row>
    <row r="110" spans="10:20" ht="11.25" customHeight="1">
      <c r="J110" s="20" t="s">
        <v>135</v>
      </c>
      <c r="K110" s="21" t="s">
        <v>136</v>
      </c>
      <c r="L110" s="160">
        <v>68808</v>
      </c>
      <c r="M110" s="140" t="s">
        <v>1926</v>
      </c>
      <c r="N110" s="22">
        <f t="shared" si="8"/>
        <v>1</v>
      </c>
      <c r="O110" s="153"/>
      <c r="P110" s="153"/>
      <c r="Q110" s="153"/>
      <c r="R110" s="153"/>
      <c r="S110" s="153"/>
      <c r="T110" s="22"/>
    </row>
    <row r="111" spans="10:20" ht="11.25" customHeight="1">
      <c r="J111" s="20" t="s">
        <v>137</v>
      </c>
      <c r="K111" s="21" t="s">
        <v>138</v>
      </c>
      <c r="L111" s="160">
        <v>70084</v>
      </c>
      <c r="M111" s="140" t="s">
        <v>1926</v>
      </c>
      <c r="N111" s="22">
        <f t="shared" si="8"/>
        <v>1</v>
      </c>
      <c r="O111" s="153"/>
      <c r="P111" s="153"/>
      <c r="Q111" s="153"/>
      <c r="R111" s="153"/>
      <c r="S111" s="153"/>
      <c r="T111" s="22"/>
    </row>
    <row r="112" spans="10:20" ht="11.25" customHeight="1">
      <c r="J112" s="20" t="s">
        <v>139</v>
      </c>
      <c r="K112" s="21" t="s">
        <v>140</v>
      </c>
      <c r="L112" s="160">
        <v>65738</v>
      </c>
      <c r="M112" s="140" t="s">
        <v>1926</v>
      </c>
      <c r="N112" s="22">
        <f t="shared" si="8"/>
        <v>1</v>
      </c>
      <c r="O112" s="153"/>
      <c r="P112" s="153"/>
      <c r="Q112" s="153"/>
      <c r="R112" s="153"/>
      <c r="S112" s="153"/>
      <c r="T112" s="22"/>
    </row>
    <row r="113" spans="10:20" ht="11.25" customHeight="1">
      <c r="J113" s="20" t="s">
        <v>141</v>
      </c>
      <c r="K113" s="21" t="s">
        <v>144</v>
      </c>
      <c r="L113" s="160">
        <v>64995</v>
      </c>
      <c r="M113" s="140" t="s">
        <v>1926</v>
      </c>
      <c r="N113" s="22">
        <f t="shared" si="8"/>
        <v>1</v>
      </c>
      <c r="O113" s="153"/>
      <c r="P113" s="153"/>
      <c r="Q113" s="153"/>
      <c r="R113" s="153"/>
      <c r="S113" s="153"/>
      <c r="T113" s="22"/>
    </row>
    <row r="114" spans="10:20" ht="11.25" customHeight="1">
      <c r="J114" s="20" t="s">
        <v>145</v>
      </c>
      <c r="K114" s="21" t="s">
        <v>146</v>
      </c>
      <c r="L114" s="160">
        <v>64249</v>
      </c>
      <c r="M114" s="140" t="s">
        <v>1926</v>
      </c>
      <c r="N114" s="22">
        <f t="shared" si="8"/>
        <v>1</v>
      </c>
      <c r="O114" s="153"/>
      <c r="P114" s="153"/>
      <c r="Q114" s="153"/>
      <c r="R114" s="153"/>
      <c r="S114" s="153"/>
      <c r="T114" s="22"/>
    </row>
    <row r="115" spans="10:20" ht="11.25" customHeight="1">
      <c r="J115" s="20" t="s">
        <v>147</v>
      </c>
      <c r="K115" s="21" t="s">
        <v>148</v>
      </c>
      <c r="L115" s="160">
        <v>62240</v>
      </c>
      <c r="M115" s="140" t="s">
        <v>1926</v>
      </c>
      <c r="N115" s="22">
        <f t="shared" si="8"/>
        <v>1</v>
      </c>
      <c r="O115" s="153"/>
      <c r="P115" s="153"/>
      <c r="Q115" s="153"/>
      <c r="R115" s="153"/>
      <c r="S115" s="153"/>
      <c r="T115" s="22"/>
    </row>
    <row r="116" spans="10:20" ht="11.25" customHeight="1">
      <c r="J116" s="20" t="s">
        <v>149</v>
      </c>
      <c r="K116" s="21" t="s">
        <v>150</v>
      </c>
      <c r="L116" s="160">
        <v>64258</v>
      </c>
      <c r="M116" s="140" t="s">
        <v>1926</v>
      </c>
      <c r="N116" s="22">
        <f t="shared" si="8"/>
        <v>1</v>
      </c>
      <c r="O116" s="153"/>
      <c r="P116" s="153"/>
      <c r="Q116" s="153"/>
      <c r="R116" s="153"/>
      <c r="S116" s="153"/>
      <c r="T116" s="22"/>
    </row>
    <row r="117" spans="10:20" ht="11.25" customHeight="1">
      <c r="J117" s="19" t="s">
        <v>1702</v>
      </c>
      <c r="K117" s="19" t="s">
        <v>1703</v>
      </c>
      <c r="L117" s="160">
        <v>60287</v>
      </c>
      <c r="M117" s="140" t="s">
        <v>1926</v>
      </c>
      <c r="N117" s="22">
        <f t="shared" si="8"/>
        <v>1</v>
      </c>
      <c r="O117" s="153"/>
      <c r="P117" s="153"/>
      <c r="Q117" s="153"/>
      <c r="R117" s="153"/>
      <c r="S117" s="153"/>
      <c r="T117" s="22"/>
    </row>
    <row r="118" spans="10:20" ht="11.25" customHeight="1">
      <c r="J118" s="20" t="s">
        <v>151</v>
      </c>
      <c r="K118" s="21" t="s">
        <v>152</v>
      </c>
      <c r="L118" s="160">
        <v>61512</v>
      </c>
      <c r="M118" s="140" t="s">
        <v>1926</v>
      </c>
      <c r="N118" s="22">
        <f t="shared" si="8"/>
        <v>1</v>
      </c>
      <c r="O118" s="153"/>
      <c r="P118" s="153"/>
      <c r="Q118" s="153"/>
      <c r="R118" s="153"/>
      <c r="S118" s="153"/>
      <c r="T118" s="22"/>
    </row>
    <row r="119" spans="10:20" ht="11.25" customHeight="1">
      <c r="J119" s="19" t="s">
        <v>1704</v>
      </c>
      <c r="K119" s="19" t="s">
        <v>1705</v>
      </c>
      <c r="L119" s="160">
        <v>47002</v>
      </c>
      <c r="M119" s="140" t="s">
        <v>1926</v>
      </c>
      <c r="N119" s="22">
        <f t="shared" si="8"/>
        <v>1</v>
      </c>
      <c r="O119" s="153"/>
      <c r="P119" s="153"/>
      <c r="Q119" s="153"/>
      <c r="R119" s="153"/>
      <c r="S119" s="153"/>
      <c r="T119" s="22"/>
    </row>
    <row r="120" spans="10:20" ht="11.25" customHeight="1">
      <c r="J120" s="20" t="s">
        <v>153</v>
      </c>
      <c r="K120" s="21" t="s">
        <v>154</v>
      </c>
      <c r="L120" s="160">
        <v>57862</v>
      </c>
      <c r="M120" s="140" t="s">
        <v>1926</v>
      </c>
      <c r="N120" s="22">
        <f t="shared" si="8"/>
        <v>1</v>
      </c>
      <c r="O120" s="153"/>
      <c r="P120" s="153"/>
      <c r="Q120" s="153"/>
      <c r="R120" s="153"/>
      <c r="S120" s="153"/>
      <c r="T120" s="22"/>
    </row>
    <row r="121" spans="10:20" ht="11.25" customHeight="1">
      <c r="J121" s="20" t="s">
        <v>155</v>
      </c>
      <c r="K121" s="21" t="s">
        <v>156</v>
      </c>
      <c r="L121" s="160">
        <v>59286</v>
      </c>
      <c r="M121" s="140" t="s">
        <v>1926</v>
      </c>
      <c r="N121" s="22">
        <f t="shared" si="8"/>
        <v>1</v>
      </c>
      <c r="O121" s="153"/>
      <c r="P121" s="153"/>
      <c r="Q121" s="153"/>
      <c r="R121" s="153"/>
      <c r="S121" s="153"/>
      <c r="T121" s="22"/>
    </row>
    <row r="122" spans="10:20" ht="11.25" customHeight="1">
      <c r="J122" s="20" t="s">
        <v>157</v>
      </c>
      <c r="K122" s="21" t="s">
        <v>158</v>
      </c>
      <c r="L122" s="160">
        <v>59283</v>
      </c>
      <c r="M122" s="140" t="s">
        <v>1926</v>
      </c>
      <c r="N122" s="22">
        <f t="shared" si="8"/>
        <v>1</v>
      </c>
      <c r="O122" s="153"/>
      <c r="P122" s="153"/>
      <c r="Q122" s="153"/>
      <c r="R122" s="153"/>
      <c r="S122" s="153"/>
      <c r="T122" s="22"/>
    </row>
    <row r="123" spans="10:20" ht="11.25" customHeight="1">
      <c r="J123" s="20" t="s">
        <v>159</v>
      </c>
      <c r="K123" s="21" t="s">
        <v>160</v>
      </c>
      <c r="L123" s="160">
        <v>55350</v>
      </c>
      <c r="M123" s="140" t="s">
        <v>1926</v>
      </c>
      <c r="N123" s="22">
        <f t="shared" si="8"/>
        <v>1</v>
      </c>
      <c r="O123" s="153"/>
      <c r="P123" s="153"/>
      <c r="Q123" s="153"/>
      <c r="R123" s="153"/>
      <c r="S123" s="153"/>
      <c r="T123" s="22"/>
    </row>
    <row r="124" spans="10:20" ht="11.25" customHeight="1">
      <c r="J124" s="19" t="s">
        <v>1706</v>
      </c>
      <c r="K124" s="19" t="s">
        <v>1707</v>
      </c>
      <c r="L124" s="160">
        <v>55810</v>
      </c>
      <c r="M124" s="140" t="s">
        <v>1926</v>
      </c>
      <c r="N124" s="22">
        <f t="shared" si="8"/>
        <v>1</v>
      </c>
      <c r="O124" s="153"/>
      <c r="P124" s="153"/>
      <c r="Q124" s="153"/>
      <c r="R124" s="153"/>
      <c r="S124" s="153"/>
      <c r="T124" s="22"/>
    </row>
    <row r="125" spans="10:20" ht="11.25" customHeight="1">
      <c r="J125" s="19" t="s">
        <v>1708</v>
      </c>
      <c r="K125" s="19" t="s">
        <v>1709</v>
      </c>
      <c r="L125" s="160">
        <v>54314</v>
      </c>
      <c r="M125" s="140" t="s">
        <v>1926</v>
      </c>
      <c r="N125" s="22">
        <f t="shared" si="8"/>
        <v>1</v>
      </c>
      <c r="O125" s="153"/>
      <c r="P125" s="153"/>
      <c r="Q125" s="153"/>
      <c r="R125" s="153"/>
      <c r="S125" s="153"/>
      <c r="T125" s="22"/>
    </row>
    <row r="126" spans="10:20" ht="11.25" customHeight="1">
      <c r="J126" s="20" t="s">
        <v>161</v>
      </c>
      <c r="K126" s="21" t="s">
        <v>162</v>
      </c>
      <c r="L126" s="160">
        <v>53247</v>
      </c>
      <c r="M126" s="140" t="s">
        <v>1926</v>
      </c>
      <c r="N126" s="22">
        <f t="shared" si="8"/>
        <v>1</v>
      </c>
      <c r="O126" s="153"/>
      <c r="P126" s="153"/>
      <c r="Q126" s="153"/>
      <c r="R126" s="153"/>
      <c r="S126" s="153"/>
      <c r="T126" s="22"/>
    </row>
    <row r="127" spans="10:20" ht="11.25" customHeight="1">
      <c r="J127" s="20" t="s">
        <v>163</v>
      </c>
      <c r="K127" s="21" t="s">
        <v>164</v>
      </c>
      <c r="L127" s="160">
        <v>55051</v>
      </c>
      <c r="M127" s="140" t="s">
        <v>1926</v>
      </c>
      <c r="N127" s="22">
        <f t="shared" si="8"/>
        <v>1</v>
      </c>
      <c r="O127" s="153"/>
      <c r="P127" s="153"/>
      <c r="Q127" s="153"/>
      <c r="R127" s="153"/>
      <c r="S127" s="153"/>
      <c r="T127" s="22"/>
    </row>
    <row r="128" spans="10:20" ht="11.25" customHeight="1">
      <c r="J128" s="20" t="s">
        <v>165</v>
      </c>
      <c r="K128" s="21" t="s">
        <v>166</v>
      </c>
      <c r="L128" s="160">
        <v>51521</v>
      </c>
      <c r="M128" s="140" t="s">
        <v>1926</v>
      </c>
      <c r="N128" s="22">
        <f t="shared" si="8"/>
        <v>1</v>
      </c>
      <c r="O128" s="153"/>
      <c r="P128" s="153"/>
      <c r="Q128" s="153"/>
      <c r="R128" s="153"/>
      <c r="S128" s="153"/>
      <c r="T128" s="22"/>
    </row>
    <row r="129" spans="10:20" ht="11.25" customHeight="1">
      <c r="J129" s="19" t="s">
        <v>1710</v>
      </c>
      <c r="K129" s="19" t="s">
        <v>1711</v>
      </c>
      <c r="L129" s="160">
        <v>50036</v>
      </c>
      <c r="M129" s="140" t="s">
        <v>1926</v>
      </c>
      <c r="N129" s="22">
        <f t="shared" si="8"/>
        <v>1</v>
      </c>
      <c r="O129" s="153"/>
      <c r="P129" s="153"/>
      <c r="Q129" s="153"/>
      <c r="R129" s="153"/>
      <c r="S129" s="153"/>
      <c r="T129" s="22"/>
    </row>
    <row r="130" spans="10:20" ht="11.25" customHeight="1">
      <c r="J130" s="20" t="s">
        <v>167</v>
      </c>
      <c r="K130" s="21" t="s">
        <v>168</v>
      </c>
      <c r="L130" s="160">
        <v>50548</v>
      </c>
      <c r="M130" s="140" t="s">
        <v>1926</v>
      </c>
      <c r="N130" s="22">
        <f t="shared" si="8"/>
        <v>1</v>
      </c>
      <c r="O130" s="153"/>
      <c r="P130" s="153"/>
      <c r="Q130" s="153"/>
      <c r="R130" s="153"/>
      <c r="S130" s="153"/>
      <c r="T130" s="22"/>
    </row>
    <row r="131" spans="10:20" ht="11.25" customHeight="1">
      <c r="J131" s="20" t="s">
        <v>169</v>
      </c>
      <c r="K131" s="21" t="s">
        <v>170</v>
      </c>
      <c r="L131" s="160">
        <v>85838</v>
      </c>
      <c r="M131" s="140" t="s">
        <v>1926</v>
      </c>
      <c r="N131" s="22">
        <f aca="true" t="shared" si="10" ref="N131:N194">IF(L131&lt;100000,1)</f>
        <v>1</v>
      </c>
      <c r="O131" s="153"/>
      <c r="P131" s="153"/>
      <c r="Q131" s="153"/>
      <c r="R131" s="153"/>
      <c r="S131" s="153"/>
      <c r="T131" s="22"/>
    </row>
    <row r="132" spans="10:20" ht="11.25" customHeight="1">
      <c r="J132" s="19" t="s">
        <v>1712</v>
      </c>
      <c r="K132" s="19" t="s">
        <v>1713</v>
      </c>
      <c r="L132" s="160">
        <v>488005</v>
      </c>
      <c r="M132" s="140" t="s">
        <v>1926</v>
      </c>
      <c r="N132" s="22">
        <f>IF(L132&lt;500000,3)</f>
        <v>3</v>
      </c>
      <c r="O132" s="153"/>
      <c r="P132" s="153"/>
      <c r="Q132" s="153"/>
      <c r="R132" s="153"/>
      <c r="S132" s="153"/>
      <c r="T132" s="22"/>
    </row>
    <row r="133" spans="10:20" ht="11.25" customHeight="1">
      <c r="J133" s="19" t="s">
        <v>1714</v>
      </c>
      <c r="K133" s="19" t="s">
        <v>1715</v>
      </c>
      <c r="L133" s="160">
        <v>314931</v>
      </c>
      <c r="M133" s="140" t="s">
        <v>1926</v>
      </c>
      <c r="N133" s="22">
        <f>IF(L133&lt;500000,3)</f>
        <v>3</v>
      </c>
      <c r="O133" s="153"/>
      <c r="P133" s="153"/>
      <c r="Q133" s="153"/>
      <c r="R133" s="153"/>
      <c r="S133" s="153"/>
      <c r="T133" s="22"/>
    </row>
    <row r="134" spans="10:20" ht="11.25" customHeight="1">
      <c r="J134" s="19" t="s">
        <v>1716</v>
      </c>
      <c r="K134" s="19" t="s">
        <v>977</v>
      </c>
      <c r="L134" s="160">
        <v>256652</v>
      </c>
      <c r="M134" s="140" t="s">
        <v>1926</v>
      </c>
      <c r="N134" s="22">
        <f>IF(L134&lt;500000,3)</f>
        <v>3</v>
      </c>
      <c r="O134" s="153"/>
      <c r="P134" s="153"/>
      <c r="Q134" s="153"/>
      <c r="R134" s="153"/>
      <c r="S134" s="153"/>
      <c r="T134" s="22"/>
    </row>
    <row r="135" spans="10:20" ht="11.25" customHeight="1">
      <c r="J135" s="20" t="s">
        <v>171</v>
      </c>
      <c r="K135" s="21" t="s">
        <v>172</v>
      </c>
      <c r="L135" s="160">
        <v>291754</v>
      </c>
      <c r="M135" s="140" t="s">
        <v>1926</v>
      </c>
      <c r="N135" s="22">
        <f>IF(L135&lt;500000,3)</f>
        <v>3</v>
      </c>
      <c r="O135" s="153"/>
      <c r="P135" s="153"/>
      <c r="Q135" s="153"/>
      <c r="R135" s="153"/>
      <c r="S135" s="153"/>
      <c r="T135" s="22"/>
    </row>
    <row r="136" spans="10:20" ht="11.25" customHeight="1">
      <c r="J136" s="20" t="s">
        <v>173</v>
      </c>
      <c r="K136" s="21" t="s">
        <v>174</v>
      </c>
      <c r="L136" s="160">
        <v>243173</v>
      </c>
      <c r="M136" s="140" t="s">
        <v>1926</v>
      </c>
      <c r="N136" s="22">
        <f aca="true" t="shared" si="11" ref="N136:N164">IF(L136&lt;250000,2)</f>
        <v>2</v>
      </c>
      <c r="O136" s="153"/>
      <c r="P136" s="153"/>
      <c r="Q136" s="153"/>
      <c r="R136" s="153"/>
      <c r="S136" s="153"/>
      <c r="T136" s="22"/>
    </row>
    <row r="137" spans="10:20" ht="11.25" customHeight="1">
      <c r="J137" s="19" t="s">
        <v>978</v>
      </c>
      <c r="K137" s="19" t="s">
        <v>979</v>
      </c>
      <c r="L137" s="160">
        <v>250556</v>
      </c>
      <c r="M137" s="140" t="s">
        <v>1926</v>
      </c>
      <c r="N137" s="22">
        <f>IF(L137&lt;500000,3)</f>
        <v>3</v>
      </c>
      <c r="O137" s="153"/>
      <c r="P137" s="153"/>
      <c r="Q137" s="153"/>
      <c r="R137" s="153"/>
      <c r="S137" s="153"/>
      <c r="T137" s="22"/>
    </row>
    <row r="138" spans="10:20" ht="11.25" customHeight="1">
      <c r="J138" s="20" t="s">
        <v>175</v>
      </c>
      <c r="K138" s="21" t="s">
        <v>176</v>
      </c>
      <c r="L138" s="160">
        <v>260454</v>
      </c>
      <c r="M138" s="140" t="s">
        <v>1926</v>
      </c>
      <c r="N138" s="22">
        <f>IF(L138&lt;500000,3)</f>
        <v>3</v>
      </c>
      <c r="O138" s="153"/>
      <c r="P138" s="153"/>
      <c r="Q138" s="153"/>
      <c r="R138" s="153"/>
      <c r="S138" s="153"/>
      <c r="T138" s="22"/>
    </row>
    <row r="139" spans="10:20" ht="11.25" customHeight="1">
      <c r="J139" s="20" t="s">
        <v>177</v>
      </c>
      <c r="K139" s="21" t="s">
        <v>178</v>
      </c>
      <c r="L139" s="160">
        <v>234396</v>
      </c>
      <c r="M139" s="140" t="s">
        <v>1926</v>
      </c>
      <c r="N139" s="22">
        <f t="shared" si="11"/>
        <v>2</v>
      </c>
      <c r="O139" s="153"/>
      <c r="P139" s="153"/>
      <c r="Q139" s="153"/>
      <c r="R139" s="153"/>
      <c r="S139" s="153"/>
      <c r="T139" s="22"/>
    </row>
    <row r="140" spans="10:20" ht="11.25" customHeight="1">
      <c r="J140" s="19" t="s">
        <v>980</v>
      </c>
      <c r="K140" s="19" t="s">
        <v>981</v>
      </c>
      <c r="L140" s="160">
        <v>212568</v>
      </c>
      <c r="M140" s="140" t="s">
        <v>1926</v>
      </c>
      <c r="N140" s="22">
        <f t="shared" si="11"/>
        <v>2</v>
      </c>
      <c r="O140" s="153"/>
      <c r="P140" s="153"/>
      <c r="Q140" s="153"/>
      <c r="R140" s="153"/>
      <c r="S140" s="153"/>
      <c r="T140" s="22"/>
    </row>
    <row r="141" spans="10:20" ht="11.25" customHeight="1">
      <c r="J141" s="20" t="s">
        <v>179</v>
      </c>
      <c r="K141" s="21" t="s">
        <v>180</v>
      </c>
      <c r="L141" s="160">
        <v>210577</v>
      </c>
      <c r="M141" s="140" t="s">
        <v>1926</v>
      </c>
      <c r="N141" s="22">
        <f t="shared" si="11"/>
        <v>2</v>
      </c>
      <c r="O141" s="153"/>
      <c r="P141" s="153"/>
      <c r="Q141" s="153"/>
      <c r="R141" s="153"/>
      <c r="S141" s="153"/>
      <c r="T141" s="22"/>
    </row>
    <row r="142" spans="10:20" ht="11.25" customHeight="1">
      <c r="J142" s="19" t="s">
        <v>982</v>
      </c>
      <c r="K142" s="19" t="s">
        <v>983</v>
      </c>
      <c r="L142" s="160">
        <v>187447</v>
      </c>
      <c r="M142" s="140" t="s">
        <v>1926</v>
      </c>
      <c r="N142" s="22">
        <f t="shared" si="11"/>
        <v>2</v>
      </c>
      <c r="O142" s="153"/>
      <c r="P142" s="153"/>
      <c r="Q142" s="153"/>
      <c r="R142" s="153"/>
      <c r="S142" s="153"/>
      <c r="T142" s="22"/>
    </row>
    <row r="143" spans="10:20" ht="11.25" customHeight="1">
      <c r="J143" s="20" t="s">
        <v>181</v>
      </c>
      <c r="K143" s="21" t="s">
        <v>182</v>
      </c>
      <c r="L143" s="160">
        <v>196526</v>
      </c>
      <c r="M143" s="140" t="s">
        <v>1926</v>
      </c>
      <c r="N143" s="22">
        <f t="shared" si="11"/>
        <v>2</v>
      </c>
      <c r="O143" s="153"/>
      <c r="P143" s="153"/>
      <c r="Q143" s="153"/>
      <c r="R143" s="153"/>
      <c r="S143" s="153"/>
      <c r="T143" s="22"/>
    </row>
    <row r="144" spans="10:20" ht="11.25" customHeight="1">
      <c r="J144" s="19" t="s">
        <v>984</v>
      </c>
      <c r="K144" s="19" t="s">
        <v>985</v>
      </c>
      <c r="L144" s="160">
        <v>182112</v>
      </c>
      <c r="M144" s="140" t="s">
        <v>1926</v>
      </c>
      <c r="N144" s="22">
        <f t="shared" si="11"/>
        <v>2</v>
      </c>
      <c r="O144" s="153"/>
      <c r="P144" s="153"/>
      <c r="Q144" s="153"/>
      <c r="R144" s="153"/>
      <c r="S144" s="153"/>
      <c r="T144" s="22"/>
    </row>
    <row r="145" spans="10:20" ht="11.25" customHeight="1">
      <c r="J145" s="19" t="s">
        <v>986</v>
      </c>
      <c r="K145" s="19" t="s">
        <v>987</v>
      </c>
      <c r="L145" s="160">
        <v>164244</v>
      </c>
      <c r="M145" s="140" t="s">
        <v>1926</v>
      </c>
      <c r="N145" s="22">
        <f t="shared" si="11"/>
        <v>2</v>
      </c>
      <c r="O145" s="153"/>
      <c r="P145" s="153"/>
      <c r="Q145" s="153"/>
      <c r="R145" s="153"/>
      <c r="S145" s="153"/>
      <c r="T145" s="22"/>
    </row>
    <row r="146" spans="10:20" ht="11.25" customHeight="1">
      <c r="J146" s="20" t="s">
        <v>183</v>
      </c>
      <c r="K146" s="21" t="s">
        <v>184</v>
      </c>
      <c r="L146" s="160">
        <v>159699</v>
      </c>
      <c r="M146" s="140" t="s">
        <v>1926</v>
      </c>
      <c r="N146" s="22">
        <f t="shared" si="11"/>
        <v>2</v>
      </c>
      <c r="O146" s="153"/>
      <c r="P146" s="153"/>
      <c r="Q146" s="153"/>
      <c r="R146" s="153"/>
      <c r="S146" s="153"/>
      <c r="T146" s="22"/>
    </row>
    <row r="147" spans="10:20" ht="11.25" customHeight="1">
      <c r="J147" s="20" t="s">
        <v>185</v>
      </c>
      <c r="K147" s="21" t="s">
        <v>186</v>
      </c>
      <c r="L147" s="160">
        <v>165021</v>
      </c>
      <c r="M147" s="140" t="s">
        <v>1926</v>
      </c>
      <c r="N147" s="22">
        <f t="shared" si="11"/>
        <v>2</v>
      </c>
      <c r="O147" s="153"/>
      <c r="P147" s="153"/>
      <c r="Q147" s="153"/>
      <c r="R147" s="153"/>
      <c r="S147" s="153"/>
      <c r="T147" s="22"/>
    </row>
    <row r="148" spans="10:20" ht="11.25" customHeight="1">
      <c r="J148" s="19" t="s">
        <v>988</v>
      </c>
      <c r="K148" s="19" t="s">
        <v>989</v>
      </c>
      <c r="L148" s="160">
        <v>165560</v>
      </c>
      <c r="M148" s="140" t="s">
        <v>1926</v>
      </c>
      <c r="N148" s="22">
        <f t="shared" si="11"/>
        <v>2</v>
      </c>
      <c r="O148" s="153"/>
      <c r="P148" s="153"/>
      <c r="Q148" s="153"/>
      <c r="R148" s="153"/>
      <c r="S148" s="153"/>
      <c r="T148" s="22"/>
    </row>
    <row r="149" spans="10:20" ht="11.25" customHeight="1">
      <c r="J149" s="19" t="s">
        <v>990</v>
      </c>
      <c r="K149" s="19" t="s">
        <v>991</v>
      </c>
      <c r="L149" s="160">
        <v>161195</v>
      </c>
      <c r="M149" s="140" t="s">
        <v>1926</v>
      </c>
      <c r="N149" s="22">
        <f t="shared" si="11"/>
        <v>2</v>
      </c>
      <c r="O149" s="153"/>
      <c r="P149" s="153"/>
      <c r="Q149" s="153"/>
      <c r="R149" s="153"/>
      <c r="S149" s="153"/>
      <c r="T149" s="22"/>
    </row>
    <row r="150" spans="10:20" ht="11.25" customHeight="1">
      <c r="J150" s="20" t="s">
        <v>187</v>
      </c>
      <c r="K150" s="21" t="s">
        <v>188</v>
      </c>
      <c r="L150" s="160">
        <v>162481</v>
      </c>
      <c r="M150" s="140" t="s">
        <v>1926</v>
      </c>
      <c r="N150" s="22">
        <f t="shared" si="11"/>
        <v>2</v>
      </c>
      <c r="O150" s="153"/>
      <c r="P150" s="153"/>
      <c r="Q150" s="153"/>
      <c r="R150" s="153"/>
      <c r="S150" s="153"/>
      <c r="T150" s="22"/>
    </row>
    <row r="151" spans="10:20" ht="11.25" customHeight="1">
      <c r="J151" s="19" t="s">
        <v>992</v>
      </c>
      <c r="K151" s="19" t="s">
        <v>993</v>
      </c>
      <c r="L151" s="160">
        <v>152010</v>
      </c>
      <c r="M151" s="140" t="s">
        <v>1926</v>
      </c>
      <c r="N151" s="22">
        <f t="shared" si="11"/>
        <v>2</v>
      </c>
      <c r="O151" s="153"/>
      <c r="P151" s="153"/>
      <c r="Q151" s="153"/>
      <c r="R151" s="153"/>
      <c r="S151" s="153"/>
      <c r="T151" s="22"/>
    </row>
    <row r="152" spans="10:20" ht="11.25" customHeight="1">
      <c r="J152" s="20" t="s">
        <v>189</v>
      </c>
      <c r="K152" s="21" t="s">
        <v>190</v>
      </c>
      <c r="L152" s="160">
        <v>149633</v>
      </c>
      <c r="M152" s="140" t="s">
        <v>1926</v>
      </c>
      <c r="N152" s="22">
        <f t="shared" si="11"/>
        <v>2</v>
      </c>
      <c r="O152" s="153"/>
      <c r="P152" s="153"/>
      <c r="Q152" s="153"/>
      <c r="R152" s="153"/>
      <c r="S152" s="153"/>
      <c r="T152" s="22"/>
    </row>
    <row r="153" spans="10:20" ht="11.25" customHeight="1">
      <c r="J153" s="20" t="s">
        <v>191</v>
      </c>
      <c r="K153" s="21" t="s">
        <v>192</v>
      </c>
      <c r="L153" s="160">
        <v>147688</v>
      </c>
      <c r="M153" s="140" t="s">
        <v>1926</v>
      </c>
      <c r="N153" s="22">
        <f t="shared" si="11"/>
        <v>2</v>
      </c>
      <c r="O153" s="153"/>
      <c r="P153" s="153"/>
      <c r="Q153" s="153"/>
      <c r="R153" s="153"/>
      <c r="S153" s="153"/>
      <c r="T153" s="22"/>
    </row>
    <row r="154" spans="10:20" ht="11.25" customHeight="1">
      <c r="J154" s="20" t="s">
        <v>193</v>
      </c>
      <c r="K154" s="21" t="s">
        <v>194</v>
      </c>
      <c r="L154" s="160">
        <v>133808</v>
      </c>
      <c r="M154" s="140" t="s">
        <v>1926</v>
      </c>
      <c r="N154" s="22">
        <f t="shared" si="11"/>
        <v>2</v>
      </c>
      <c r="O154" s="153"/>
      <c r="P154" s="153"/>
      <c r="Q154" s="153"/>
      <c r="R154" s="153"/>
      <c r="S154" s="153"/>
      <c r="T154" s="22"/>
    </row>
    <row r="155" spans="10:20" ht="11.25" customHeight="1">
      <c r="J155" s="19" t="s">
        <v>994</v>
      </c>
      <c r="K155" s="19" t="s">
        <v>995</v>
      </c>
      <c r="L155" s="160">
        <v>117672</v>
      </c>
      <c r="M155" s="140" t="s">
        <v>1926</v>
      </c>
      <c r="N155" s="22">
        <f t="shared" si="11"/>
        <v>2</v>
      </c>
      <c r="O155" s="153"/>
      <c r="P155" s="153"/>
      <c r="Q155" s="153"/>
      <c r="R155" s="153"/>
      <c r="S155" s="153"/>
      <c r="T155" s="22"/>
    </row>
    <row r="156" spans="10:20" ht="11.25" customHeight="1">
      <c r="J156" s="19" t="s">
        <v>996</v>
      </c>
      <c r="K156" s="19" t="s">
        <v>997</v>
      </c>
      <c r="L156" s="160">
        <v>122583</v>
      </c>
      <c r="M156" s="140" t="s">
        <v>1926</v>
      </c>
      <c r="N156" s="22">
        <f t="shared" si="11"/>
        <v>2</v>
      </c>
      <c r="O156" s="153"/>
      <c r="P156" s="153"/>
      <c r="Q156" s="153"/>
      <c r="R156" s="153"/>
      <c r="S156" s="153"/>
      <c r="T156" s="22"/>
    </row>
    <row r="157" spans="10:20" ht="11.25" customHeight="1">
      <c r="J157" s="20" t="s">
        <v>195</v>
      </c>
      <c r="K157" s="21" t="s">
        <v>196</v>
      </c>
      <c r="L157" s="160">
        <v>112982</v>
      </c>
      <c r="M157" s="140" t="s">
        <v>1926</v>
      </c>
      <c r="N157" s="22">
        <f t="shared" si="11"/>
        <v>2</v>
      </c>
      <c r="O157" s="153"/>
      <c r="P157" s="153"/>
      <c r="Q157" s="153"/>
      <c r="R157" s="153"/>
      <c r="S157" s="153"/>
      <c r="T157" s="22"/>
    </row>
    <row r="158" spans="10:20" ht="11.25" customHeight="1">
      <c r="J158" s="19" t="s">
        <v>998</v>
      </c>
      <c r="K158" s="19" t="s">
        <v>999</v>
      </c>
      <c r="L158" s="160">
        <v>116361</v>
      </c>
      <c r="M158" s="140" t="s">
        <v>1926</v>
      </c>
      <c r="N158" s="22">
        <f t="shared" si="11"/>
        <v>2</v>
      </c>
      <c r="O158" s="153"/>
      <c r="P158" s="153"/>
      <c r="Q158" s="153"/>
      <c r="R158" s="153"/>
      <c r="S158" s="153"/>
      <c r="T158" s="22"/>
    </row>
    <row r="159" spans="10:20" ht="11.25" customHeight="1">
      <c r="J159" s="20" t="s">
        <v>197</v>
      </c>
      <c r="K159" s="21" t="s">
        <v>198</v>
      </c>
      <c r="L159" s="160">
        <v>124257</v>
      </c>
      <c r="M159" s="140" t="s">
        <v>1926</v>
      </c>
      <c r="N159" s="22">
        <f t="shared" si="11"/>
        <v>2</v>
      </c>
      <c r="O159" s="153"/>
      <c r="P159" s="153"/>
      <c r="Q159" s="153"/>
      <c r="R159" s="153"/>
      <c r="S159" s="153"/>
      <c r="T159" s="22"/>
    </row>
    <row r="160" spans="10:20" ht="11.25" customHeight="1">
      <c r="J160" s="20" t="s">
        <v>199</v>
      </c>
      <c r="K160" s="21" t="s">
        <v>200</v>
      </c>
      <c r="L160" s="160">
        <v>109596</v>
      </c>
      <c r="M160" s="140" t="s">
        <v>1926</v>
      </c>
      <c r="N160" s="22">
        <f t="shared" si="11"/>
        <v>2</v>
      </c>
      <c r="O160" s="153"/>
      <c r="P160" s="153"/>
      <c r="Q160" s="153"/>
      <c r="R160" s="153"/>
      <c r="S160" s="153"/>
      <c r="T160" s="22"/>
    </row>
    <row r="161" spans="10:20" ht="11.25" customHeight="1">
      <c r="J161" s="19" t="s">
        <v>1000</v>
      </c>
      <c r="K161" s="19" t="s">
        <v>1001</v>
      </c>
      <c r="L161" s="160">
        <v>122705</v>
      </c>
      <c r="M161" s="140" t="s">
        <v>1926</v>
      </c>
      <c r="N161" s="22">
        <f t="shared" si="11"/>
        <v>2</v>
      </c>
      <c r="O161" s="153"/>
      <c r="P161" s="153"/>
      <c r="Q161" s="153"/>
      <c r="R161" s="153"/>
      <c r="S161" s="153"/>
      <c r="T161" s="22"/>
    </row>
    <row r="162" spans="10:20" ht="11.25" customHeight="1">
      <c r="J162" s="20" t="s">
        <v>201</v>
      </c>
      <c r="K162" s="21" t="s">
        <v>202</v>
      </c>
      <c r="L162" s="160">
        <v>123672</v>
      </c>
      <c r="M162" s="140" t="s">
        <v>1926</v>
      </c>
      <c r="N162" s="22">
        <f t="shared" si="11"/>
        <v>2</v>
      </c>
      <c r="O162" s="153"/>
      <c r="P162" s="153"/>
      <c r="Q162" s="153"/>
      <c r="R162" s="153"/>
      <c r="S162" s="153"/>
      <c r="T162" s="22"/>
    </row>
    <row r="163" spans="10:20" ht="11.25" customHeight="1">
      <c r="J163" s="20" t="s">
        <v>203</v>
      </c>
      <c r="K163" s="21" t="s">
        <v>204</v>
      </c>
      <c r="L163" s="160">
        <v>120709</v>
      </c>
      <c r="M163" s="140" t="s">
        <v>1926</v>
      </c>
      <c r="N163" s="22">
        <f t="shared" si="11"/>
        <v>2</v>
      </c>
      <c r="O163" s="153"/>
      <c r="P163" s="153"/>
      <c r="Q163" s="153"/>
      <c r="R163" s="153"/>
      <c r="S163" s="153"/>
      <c r="T163" s="22"/>
    </row>
    <row r="164" spans="10:20" ht="11.25" customHeight="1">
      <c r="J164" s="20" t="s">
        <v>205</v>
      </c>
      <c r="K164" s="21" t="s">
        <v>206</v>
      </c>
      <c r="L164" s="160">
        <v>126732</v>
      </c>
      <c r="M164" s="140" t="s">
        <v>1926</v>
      </c>
      <c r="N164" s="22">
        <f t="shared" si="11"/>
        <v>2</v>
      </c>
      <c r="O164" s="153"/>
      <c r="P164" s="153"/>
      <c r="Q164" s="153"/>
      <c r="R164" s="153"/>
      <c r="S164" s="153"/>
      <c r="T164" s="22"/>
    </row>
    <row r="165" spans="10:20" ht="11.25" customHeight="1">
      <c r="J165" s="20" t="s">
        <v>207</v>
      </c>
      <c r="K165" s="21" t="s">
        <v>208</v>
      </c>
      <c r="L165" s="160">
        <v>98762</v>
      </c>
      <c r="M165" s="140" t="s">
        <v>1926</v>
      </c>
      <c r="N165" s="22">
        <f t="shared" si="10"/>
        <v>1</v>
      </c>
      <c r="O165" s="153"/>
      <c r="P165" s="153"/>
      <c r="Q165" s="153"/>
      <c r="R165" s="153"/>
      <c r="S165" s="153"/>
      <c r="T165" s="22"/>
    </row>
    <row r="166" spans="10:20" ht="11.25" customHeight="1">
      <c r="J166" s="19" t="s">
        <v>1002</v>
      </c>
      <c r="K166" s="19" t="s">
        <v>1003</v>
      </c>
      <c r="L166" s="160">
        <v>101750</v>
      </c>
      <c r="M166" s="140" t="s">
        <v>1926</v>
      </c>
      <c r="N166" s="22">
        <f aca="true" t="shared" si="12" ref="N166:N172">IF(L166&lt;250000,2)</f>
        <v>2</v>
      </c>
      <c r="O166" s="153"/>
      <c r="P166" s="153"/>
      <c r="Q166" s="153"/>
      <c r="R166" s="153"/>
      <c r="S166" s="153"/>
      <c r="T166" s="22"/>
    </row>
    <row r="167" spans="10:20" ht="11.25" customHeight="1">
      <c r="J167" s="20" t="s">
        <v>209</v>
      </c>
      <c r="K167" s="21" t="s">
        <v>210</v>
      </c>
      <c r="L167" s="160">
        <v>112735</v>
      </c>
      <c r="M167" s="140" t="s">
        <v>1926</v>
      </c>
      <c r="N167" s="22">
        <f t="shared" si="12"/>
        <v>2</v>
      </c>
      <c r="O167" s="153"/>
      <c r="P167" s="153"/>
      <c r="Q167" s="153"/>
      <c r="R167" s="153"/>
      <c r="S167" s="153"/>
      <c r="T167" s="22"/>
    </row>
    <row r="168" spans="10:20" ht="11.25" customHeight="1">
      <c r="J168" s="19" t="s">
        <v>1004</v>
      </c>
      <c r="K168" s="19" t="s">
        <v>1005</v>
      </c>
      <c r="L168" s="160">
        <v>116317</v>
      </c>
      <c r="M168" s="140" t="s">
        <v>1926</v>
      </c>
      <c r="N168" s="22">
        <f t="shared" si="12"/>
        <v>2</v>
      </c>
      <c r="O168" s="153"/>
      <c r="P168" s="153"/>
      <c r="Q168" s="153"/>
      <c r="R168" s="153"/>
      <c r="S168" s="153"/>
      <c r="T168" s="22"/>
    </row>
    <row r="169" spans="10:20" ht="11.25" customHeight="1">
      <c r="J169" s="20" t="s">
        <v>211</v>
      </c>
      <c r="K169" s="21" t="s">
        <v>212</v>
      </c>
      <c r="L169" s="160">
        <v>102129</v>
      </c>
      <c r="M169" s="140" t="s">
        <v>1926</v>
      </c>
      <c r="N169" s="22">
        <f t="shared" si="12"/>
        <v>2</v>
      </c>
      <c r="O169" s="153"/>
      <c r="P169" s="153"/>
      <c r="Q169" s="153"/>
      <c r="R169" s="153"/>
      <c r="S169" s="153"/>
      <c r="T169" s="22"/>
    </row>
    <row r="170" spans="10:20" ht="11.25" customHeight="1">
      <c r="J170" s="20" t="s">
        <v>213</v>
      </c>
      <c r="K170" s="21" t="s">
        <v>214</v>
      </c>
      <c r="L170" s="160">
        <v>103370</v>
      </c>
      <c r="M170" s="140" t="s">
        <v>1926</v>
      </c>
      <c r="N170" s="22">
        <f t="shared" si="12"/>
        <v>2</v>
      </c>
      <c r="O170" s="153"/>
      <c r="P170" s="153"/>
      <c r="Q170" s="153"/>
      <c r="R170" s="153"/>
      <c r="S170" s="153"/>
      <c r="T170" s="22"/>
    </row>
    <row r="171" spans="10:20" ht="11.25" customHeight="1">
      <c r="J171" s="19" t="s">
        <v>1006</v>
      </c>
      <c r="K171" s="19" t="s">
        <v>1007</v>
      </c>
      <c r="L171" s="160">
        <v>105836</v>
      </c>
      <c r="M171" s="140" t="s">
        <v>1926</v>
      </c>
      <c r="N171" s="22">
        <f t="shared" si="12"/>
        <v>2</v>
      </c>
      <c r="O171" s="153"/>
      <c r="P171" s="153"/>
      <c r="Q171" s="153"/>
      <c r="R171" s="153"/>
      <c r="S171" s="153"/>
      <c r="T171" s="22"/>
    </row>
    <row r="172" spans="10:20" ht="11.25" customHeight="1">
      <c r="J172" s="20" t="s">
        <v>215</v>
      </c>
      <c r="K172" s="21" t="s">
        <v>216</v>
      </c>
      <c r="L172" s="160">
        <v>102584</v>
      </c>
      <c r="M172" s="140" t="s">
        <v>1926</v>
      </c>
      <c r="N172" s="22">
        <f t="shared" si="12"/>
        <v>2</v>
      </c>
      <c r="O172" s="153"/>
      <c r="P172" s="153"/>
      <c r="Q172" s="153"/>
      <c r="R172" s="153"/>
      <c r="S172" s="153"/>
      <c r="T172" s="22"/>
    </row>
    <row r="173" spans="10:20" ht="11.25" customHeight="1">
      <c r="J173" s="19" t="s">
        <v>1008</v>
      </c>
      <c r="K173" s="19" t="s">
        <v>1009</v>
      </c>
      <c r="L173" s="160">
        <v>97819</v>
      </c>
      <c r="M173" s="140" t="s">
        <v>1926</v>
      </c>
      <c r="N173" s="22">
        <f t="shared" si="10"/>
        <v>1</v>
      </c>
      <c r="O173" s="153"/>
      <c r="P173" s="153"/>
      <c r="Q173" s="153"/>
      <c r="R173" s="153"/>
      <c r="S173" s="153"/>
      <c r="T173" s="22"/>
    </row>
    <row r="174" spans="10:20" ht="11.25" customHeight="1">
      <c r="J174" s="20" t="s">
        <v>217</v>
      </c>
      <c r="K174" s="21" t="s">
        <v>218</v>
      </c>
      <c r="L174" s="160">
        <v>93128</v>
      </c>
      <c r="M174" s="140" t="s">
        <v>1926</v>
      </c>
      <c r="N174" s="22">
        <f t="shared" si="10"/>
        <v>1</v>
      </c>
      <c r="O174" s="153"/>
      <c r="P174" s="153"/>
      <c r="Q174" s="153"/>
      <c r="R174" s="153"/>
      <c r="S174" s="153"/>
      <c r="T174" s="22"/>
    </row>
    <row r="175" spans="10:20" ht="11.25" customHeight="1">
      <c r="J175" s="19" t="s">
        <v>1010</v>
      </c>
      <c r="K175" s="19" t="s">
        <v>1011</v>
      </c>
      <c r="L175" s="160">
        <v>106326</v>
      </c>
      <c r="M175" s="140" t="s">
        <v>1926</v>
      </c>
      <c r="N175" s="22">
        <f aca="true" t="shared" si="13" ref="N175:N179">IF(L175&lt;250000,2)</f>
        <v>2</v>
      </c>
      <c r="O175" s="153"/>
      <c r="P175" s="153"/>
      <c r="Q175" s="153"/>
      <c r="R175" s="153"/>
      <c r="S175" s="153"/>
      <c r="T175" s="22"/>
    </row>
    <row r="176" spans="10:20" ht="11.25" customHeight="1">
      <c r="J176" s="20" t="s">
        <v>219</v>
      </c>
      <c r="K176" s="21" t="s">
        <v>220</v>
      </c>
      <c r="L176" s="160">
        <v>349470</v>
      </c>
      <c r="M176" s="140" t="s">
        <v>1926</v>
      </c>
      <c r="N176" s="22">
        <f>IF(L176&lt;500000,3)</f>
        <v>3</v>
      </c>
      <c r="O176" s="153"/>
      <c r="P176" s="153"/>
      <c r="Q176" s="153"/>
      <c r="R176" s="153"/>
      <c r="S176" s="153"/>
      <c r="T176" s="22"/>
    </row>
    <row r="177" spans="10:20" ht="11.25" customHeight="1">
      <c r="J177" s="20" t="s">
        <v>221</v>
      </c>
      <c r="K177" s="21" t="s">
        <v>222</v>
      </c>
      <c r="L177" s="160">
        <v>105463</v>
      </c>
      <c r="M177" s="140" t="s">
        <v>1926</v>
      </c>
      <c r="N177" s="22">
        <f t="shared" si="13"/>
        <v>2</v>
      </c>
      <c r="O177" s="153"/>
      <c r="P177" s="153"/>
      <c r="Q177" s="153"/>
      <c r="R177" s="153"/>
      <c r="S177" s="153"/>
      <c r="T177" s="22"/>
    </row>
    <row r="178" spans="10:20" ht="11.25" customHeight="1">
      <c r="J178" s="20" t="s">
        <v>223</v>
      </c>
      <c r="K178" s="21" t="s">
        <v>1474</v>
      </c>
      <c r="L178" s="160">
        <v>407534</v>
      </c>
      <c r="M178" s="140" t="s">
        <v>1926</v>
      </c>
      <c r="N178" s="22">
        <f>IF(L178&lt;500000,3)</f>
        <v>3</v>
      </c>
      <c r="O178" s="153"/>
      <c r="P178" s="153"/>
      <c r="Q178" s="153"/>
      <c r="R178" s="153"/>
      <c r="S178" s="153"/>
      <c r="T178" s="22"/>
    </row>
    <row r="179" spans="10:20" ht="11.25" customHeight="1">
      <c r="J179" s="20" t="s">
        <v>224</v>
      </c>
      <c r="K179" s="21" t="s">
        <v>1475</v>
      </c>
      <c r="L179" s="160">
        <v>100143</v>
      </c>
      <c r="M179" s="140" t="s">
        <v>1926</v>
      </c>
      <c r="N179" s="22">
        <f t="shared" si="13"/>
        <v>2</v>
      </c>
      <c r="O179" s="153"/>
      <c r="P179" s="153"/>
      <c r="Q179" s="153"/>
      <c r="R179" s="153"/>
      <c r="S179" s="153"/>
      <c r="T179" s="22"/>
    </row>
    <row r="180" spans="10:20" ht="11.25" customHeight="1">
      <c r="J180" s="19" t="s">
        <v>1012</v>
      </c>
      <c r="K180" s="19" t="s">
        <v>1013</v>
      </c>
      <c r="L180" s="160">
        <v>60860</v>
      </c>
      <c r="M180" s="140" t="s">
        <v>1926</v>
      </c>
      <c r="N180" s="22">
        <f t="shared" si="10"/>
        <v>1</v>
      </c>
      <c r="O180" s="153"/>
      <c r="P180" s="153"/>
      <c r="Q180" s="153"/>
      <c r="R180" s="153"/>
      <c r="S180" s="153"/>
      <c r="T180" s="22"/>
    </row>
    <row r="181" spans="10:20" ht="11.25" customHeight="1">
      <c r="J181" s="20" t="s">
        <v>225</v>
      </c>
      <c r="K181" s="21" t="s">
        <v>1792</v>
      </c>
      <c r="L181" s="160">
        <v>1261332</v>
      </c>
      <c r="M181" s="140" t="s">
        <v>1927</v>
      </c>
      <c r="N181" s="22">
        <f>IF(L181&lt;3000000,5)</f>
        <v>5</v>
      </c>
      <c r="O181" s="153">
        <v>2011</v>
      </c>
      <c r="P181" s="153"/>
      <c r="Q181" s="153"/>
      <c r="R181" s="153"/>
      <c r="S181" s="153"/>
      <c r="T181" s="22"/>
    </row>
    <row r="182" spans="10:20" ht="11.25" customHeight="1">
      <c r="J182" s="20" t="s">
        <v>226</v>
      </c>
      <c r="K182" s="21" t="s">
        <v>1476</v>
      </c>
      <c r="L182" s="160">
        <v>118713</v>
      </c>
      <c r="M182" s="140" t="s">
        <v>1927</v>
      </c>
      <c r="N182" s="22">
        <f aca="true" t="shared" si="14" ref="N182">IF(L182&lt;250000,2)</f>
        <v>2</v>
      </c>
      <c r="O182" s="153">
        <v>2011</v>
      </c>
      <c r="P182" s="153"/>
      <c r="Q182" s="153"/>
      <c r="R182" s="153"/>
      <c r="S182" s="153"/>
      <c r="T182" s="22"/>
    </row>
    <row r="183" spans="10:20" ht="11.25" customHeight="1">
      <c r="J183" s="20" t="s">
        <v>227</v>
      </c>
      <c r="K183" s="21" t="s">
        <v>1477</v>
      </c>
      <c r="L183" s="160">
        <v>56980</v>
      </c>
      <c r="M183" s="140" t="s">
        <v>1927</v>
      </c>
      <c r="N183" s="22">
        <f t="shared" si="10"/>
        <v>1</v>
      </c>
      <c r="O183" s="153">
        <v>2011</v>
      </c>
      <c r="P183" s="153"/>
      <c r="Q183" s="153"/>
      <c r="R183" s="153"/>
      <c r="S183" s="153"/>
      <c r="T183" s="22"/>
    </row>
    <row r="184" spans="10:20" ht="11.25" customHeight="1">
      <c r="J184" s="20" t="s">
        <v>228</v>
      </c>
      <c r="K184" s="21" t="s">
        <v>1478</v>
      </c>
      <c r="L184" s="160">
        <v>73963</v>
      </c>
      <c r="M184" s="140" t="s">
        <v>1927</v>
      </c>
      <c r="N184" s="22">
        <f t="shared" si="10"/>
        <v>1</v>
      </c>
      <c r="O184" s="153">
        <v>2011</v>
      </c>
      <c r="P184" s="153"/>
      <c r="Q184" s="153"/>
      <c r="R184" s="153"/>
      <c r="S184" s="153"/>
      <c r="T184" s="22"/>
    </row>
    <row r="185" spans="10:20" ht="11.25" customHeight="1">
      <c r="J185" s="20" t="s">
        <v>229</v>
      </c>
      <c r="K185" s="21" t="s">
        <v>1479</v>
      </c>
      <c r="L185" s="160">
        <v>46583</v>
      </c>
      <c r="M185" s="140" t="s">
        <v>1927</v>
      </c>
      <c r="N185" s="22">
        <f t="shared" si="10"/>
        <v>1</v>
      </c>
      <c r="O185" s="153">
        <v>2011</v>
      </c>
      <c r="P185" s="153"/>
      <c r="Q185" s="153"/>
      <c r="R185" s="153"/>
      <c r="S185" s="153"/>
      <c r="T185" s="22"/>
    </row>
    <row r="186" spans="10:20" ht="11.25" customHeight="1">
      <c r="J186" s="20" t="s">
        <v>230</v>
      </c>
      <c r="K186" s="21" t="s">
        <v>1793</v>
      </c>
      <c r="L186" s="160">
        <v>2989023</v>
      </c>
      <c r="M186" s="140" t="s">
        <v>1927</v>
      </c>
      <c r="N186" s="22">
        <f>IF(L186&lt;3000000,5)</f>
        <v>5</v>
      </c>
      <c r="O186" s="153">
        <v>2009</v>
      </c>
      <c r="P186" s="153"/>
      <c r="Q186" s="153"/>
      <c r="R186" s="153"/>
      <c r="S186" s="153"/>
      <c r="T186" s="22"/>
    </row>
    <row r="187" spans="10:20" ht="11.25" customHeight="1">
      <c r="J187" s="20" t="s">
        <v>231</v>
      </c>
      <c r="K187" s="21" t="s">
        <v>1645</v>
      </c>
      <c r="L187" s="160">
        <v>376047</v>
      </c>
      <c r="M187" s="140" t="s">
        <v>1927</v>
      </c>
      <c r="N187" s="22">
        <f>IF(L187&lt;500000,3)</f>
        <v>3</v>
      </c>
      <c r="O187" s="153">
        <v>2009</v>
      </c>
      <c r="P187" s="153"/>
      <c r="Q187" s="153"/>
      <c r="R187" s="153"/>
      <c r="S187" s="153"/>
      <c r="T187" s="22"/>
    </row>
    <row r="188" spans="10:20" ht="11.25" customHeight="1">
      <c r="J188" s="20" t="s">
        <v>232</v>
      </c>
      <c r="K188" s="21" t="s">
        <v>233</v>
      </c>
      <c r="L188" s="160">
        <v>187086</v>
      </c>
      <c r="M188" s="140" t="s">
        <v>1927</v>
      </c>
      <c r="N188" s="22">
        <f aca="true" t="shared" si="15" ref="N188:N190">IF(L188&lt;250000,2)</f>
        <v>2</v>
      </c>
      <c r="O188" s="153">
        <v>2009</v>
      </c>
      <c r="P188" s="153"/>
      <c r="Q188" s="153"/>
      <c r="R188" s="153"/>
      <c r="S188" s="153"/>
      <c r="T188" s="22"/>
    </row>
    <row r="189" spans="10:20" ht="11.25" customHeight="1">
      <c r="J189" s="20" t="s">
        <v>234</v>
      </c>
      <c r="K189" s="21" t="s">
        <v>1648</v>
      </c>
      <c r="L189" s="160">
        <v>156315</v>
      </c>
      <c r="M189" s="140" t="s">
        <v>1927</v>
      </c>
      <c r="N189" s="22">
        <f t="shared" si="15"/>
        <v>2</v>
      </c>
      <c r="O189" s="153">
        <v>2009</v>
      </c>
      <c r="P189" s="153"/>
      <c r="Q189" s="153"/>
      <c r="R189" s="153"/>
      <c r="S189" s="153"/>
      <c r="T189" s="22"/>
    </row>
    <row r="190" spans="10:20" ht="11.25" customHeight="1">
      <c r="J190" s="20" t="s">
        <v>235</v>
      </c>
      <c r="K190" s="21" t="s">
        <v>1646</v>
      </c>
      <c r="L190" s="160">
        <v>143148</v>
      </c>
      <c r="M190" s="140" t="s">
        <v>1927</v>
      </c>
      <c r="N190" s="22">
        <f t="shared" si="15"/>
        <v>2</v>
      </c>
      <c r="O190" s="153">
        <v>2009</v>
      </c>
      <c r="P190" s="153"/>
      <c r="Q190" s="153"/>
      <c r="R190" s="153"/>
      <c r="S190" s="153"/>
      <c r="T190" s="22"/>
    </row>
    <row r="191" spans="10:20" ht="11.25" customHeight="1">
      <c r="J191" s="20" t="s">
        <v>236</v>
      </c>
      <c r="K191" s="21" t="s">
        <v>1480</v>
      </c>
      <c r="L191" s="160">
        <v>87059</v>
      </c>
      <c r="M191" s="140" t="s">
        <v>1927</v>
      </c>
      <c r="N191" s="22">
        <f t="shared" si="10"/>
        <v>1</v>
      </c>
      <c r="O191" s="153">
        <v>2009</v>
      </c>
      <c r="P191" s="153"/>
      <c r="Q191" s="153"/>
      <c r="R191" s="153"/>
      <c r="S191" s="153"/>
      <c r="T191" s="22"/>
    </row>
    <row r="192" spans="10:20" ht="11.25" customHeight="1">
      <c r="J192" s="20" t="s">
        <v>237</v>
      </c>
      <c r="K192" s="21" t="s">
        <v>1647</v>
      </c>
      <c r="L192" s="160">
        <v>90270</v>
      </c>
      <c r="M192" s="140" t="s">
        <v>1927</v>
      </c>
      <c r="N192" s="22">
        <f t="shared" si="10"/>
        <v>1</v>
      </c>
      <c r="O192" s="153">
        <v>2009</v>
      </c>
      <c r="P192" s="153"/>
      <c r="Q192" s="153"/>
      <c r="R192" s="153"/>
      <c r="S192" s="153"/>
      <c r="T192" s="22"/>
    </row>
    <row r="193" spans="10:20" ht="11.25" customHeight="1">
      <c r="J193" s="20" t="s">
        <v>238</v>
      </c>
      <c r="K193" s="21" t="s">
        <v>1644</v>
      </c>
      <c r="L193" s="160">
        <v>65372</v>
      </c>
      <c r="M193" s="140" t="s">
        <v>1927</v>
      </c>
      <c r="N193" s="22">
        <f t="shared" si="10"/>
        <v>1</v>
      </c>
      <c r="O193" s="153">
        <v>2009</v>
      </c>
      <c r="P193" s="153"/>
      <c r="Q193" s="153"/>
      <c r="R193" s="153"/>
      <c r="S193" s="153"/>
      <c r="T193" s="22"/>
    </row>
    <row r="194" spans="10:20" ht="11.25" customHeight="1">
      <c r="J194" s="20" t="s">
        <v>239</v>
      </c>
      <c r="K194" s="21" t="s">
        <v>1481</v>
      </c>
      <c r="L194" s="160">
        <v>70018</v>
      </c>
      <c r="M194" s="140" t="s">
        <v>1927</v>
      </c>
      <c r="N194" s="22">
        <f t="shared" si="10"/>
        <v>1</v>
      </c>
      <c r="O194" s="153">
        <v>2009</v>
      </c>
      <c r="P194" s="153"/>
      <c r="Q194" s="153"/>
      <c r="R194" s="153"/>
      <c r="S194" s="153"/>
      <c r="T194" s="22"/>
    </row>
    <row r="195" spans="10:20" ht="11.25" customHeight="1">
      <c r="J195" s="20" t="s">
        <v>240</v>
      </c>
      <c r="K195" s="21" t="s">
        <v>1649</v>
      </c>
      <c r="L195" s="160">
        <v>3233527</v>
      </c>
      <c r="M195" s="140" t="s">
        <v>1926</v>
      </c>
      <c r="N195" s="22">
        <v>6</v>
      </c>
      <c r="O195" s="153"/>
      <c r="P195" s="153"/>
      <c r="Q195" s="153"/>
      <c r="R195" s="153"/>
      <c r="S195" s="153"/>
      <c r="T195" s="22"/>
    </row>
    <row r="196" spans="10:20" ht="11.25" customHeight="1">
      <c r="J196" s="20" t="s">
        <v>1794</v>
      </c>
      <c r="K196" s="21" t="s">
        <v>1795</v>
      </c>
      <c r="L196" s="160">
        <v>3202571</v>
      </c>
      <c r="M196" s="140" t="s">
        <v>1926</v>
      </c>
      <c r="N196" s="22">
        <v>6</v>
      </c>
      <c r="O196" s="153"/>
      <c r="P196" s="153"/>
      <c r="Q196" s="153"/>
      <c r="R196" s="153"/>
      <c r="S196" s="153"/>
      <c r="T196" s="22"/>
    </row>
    <row r="197" spans="10:20" ht="11.25" customHeight="1">
      <c r="J197" s="20" t="s">
        <v>241</v>
      </c>
      <c r="K197" s="21" t="s">
        <v>1482</v>
      </c>
      <c r="L197" s="160">
        <v>797028</v>
      </c>
      <c r="M197" s="140" t="s">
        <v>1926</v>
      </c>
      <c r="N197" s="22">
        <f aca="true" t="shared" si="16" ref="N197:N200">IF(L197&lt;1000000,4)</f>
        <v>4</v>
      </c>
      <c r="O197" s="153"/>
      <c r="P197" s="153"/>
      <c r="Q197" s="153"/>
      <c r="R197" s="153"/>
      <c r="S197" s="153"/>
      <c r="T197" s="22"/>
    </row>
    <row r="198" spans="10:20" ht="11.25" customHeight="1">
      <c r="J198" s="20" t="s">
        <v>242</v>
      </c>
      <c r="K198" s="21" t="s">
        <v>1656</v>
      </c>
      <c r="L198" s="160">
        <v>702355</v>
      </c>
      <c r="M198" s="140" t="s">
        <v>1926</v>
      </c>
      <c r="N198" s="22">
        <f t="shared" si="16"/>
        <v>4</v>
      </c>
      <c r="O198" s="153"/>
      <c r="P198" s="153"/>
      <c r="Q198" s="153"/>
      <c r="R198" s="153"/>
      <c r="S198" s="153"/>
      <c r="T198" s="22"/>
    </row>
    <row r="199" spans="10:20" ht="11.25" customHeight="1">
      <c r="J199" s="20" t="s">
        <v>243</v>
      </c>
      <c r="K199" s="21" t="s">
        <v>1650</v>
      </c>
      <c r="L199" s="160">
        <v>679624</v>
      </c>
      <c r="M199" s="140" t="s">
        <v>1926</v>
      </c>
      <c r="N199" s="22">
        <f t="shared" si="16"/>
        <v>4</v>
      </c>
      <c r="O199" s="153"/>
      <c r="P199" s="153"/>
      <c r="Q199" s="153"/>
      <c r="R199" s="153"/>
      <c r="S199" s="153"/>
      <c r="T199" s="22"/>
    </row>
    <row r="200" spans="10:20" ht="11.25" customHeight="1">
      <c r="J200" s="20" t="s">
        <v>244</v>
      </c>
      <c r="K200" s="21" t="s">
        <v>1655</v>
      </c>
      <c r="L200" s="160">
        <v>567433</v>
      </c>
      <c r="M200" s="140" t="s">
        <v>1926</v>
      </c>
      <c r="N200" s="22">
        <f t="shared" si="16"/>
        <v>4</v>
      </c>
      <c r="O200" s="153"/>
      <c r="P200" s="153"/>
      <c r="Q200" s="153"/>
      <c r="R200" s="153"/>
      <c r="S200" s="153"/>
      <c r="T200" s="22"/>
    </row>
    <row r="201" spans="10:20" ht="11.25" customHeight="1">
      <c r="J201" s="20" t="s">
        <v>245</v>
      </c>
      <c r="K201" s="21" t="s">
        <v>1657</v>
      </c>
      <c r="L201" s="160">
        <v>441354</v>
      </c>
      <c r="M201" s="140" t="s">
        <v>1926</v>
      </c>
      <c r="N201" s="22">
        <f aca="true" t="shared" si="17" ref="N201:N204">IF(L201&lt;500000,3)</f>
        <v>3</v>
      </c>
      <c r="O201" s="153"/>
      <c r="P201" s="153"/>
      <c r="Q201" s="153"/>
      <c r="R201" s="153"/>
      <c r="S201" s="153"/>
      <c r="T201" s="22"/>
    </row>
    <row r="202" spans="10:20" ht="11.25" customHeight="1">
      <c r="J202" s="20" t="s">
        <v>246</v>
      </c>
      <c r="K202" s="21" t="s">
        <v>1483</v>
      </c>
      <c r="L202" s="160">
        <v>382296</v>
      </c>
      <c r="M202" s="140" t="s">
        <v>1926</v>
      </c>
      <c r="N202" s="22">
        <f t="shared" si="17"/>
        <v>3</v>
      </c>
      <c r="O202" s="153"/>
      <c r="P202" s="153"/>
      <c r="Q202" s="153"/>
      <c r="R202" s="153"/>
      <c r="S202" s="153"/>
      <c r="T202" s="22"/>
    </row>
    <row r="203" spans="10:20" ht="11.25" customHeight="1">
      <c r="J203" s="20" t="s">
        <v>247</v>
      </c>
      <c r="K203" s="21" t="s">
        <v>1651</v>
      </c>
      <c r="L203" s="160">
        <v>311501</v>
      </c>
      <c r="M203" s="140" t="s">
        <v>1926</v>
      </c>
      <c r="N203" s="22">
        <f t="shared" si="17"/>
        <v>3</v>
      </c>
      <c r="O203" s="153"/>
      <c r="P203" s="153"/>
      <c r="Q203" s="153"/>
      <c r="R203" s="153"/>
      <c r="S203" s="153"/>
      <c r="T203" s="22"/>
    </row>
    <row r="204" spans="10:20" ht="11.25" customHeight="1">
      <c r="J204" s="20" t="s">
        <v>248</v>
      </c>
      <c r="K204" s="21" t="s">
        <v>1484</v>
      </c>
      <c r="L204" s="160">
        <v>407648</v>
      </c>
      <c r="M204" s="140" t="s">
        <v>1926</v>
      </c>
      <c r="N204" s="22">
        <f t="shared" si="17"/>
        <v>3</v>
      </c>
      <c r="O204" s="153"/>
      <c r="P204" s="153"/>
      <c r="Q204" s="153"/>
      <c r="R204" s="153"/>
      <c r="S204" s="153"/>
      <c r="T204" s="22"/>
    </row>
    <row r="205" spans="10:20" ht="11.25" customHeight="1">
      <c r="J205" s="20" t="s">
        <v>249</v>
      </c>
      <c r="K205" s="21" t="s">
        <v>1485</v>
      </c>
      <c r="L205" s="160">
        <v>95671</v>
      </c>
      <c r="M205" s="140" t="s">
        <v>1926</v>
      </c>
      <c r="N205" s="22">
        <f aca="true" t="shared" si="18" ref="N205:N258">IF(L205&lt;100000,1)</f>
        <v>1</v>
      </c>
      <c r="O205" s="153"/>
      <c r="P205" s="153"/>
      <c r="Q205" s="153"/>
      <c r="R205" s="153"/>
      <c r="S205" s="153"/>
      <c r="T205" s="22"/>
    </row>
    <row r="206" spans="10:20" ht="11.25" customHeight="1">
      <c r="J206" s="20" t="s">
        <v>250</v>
      </c>
      <c r="K206" s="21" t="s">
        <v>1796</v>
      </c>
      <c r="L206" s="160">
        <v>242223</v>
      </c>
      <c r="M206" s="140" t="s">
        <v>1926</v>
      </c>
      <c r="N206" s="22">
        <f aca="true" t="shared" si="19" ref="N206:N209">IF(L206&lt;250000,2)</f>
        <v>2</v>
      </c>
      <c r="O206" s="153"/>
      <c r="P206" s="153"/>
      <c r="Q206" s="153"/>
      <c r="R206" s="153"/>
      <c r="S206" s="153"/>
      <c r="T206" s="22"/>
    </row>
    <row r="207" spans="10:20" ht="11.25" customHeight="1">
      <c r="J207" s="20" t="s">
        <v>251</v>
      </c>
      <c r="K207" s="21" t="s">
        <v>1486</v>
      </c>
      <c r="L207" s="160">
        <v>225973</v>
      </c>
      <c r="M207" s="140" t="s">
        <v>1926</v>
      </c>
      <c r="N207" s="22">
        <f t="shared" si="19"/>
        <v>2</v>
      </c>
      <c r="O207" s="153"/>
      <c r="P207" s="153"/>
      <c r="Q207" s="153"/>
      <c r="R207" s="153"/>
      <c r="S207" s="153"/>
      <c r="T207" s="22"/>
    </row>
    <row r="208" spans="10:20" ht="11.25" customHeight="1">
      <c r="J208" s="20" t="s">
        <v>252</v>
      </c>
      <c r="K208" s="21" t="s">
        <v>1797</v>
      </c>
      <c r="L208" s="160">
        <v>197604</v>
      </c>
      <c r="M208" s="140" t="s">
        <v>1926</v>
      </c>
      <c r="N208" s="22">
        <f t="shared" si="19"/>
        <v>2</v>
      </c>
      <c r="O208" s="153"/>
      <c r="P208" s="153"/>
      <c r="Q208" s="153"/>
      <c r="R208" s="153"/>
      <c r="S208" s="153"/>
      <c r="T208" s="22"/>
    </row>
    <row r="209" spans="10:20" ht="11.25" customHeight="1">
      <c r="J209" s="20" t="s">
        <v>253</v>
      </c>
      <c r="K209" s="21" t="s">
        <v>1487</v>
      </c>
      <c r="L209" s="160">
        <v>178465</v>
      </c>
      <c r="M209" s="140" t="s">
        <v>1926</v>
      </c>
      <c r="N209" s="22">
        <f t="shared" si="19"/>
        <v>2</v>
      </c>
      <c r="O209" s="153"/>
      <c r="P209" s="153"/>
      <c r="Q209" s="153"/>
      <c r="R209" s="153"/>
      <c r="S209" s="153"/>
      <c r="T209" s="22"/>
    </row>
    <row r="210" spans="10:20" ht="11.25" customHeight="1">
      <c r="J210" s="20" t="s">
        <v>254</v>
      </c>
      <c r="K210" s="21" t="s">
        <v>1652</v>
      </c>
      <c r="L210" s="160">
        <v>84019</v>
      </c>
      <c r="M210" s="140" t="s">
        <v>1926</v>
      </c>
      <c r="N210" s="22">
        <f t="shared" si="18"/>
        <v>1</v>
      </c>
      <c r="O210" s="153"/>
      <c r="P210" s="153"/>
      <c r="Q210" s="153"/>
      <c r="R210" s="153"/>
      <c r="S210" s="153"/>
      <c r="T210" s="22"/>
    </row>
    <row r="211" spans="10:20" ht="11.25" customHeight="1">
      <c r="J211" s="20" t="s">
        <v>255</v>
      </c>
      <c r="K211" s="21" t="s">
        <v>1653</v>
      </c>
      <c r="L211" s="160">
        <v>152270</v>
      </c>
      <c r="M211" s="140" t="s">
        <v>1926</v>
      </c>
      <c r="N211" s="22">
        <f aca="true" t="shared" si="20" ref="N211:N224">IF(L211&lt;250000,2)</f>
        <v>2</v>
      </c>
      <c r="O211" s="153"/>
      <c r="P211" s="153"/>
      <c r="Q211" s="153"/>
      <c r="R211" s="153"/>
      <c r="S211" s="153"/>
      <c r="T211" s="22"/>
    </row>
    <row r="212" spans="10:20" ht="11.25" customHeight="1">
      <c r="J212" s="20" t="s">
        <v>256</v>
      </c>
      <c r="K212" s="21" t="s">
        <v>1488</v>
      </c>
      <c r="L212" s="160">
        <v>153402</v>
      </c>
      <c r="M212" s="140" t="s">
        <v>1926</v>
      </c>
      <c r="N212" s="22">
        <f t="shared" si="20"/>
        <v>2</v>
      </c>
      <c r="O212" s="153"/>
      <c r="P212" s="153"/>
      <c r="Q212" s="153"/>
      <c r="R212" s="153"/>
      <c r="S212" s="153"/>
      <c r="T212" s="22"/>
    </row>
    <row r="213" spans="10:20" ht="11.25" customHeight="1">
      <c r="J213" s="20" t="s">
        <v>1798</v>
      </c>
      <c r="K213" s="21" t="s">
        <v>1799</v>
      </c>
      <c r="L213" s="160">
        <v>785793</v>
      </c>
      <c r="M213" s="140" t="s">
        <v>1926</v>
      </c>
      <c r="N213" s="22">
        <f>IF(L213&lt;1000000,4)</f>
        <v>4</v>
      </c>
      <c r="O213" s="153"/>
      <c r="P213" s="153"/>
      <c r="Q213" s="153"/>
      <c r="R213" s="153"/>
      <c r="S213" s="153"/>
      <c r="T213" s="22"/>
    </row>
    <row r="214" spans="10:20" ht="11.25" customHeight="1">
      <c r="J214" s="20" t="s">
        <v>257</v>
      </c>
      <c r="K214" s="21" t="s">
        <v>1654</v>
      </c>
      <c r="L214" s="160">
        <v>328841</v>
      </c>
      <c r="M214" s="140" t="s">
        <v>1926</v>
      </c>
      <c r="N214" s="22">
        <f>IF(L214&lt;500000,3)</f>
        <v>3</v>
      </c>
      <c r="O214" s="153"/>
      <c r="P214" s="153"/>
      <c r="Q214" s="153"/>
      <c r="R214" s="153"/>
      <c r="S214" s="153"/>
      <c r="T214" s="22"/>
    </row>
    <row r="215" spans="10:20" ht="11.25" customHeight="1">
      <c r="J215" s="20" t="s">
        <v>258</v>
      </c>
      <c r="K215" s="21" t="s">
        <v>1800</v>
      </c>
      <c r="L215" s="160">
        <v>334678</v>
      </c>
      <c r="M215" s="140" t="s">
        <v>1926</v>
      </c>
      <c r="N215" s="22">
        <f>IF(L215&lt;500000,3)</f>
        <v>3</v>
      </c>
      <c r="O215" s="153"/>
      <c r="P215" s="153"/>
      <c r="Q215" s="153"/>
      <c r="R215" s="153"/>
      <c r="S215" s="153"/>
      <c r="T215" s="22"/>
    </row>
    <row r="216" spans="10:20" ht="11.25" customHeight="1">
      <c r="J216" s="20" t="s">
        <v>259</v>
      </c>
      <c r="K216" s="21" t="s">
        <v>1489</v>
      </c>
      <c r="L216" s="160">
        <v>297355</v>
      </c>
      <c r="M216" s="140" t="s">
        <v>1926</v>
      </c>
      <c r="N216" s="22">
        <f>IF(L216&lt;500000,3)</f>
        <v>3</v>
      </c>
      <c r="O216" s="153"/>
      <c r="P216" s="153"/>
      <c r="Q216" s="153"/>
      <c r="R216" s="153"/>
      <c r="S216" s="153"/>
      <c r="T216" s="22"/>
    </row>
    <row r="217" spans="10:20" ht="11.25" customHeight="1">
      <c r="J217" s="20" t="s">
        <v>260</v>
      </c>
      <c r="K217" s="21" t="s">
        <v>1490</v>
      </c>
      <c r="L217" s="160">
        <v>277733</v>
      </c>
      <c r="M217" s="140" t="s">
        <v>1926</v>
      </c>
      <c r="N217" s="22">
        <f>IF(L217&lt;500000,3)</f>
        <v>3</v>
      </c>
      <c r="O217" s="153"/>
      <c r="P217" s="153"/>
      <c r="Q217" s="153"/>
      <c r="R217" s="153"/>
      <c r="S217" s="153"/>
      <c r="T217" s="22"/>
    </row>
    <row r="218" spans="10:20" ht="11.25" customHeight="1">
      <c r="J218" s="19" t="s">
        <v>1014</v>
      </c>
      <c r="K218" s="19" t="s">
        <v>1015</v>
      </c>
      <c r="L218" s="160">
        <v>257057</v>
      </c>
      <c r="M218" s="140" t="s">
        <v>1926</v>
      </c>
      <c r="N218" s="22">
        <f>IF(L218&lt;500000,3)</f>
        <v>3</v>
      </c>
      <c r="O218" s="153"/>
      <c r="P218" s="153"/>
      <c r="Q218" s="153"/>
      <c r="R218" s="153"/>
      <c r="S218" s="153"/>
      <c r="T218" s="22"/>
    </row>
    <row r="219" spans="10:20" ht="11.25" customHeight="1">
      <c r="J219" s="20" t="s">
        <v>261</v>
      </c>
      <c r="K219" s="21" t="s">
        <v>262</v>
      </c>
      <c r="L219" s="160">
        <v>206965</v>
      </c>
      <c r="M219" s="140" t="s">
        <v>1926</v>
      </c>
      <c r="N219" s="22">
        <f t="shared" si="20"/>
        <v>2</v>
      </c>
      <c r="O219" s="153"/>
      <c r="P219" s="153"/>
      <c r="Q219" s="153"/>
      <c r="R219" s="153"/>
      <c r="S219" s="153"/>
      <c r="T219" s="22"/>
    </row>
    <row r="220" spans="10:20" ht="11.25" customHeight="1">
      <c r="J220" s="20" t="s">
        <v>263</v>
      </c>
      <c r="K220" s="21" t="s">
        <v>264</v>
      </c>
      <c r="L220" s="160">
        <v>246146</v>
      </c>
      <c r="M220" s="140" t="s">
        <v>1926</v>
      </c>
      <c r="N220" s="22">
        <f t="shared" si="20"/>
        <v>2</v>
      </c>
      <c r="O220" s="153"/>
      <c r="P220" s="153"/>
      <c r="Q220" s="153"/>
      <c r="R220" s="153"/>
      <c r="S220" s="153"/>
      <c r="T220" s="22"/>
    </row>
    <row r="221" spans="10:20" ht="11.25" customHeight="1">
      <c r="J221" s="19" t="s">
        <v>1016</v>
      </c>
      <c r="K221" s="19" t="s">
        <v>1017</v>
      </c>
      <c r="L221" s="160">
        <v>100369</v>
      </c>
      <c r="M221" s="140" t="s">
        <v>1926</v>
      </c>
      <c r="N221" s="22">
        <f t="shared" si="20"/>
        <v>2</v>
      </c>
      <c r="O221" s="153"/>
      <c r="P221" s="153"/>
      <c r="Q221" s="153"/>
      <c r="R221" s="153"/>
      <c r="S221" s="153"/>
      <c r="T221" s="22"/>
    </row>
    <row r="222" spans="10:20" ht="11.25" customHeight="1">
      <c r="J222" s="20" t="s">
        <v>265</v>
      </c>
      <c r="K222" s="21" t="s">
        <v>266</v>
      </c>
      <c r="L222" s="160">
        <v>107211</v>
      </c>
      <c r="M222" s="140" t="s">
        <v>1926</v>
      </c>
      <c r="N222" s="22">
        <f t="shared" si="20"/>
        <v>2</v>
      </c>
      <c r="O222" s="153"/>
      <c r="P222" s="153"/>
      <c r="Q222" s="153"/>
      <c r="R222" s="153"/>
      <c r="S222" s="153"/>
      <c r="T222" s="22"/>
    </row>
    <row r="223" spans="10:20" ht="11.25" customHeight="1">
      <c r="J223" s="19" t="s">
        <v>1018</v>
      </c>
      <c r="K223" s="19" t="s">
        <v>1019</v>
      </c>
      <c r="L223" s="160">
        <v>101300</v>
      </c>
      <c r="M223" s="140" t="s">
        <v>1926</v>
      </c>
      <c r="N223" s="22">
        <f t="shared" si="20"/>
        <v>2</v>
      </c>
      <c r="O223" s="153"/>
      <c r="P223" s="153"/>
      <c r="Q223" s="153"/>
      <c r="R223" s="153"/>
      <c r="S223" s="153"/>
      <c r="T223" s="22"/>
    </row>
    <row r="224" spans="10:20" ht="11.25" customHeight="1">
      <c r="J224" s="19" t="s">
        <v>1020</v>
      </c>
      <c r="K224" s="19" t="s">
        <v>1021</v>
      </c>
      <c r="L224" s="160">
        <v>124208</v>
      </c>
      <c r="M224" s="140" t="s">
        <v>1926</v>
      </c>
      <c r="N224" s="22">
        <f t="shared" si="20"/>
        <v>2</v>
      </c>
      <c r="O224" s="153"/>
      <c r="P224" s="153"/>
      <c r="Q224" s="153"/>
      <c r="R224" s="153"/>
      <c r="S224" s="153"/>
      <c r="T224" s="22"/>
    </row>
    <row r="225" spans="10:20" ht="11.25" customHeight="1">
      <c r="J225" s="20" t="s">
        <v>267</v>
      </c>
      <c r="K225" s="21" t="s">
        <v>268</v>
      </c>
      <c r="L225" s="160">
        <v>98457</v>
      </c>
      <c r="M225" s="140" t="s">
        <v>1926</v>
      </c>
      <c r="N225" s="22">
        <f t="shared" si="18"/>
        <v>1</v>
      </c>
      <c r="O225" s="153"/>
      <c r="P225" s="153"/>
      <c r="Q225" s="153"/>
      <c r="R225" s="153"/>
      <c r="S225" s="153"/>
      <c r="T225" s="22"/>
    </row>
    <row r="226" spans="10:20" ht="11.25" customHeight="1">
      <c r="J226" s="19" t="s">
        <v>1022</v>
      </c>
      <c r="K226" s="19" t="s">
        <v>1023</v>
      </c>
      <c r="L226" s="160">
        <v>96772</v>
      </c>
      <c r="M226" s="140" t="s">
        <v>1926</v>
      </c>
      <c r="N226" s="22">
        <f t="shared" si="18"/>
        <v>1</v>
      </c>
      <c r="O226" s="153"/>
      <c r="P226" s="153"/>
      <c r="Q226" s="153"/>
      <c r="R226" s="153"/>
      <c r="S226" s="153"/>
      <c r="T226" s="22"/>
    </row>
    <row r="227" spans="10:20" ht="11.25" customHeight="1">
      <c r="J227" s="19" t="s">
        <v>1024</v>
      </c>
      <c r="K227" s="19" t="s">
        <v>1025</v>
      </c>
      <c r="L227" s="160">
        <v>97198</v>
      </c>
      <c r="M227" s="140" t="s">
        <v>1926</v>
      </c>
      <c r="N227" s="22">
        <f t="shared" si="18"/>
        <v>1</v>
      </c>
      <c r="O227" s="153"/>
      <c r="P227" s="153"/>
      <c r="Q227" s="153"/>
      <c r="R227" s="153"/>
      <c r="S227" s="153"/>
      <c r="T227" s="22"/>
    </row>
    <row r="228" spans="10:20" ht="11.25" customHeight="1">
      <c r="J228" s="20" t="s">
        <v>269</v>
      </c>
      <c r="K228" s="21" t="s">
        <v>270</v>
      </c>
      <c r="L228" s="160">
        <v>95668</v>
      </c>
      <c r="M228" s="140" t="s">
        <v>1926</v>
      </c>
      <c r="N228" s="22">
        <f t="shared" si="18"/>
        <v>1</v>
      </c>
      <c r="O228" s="153"/>
      <c r="P228" s="153"/>
      <c r="Q228" s="153"/>
      <c r="R228" s="153"/>
      <c r="S228" s="153"/>
      <c r="T228" s="22"/>
    </row>
    <row r="229" spans="10:20" ht="11.25" customHeight="1">
      <c r="J229" s="20" t="s">
        <v>271</v>
      </c>
      <c r="K229" s="21" t="s">
        <v>272</v>
      </c>
      <c r="L229" s="160">
        <v>103720</v>
      </c>
      <c r="M229" s="140" t="s">
        <v>1926</v>
      </c>
      <c r="N229" s="22">
        <f>IF(L229&lt;250000,2)</f>
        <v>2</v>
      </c>
      <c r="O229" s="153"/>
      <c r="P229" s="153"/>
      <c r="Q229" s="153"/>
      <c r="R229" s="153"/>
      <c r="S229" s="153"/>
      <c r="T229" s="22"/>
    </row>
    <row r="230" spans="10:20" ht="11.25" customHeight="1">
      <c r="J230" s="19" t="s">
        <v>1026</v>
      </c>
      <c r="K230" s="19" t="s">
        <v>1027</v>
      </c>
      <c r="L230" s="160">
        <v>83844</v>
      </c>
      <c r="M230" s="140" t="s">
        <v>1926</v>
      </c>
      <c r="N230" s="22">
        <f t="shared" si="18"/>
        <v>1</v>
      </c>
      <c r="O230" s="153"/>
      <c r="P230" s="153"/>
      <c r="Q230" s="153"/>
      <c r="R230" s="153"/>
      <c r="S230" s="153"/>
      <c r="T230" s="22"/>
    </row>
    <row r="231" spans="10:20" ht="11.25" customHeight="1">
      <c r="J231" s="19" t="s">
        <v>1028</v>
      </c>
      <c r="K231" s="19" t="s">
        <v>1029</v>
      </c>
      <c r="L231" s="160">
        <v>89068</v>
      </c>
      <c r="M231" s="140" t="s">
        <v>1926</v>
      </c>
      <c r="N231" s="22">
        <f t="shared" si="18"/>
        <v>1</v>
      </c>
      <c r="O231" s="153"/>
      <c r="P231" s="153"/>
      <c r="Q231" s="153"/>
      <c r="R231" s="153"/>
      <c r="S231" s="153"/>
      <c r="T231" s="22"/>
    </row>
    <row r="232" spans="10:20" ht="11.25" customHeight="1">
      <c r="J232" s="19" t="s">
        <v>1030</v>
      </c>
      <c r="K232" s="19" t="s">
        <v>1031</v>
      </c>
      <c r="L232" s="160">
        <v>91832</v>
      </c>
      <c r="M232" s="140" t="s">
        <v>1926</v>
      </c>
      <c r="N232" s="22">
        <f t="shared" si="18"/>
        <v>1</v>
      </c>
      <c r="O232" s="153"/>
      <c r="P232" s="153"/>
      <c r="Q232" s="153"/>
      <c r="R232" s="153"/>
      <c r="S232" s="153"/>
      <c r="T232" s="22"/>
    </row>
    <row r="233" spans="10:20" ht="11.25" customHeight="1">
      <c r="J233" s="20" t="s">
        <v>273</v>
      </c>
      <c r="K233" s="21" t="s">
        <v>274</v>
      </c>
      <c r="L233" s="160">
        <v>83107</v>
      </c>
      <c r="M233" s="140" t="s">
        <v>1926</v>
      </c>
      <c r="N233" s="22">
        <f t="shared" si="18"/>
        <v>1</v>
      </c>
      <c r="O233" s="153"/>
      <c r="P233" s="153"/>
      <c r="Q233" s="153"/>
      <c r="R233" s="153"/>
      <c r="S233" s="153"/>
      <c r="T233" s="22"/>
    </row>
    <row r="234" spans="10:20" ht="11.25" customHeight="1">
      <c r="J234" s="20" t="s">
        <v>275</v>
      </c>
      <c r="K234" s="21" t="s">
        <v>276</v>
      </c>
      <c r="L234" s="160">
        <v>88755</v>
      </c>
      <c r="M234" s="140" t="s">
        <v>1926</v>
      </c>
      <c r="N234" s="22">
        <f t="shared" si="18"/>
        <v>1</v>
      </c>
      <c r="O234" s="153"/>
      <c r="P234" s="153"/>
      <c r="Q234" s="153"/>
      <c r="R234" s="153"/>
      <c r="S234" s="153"/>
      <c r="T234" s="22"/>
    </row>
    <row r="235" spans="10:20" ht="11.25" customHeight="1">
      <c r="J235" s="19" t="s">
        <v>1032</v>
      </c>
      <c r="K235" s="19" t="s">
        <v>1033</v>
      </c>
      <c r="L235" s="160">
        <v>81198</v>
      </c>
      <c r="M235" s="140" t="s">
        <v>1926</v>
      </c>
      <c r="N235" s="22">
        <f t="shared" si="18"/>
        <v>1</v>
      </c>
      <c r="O235" s="153"/>
      <c r="P235" s="153"/>
      <c r="Q235" s="153"/>
      <c r="R235" s="153"/>
      <c r="S235" s="153"/>
      <c r="T235" s="22"/>
    </row>
    <row r="236" spans="10:20" ht="11.25" customHeight="1">
      <c r="J236" s="19" t="s">
        <v>1034</v>
      </c>
      <c r="K236" s="19" t="s">
        <v>1035</v>
      </c>
      <c r="L236" s="160">
        <v>83070</v>
      </c>
      <c r="M236" s="140" t="s">
        <v>1926</v>
      </c>
      <c r="N236" s="22">
        <f t="shared" si="18"/>
        <v>1</v>
      </c>
      <c r="O236" s="153"/>
      <c r="P236" s="153"/>
      <c r="Q236" s="153"/>
      <c r="R236" s="153"/>
      <c r="S236" s="153"/>
      <c r="T236" s="22"/>
    </row>
    <row r="237" spans="10:20" ht="11.25" customHeight="1">
      <c r="J237" s="19" t="s">
        <v>1036</v>
      </c>
      <c r="K237" s="19" t="s">
        <v>1037</v>
      </c>
      <c r="L237" s="160">
        <v>71997</v>
      </c>
      <c r="M237" s="140" t="s">
        <v>1926</v>
      </c>
      <c r="N237" s="22">
        <f t="shared" si="18"/>
        <v>1</v>
      </c>
      <c r="O237" s="153"/>
      <c r="P237" s="153"/>
      <c r="Q237" s="153"/>
      <c r="R237" s="153"/>
      <c r="S237" s="153"/>
      <c r="T237" s="22"/>
    </row>
    <row r="238" spans="10:20" ht="11.25" customHeight="1">
      <c r="J238" s="20" t="s">
        <v>277</v>
      </c>
      <c r="K238" s="21" t="s">
        <v>278</v>
      </c>
      <c r="L238" s="160">
        <v>82684</v>
      </c>
      <c r="M238" s="140" t="s">
        <v>1926</v>
      </c>
      <c r="N238" s="22">
        <f t="shared" si="18"/>
        <v>1</v>
      </c>
      <c r="O238" s="153"/>
      <c r="P238" s="153"/>
      <c r="Q238" s="153"/>
      <c r="R238" s="153"/>
      <c r="S238" s="153"/>
      <c r="T238" s="22"/>
    </row>
    <row r="239" spans="10:20" ht="11.25" customHeight="1">
      <c r="J239" s="20" t="s">
        <v>279</v>
      </c>
      <c r="K239" s="21" t="s">
        <v>280</v>
      </c>
      <c r="L239" s="160">
        <v>84018</v>
      </c>
      <c r="M239" s="140" t="s">
        <v>1926</v>
      </c>
      <c r="N239" s="22">
        <f t="shared" si="18"/>
        <v>1</v>
      </c>
      <c r="O239" s="153"/>
      <c r="P239" s="153"/>
      <c r="Q239" s="153"/>
      <c r="R239" s="153"/>
      <c r="S239" s="153"/>
      <c r="T239" s="22"/>
    </row>
    <row r="240" spans="10:20" ht="11.25" customHeight="1">
      <c r="J240" s="20" t="s">
        <v>281</v>
      </c>
      <c r="K240" s="21" t="s">
        <v>282</v>
      </c>
      <c r="L240" s="160">
        <v>79010</v>
      </c>
      <c r="M240" s="140" t="s">
        <v>1926</v>
      </c>
      <c r="N240" s="22">
        <f t="shared" si="18"/>
        <v>1</v>
      </c>
      <c r="O240" s="153"/>
      <c r="P240" s="153"/>
      <c r="Q240" s="153"/>
      <c r="R240" s="153"/>
      <c r="S240" s="153"/>
      <c r="T240" s="22"/>
    </row>
    <row r="241" spans="10:20" ht="11.25" customHeight="1">
      <c r="J241" s="19" t="s">
        <v>1038</v>
      </c>
      <c r="K241" s="19" t="s">
        <v>1039</v>
      </c>
      <c r="L241" s="160">
        <v>90390</v>
      </c>
      <c r="M241" s="140" t="s">
        <v>1926</v>
      </c>
      <c r="N241" s="22">
        <f t="shared" si="18"/>
        <v>1</v>
      </c>
      <c r="O241" s="153"/>
      <c r="P241" s="153"/>
      <c r="Q241" s="153"/>
      <c r="R241" s="153"/>
      <c r="S241" s="153"/>
      <c r="T241" s="22"/>
    </row>
    <row r="242" spans="10:20" ht="11.25" customHeight="1">
      <c r="J242" s="20" t="s">
        <v>284</v>
      </c>
      <c r="K242" s="21" t="s">
        <v>285</v>
      </c>
      <c r="L242" s="160">
        <v>84803</v>
      </c>
      <c r="M242" s="140" t="s">
        <v>1926</v>
      </c>
      <c r="N242" s="22">
        <f t="shared" si="18"/>
        <v>1</v>
      </c>
      <c r="O242" s="153"/>
      <c r="P242" s="153"/>
      <c r="Q242" s="153"/>
      <c r="R242" s="153"/>
      <c r="S242" s="153"/>
      <c r="T242" s="22"/>
    </row>
    <row r="243" spans="10:20" ht="11.25" customHeight="1">
      <c r="J243" s="19" t="s">
        <v>1040</v>
      </c>
      <c r="K243" s="19" t="s">
        <v>1041</v>
      </c>
      <c r="L243" s="160">
        <v>84946</v>
      </c>
      <c r="M243" s="140" t="s">
        <v>1926</v>
      </c>
      <c r="N243" s="22">
        <f t="shared" si="18"/>
        <v>1</v>
      </c>
      <c r="O243" s="153"/>
      <c r="P243" s="153"/>
      <c r="Q243" s="153"/>
      <c r="R243" s="153"/>
      <c r="S243" s="153"/>
      <c r="T243" s="22"/>
    </row>
    <row r="244" spans="10:20" ht="11.25" customHeight="1">
      <c r="J244" s="20" t="s">
        <v>286</v>
      </c>
      <c r="K244" s="21" t="s">
        <v>287</v>
      </c>
      <c r="L244" s="160">
        <v>76570</v>
      </c>
      <c r="M244" s="140" t="s">
        <v>1926</v>
      </c>
      <c r="N244" s="22">
        <f t="shared" si="18"/>
        <v>1</v>
      </c>
      <c r="O244" s="153"/>
      <c r="P244" s="153"/>
      <c r="Q244" s="153"/>
      <c r="R244" s="153"/>
      <c r="S244" s="153"/>
      <c r="T244" s="22"/>
    </row>
    <row r="245" spans="10:20" ht="11.25" customHeight="1">
      <c r="J245" s="19" t="s">
        <v>1042</v>
      </c>
      <c r="K245" s="19" t="s">
        <v>1043</v>
      </c>
      <c r="L245" s="160">
        <v>80026</v>
      </c>
      <c r="M245" s="140" t="s">
        <v>1926</v>
      </c>
      <c r="N245" s="22">
        <f t="shared" si="18"/>
        <v>1</v>
      </c>
      <c r="O245" s="153"/>
      <c r="P245" s="153"/>
      <c r="Q245" s="153"/>
      <c r="R245" s="153"/>
      <c r="S245" s="153"/>
      <c r="T245" s="22"/>
    </row>
    <row r="246" spans="10:20" ht="11.25" customHeight="1">
      <c r="J246" s="19" t="s">
        <v>1044</v>
      </c>
      <c r="K246" s="19" t="s">
        <v>1045</v>
      </c>
      <c r="L246" s="160">
        <v>74484</v>
      </c>
      <c r="M246" s="140" t="s">
        <v>1926</v>
      </c>
      <c r="N246" s="22">
        <f t="shared" si="18"/>
        <v>1</v>
      </c>
      <c r="O246" s="153"/>
      <c r="P246" s="153"/>
      <c r="Q246" s="153"/>
      <c r="R246" s="153"/>
      <c r="S246" s="153"/>
      <c r="T246" s="22"/>
    </row>
    <row r="247" spans="10:20" ht="11.25" customHeight="1">
      <c r="J247" s="20" t="s">
        <v>288</v>
      </c>
      <c r="K247" s="21" t="s">
        <v>289</v>
      </c>
      <c r="L247" s="160">
        <v>74921</v>
      </c>
      <c r="M247" s="140" t="s">
        <v>1926</v>
      </c>
      <c r="N247" s="22">
        <f t="shared" si="18"/>
        <v>1</v>
      </c>
      <c r="O247" s="153"/>
      <c r="P247" s="153"/>
      <c r="Q247" s="153"/>
      <c r="R247" s="153"/>
      <c r="S247" s="153"/>
      <c r="T247" s="22"/>
    </row>
    <row r="248" spans="10:20" ht="11.25" customHeight="1">
      <c r="J248" s="20" t="s">
        <v>290</v>
      </c>
      <c r="K248" s="21" t="s">
        <v>291</v>
      </c>
      <c r="L248" s="160">
        <v>72991</v>
      </c>
      <c r="M248" s="140" t="s">
        <v>1926</v>
      </c>
      <c r="N248" s="22">
        <f t="shared" si="18"/>
        <v>1</v>
      </c>
      <c r="O248" s="153"/>
      <c r="P248" s="153"/>
      <c r="Q248" s="153"/>
      <c r="R248" s="153"/>
      <c r="S248" s="153"/>
      <c r="T248" s="22"/>
    </row>
    <row r="249" spans="10:20" ht="11.25" customHeight="1">
      <c r="J249" s="20" t="s">
        <v>292</v>
      </c>
      <c r="K249" s="21" t="s">
        <v>293</v>
      </c>
      <c r="L249" s="160">
        <v>80802</v>
      </c>
      <c r="M249" s="140" t="s">
        <v>1926</v>
      </c>
      <c r="N249" s="22">
        <f t="shared" si="18"/>
        <v>1</v>
      </c>
      <c r="O249" s="153"/>
      <c r="P249" s="153"/>
      <c r="Q249" s="153"/>
      <c r="R249" s="153"/>
      <c r="S249" s="153"/>
      <c r="T249" s="22"/>
    </row>
    <row r="250" spans="10:20" ht="11.25" customHeight="1">
      <c r="J250" s="19" t="s">
        <v>1046</v>
      </c>
      <c r="K250" s="19" t="s">
        <v>1047</v>
      </c>
      <c r="L250" s="160">
        <v>65188</v>
      </c>
      <c r="M250" s="140" t="s">
        <v>1926</v>
      </c>
      <c r="N250" s="22">
        <f t="shared" si="18"/>
        <v>1</v>
      </c>
      <c r="O250" s="153"/>
      <c r="P250" s="153"/>
      <c r="Q250" s="153"/>
      <c r="R250" s="153"/>
      <c r="S250" s="153"/>
      <c r="T250" s="22"/>
    </row>
    <row r="251" spans="10:20" ht="11.25" customHeight="1">
      <c r="J251" s="20" t="s">
        <v>294</v>
      </c>
      <c r="K251" s="21" t="s">
        <v>295</v>
      </c>
      <c r="L251" s="160">
        <v>68549</v>
      </c>
      <c r="M251" s="140" t="s">
        <v>1926</v>
      </c>
      <c r="N251" s="22">
        <f t="shared" si="18"/>
        <v>1</v>
      </c>
      <c r="O251" s="153"/>
      <c r="P251" s="153"/>
      <c r="Q251" s="153"/>
      <c r="R251" s="153"/>
      <c r="S251" s="153"/>
      <c r="T251" s="22"/>
    </row>
    <row r="252" spans="10:20" ht="11.25" customHeight="1">
      <c r="J252" s="19" t="s">
        <v>1048</v>
      </c>
      <c r="K252" s="19" t="s">
        <v>1049</v>
      </c>
      <c r="L252" s="160">
        <v>81466</v>
      </c>
      <c r="M252" s="140" t="s">
        <v>1926</v>
      </c>
      <c r="N252" s="22">
        <f t="shared" si="18"/>
        <v>1</v>
      </c>
      <c r="O252" s="153"/>
      <c r="P252" s="153"/>
      <c r="Q252" s="153"/>
      <c r="R252" s="153"/>
      <c r="S252" s="153"/>
      <c r="T252" s="22"/>
    </row>
    <row r="253" spans="10:20" ht="11.25" customHeight="1">
      <c r="J253" s="20" t="s">
        <v>296</v>
      </c>
      <c r="K253" s="21" t="s">
        <v>297</v>
      </c>
      <c r="L253" s="160">
        <v>65362</v>
      </c>
      <c r="M253" s="140" t="s">
        <v>1926</v>
      </c>
      <c r="N253" s="22">
        <f t="shared" si="18"/>
        <v>1</v>
      </c>
      <c r="O253" s="153"/>
      <c r="P253" s="153"/>
      <c r="Q253" s="153"/>
      <c r="R253" s="153"/>
      <c r="S253" s="153"/>
      <c r="T253" s="22"/>
    </row>
    <row r="254" spans="10:20" ht="11.25" customHeight="1">
      <c r="J254" s="19" t="s">
        <v>1050</v>
      </c>
      <c r="K254" s="19" t="s">
        <v>1051</v>
      </c>
      <c r="L254" s="160">
        <v>75953</v>
      </c>
      <c r="M254" s="140" t="s">
        <v>1926</v>
      </c>
      <c r="N254" s="22">
        <f t="shared" si="18"/>
        <v>1</v>
      </c>
      <c r="O254" s="153"/>
      <c r="P254" s="153"/>
      <c r="Q254" s="153"/>
      <c r="R254" s="153"/>
      <c r="S254" s="153"/>
      <c r="T254" s="22"/>
    </row>
    <row r="255" spans="10:20" ht="11.25" customHeight="1">
      <c r="J255" s="19" t="s">
        <v>1052</v>
      </c>
      <c r="K255" s="19" t="s">
        <v>1053</v>
      </c>
      <c r="L255" s="160">
        <v>57892</v>
      </c>
      <c r="M255" s="140" t="s">
        <v>1926</v>
      </c>
      <c r="N255" s="22">
        <f t="shared" si="18"/>
        <v>1</v>
      </c>
      <c r="O255" s="153"/>
      <c r="P255" s="153"/>
      <c r="Q255" s="153"/>
      <c r="R255" s="153"/>
      <c r="S255" s="153"/>
      <c r="T255" s="22"/>
    </row>
    <row r="256" spans="10:20" ht="11.25" customHeight="1">
      <c r="J256" s="20" t="s">
        <v>298</v>
      </c>
      <c r="K256" s="21" t="s">
        <v>299</v>
      </c>
      <c r="L256" s="160">
        <v>67308</v>
      </c>
      <c r="M256" s="140" t="s">
        <v>1926</v>
      </c>
      <c r="N256" s="22">
        <f t="shared" si="18"/>
        <v>1</v>
      </c>
      <c r="O256" s="153"/>
      <c r="P256" s="153"/>
      <c r="Q256" s="153"/>
      <c r="R256" s="153"/>
      <c r="S256" s="153"/>
      <c r="T256" s="22"/>
    </row>
    <row r="257" spans="10:20" ht="11.25" customHeight="1">
      <c r="J257" s="19" t="s">
        <v>1054</v>
      </c>
      <c r="K257" s="19" t="s">
        <v>1055</v>
      </c>
      <c r="L257" s="160">
        <v>66591</v>
      </c>
      <c r="M257" s="140" t="s">
        <v>1926</v>
      </c>
      <c r="N257" s="22">
        <f t="shared" si="18"/>
        <v>1</v>
      </c>
      <c r="O257" s="153"/>
      <c r="P257" s="153"/>
      <c r="Q257" s="153"/>
      <c r="R257" s="153"/>
      <c r="S257" s="153"/>
      <c r="T257" s="22"/>
    </row>
    <row r="258" spans="10:20" ht="11.25" customHeight="1">
      <c r="J258" s="19" t="s">
        <v>1056</v>
      </c>
      <c r="K258" s="19" t="s">
        <v>1057</v>
      </c>
      <c r="L258" s="160">
        <v>63162</v>
      </c>
      <c r="M258" s="140" t="s">
        <v>1926</v>
      </c>
      <c r="N258" s="22">
        <f t="shared" si="18"/>
        <v>1</v>
      </c>
      <c r="O258" s="153"/>
      <c r="P258" s="153"/>
      <c r="Q258" s="153"/>
      <c r="R258" s="153"/>
      <c r="S258" s="153"/>
      <c r="T258" s="22"/>
    </row>
    <row r="259" spans="10:20" ht="11.25" customHeight="1">
      <c r="J259" s="19" t="s">
        <v>1058</v>
      </c>
      <c r="K259" s="19" t="s">
        <v>1059</v>
      </c>
      <c r="L259" s="160">
        <v>64704</v>
      </c>
      <c r="M259" s="140" t="s">
        <v>1926</v>
      </c>
      <c r="N259" s="22">
        <f aca="true" t="shared" si="21" ref="N259:N269">IF(L259&lt;100000,1)</f>
        <v>1</v>
      </c>
      <c r="O259" s="153"/>
      <c r="P259" s="153"/>
      <c r="Q259" s="153"/>
      <c r="R259" s="153"/>
      <c r="S259" s="153"/>
      <c r="T259" s="22"/>
    </row>
    <row r="260" spans="10:20" ht="11.25" customHeight="1">
      <c r="J260" s="19" t="s">
        <v>1060</v>
      </c>
      <c r="K260" s="19" t="s">
        <v>1061</v>
      </c>
      <c r="L260" s="160">
        <v>87458</v>
      </c>
      <c r="M260" s="140" t="s">
        <v>1926</v>
      </c>
      <c r="N260" s="22">
        <f t="shared" si="21"/>
        <v>1</v>
      </c>
      <c r="O260" s="153"/>
      <c r="P260" s="153"/>
      <c r="Q260" s="153"/>
      <c r="R260" s="153"/>
      <c r="S260" s="153"/>
      <c r="T260" s="22"/>
    </row>
    <row r="261" spans="10:20" ht="11.25" customHeight="1">
      <c r="J261" s="19" t="s">
        <v>1062</v>
      </c>
      <c r="K261" s="19" t="s">
        <v>1063</v>
      </c>
      <c r="L261" s="160">
        <v>70198</v>
      </c>
      <c r="M261" s="140" t="s">
        <v>1926</v>
      </c>
      <c r="N261" s="22">
        <f t="shared" si="21"/>
        <v>1</v>
      </c>
      <c r="O261" s="153"/>
      <c r="P261" s="153"/>
      <c r="Q261" s="153"/>
      <c r="R261" s="153"/>
      <c r="S261" s="153"/>
      <c r="T261" s="22"/>
    </row>
    <row r="262" spans="10:20" ht="11.25" customHeight="1">
      <c r="J262" s="19" t="s">
        <v>1064</v>
      </c>
      <c r="K262" s="19" t="s">
        <v>1065</v>
      </c>
      <c r="L262" s="160">
        <v>68961</v>
      </c>
      <c r="M262" s="140" t="s">
        <v>1926</v>
      </c>
      <c r="N262" s="22">
        <f t="shared" si="21"/>
        <v>1</v>
      </c>
      <c r="O262" s="153"/>
      <c r="P262" s="153"/>
      <c r="Q262" s="153"/>
      <c r="R262" s="153"/>
      <c r="S262" s="153"/>
      <c r="T262" s="22"/>
    </row>
    <row r="263" spans="10:20" ht="11.25" customHeight="1">
      <c r="J263" s="19" t="s">
        <v>1066</v>
      </c>
      <c r="K263" s="19" t="s">
        <v>1067</v>
      </c>
      <c r="L263" s="160">
        <v>62989</v>
      </c>
      <c r="M263" s="140" t="s">
        <v>1926</v>
      </c>
      <c r="N263" s="22">
        <f t="shared" si="21"/>
        <v>1</v>
      </c>
      <c r="O263" s="153"/>
      <c r="P263" s="153"/>
      <c r="Q263" s="153"/>
      <c r="R263" s="153"/>
      <c r="S263" s="153"/>
      <c r="T263" s="22"/>
    </row>
    <row r="264" spans="10:20" ht="11.25" customHeight="1">
      <c r="J264" s="20" t="s">
        <v>300</v>
      </c>
      <c r="K264" s="21" t="s">
        <v>301</v>
      </c>
      <c r="L264" s="160">
        <v>61102</v>
      </c>
      <c r="M264" s="140" t="s">
        <v>1926</v>
      </c>
      <c r="N264" s="22">
        <f t="shared" si="21"/>
        <v>1</v>
      </c>
      <c r="O264" s="153"/>
      <c r="P264" s="153"/>
      <c r="Q264" s="153"/>
      <c r="R264" s="153"/>
      <c r="S264" s="153"/>
      <c r="T264" s="22"/>
    </row>
    <row r="265" spans="10:20" ht="11.25" customHeight="1">
      <c r="J265" s="20" t="s">
        <v>302</v>
      </c>
      <c r="K265" s="21" t="s">
        <v>303</v>
      </c>
      <c r="L265" s="160">
        <v>59954</v>
      </c>
      <c r="M265" s="140" t="s">
        <v>1926</v>
      </c>
      <c r="N265" s="22">
        <f t="shared" si="21"/>
        <v>1</v>
      </c>
      <c r="O265" s="153"/>
      <c r="P265" s="153"/>
      <c r="Q265" s="153"/>
      <c r="R265" s="153"/>
      <c r="S265" s="153"/>
      <c r="T265" s="22"/>
    </row>
    <row r="266" spans="10:20" ht="11.25" customHeight="1">
      <c r="J266" s="20" t="s">
        <v>304</v>
      </c>
      <c r="K266" s="21" t="s">
        <v>305</v>
      </c>
      <c r="L266" s="160">
        <v>56284</v>
      </c>
      <c r="M266" s="140" t="s">
        <v>1926</v>
      </c>
      <c r="N266" s="22">
        <f t="shared" si="21"/>
        <v>1</v>
      </c>
      <c r="O266" s="153"/>
      <c r="P266" s="153"/>
      <c r="Q266" s="153"/>
      <c r="R266" s="153"/>
      <c r="S266" s="153"/>
      <c r="T266" s="22"/>
    </row>
    <row r="267" spans="10:20" ht="11.25" customHeight="1">
      <c r="J267" s="20" t="s">
        <v>306</v>
      </c>
      <c r="K267" s="21" t="s">
        <v>307</v>
      </c>
      <c r="L267" s="160">
        <v>54536</v>
      </c>
      <c r="M267" s="140" t="s">
        <v>1926</v>
      </c>
      <c r="N267" s="22">
        <f t="shared" si="21"/>
        <v>1</v>
      </c>
      <c r="O267" s="153"/>
      <c r="P267" s="153"/>
      <c r="Q267" s="153"/>
      <c r="R267" s="153"/>
      <c r="S267" s="153"/>
      <c r="T267" s="22"/>
    </row>
    <row r="268" spans="10:20" ht="11.25" customHeight="1">
      <c r="J268" s="20" t="s">
        <v>308</v>
      </c>
      <c r="K268" s="21" t="s">
        <v>309</v>
      </c>
      <c r="L268" s="160">
        <v>67291</v>
      </c>
      <c r="M268" s="140" t="s">
        <v>1926</v>
      </c>
      <c r="N268" s="22">
        <f t="shared" si="21"/>
        <v>1</v>
      </c>
      <c r="O268" s="153"/>
      <c r="P268" s="153"/>
      <c r="Q268" s="153"/>
      <c r="R268" s="153"/>
      <c r="S268" s="153"/>
      <c r="T268" s="22"/>
    </row>
    <row r="269" spans="10:20" ht="11.25" customHeight="1">
      <c r="J269" s="20" t="s">
        <v>310</v>
      </c>
      <c r="K269" s="21" t="s">
        <v>311</v>
      </c>
      <c r="L269" s="160">
        <v>52242</v>
      </c>
      <c r="M269" s="140" t="s">
        <v>1926</v>
      </c>
      <c r="N269" s="22">
        <f t="shared" si="21"/>
        <v>1</v>
      </c>
      <c r="O269" s="153"/>
      <c r="P269" s="153"/>
      <c r="Q269" s="153"/>
      <c r="R269" s="153"/>
      <c r="S269" s="153"/>
      <c r="T269" s="22"/>
    </row>
    <row r="270" spans="10:20" ht="11.25" customHeight="1">
      <c r="J270" s="20" t="s">
        <v>312</v>
      </c>
      <c r="K270" s="21" t="s">
        <v>313</v>
      </c>
      <c r="L270" s="160">
        <v>239017</v>
      </c>
      <c r="M270" s="140" t="s">
        <v>1926</v>
      </c>
      <c r="N270" s="22">
        <f aca="true" t="shared" si="22" ref="N270:N325">IF(L270&lt;250000,2)</f>
        <v>2</v>
      </c>
      <c r="O270" s="153"/>
      <c r="P270" s="153"/>
      <c r="Q270" s="153"/>
      <c r="R270" s="153"/>
      <c r="S270" s="153"/>
      <c r="T270" s="22"/>
    </row>
    <row r="271" spans="10:20" ht="11.25" customHeight="1">
      <c r="J271" s="19" t="s">
        <v>1068</v>
      </c>
      <c r="K271" s="19" t="s">
        <v>1069</v>
      </c>
      <c r="L271" s="160">
        <v>220977</v>
      </c>
      <c r="M271" s="140" t="s">
        <v>1926</v>
      </c>
      <c r="N271" s="22">
        <f t="shared" si="22"/>
        <v>2</v>
      </c>
      <c r="O271" s="153"/>
      <c r="P271" s="153"/>
      <c r="Q271" s="153"/>
      <c r="R271" s="153"/>
      <c r="S271" s="153"/>
      <c r="T271" s="22"/>
    </row>
    <row r="272" spans="10:20" ht="11.25" customHeight="1">
      <c r="J272" s="19" t="s">
        <v>1070</v>
      </c>
      <c r="K272" s="19" t="s">
        <v>1071</v>
      </c>
      <c r="L272" s="160">
        <v>206031</v>
      </c>
      <c r="M272" s="140" t="s">
        <v>1926</v>
      </c>
      <c r="N272" s="22">
        <f t="shared" si="22"/>
        <v>2</v>
      </c>
      <c r="O272" s="153"/>
      <c r="P272" s="153"/>
      <c r="Q272" s="153"/>
      <c r="R272" s="153"/>
      <c r="S272" s="153"/>
      <c r="T272" s="22"/>
    </row>
    <row r="273" spans="10:20" ht="11.25" customHeight="1">
      <c r="J273" s="20" t="s">
        <v>314</v>
      </c>
      <c r="K273" s="21" t="s">
        <v>1801</v>
      </c>
      <c r="L273" s="160">
        <v>230587</v>
      </c>
      <c r="M273" s="140" t="s">
        <v>1926</v>
      </c>
      <c r="N273" s="22">
        <f t="shared" si="22"/>
        <v>2</v>
      </c>
      <c r="O273" s="153"/>
      <c r="P273" s="153"/>
      <c r="Q273" s="153"/>
      <c r="R273" s="153"/>
      <c r="S273" s="153"/>
      <c r="T273" s="22"/>
    </row>
    <row r="274" spans="10:20" ht="11.25" customHeight="1">
      <c r="J274" s="20" t="s">
        <v>315</v>
      </c>
      <c r="K274" s="21" t="s">
        <v>316</v>
      </c>
      <c r="L274" s="160">
        <v>216655</v>
      </c>
      <c r="M274" s="140" t="s">
        <v>1926</v>
      </c>
      <c r="N274" s="22">
        <f t="shared" si="22"/>
        <v>2</v>
      </c>
      <c r="O274" s="153"/>
      <c r="P274" s="153"/>
      <c r="Q274" s="153"/>
      <c r="R274" s="153"/>
      <c r="S274" s="153"/>
      <c r="T274" s="22"/>
    </row>
    <row r="275" spans="10:20" ht="11.25" customHeight="1">
      <c r="J275" s="19" t="s">
        <v>1072</v>
      </c>
      <c r="K275" s="19" t="s">
        <v>1073</v>
      </c>
      <c r="L275" s="160">
        <v>207938</v>
      </c>
      <c r="M275" s="140" t="s">
        <v>1926</v>
      </c>
      <c r="N275" s="22">
        <f t="shared" si="22"/>
        <v>2</v>
      </c>
      <c r="O275" s="153"/>
      <c r="P275" s="153"/>
      <c r="Q275" s="153"/>
      <c r="R275" s="153"/>
      <c r="S275" s="153"/>
      <c r="T275" s="22"/>
    </row>
    <row r="276" spans="10:20" ht="11.25" customHeight="1">
      <c r="J276" s="19" t="s">
        <v>1074</v>
      </c>
      <c r="K276" s="19" t="s">
        <v>1075</v>
      </c>
      <c r="L276" s="160">
        <v>211900</v>
      </c>
      <c r="M276" s="140" t="s">
        <v>1926</v>
      </c>
      <c r="N276" s="22">
        <f t="shared" si="22"/>
        <v>2</v>
      </c>
      <c r="O276" s="153"/>
      <c r="P276" s="153"/>
      <c r="Q276" s="153"/>
      <c r="R276" s="153"/>
      <c r="S276" s="153"/>
      <c r="T276" s="22"/>
    </row>
    <row r="277" spans="10:20" ht="11.25" customHeight="1">
      <c r="J277" s="19" t="s">
        <v>1076</v>
      </c>
      <c r="K277" s="19" t="s">
        <v>1077</v>
      </c>
      <c r="L277" s="160">
        <v>198132</v>
      </c>
      <c r="M277" s="140" t="s">
        <v>1926</v>
      </c>
      <c r="N277" s="22">
        <f t="shared" si="22"/>
        <v>2</v>
      </c>
      <c r="O277" s="153"/>
      <c r="P277" s="153"/>
      <c r="Q277" s="153"/>
      <c r="R277" s="153"/>
      <c r="S277" s="153"/>
      <c r="T277" s="22"/>
    </row>
    <row r="278" spans="10:20" ht="11.25" customHeight="1">
      <c r="J278" s="20" t="s">
        <v>317</v>
      </c>
      <c r="K278" s="21" t="s">
        <v>1802</v>
      </c>
      <c r="L278" s="160">
        <v>186409</v>
      </c>
      <c r="M278" s="140" t="s">
        <v>1926</v>
      </c>
      <c r="N278" s="22">
        <f t="shared" si="22"/>
        <v>2</v>
      </c>
      <c r="O278" s="153"/>
      <c r="P278" s="153"/>
      <c r="Q278" s="153"/>
      <c r="R278" s="153"/>
      <c r="S278" s="153"/>
      <c r="T278" s="22"/>
    </row>
    <row r="279" spans="10:20" ht="11.25" customHeight="1">
      <c r="J279" s="19" t="s">
        <v>1078</v>
      </c>
      <c r="K279" s="19" t="s">
        <v>1079</v>
      </c>
      <c r="L279" s="160">
        <v>203924</v>
      </c>
      <c r="M279" s="140" t="s">
        <v>1926</v>
      </c>
      <c r="N279" s="22">
        <f t="shared" si="22"/>
        <v>2</v>
      </c>
      <c r="O279" s="153"/>
      <c r="P279" s="153"/>
      <c r="Q279" s="153"/>
      <c r="R279" s="153"/>
      <c r="S279" s="153"/>
      <c r="T279" s="22"/>
    </row>
    <row r="280" spans="10:20" ht="11.25" customHeight="1">
      <c r="J280" s="19" t="s">
        <v>1080</v>
      </c>
      <c r="K280" s="19" t="s">
        <v>1081</v>
      </c>
      <c r="L280" s="160">
        <v>215678</v>
      </c>
      <c r="M280" s="140" t="s">
        <v>1926</v>
      </c>
      <c r="N280" s="22">
        <f t="shared" si="22"/>
        <v>2</v>
      </c>
      <c r="O280" s="153"/>
      <c r="P280" s="153"/>
      <c r="Q280" s="153"/>
      <c r="R280" s="153"/>
      <c r="S280" s="153"/>
      <c r="T280" s="22"/>
    </row>
    <row r="281" spans="10:20" ht="11.25" customHeight="1">
      <c r="J281" s="19" t="s">
        <v>1082</v>
      </c>
      <c r="K281" s="19" t="s">
        <v>1083</v>
      </c>
      <c r="L281" s="160">
        <v>187125</v>
      </c>
      <c r="M281" s="140" t="s">
        <v>1926</v>
      </c>
      <c r="N281" s="22">
        <f t="shared" si="22"/>
        <v>2</v>
      </c>
      <c r="O281" s="153"/>
      <c r="P281" s="153"/>
      <c r="Q281" s="153"/>
      <c r="R281" s="153"/>
      <c r="S281" s="153"/>
      <c r="T281" s="22"/>
    </row>
    <row r="282" spans="10:20" ht="11.25" customHeight="1">
      <c r="J282" s="20" t="s">
        <v>318</v>
      </c>
      <c r="K282" s="21" t="s">
        <v>319</v>
      </c>
      <c r="L282" s="160">
        <v>191443</v>
      </c>
      <c r="M282" s="140" t="s">
        <v>1926</v>
      </c>
      <c r="N282" s="22">
        <f t="shared" si="22"/>
        <v>2</v>
      </c>
      <c r="O282" s="153"/>
      <c r="P282" s="153"/>
      <c r="Q282" s="153"/>
      <c r="R282" s="153"/>
      <c r="S282" s="153"/>
      <c r="T282" s="22"/>
    </row>
    <row r="283" spans="10:20" ht="11.25" customHeight="1">
      <c r="J283" s="20" t="s">
        <v>320</v>
      </c>
      <c r="K283" s="21" t="s">
        <v>321</v>
      </c>
      <c r="L283" s="160">
        <v>179906</v>
      </c>
      <c r="M283" s="140" t="s">
        <v>1926</v>
      </c>
      <c r="N283" s="22">
        <f t="shared" si="22"/>
        <v>2</v>
      </c>
      <c r="O283" s="153"/>
      <c r="P283" s="153"/>
      <c r="Q283" s="153"/>
      <c r="R283" s="153"/>
      <c r="S283" s="153"/>
      <c r="T283" s="22"/>
    </row>
    <row r="284" spans="10:20" ht="11.25" customHeight="1">
      <c r="J284" s="20" t="s">
        <v>322</v>
      </c>
      <c r="K284" s="21" t="s">
        <v>323</v>
      </c>
      <c r="L284" s="160">
        <v>152048</v>
      </c>
      <c r="M284" s="140" t="s">
        <v>1926</v>
      </c>
      <c r="N284" s="22">
        <f t="shared" si="22"/>
        <v>2</v>
      </c>
      <c r="O284" s="153"/>
      <c r="P284" s="153"/>
      <c r="Q284" s="153"/>
      <c r="R284" s="153"/>
      <c r="S284" s="153"/>
      <c r="T284" s="22"/>
    </row>
    <row r="285" spans="10:20" ht="11.25" customHeight="1">
      <c r="J285" s="19" t="s">
        <v>1084</v>
      </c>
      <c r="K285" s="19" t="s">
        <v>1085</v>
      </c>
      <c r="L285" s="160">
        <v>169308</v>
      </c>
      <c r="M285" s="140" t="s">
        <v>1926</v>
      </c>
      <c r="N285" s="22">
        <f t="shared" si="22"/>
        <v>2</v>
      </c>
      <c r="O285" s="153"/>
      <c r="P285" s="153"/>
      <c r="Q285" s="153"/>
      <c r="R285" s="153"/>
      <c r="S285" s="153"/>
      <c r="T285" s="22"/>
    </row>
    <row r="286" spans="10:20" ht="11.25" customHeight="1">
      <c r="J286" s="19" t="s">
        <v>1086</v>
      </c>
      <c r="K286" s="19" t="s">
        <v>1087</v>
      </c>
      <c r="L286" s="160">
        <v>171280</v>
      </c>
      <c r="M286" s="140" t="s">
        <v>1926</v>
      </c>
      <c r="N286" s="22">
        <f t="shared" si="22"/>
        <v>2</v>
      </c>
      <c r="O286" s="153"/>
      <c r="P286" s="153"/>
      <c r="Q286" s="153"/>
      <c r="R286" s="153"/>
      <c r="S286" s="153"/>
      <c r="T286" s="22"/>
    </row>
    <row r="287" spans="10:20" ht="11.25" customHeight="1">
      <c r="J287" s="20" t="s">
        <v>324</v>
      </c>
      <c r="K287" s="21" t="s">
        <v>325</v>
      </c>
      <c r="L287" s="160">
        <v>172472</v>
      </c>
      <c r="M287" s="140" t="s">
        <v>1926</v>
      </c>
      <c r="N287" s="22">
        <f t="shared" si="22"/>
        <v>2</v>
      </c>
      <c r="O287" s="153"/>
      <c r="P287" s="153"/>
      <c r="Q287" s="153"/>
      <c r="R287" s="153"/>
      <c r="S287" s="153"/>
      <c r="T287" s="22"/>
    </row>
    <row r="288" spans="10:20" ht="11.25" customHeight="1">
      <c r="J288" s="20" t="s">
        <v>326</v>
      </c>
      <c r="K288" s="21" t="s">
        <v>1803</v>
      </c>
      <c r="L288" s="160">
        <v>180204</v>
      </c>
      <c r="M288" s="140" t="s">
        <v>1926</v>
      </c>
      <c r="N288" s="22">
        <f t="shared" si="22"/>
        <v>2</v>
      </c>
      <c r="O288" s="153"/>
      <c r="P288" s="153"/>
      <c r="Q288" s="153"/>
      <c r="R288" s="153"/>
      <c r="S288" s="153"/>
      <c r="T288" s="22"/>
    </row>
    <row r="289" spans="10:20" ht="11.25" customHeight="1">
      <c r="J289" s="20" t="s">
        <v>327</v>
      </c>
      <c r="K289" s="21" t="s">
        <v>328</v>
      </c>
      <c r="L289" s="160">
        <v>148568</v>
      </c>
      <c r="M289" s="140" t="s">
        <v>1926</v>
      </c>
      <c r="N289" s="22">
        <f t="shared" si="22"/>
        <v>2</v>
      </c>
      <c r="O289" s="153"/>
      <c r="P289" s="153"/>
      <c r="Q289" s="153"/>
      <c r="R289" s="153"/>
      <c r="S289" s="153"/>
      <c r="T289" s="22"/>
    </row>
    <row r="290" spans="10:20" ht="11.25" customHeight="1">
      <c r="J290" s="20" t="s">
        <v>329</v>
      </c>
      <c r="K290" s="21" t="s">
        <v>330</v>
      </c>
      <c r="L290" s="160">
        <v>123948</v>
      </c>
      <c r="M290" s="140" t="s">
        <v>1926</v>
      </c>
      <c r="N290" s="22">
        <f t="shared" si="22"/>
        <v>2</v>
      </c>
      <c r="O290" s="153"/>
      <c r="P290" s="153"/>
      <c r="Q290" s="153"/>
      <c r="R290" s="153"/>
      <c r="S290" s="153"/>
      <c r="T290" s="22"/>
    </row>
    <row r="291" spans="10:20" ht="11.25" customHeight="1">
      <c r="J291" s="20" t="s">
        <v>331</v>
      </c>
      <c r="K291" s="21" t="s">
        <v>332</v>
      </c>
      <c r="L291" s="160">
        <v>131680</v>
      </c>
      <c r="M291" s="140" t="s">
        <v>1926</v>
      </c>
      <c r="N291" s="22">
        <f t="shared" si="22"/>
        <v>2</v>
      </c>
      <c r="O291" s="153"/>
      <c r="P291" s="153"/>
      <c r="Q291" s="153"/>
      <c r="R291" s="153"/>
      <c r="S291" s="153"/>
      <c r="T291" s="22"/>
    </row>
    <row r="292" spans="10:20" ht="11.25" customHeight="1">
      <c r="J292" s="19" t="s">
        <v>1088</v>
      </c>
      <c r="K292" s="19" t="s">
        <v>1089</v>
      </c>
      <c r="L292" s="160">
        <v>153224</v>
      </c>
      <c r="M292" s="140" t="s">
        <v>1926</v>
      </c>
      <c r="N292" s="22">
        <f t="shared" si="22"/>
        <v>2</v>
      </c>
      <c r="O292" s="153"/>
      <c r="P292" s="153"/>
      <c r="Q292" s="153"/>
      <c r="R292" s="153"/>
      <c r="S292" s="153"/>
      <c r="T292" s="22"/>
    </row>
    <row r="293" spans="10:20" ht="11.25" customHeight="1">
      <c r="J293" s="20" t="s">
        <v>333</v>
      </c>
      <c r="K293" s="21" t="s">
        <v>334</v>
      </c>
      <c r="L293" s="160">
        <v>133954</v>
      </c>
      <c r="M293" s="140" t="s">
        <v>1926</v>
      </c>
      <c r="N293" s="22">
        <f t="shared" si="22"/>
        <v>2</v>
      </c>
      <c r="O293" s="153"/>
      <c r="P293" s="153"/>
      <c r="Q293" s="153"/>
      <c r="R293" s="153"/>
      <c r="S293" s="153"/>
      <c r="T293" s="22"/>
    </row>
    <row r="294" spans="10:20" ht="11.25" customHeight="1">
      <c r="J294" s="19" t="s">
        <v>1090</v>
      </c>
      <c r="K294" s="19" t="s">
        <v>1091</v>
      </c>
      <c r="L294" s="160">
        <v>120593</v>
      </c>
      <c r="M294" s="140" t="s">
        <v>1926</v>
      </c>
      <c r="N294" s="22">
        <f t="shared" si="22"/>
        <v>2</v>
      </c>
      <c r="O294" s="153"/>
      <c r="P294" s="153"/>
      <c r="Q294" s="153"/>
      <c r="R294" s="153"/>
      <c r="S294" s="153"/>
      <c r="T294" s="22"/>
    </row>
    <row r="295" spans="10:20" ht="11.25" customHeight="1">
      <c r="J295" s="20" t="s">
        <v>335</v>
      </c>
      <c r="K295" s="21" t="s">
        <v>336</v>
      </c>
      <c r="L295" s="160">
        <v>116731</v>
      </c>
      <c r="M295" s="140" t="s">
        <v>1926</v>
      </c>
      <c r="N295" s="22">
        <f t="shared" si="22"/>
        <v>2</v>
      </c>
      <c r="O295" s="153"/>
      <c r="P295" s="153"/>
      <c r="Q295" s="153"/>
      <c r="R295" s="153"/>
      <c r="S295" s="153"/>
      <c r="T295" s="22"/>
    </row>
    <row r="296" spans="10:20" ht="11.25" customHeight="1">
      <c r="J296" s="20" t="s">
        <v>337</v>
      </c>
      <c r="K296" s="21" t="s">
        <v>338</v>
      </c>
      <c r="L296" s="160">
        <v>139834</v>
      </c>
      <c r="M296" s="140" t="s">
        <v>1926</v>
      </c>
      <c r="N296" s="22">
        <f t="shared" si="22"/>
        <v>2</v>
      </c>
      <c r="O296" s="153"/>
      <c r="P296" s="153"/>
      <c r="Q296" s="153"/>
      <c r="R296" s="153"/>
      <c r="S296" s="153"/>
      <c r="T296" s="22"/>
    </row>
    <row r="297" spans="10:20" ht="11.25" customHeight="1">
      <c r="J297" s="20" t="s">
        <v>339</v>
      </c>
      <c r="K297" s="21" t="s">
        <v>340</v>
      </c>
      <c r="L297" s="160">
        <v>107597</v>
      </c>
      <c r="M297" s="140" t="s">
        <v>1926</v>
      </c>
      <c r="N297" s="22">
        <f t="shared" si="22"/>
        <v>2</v>
      </c>
      <c r="O297" s="153"/>
      <c r="P297" s="153"/>
      <c r="Q297" s="153"/>
      <c r="R297" s="153"/>
      <c r="S297" s="153"/>
      <c r="T297" s="22"/>
    </row>
    <row r="298" spans="10:20" ht="11.25" customHeight="1">
      <c r="J298" s="19" t="s">
        <v>1092</v>
      </c>
      <c r="K298" s="19" t="s">
        <v>1093</v>
      </c>
      <c r="L298" s="160">
        <v>124084</v>
      </c>
      <c r="M298" s="140" t="s">
        <v>1926</v>
      </c>
      <c r="N298" s="22">
        <f t="shared" si="22"/>
        <v>2</v>
      </c>
      <c r="O298" s="153"/>
      <c r="P298" s="153"/>
      <c r="Q298" s="153"/>
      <c r="R298" s="153"/>
      <c r="S298" s="153"/>
      <c r="T298" s="22"/>
    </row>
    <row r="299" spans="10:20" ht="11.25" customHeight="1">
      <c r="J299" s="19" t="s">
        <v>1094</v>
      </c>
      <c r="K299" s="19" t="s">
        <v>1095</v>
      </c>
      <c r="L299" s="160">
        <v>128794</v>
      </c>
      <c r="M299" s="140" t="s">
        <v>1926</v>
      </c>
      <c r="N299" s="22">
        <f t="shared" si="22"/>
        <v>2</v>
      </c>
      <c r="O299" s="153"/>
      <c r="P299" s="153"/>
      <c r="Q299" s="153"/>
      <c r="R299" s="153"/>
      <c r="S299" s="153"/>
      <c r="T299" s="22"/>
    </row>
    <row r="300" spans="10:20" ht="11.25" customHeight="1">
      <c r="J300" s="20" t="s">
        <v>341</v>
      </c>
      <c r="K300" s="21" t="s">
        <v>342</v>
      </c>
      <c r="L300" s="160">
        <v>116917</v>
      </c>
      <c r="M300" s="140" t="s">
        <v>1926</v>
      </c>
      <c r="N300" s="22">
        <f t="shared" si="22"/>
        <v>2</v>
      </c>
      <c r="O300" s="153"/>
      <c r="P300" s="153"/>
      <c r="Q300" s="153"/>
      <c r="R300" s="153"/>
      <c r="S300" s="153"/>
      <c r="T300" s="22"/>
    </row>
    <row r="301" spans="10:20" ht="11.25" customHeight="1">
      <c r="J301" s="20" t="s">
        <v>343</v>
      </c>
      <c r="K301" s="21" t="s">
        <v>344</v>
      </c>
      <c r="L301" s="160">
        <v>140473</v>
      </c>
      <c r="M301" s="140" t="s">
        <v>1926</v>
      </c>
      <c r="N301" s="22">
        <f t="shared" si="22"/>
        <v>2</v>
      </c>
      <c r="O301" s="153"/>
      <c r="P301" s="153"/>
      <c r="Q301" s="153"/>
      <c r="R301" s="153"/>
      <c r="S301" s="153"/>
      <c r="T301" s="22"/>
    </row>
    <row r="302" spans="10:20" ht="11.25" customHeight="1">
      <c r="J302" s="19" t="s">
        <v>1096</v>
      </c>
      <c r="K302" s="19" t="s">
        <v>1097</v>
      </c>
      <c r="L302" s="160">
        <v>125331</v>
      </c>
      <c r="M302" s="140" t="s">
        <v>1926</v>
      </c>
      <c r="N302" s="22">
        <f t="shared" si="22"/>
        <v>2</v>
      </c>
      <c r="O302" s="153"/>
      <c r="P302" s="153"/>
      <c r="Q302" s="153"/>
      <c r="R302" s="153"/>
      <c r="S302" s="153"/>
      <c r="T302" s="22"/>
    </row>
    <row r="303" spans="10:20" ht="11.25" customHeight="1">
      <c r="J303" s="19" t="s">
        <v>1098</v>
      </c>
      <c r="K303" s="19" t="s">
        <v>1099</v>
      </c>
      <c r="L303" s="160">
        <v>111040</v>
      </c>
      <c r="M303" s="140" t="s">
        <v>1926</v>
      </c>
      <c r="N303" s="22">
        <f t="shared" si="22"/>
        <v>2</v>
      </c>
      <c r="O303" s="153"/>
      <c r="P303" s="153"/>
      <c r="Q303" s="153"/>
      <c r="R303" s="153"/>
      <c r="S303" s="153"/>
      <c r="T303" s="22"/>
    </row>
    <row r="304" spans="10:20" ht="11.25" customHeight="1">
      <c r="J304" s="20" t="s">
        <v>345</v>
      </c>
      <c r="K304" s="21" t="s">
        <v>1804</v>
      </c>
      <c r="L304" s="160">
        <v>6507783</v>
      </c>
      <c r="M304" s="140" t="s">
        <v>1927</v>
      </c>
      <c r="N304" s="22">
        <v>6</v>
      </c>
      <c r="O304" s="153">
        <v>2006</v>
      </c>
      <c r="P304" s="153"/>
      <c r="Q304" s="153"/>
      <c r="R304" s="153"/>
      <c r="S304" s="153"/>
      <c r="T304" s="22"/>
    </row>
    <row r="305" spans="10:20" ht="11.25" customHeight="1">
      <c r="J305" s="19" t="s">
        <v>1106</v>
      </c>
      <c r="K305" s="19" t="s">
        <v>1491</v>
      </c>
      <c r="L305" s="160">
        <v>1293288</v>
      </c>
      <c r="M305" s="140" t="s">
        <v>1926</v>
      </c>
      <c r="N305" s="22">
        <f aca="true" t="shared" si="23" ref="N305">IF(L305&lt;3000000,5)</f>
        <v>5</v>
      </c>
      <c r="O305" s="153">
        <v>2010</v>
      </c>
      <c r="P305" s="153"/>
      <c r="Q305" s="153"/>
      <c r="R305" s="153"/>
      <c r="S305" s="153"/>
      <c r="T305" s="22"/>
    </row>
    <row r="306" spans="10:20" ht="11.25" customHeight="1">
      <c r="J306" s="19" t="s">
        <v>1107</v>
      </c>
      <c r="K306" s="19" t="s">
        <v>1492</v>
      </c>
      <c r="L306" s="160">
        <v>704454</v>
      </c>
      <c r="M306" s="140" t="s">
        <v>1926</v>
      </c>
      <c r="N306" s="22">
        <f aca="true" t="shared" si="24" ref="N306">IF(L306&lt;1000000,4)</f>
        <v>4</v>
      </c>
      <c r="O306" s="153">
        <v>2010</v>
      </c>
      <c r="P306" s="153"/>
      <c r="Q306" s="153"/>
      <c r="R306" s="153"/>
      <c r="S306" s="153"/>
      <c r="T306" s="22"/>
    </row>
    <row r="307" spans="10:20" ht="11.25" customHeight="1">
      <c r="J307" s="19" t="s">
        <v>1108</v>
      </c>
      <c r="K307" s="19" t="s">
        <v>1493</v>
      </c>
      <c r="L307" s="160">
        <v>468242</v>
      </c>
      <c r="M307" s="140" t="s">
        <v>1926</v>
      </c>
      <c r="N307" s="22">
        <f aca="true" t="shared" si="25" ref="N307:N312">IF(L307&lt;500000,3)</f>
        <v>3</v>
      </c>
      <c r="O307" s="153">
        <v>2010</v>
      </c>
      <c r="P307" s="153"/>
      <c r="Q307" s="153"/>
      <c r="R307" s="153"/>
      <c r="S307" s="153"/>
      <c r="T307" s="22"/>
    </row>
    <row r="308" spans="10:20" ht="11.25" customHeight="1">
      <c r="J308" s="20" t="s">
        <v>346</v>
      </c>
      <c r="K308" s="21" t="s">
        <v>1494</v>
      </c>
      <c r="L308" s="160">
        <v>714191</v>
      </c>
      <c r="M308" s="140" t="s">
        <v>1926</v>
      </c>
      <c r="N308" s="22">
        <f aca="true" t="shared" si="26" ref="N308:N309">IF(L308&lt;1000000,4)</f>
        <v>4</v>
      </c>
      <c r="O308" s="153">
        <v>2010</v>
      </c>
      <c r="P308" s="153"/>
      <c r="Q308" s="153"/>
      <c r="R308" s="153"/>
      <c r="S308" s="153"/>
      <c r="T308" s="22"/>
    </row>
    <row r="309" spans="10:20" ht="11.25" customHeight="1">
      <c r="J309" s="20" t="s">
        <v>347</v>
      </c>
      <c r="K309" s="21" t="s">
        <v>1495</v>
      </c>
      <c r="L309" s="160">
        <v>587478</v>
      </c>
      <c r="M309" s="140" t="s">
        <v>1926</v>
      </c>
      <c r="N309" s="22">
        <f t="shared" si="26"/>
        <v>4</v>
      </c>
      <c r="O309" s="153">
        <v>2010</v>
      </c>
      <c r="P309" s="153"/>
      <c r="Q309" s="153"/>
      <c r="R309" s="153"/>
      <c r="S309" s="153"/>
      <c r="T309" s="22"/>
    </row>
    <row r="310" spans="10:20" ht="11.25" customHeight="1">
      <c r="J310" s="20" t="s">
        <v>348</v>
      </c>
      <c r="K310" s="21" t="s">
        <v>1496</v>
      </c>
      <c r="L310" s="160">
        <v>1112454</v>
      </c>
      <c r="M310" s="140" t="s">
        <v>1926</v>
      </c>
      <c r="N310" s="22">
        <f>IF(L310&lt;3000000,5)</f>
        <v>5</v>
      </c>
      <c r="O310" s="153">
        <v>2010</v>
      </c>
      <c r="P310" s="153"/>
      <c r="Q310" s="153"/>
      <c r="R310" s="153"/>
      <c r="S310" s="153"/>
      <c r="T310" s="22"/>
    </row>
    <row r="311" spans="10:20" ht="11.25" customHeight="1">
      <c r="J311" s="20" t="s">
        <v>349</v>
      </c>
      <c r="K311" s="21" t="s">
        <v>1497</v>
      </c>
      <c r="L311" s="160">
        <v>417540</v>
      </c>
      <c r="M311" s="140" t="s">
        <v>1926</v>
      </c>
      <c r="N311" s="22">
        <f t="shared" si="25"/>
        <v>3</v>
      </c>
      <c r="O311" s="153">
        <v>2010</v>
      </c>
      <c r="P311" s="153"/>
      <c r="Q311" s="153"/>
      <c r="R311" s="153"/>
      <c r="S311" s="153"/>
      <c r="T311" s="22"/>
    </row>
    <row r="312" spans="10:20" ht="11.25" customHeight="1">
      <c r="J312" s="20" t="s">
        <v>350</v>
      </c>
      <c r="K312" s="21" t="s">
        <v>1498</v>
      </c>
      <c r="L312" s="160">
        <v>374369</v>
      </c>
      <c r="M312" s="140" t="s">
        <v>1926</v>
      </c>
      <c r="N312" s="22">
        <f t="shared" si="25"/>
        <v>3</v>
      </c>
      <c r="O312" s="153">
        <v>2010</v>
      </c>
      <c r="P312" s="153"/>
      <c r="Q312" s="153"/>
      <c r="R312" s="153"/>
      <c r="S312" s="153"/>
      <c r="T312" s="22"/>
    </row>
    <row r="313" spans="10:20" ht="11.25" customHeight="1">
      <c r="J313" s="20" t="s">
        <v>351</v>
      </c>
      <c r="K313" s="21" t="s">
        <v>1499</v>
      </c>
      <c r="L313" s="160">
        <v>239675</v>
      </c>
      <c r="M313" s="140" t="s">
        <v>1926</v>
      </c>
      <c r="N313" s="22">
        <f t="shared" si="22"/>
        <v>2</v>
      </c>
      <c r="O313" s="153">
        <v>2010</v>
      </c>
      <c r="P313" s="153"/>
      <c r="Q313" s="153"/>
      <c r="R313" s="153"/>
      <c r="S313" s="153"/>
      <c r="T313" s="22"/>
    </row>
    <row r="314" spans="10:20" ht="11.25" customHeight="1">
      <c r="J314" s="19" t="s">
        <v>1109</v>
      </c>
      <c r="K314" s="19" t="s">
        <v>1500</v>
      </c>
      <c r="L314" s="160">
        <v>398319</v>
      </c>
      <c r="M314" s="140" t="s">
        <v>1926</v>
      </c>
      <c r="N314" s="22">
        <f>IF(L314&lt;500000,3)</f>
        <v>3</v>
      </c>
      <c r="O314" s="153">
        <v>2010</v>
      </c>
      <c r="P314" s="153"/>
      <c r="Q314" s="153"/>
      <c r="R314" s="153"/>
      <c r="S314" s="153"/>
      <c r="T314" s="22"/>
    </row>
    <row r="315" spans="10:20" ht="11.25" customHeight="1">
      <c r="J315" s="19" t="s">
        <v>1110</v>
      </c>
      <c r="K315" s="19" t="s">
        <v>1501</v>
      </c>
      <c r="L315" s="160">
        <v>175369</v>
      </c>
      <c r="M315" s="140" t="s">
        <v>1926</v>
      </c>
      <c r="N315" s="22">
        <f t="shared" si="22"/>
        <v>2</v>
      </c>
      <c r="O315" s="153">
        <v>2010</v>
      </c>
      <c r="P315" s="153"/>
      <c r="Q315" s="153"/>
      <c r="R315" s="153"/>
      <c r="S315" s="153"/>
      <c r="T315" s="22"/>
    </row>
    <row r="316" spans="10:20" ht="11.25" customHeight="1">
      <c r="J316" s="20" t="s">
        <v>352</v>
      </c>
      <c r="K316" s="21" t="s">
        <v>1503</v>
      </c>
      <c r="L316" s="160">
        <v>257072</v>
      </c>
      <c r="M316" s="140" t="s">
        <v>1926</v>
      </c>
      <c r="N316" s="22">
        <f>IF(L316&lt;500000,3)</f>
        <v>3</v>
      </c>
      <c r="O316" s="153">
        <v>2010</v>
      </c>
      <c r="P316" s="153"/>
      <c r="Q316" s="153"/>
      <c r="R316" s="153"/>
      <c r="S316" s="153"/>
      <c r="T316" s="22"/>
    </row>
    <row r="317" spans="10:20" ht="11.25" customHeight="1">
      <c r="J317" s="19" t="s">
        <v>1111</v>
      </c>
      <c r="K317" s="19" t="s">
        <v>1504</v>
      </c>
      <c r="L317" s="160">
        <v>219236</v>
      </c>
      <c r="M317" s="140" t="s">
        <v>1926</v>
      </c>
      <c r="N317" s="22">
        <f t="shared" si="22"/>
        <v>2</v>
      </c>
      <c r="O317" s="153">
        <v>2010</v>
      </c>
      <c r="P317" s="153"/>
      <c r="Q317" s="153"/>
      <c r="R317" s="153"/>
      <c r="S317" s="153"/>
      <c r="T317" s="22"/>
    </row>
    <row r="318" spans="10:20" ht="11.25" customHeight="1">
      <c r="J318" s="20" t="s">
        <v>353</v>
      </c>
      <c r="K318" s="21" t="s">
        <v>1505</v>
      </c>
      <c r="L318" s="160">
        <v>207692</v>
      </c>
      <c r="M318" s="140" t="s">
        <v>1926</v>
      </c>
      <c r="N318" s="22">
        <f t="shared" si="22"/>
        <v>2</v>
      </c>
      <c r="O318" s="153">
        <v>2010</v>
      </c>
      <c r="P318" s="153"/>
      <c r="Q318" s="153"/>
      <c r="R318" s="153"/>
      <c r="S318" s="153"/>
      <c r="T318" s="22"/>
    </row>
    <row r="319" spans="10:20" ht="11.25" customHeight="1">
      <c r="J319" s="20" t="s">
        <v>354</v>
      </c>
      <c r="K319" s="21" t="s">
        <v>1506</v>
      </c>
      <c r="L319" s="160">
        <v>273083</v>
      </c>
      <c r="M319" s="140" t="s">
        <v>1926</v>
      </c>
      <c r="N319" s="22">
        <f>IF(L319&lt;500000,3)</f>
        <v>3</v>
      </c>
      <c r="O319" s="153">
        <v>2010</v>
      </c>
      <c r="P319" s="153"/>
      <c r="Q319" s="153"/>
      <c r="R319" s="153"/>
      <c r="S319" s="153"/>
      <c r="T319" s="22"/>
    </row>
    <row r="320" spans="10:20" ht="11.25" customHeight="1">
      <c r="J320" s="19" t="s">
        <v>1112</v>
      </c>
      <c r="K320" s="19" t="s">
        <v>1507</v>
      </c>
      <c r="L320" s="160">
        <v>243959</v>
      </c>
      <c r="M320" s="140" t="s">
        <v>1926</v>
      </c>
      <c r="N320" s="22">
        <f t="shared" si="22"/>
        <v>2</v>
      </c>
      <c r="O320" s="153">
        <v>2010</v>
      </c>
      <c r="P320" s="153"/>
      <c r="Q320" s="153"/>
      <c r="R320" s="153"/>
      <c r="S320" s="153"/>
      <c r="T320" s="22"/>
    </row>
    <row r="321" spans="10:20" ht="11.25" customHeight="1">
      <c r="J321" s="19" t="s">
        <v>1113</v>
      </c>
      <c r="K321" s="19" t="s">
        <v>1508</v>
      </c>
      <c r="L321" s="160">
        <v>135033</v>
      </c>
      <c r="M321" s="140" t="s">
        <v>1926</v>
      </c>
      <c r="N321" s="22">
        <f t="shared" si="22"/>
        <v>2</v>
      </c>
      <c r="O321" s="153">
        <v>2010</v>
      </c>
      <c r="P321" s="153"/>
      <c r="Q321" s="153"/>
      <c r="R321" s="153"/>
      <c r="S321" s="153"/>
      <c r="T321" s="22"/>
    </row>
    <row r="322" spans="10:20" ht="11.25" customHeight="1">
      <c r="J322" s="19" t="s">
        <v>1114</v>
      </c>
      <c r="K322" s="19" t="s">
        <v>1509</v>
      </c>
      <c r="L322" s="160">
        <v>280219</v>
      </c>
      <c r="M322" s="140" t="s">
        <v>1926</v>
      </c>
      <c r="N322" s="22">
        <f>IF(L322&lt;500000,3)</f>
        <v>3</v>
      </c>
      <c r="O322" s="153">
        <v>2010</v>
      </c>
      <c r="P322" s="153"/>
      <c r="Q322" s="153"/>
      <c r="R322" s="153"/>
      <c r="S322" s="153"/>
      <c r="T322" s="22"/>
    </row>
    <row r="323" spans="10:20" ht="11.25" customHeight="1">
      <c r="J323" s="19" t="s">
        <v>1115</v>
      </c>
      <c r="K323" s="19" t="s">
        <v>1510</v>
      </c>
      <c r="L323" s="160">
        <v>216919</v>
      </c>
      <c r="M323" s="140" t="s">
        <v>1926</v>
      </c>
      <c r="N323" s="22">
        <f t="shared" si="22"/>
        <v>2</v>
      </c>
      <c r="O323" s="153">
        <v>2010</v>
      </c>
      <c r="P323" s="153"/>
      <c r="Q323" s="153"/>
      <c r="R323" s="153"/>
      <c r="S323" s="153"/>
      <c r="T323" s="22"/>
    </row>
    <row r="324" spans="10:20" ht="11.25" customHeight="1">
      <c r="J324" s="19" t="s">
        <v>1116</v>
      </c>
      <c r="K324" s="19" t="s">
        <v>1511</v>
      </c>
      <c r="L324" s="160">
        <v>200115</v>
      </c>
      <c r="M324" s="140" t="s">
        <v>1926</v>
      </c>
      <c r="N324" s="22">
        <f t="shared" si="22"/>
        <v>2</v>
      </c>
      <c r="O324" s="153">
        <v>2010</v>
      </c>
      <c r="P324" s="153"/>
      <c r="Q324" s="153"/>
      <c r="R324" s="153"/>
      <c r="S324" s="153"/>
      <c r="T324" s="22"/>
    </row>
    <row r="325" spans="10:20" ht="11.25" customHeight="1">
      <c r="J325" s="20" t="s">
        <v>355</v>
      </c>
      <c r="K325" s="21" t="s">
        <v>1512</v>
      </c>
      <c r="L325" s="160">
        <v>176985</v>
      </c>
      <c r="M325" s="140" t="s">
        <v>1926</v>
      </c>
      <c r="N325" s="22">
        <f t="shared" si="22"/>
        <v>2</v>
      </c>
      <c r="O325" s="153">
        <v>2010</v>
      </c>
      <c r="P325" s="153"/>
      <c r="Q325" s="153"/>
      <c r="R325" s="153"/>
      <c r="S325" s="153"/>
      <c r="T325" s="22"/>
    </row>
    <row r="326" spans="10:20" ht="11.25" customHeight="1">
      <c r="J326" s="19" t="s">
        <v>1117</v>
      </c>
      <c r="K326" s="19" t="s">
        <v>1513</v>
      </c>
      <c r="L326" s="160">
        <v>398287</v>
      </c>
      <c r="M326" s="140" t="s">
        <v>1926</v>
      </c>
      <c r="N326" s="22">
        <f>IF(L326&lt;500000,3)</f>
        <v>3</v>
      </c>
      <c r="O326" s="153">
        <v>2010</v>
      </c>
      <c r="P326" s="153"/>
      <c r="Q326" s="153"/>
      <c r="R326" s="153"/>
      <c r="S326" s="153"/>
      <c r="T326" s="22"/>
    </row>
    <row r="327" spans="10:20" ht="11.25" customHeight="1">
      <c r="J327" s="20" t="s">
        <v>356</v>
      </c>
      <c r="K327" s="21" t="s">
        <v>1514</v>
      </c>
      <c r="L327" s="160">
        <v>79501</v>
      </c>
      <c r="M327" s="140" t="s">
        <v>1926</v>
      </c>
      <c r="N327" s="22">
        <f aca="true" t="shared" si="27" ref="N327:N385">IF(L327&lt;100000,1)</f>
        <v>1</v>
      </c>
      <c r="O327" s="153">
        <v>2010</v>
      </c>
      <c r="P327" s="153"/>
      <c r="Q327" s="153"/>
      <c r="R327" s="153"/>
      <c r="S327" s="153"/>
      <c r="T327" s="22"/>
    </row>
    <row r="328" spans="10:20" ht="11.25" customHeight="1">
      <c r="J328" s="20" t="s">
        <v>357</v>
      </c>
      <c r="K328" s="21" t="s">
        <v>1515</v>
      </c>
      <c r="L328" s="160">
        <v>197454</v>
      </c>
      <c r="M328" s="140" t="s">
        <v>1926</v>
      </c>
      <c r="N328" s="22">
        <f aca="true" t="shared" si="28" ref="N328:N342">IF(L328&lt;250000,2)</f>
        <v>2</v>
      </c>
      <c r="O328" s="153">
        <v>2010</v>
      </c>
      <c r="P328" s="153"/>
      <c r="Q328" s="153"/>
      <c r="R328" s="153"/>
      <c r="S328" s="153"/>
      <c r="T328" s="22"/>
    </row>
    <row r="329" spans="10:20" ht="11.25" customHeight="1">
      <c r="J329" s="20" t="s">
        <v>358</v>
      </c>
      <c r="K329" s="21" t="s">
        <v>1516</v>
      </c>
      <c r="L329" s="160">
        <v>164053</v>
      </c>
      <c r="M329" s="140" t="s">
        <v>1926</v>
      </c>
      <c r="N329" s="22">
        <f t="shared" si="28"/>
        <v>2</v>
      </c>
      <c r="O329" s="153">
        <v>2010</v>
      </c>
      <c r="P329" s="153"/>
      <c r="Q329" s="153"/>
      <c r="R329" s="153"/>
      <c r="S329" s="153"/>
      <c r="T329" s="22"/>
    </row>
    <row r="330" spans="10:20" ht="11.25" customHeight="1">
      <c r="J330" s="19" t="s">
        <v>1118</v>
      </c>
      <c r="K330" s="19" t="s">
        <v>1517</v>
      </c>
      <c r="L330" s="160">
        <v>423219</v>
      </c>
      <c r="M330" s="140" t="s">
        <v>1926</v>
      </c>
      <c r="N330" s="22">
        <f>IF(L330&lt;500000,3)</f>
        <v>3</v>
      </c>
      <c r="O330" s="153">
        <v>2010</v>
      </c>
      <c r="P330" s="153"/>
      <c r="Q330" s="153"/>
      <c r="R330" s="153"/>
      <c r="S330" s="153"/>
      <c r="T330" s="22"/>
    </row>
    <row r="331" spans="10:20" ht="11.25" customHeight="1">
      <c r="J331" s="19" t="s">
        <v>1119</v>
      </c>
      <c r="K331" s="19" t="s">
        <v>1120</v>
      </c>
      <c r="L331" s="160">
        <v>191694</v>
      </c>
      <c r="M331" s="140" t="s">
        <v>1926</v>
      </c>
      <c r="N331" s="22">
        <f t="shared" si="28"/>
        <v>2</v>
      </c>
      <c r="O331" s="153">
        <v>2010</v>
      </c>
      <c r="P331" s="153"/>
      <c r="Q331" s="153"/>
      <c r="R331" s="153"/>
      <c r="S331" s="153"/>
      <c r="T331" s="22"/>
    </row>
    <row r="332" spans="10:20" ht="11.25" customHeight="1">
      <c r="J332" s="19" t="s">
        <v>1121</v>
      </c>
      <c r="K332" s="19" t="s">
        <v>1518</v>
      </c>
      <c r="L332" s="160">
        <v>277791</v>
      </c>
      <c r="M332" s="140" t="s">
        <v>1926</v>
      </c>
      <c r="N332" s="22">
        <f>IF(L332&lt;500000,3)</f>
        <v>3</v>
      </c>
      <c r="O332" s="153">
        <v>2010</v>
      </c>
      <c r="P332" s="153"/>
      <c r="Q332" s="153"/>
      <c r="R332" s="153"/>
      <c r="S332" s="153"/>
      <c r="T332" s="22"/>
    </row>
    <row r="333" spans="10:20" ht="11.25" customHeight="1">
      <c r="J333" s="19" t="s">
        <v>1122</v>
      </c>
      <c r="K333" s="19" t="s">
        <v>1123</v>
      </c>
      <c r="L333" s="160">
        <v>263761</v>
      </c>
      <c r="M333" s="140" t="s">
        <v>1926</v>
      </c>
      <c r="N333" s="22">
        <f>IF(L333&lt;500000,3)</f>
        <v>3</v>
      </c>
      <c r="O333" s="153">
        <v>2010</v>
      </c>
      <c r="P333" s="153"/>
      <c r="Q333" s="153"/>
      <c r="R333" s="153"/>
      <c r="S333" s="153"/>
      <c r="T333" s="22"/>
    </row>
    <row r="334" spans="10:20" ht="11.25" customHeight="1">
      <c r="J334" s="20" t="s">
        <v>359</v>
      </c>
      <c r="K334" s="21" t="s">
        <v>360</v>
      </c>
      <c r="L334" s="160">
        <v>207243</v>
      </c>
      <c r="M334" s="140" t="s">
        <v>1926</v>
      </c>
      <c r="N334" s="22">
        <f t="shared" si="28"/>
        <v>2</v>
      </c>
      <c r="O334" s="153">
        <v>2010</v>
      </c>
      <c r="P334" s="153"/>
      <c r="Q334" s="153"/>
      <c r="R334" s="153"/>
      <c r="S334" s="153"/>
      <c r="T334" s="22"/>
    </row>
    <row r="335" spans="10:20" ht="11.25" customHeight="1">
      <c r="J335" s="19" t="s">
        <v>1124</v>
      </c>
      <c r="K335" s="19" t="s">
        <v>1125</v>
      </c>
      <c r="L335" s="160">
        <v>182918</v>
      </c>
      <c r="M335" s="140" t="s">
        <v>1926</v>
      </c>
      <c r="N335" s="22">
        <f t="shared" si="28"/>
        <v>2</v>
      </c>
      <c r="O335" s="153">
        <v>2010</v>
      </c>
      <c r="P335" s="153"/>
      <c r="Q335" s="153"/>
      <c r="R335" s="153"/>
      <c r="S335" s="153"/>
      <c r="T335" s="22"/>
    </row>
    <row r="336" spans="10:20" ht="11.25" customHeight="1">
      <c r="J336" s="19" t="s">
        <v>1126</v>
      </c>
      <c r="K336" s="19" t="s">
        <v>1127</v>
      </c>
      <c r="L336" s="160">
        <v>176034</v>
      </c>
      <c r="M336" s="140" t="s">
        <v>1926</v>
      </c>
      <c r="N336" s="22">
        <f t="shared" si="28"/>
        <v>2</v>
      </c>
      <c r="O336" s="153">
        <v>2010</v>
      </c>
      <c r="P336" s="153"/>
      <c r="Q336" s="153"/>
      <c r="R336" s="153"/>
      <c r="S336" s="153"/>
      <c r="T336" s="22"/>
    </row>
    <row r="337" spans="10:20" ht="11.25" customHeight="1">
      <c r="J337" s="19" t="s">
        <v>1128</v>
      </c>
      <c r="K337" s="19" t="s">
        <v>1129</v>
      </c>
      <c r="L337" s="160">
        <v>250507</v>
      </c>
      <c r="M337" s="140" t="s">
        <v>1926</v>
      </c>
      <c r="N337" s="22">
        <f>IF(L337&lt;500000,3)</f>
        <v>3</v>
      </c>
      <c r="O337" s="153">
        <v>2010</v>
      </c>
      <c r="P337" s="153"/>
      <c r="Q337" s="153"/>
      <c r="R337" s="153"/>
      <c r="S337" s="153"/>
      <c r="T337" s="22"/>
    </row>
    <row r="338" spans="10:20" ht="11.25" customHeight="1">
      <c r="J338" s="20" t="s">
        <v>361</v>
      </c>
      <c r="K338" s="21" t="s">
        <v>362</v>
      </c>
      <c r="L338" s="160">
        <v>196206</v>
      </c>
      <c r="M338" s="140" t="s">
        <v>1926</v>
      </c>
      <c r="N338" s="22">
        <f t="shared" si="28"/>
        <v>2</v>
      </c>
      <c r="O338" s="153">
        <v>2010</v>
      </c>
      <c r="P338" s="153"/>
      <c r="Q338" s="153"/>
      <c r="R338" s="153"/>
      <c r="S338" s="153"/>
      <c r="T338" s="22"/>
    </row>
    <row r="339" spans="10:20" ht="11.25" customHeight="1">
      <c r="J339" s="19" t="s">
        <v>1130</v>
      </c>
      <c r="K339" s="19" t="s">
        <v>1131</v>
      </c>
      <c r="L339" s="160">
        <v>253119</v>
      </c>
      <c r="M339" s="140" t="s">
        <v>1926</v>
      </c>
      <c r="N339" s="22">
        <f>IF(L339&lt;500000,3)</f>
        <v>3</v>
      </c>
      <c r="O339" s="153">
        <v>2010</v>
      </c>
      <c r="P339" s="153"/>
      <c r="Q339" s="153"/>
      <c r="R339" s="153"/>
      <c r="S339" s="153"/>
      <c r="T339" s="22"/>
    </row>
    <row r="340" spans="10:20" ht="11.25" customHeight="1">
      <c r="J340" s="19" t="s">
        <v>1132</v>
      </c>
      <c r="K340" s="19" t="s">
        <v>1805</v>
      </c>
      <c r="L340" s="160">
        <v>233278</v>
      </c>
      <c r="M340" s="140" t="s">
        <v>1926</v>
      </c>
      <c r="N340" s="22">
        <f t="shared" si="28"/>
        <v>2</v>
      </c>
      <c r="O340" s="153">
        <v>2010</v>
      </c>
      <c r="P340" s="153"/>
      <c r="Q340" s="153"/>
      <c r="R340" s="153"/>
      <c r="S340" s="153"/>
      <c r="T340" s="22"/>
    </row>
    <row r="341" spans="10:20" ht="11.25" customHeight="1">
      <c r="J341" s="19" t="s">
        <v>1133</v>
      </c>
      <c r="K341" s="19" t="s">
        <v>1134</v>
      </c>
      <c r="L341" s="160">
        <v>147739</v>
      </c>
      <c r="M341" s="140" t="s">
        <v>1926</v>
      </c>
      <c r="N341" s="22">
        <f t="shared" si="28"/>
        <v>2</v>
      </c>
      <c r="O341" s="153">
        <v>2010</v>
      </c>
      <c r="P341" s="153"/>
      <c r="Q341" s="153"/>
      <c r="R341" s="153"/>
      <c r="S341" s="153"/>
      <c r="T341" s="22"/>
    </row>
    <row r="342" spans="10:20" ht="11.25" customHeight="1">
      <c r="J342" s="19" t="s">
        <v>1135</v>
      </c>
      <c r="K342" s="19" t="s">
        <v>1136</v>
      </c>
      <c r="L342" s="160">
        <v>122122</v>
      </c>
      <c r="M342" s="140" t="s">
        <v>1926</v>
      </c>
      <c r="N342" s="22">
        <f t="shared" si="28"/>
        <v>2</v>
      </c>
      <c r="O342" s="153">
        <v>2010</v>
      </c>
      <c r="P342" s="153"/>
      <c r="Q342" s="153"/>
      <c r="R342" s="153"/>
      <c r="S342" s="153"/>
      <c r="T342" s="22"/>
    </row>
    <row r="343" spans="10:20" ht="11.25" customHeight="1">
      <c r="J343" s="19" t="s">
        <v>1137</v>
      </c>
      <c r="K343" s="19" t="s">
        <v>1138</v>
      </c>
      <c r="L343" s="160">
        <v>80376</v>
      </c>
      <c r="M343" s="140" t="s">
        <v>1926</v>
      </c>
      <c r="N343" s="22">
        <f t="shared" si="27"/>
        <v>1</v>
      </c>
      <c r="O343" s="153">
        <v>2010</v>
      </c>
      <c r="P343" s="153"/>
      <c r="Q343" s="153"/>
      <c r="R343" s="153"/>
      <c r="S343" s="153"/>
      <c r="T343" s="22"/>
    </row>
    <row r="344" spans="10:20" ht="11.25" customHeight="1">
      <c r="J344" s="20" t="s">
        <v>363</v>
      </c>
      <c r="K344" s="21" t="s">
        <v>364</v>
      </c>
      <c r="L344" s="160">
        <v>138745</v>
      </c>
      <c r="M344" s="140" t="s">
        <v>1926</v>
      </c>
      <c r="N344" s="22">
        <f aca="true" t="shared" si="29" ref="N344:N355">IF(L344&lt;250000,2)</f>
        <v>2</v>
      </c>
      <c r="O344" s="153">
        <v>2010</v>
      </c>
      <c r="P344" s="153"/>
      <c r="Q344" s="153"/>
      <c r="R344" s="153"/>
      <c r="S344" s="153"/>
      <c r="T344" s="22"/>
    </row>
    <row r="345" spans="10:20" ht="11.25" customHeight="1">
      <c r="J345" s="19" t="s">
        <v>1139</v>
      </c>
      <c r="K345" s="19" t="s">
        <v>1140</v>
      </c>
      <c r="L345" s="160">
        <v>185559</v>
      </c>
      <c r="M345" s="140" t="s">
        <v>1926</v>
      </c>
      <c r="N345" s="22">
        <f t="shared" si="29"/>
        <v>2</v>
      </c>
      <c r="O345" s="153">
        <v>2010</v>
      </c>
      <c r="P345" s="153"/>
      <c r="Q345" s="153"/>
      <c r="R345" s="153"/>
      <c r="S345" s="153"/>
      <c r="T345" s="22"/>
    </row>
    <row r="346" spans="10:21" ht="11.25" customHeight="1">
      <c r="J346" s="19" t="s">
        <v>1141</v>
      </c>
      <c r="K346" s="19" t="s">
        <v>1806</v>
      </c>
      <c r="L346" s="160">
        <v>117495</v>
      </c>
      <c r="M346" s="140" t="s">
        <v>1926</v>
      </c>
      <c r="N346" s="22">
        <f t="shared" si="29"/>
        <v>2</v>
      </c>
      <c r="O346" s="153">
        <v>2010</v>
      </c>
      <c r="P346" s="153"/>
      <c r="Q346" s="153"/>
      <c r="R346" s="153"/>
      <c r="S346" s="153"/>
      <c r="T346" s="22"/>
      <c r="U346" s="25"/>
    </row>
    <row r="347" spans="10:21" ht="11.25" customHeight="1">
      <c r="J347" s="19" t="s">
        <v>1142</v>
      </c>
      <c r="K347" s="19" t="s">
        <v>1143</v>
      </c>
      <c r="L347" s="160">
        <v>125693</v>
      </c>
      <c r="M347" s="140" t="s">
        <v>1926</v>
      </c>
      <c r="N347" s="22">
        <f t="shared" si="29"/>
        <v>2</v>
      </c>
      <c r="O347" s="153">
        <v>2010</v>
      </c>
      <c r="P347" s="153"/>
      <c r="Q347" s="153"/>
      <c r="R347" s="153"/>
      <c r="S347" s="153"/>
      <c r="T347" s="22"/>
      <c r="U347" s="25"/>
    </row>
    <row r="348" spans="10:21" ht="11.25" customHeight="1">
      <c r="J348" s="19" t="s">
        <v>1144</v>
      </c>
      <c r="K348" s="19" t="s">
        <v>1145</v>
      </c>
      <c r="L348" s="160">
        <v>117171</v>
      </c>
      <c r="M348" s="140" t="s">
        <v>1926</v>
      </c>
      <c r="N348" s="22">
        <f t="shared" si="29"/>
        <v>2</v>
      </c>
      <c r="O348" s="153">
        <v>2010</v>
      </c>
      <c r="P348" s="153"/>
      <c r="Q348" s="153"/>
      <c r="R348" s="153"/>
      <c r="S348" s="153"/>
      <c r="T348" s="22"/>
      <c r="U348" s="25"/>
    </row>
    <row r="349" spans="10:21" ht="11.25" customHeight="1">
      <c r="J349" s="20" t="s">
        <v>365</v>
      </c>
      <c r="K349" s="21" t="s">
        <v>366</v>
      </c>
      <c r="L349" s="160">
        <v>147237</v>
      </c>
      <c r="M349" s="140" t="s">
        <v>1926</v>
      </c>
      <c r="N349" s="22">
        <f t="shared" si="29"/>
        <v>2</v>
      </c>
      <c r="O349" s="153">
        <v>2010</v>
      </c>
      <c r="P349" s="153"/>
      <c r="Q349" s="153"/>
      <c r="R349" s="153"/>
      <c r="S349" s="153"/>
      <c r="T349" s="22"/>
      <c r="U349" s="25"/>
    </row>
    <row r="350" spans="10:20" ht="11.25" customHeight="1">
      <c r="J350" s="20" t="s">
        <v>367</v>
      </c>
      <c r="K350" s="21" t="s">
        <v>1807</v>
      </c>
      <c r="L350" s="160">
        <v>103172</v>
      </c>
      <c r="M350" s="140" t="s">
        <v>1926</v>
      </c>
      <c r="N350" s="22">
        <f t="shared" si="29"/>
        <v>2</v>
      </c>
      <c r="O350" s="153">
        <v>2010</v>
      </c>
      <c r="P350" s="153"/>
      <c r="Q350" s="153"/>
      <c r="R350" s="153"/>
      <c r="S350" s="153"/>
      <c r="T350" s="22"/>
    </row>
    <row r="351" spans="10:21" ht="11.25" customHeight="1">
      <c r="J351" s="19" t="s">
        <v>1146</v>
      </c>
      <c r="K351" s="19" t="s">
        <v>1808</v>
      </c>
      <c r="L351" s="160">
        <v>118304</v>
      </c>
      <c r="M351" s="140" t="s">
        <v>1926</v>
      </c>
      <c r="N351" s="22">
        <f t="shared" si="29"/>
        <v>2</v>
      </c>
      <c r="O351" s="153">
        <v>2010</v>
      </c>
      <c r="P351" s="153"/>
      <c r="Q351" s="153"/>
      <c r="R351" s="153"/>
      <c r="S351" s="153"/>
      <c r="T351" s="22"/>
      <c r="U351" s="25"/>
    </row>
    <row r="352" spans="10:21" ht="11.25" customHeight="1">
      <c r="J352" s="19" t="s">
        <v>1147</v>
      </c>
      <c r="K352" s="19" t="s">
        <v>1809</v>
      </c>
      <c r="L352" s="160">
        <v>122606</v>
      </c>
      <c r="M352" s="140" t="s">
        <v>1926</v>
      </c>
      <c r="N352" s="22">
        <f t="shared" si="29"/>
        <v>2</v>
      </c>
      <c r="O352" s="153">
        <v>2010</v>
      </c>
      <c r="P352" s="153"/>
      <c r="Q352" s="153"/>
      <c r="R352" s="153"/>
      <c r="S352" s="153"/>
      <c r="T352" s="22"/>
      <c r="U352" s="25"/>
    </row>
    <row r="353" spans="10:21" ht="11.25" customHeight="1">
      <c r="J353" s="19" t="s">
        <v>1148</v>
      </c>
      <c r="K353" s="19" t="s">
        <v>1149</v>
      </c>
      <c r="L353" s="160">
        <v>104907</v>
      </c>
      <c r="M353" s="140" t="s">
        <v>1926</v>
      </c>
      <c r="N353" s="22">
        <f t="shared" si="29"/>
        <v>2</v>
      </c>
      <c r="O353" s="153">
        <v>2010</v>
      </c>
      <c r="P353" s="153"/>
      <c r="Q353" s="153"/>
      <c r="R353" s="153"/>
      <c r="S353" s="153"/>
      <c r="T353" s="22"/>
      <c r="U353" s="25"/>
    </row>
    <row r="354" spans="10:22" ht="11.25" customHeight="1">
      <c r="J354" s="19" t="s">
        <v>1150</v>
      </c>
      <c r="K354" s="19" t="s">
        <v>1151</v>
      </c>
      <c r="L354" s="160">
        <v>109749</v>
      </c>
      <c r="M354" s="140" t="s">
        <v>1926</v>
      </c>
      <c r="N354" s="22">
        <f t="shared" si="29"/>
        <v>2</v>
      </c>
      <c r="O354" s="153">
        <v>2010</v>
      </c>
      <c r="P354" s="153"/>
      <c r="Q354" s="153"/>
      <c r="R354" s="153"/>
      <c r="S354" s="153"/>
      <c r="T354" s="22"/>
      <c r="U354" s="25"/>
      <c r="V354" s="26"/>
    </row>
    <row r="355" spans="10:22" ht="11.25" customHeight="1">
      <c r="J355" s="19" t="s">
        <v>1152</v>
      </c>
      <c r="K355" s="19" t="s">
        <v>1153</v>
      </c>
      <c r="L355" s="160">
        <v>102931</v>
      </c>
      <c r="M355" s="140" t="s">
        <v>1926</v>
      </c>
      <c r="N355" s="22">
        <f t="shared" si="29"/>
        <v>2</v>
      </c>
      <c r="O355" s="153">
        <v>2010</v>
      </c>
      <c r="P355" s="153"/>
      <c r="Q355" s="153"/>
      <c r="R355" s="153"/>
      <c r="S355" s="153"/>
      <c r="T355" s="22"/>
      <c r="U355" s="25"/>
      <c r="V355" s="26"/>
    </row>
    <row r="356" spans="10:22" ht="11.25" customHeight="1">
      <c r="J356" s="20" t="s">
        <v>368</v>
      </c>
      <c r="K356" s="21" t="s">
        <v>369</v>
      </c>
      <c r="L356" s="160">
        <v>95866</v>
      </c>
      <c r="M356" s="140" t="s">
        <v>1926</v>
      </c>
      <c r="N356" s="22">
        <f t="shared" si="27"/>
        <v>1</v>
      </c>
      <c r="O356" s="153">
        <v>2010</v>
      </c>
      <c r="P356" s="153"/>
      <c r="Q356" s="153"/>
      <c r="R356" s="153"/>
      <c r="S356" s="153"/>
      <c r="T356" s="22"/>
      <c r="U356" s="25"/>
      <c r="V356" s="26"/>
    </row>
    <row r="357" spans="10:22" ht="11.25" customHeight="1">
      <c r="J357" s="19" t="s">
        <v>1154</v>
      </c>
      <c r="K357" s="19" t="s">
        <v>1155</v>
      </c>
      <c r="L357" s="160">
        <v>108375</v>
      </c>
      <c r="M357" s="140" t="s">
        <v>1926</v>
      </c>
      <c r="N357" s="22">
        <f>IF(L357&lt;250000,2)</f>
        <v>2</v>
      </c>
      <c r="O357" s="153">
        <v>2010</v>
      </c>
      <c r="P357" s="153"/>
      <c r="Q357" s="153"/>
      <c r="R357" s="153"/>
      <c r="S357" s="153"/>
      <c r="T357" s="22"/>
      <c r="U357" s="25"/>
      <c r="V357" s="26"/>
    </row>
    <row r="358" spans="10:22" ht="11.25" customHeight="1">
      <c r="J358" s="19" t="s">
        <v>1156</v>
      </c>
      <c r="K358" s="19" t="s">
        <v>1157</v>
      </c>
      <c r="L358" s="160">
        <v>92191</v>
      </c>
      <c r="M358" s="140" t="s">
        <v>1926</v>
      </c>
      <c r="N358" s="22">
        <f t="shared" si="27"/>
        <v>1</v>
      </c>
      <c r="O358" s="153">
        <v>2010</v>
      </c>
      <c r="P358" s="153"/>
      <c r="Q358" s="153"/>
      <c r="R358" s="153"/>
      <c r="S358" s="153"/>
      <c r="T358" s="22"/>
      <c r="U358" s="25"/>
      <c r="V358" s="26"/>
    </row>
    <row r="359" spans="10:22" ht="11.25" customHeight="1">
      <c r="J359" s="19" t="s">
        <v>1158</v>
      </c>
      <c r="K359" s="19" t="s">
        <v>1159</v>
      </c>
      <c r="L359" s="160">
        <v>95950</v>
      </c>
      <c r="M359" s="140" t="s">
        <v>1926</v>
      </c>
      <c r="N359" s="22">
        <f t="shared" si="27"/>
        <v>1</v>
      </c>
      <c r="O359" s="153">
        <v>2010</v>
      </c>
      <c r="P359" s="153"/>
      <c r="Q359" s="153"/>
      <c r="R359" s="153"/>
      <c r="S359" s="153"/>
      <c r="T359" s="22"/>
      <c r="U359" s="25"/>
      <c r="V359" s="26"/>
    </row>
    <row r="360" spans="10:22" ht="11.25" customHeight="1">
      <c r="J360" s="20" t="s">
        <v>370</v>
      </c>
      <c r="K360" s="21" t="s">
        <v>371</v>
      </c>
      <c r="L360" s="160">
        <v>114543</v>
      </c>
      <c r="M360" s="140" t="s">
        <v>1926</v>
      </c>
      <c r="N360" s="22">
        <f>IF(L360&lt;250000,2)</f>
        <v>2</v>
      </c>
      <c r="O360" s="153">
        <v>2010</v>
      </c>
      <c r="P360" s="153"/>
      <c r="Q360" s="153"/>
      <c r="R360" s="153"/>
      <c r="S360" s="153"/>
      <c r="T360" s="22"/>
      <c r="U360" s="25"/>
      <c r="V360" s="26"/>
    </row>
    <row r="361" spans="10:22" ht="11.25" customHeight="1">
      <c r="J361" s="19" t="s">
        <v>1160</v>
      </c>
      <c r="K361" s="19" t="s">
        <v>1161</v>
      </c>
      <c r="L361" s="160">
        <v>86546</v>
      </c>
      <c r="M361" s="140" t="s">
        <v>1926</v>
      </c>
      <c r="N361" s="22">
        <f t="shared" si="27"/>
        <v>1</v>
      </c>
      <c r="O361" s="153">
        <v>2010</v>
      </c>
      <c r="P361" s="153"/>
      <c r="Q361" s="153"/>
      <c r="R361" s="153"/>
      <c r="S361" s="153"/>
      <c r="T361" s="22"/>
      <c r="U361" s="25"/>
      <c r="V361" s="26"/>
    </row>
    <row r="362" spans="10:22" ht="11.25" customHeight="1">
      <c r="J362" s="19" t="s">
        <v>1162</v>
      </c>
      <c r="K362" s="19" t="s">
        <v>1163</v>
      </c>
      <c r="L362" s="160">
        <v>131323</v>
      </c>
      <c r="M362" s="140" t="s">
        <v>1926</v>
      </c>
      <c r="N362" s="22">
        <f>IF(L362&lt;250000,2)</f>
        <v>2</v>
      </c>
      <c r="O362" s="153">
        <v>2010</v>
      </c>
      <c r="P362" s="153"/>
      <c r="Q362" s="153"/>
      <c r="R362" s="153"/>
      <c r="S362" s="153"/>
      <c r="T362" s="22"/>
      <c r="U362" s="25"/>
      <c r="V362" s="26"/>
    </row>
    <row r="363" spans="10:22" ht="11.25" customHeight="1">
      <c r="J363" s="20" t="s">
        <v>372</v>
      </c>
      <c r="K363" s="21" t="s">
        <v>373</v>
      </c>
      <c r="L363" s="160">
        <v>82437</v>
      </c>
      <c r="M363" s="140" t="s">
        <v>1926</v>
      </c>
      <c r="N363" s="22">
        <f t="shared" si="27"/>
        <v>1</v>
      </c>
      <c r="O363" s="153">
        <v>2010</v>
      </c>
      <c r="P363" s="153"/>
      <c r="Q363" s="153"/>
      <c r="R363" s="153"/>
      <c r="S363" s="153"/>
      <c r="T363" s="22"/>
      <c r="U363" s="25"/>
      <c r="V363" s="26"/>
    </row>
    <row r="364" spans="10:22" ht="11.25" customHeight="1">
      <c r="J364" s="19" t="s">
        <v>1164</v>
      </c>
      <c r="K364" s="19" t="s">
        <v>1165</v>
      </c>
      <c r="L364" s="160">
        <v>74442</v>
      </c>
      <c r="M364" s="140" t="s">
        <v>1926</v>
      </c>
      <c r="N364" s="22">
        <f t="shared" si="27"/>
        <v>1</v>
      </c>
      <c r="O364" s="153">
        <v>2010</v>
      </c>
      <c r="P364" s="153"/>
      <c r="Q364" s="153"/>
      <c r="R364" s="153"/>
      <c r="S364" s="153"/>
      <c r="T364" s="22"/>
      <c r="U364" s="25"/>
      <c r="V364" s="26"/>
    </row>
    <row r="365" spans="10:22" ht="11.25" customHeight="1">
      <c r="J365" s="19" t="s">
        <v>1166</v>
      </c>
      <c r="K365" s="19" t="s">
        <v>1167</v>
      </c>
      <c r="L365" s="160">
        <v>70264</v>
      </c>
      <c r="M365" s="140" t="s">
        <v>1926</v>
      </c>
      <c r="N365" s="22">
        <f t="shared" si="27"/>
        <v>1</v>
      </c>
      <c r="O365" s="153">
        <v>2010</v>
      </c>
      <c r="P365" s="153"/>
      <c r="Q365" s="153"/>
      <c r="R365" s="153"/>
      <c r="S365" s="153"/>
      <c r="T365" s="22"/>
      <c r="U365" s="25"/>
      <c r="V365" s="26"/>
    </row>
    <row r="366" spans="10:20" ht="11.25" customHeight="1">
      <c r="J366" s="19" t="s">
        <v>1168</v>
      </c>
      <c r="K366" s="19" t="s">
        <v>1169</v>
      </c>
      <c r="L366" s="160">
        <v>95255</v>
      </c>
      <c r="M366" s="140" t="s">
        <v>1926</v>
      </c>
      <c r="N366" s="22">
        <f t="shared" si="27"/>
        <v>1</v>
      </c>
      <c r="O366" s="153">
        <v>2010</v>
      </c>
      <c r="P366" s="153"/>
      <c r="Q366" s="153"/>
      <c r="R366" s="153"/>
      <c r="S366" s="153"/>
      <c r="T366" s="22"/>
    </row>
    <row r="367" spans="10:20" ht="11.25" customHeight="1">
      <c r="J367" s="20" t="s">
        <v>374</v>
      </c>
      <c r="K367" s="21" t="s">
        <v>375</v>
      </c>
      <c r="L367" s="160">
        <v>69373</v>
      </c>
      <c r="M367" s="140" t="s">
        <v>1926</v>
      </c>
      <c r="N367" s="22">
        <f t="shared" si="27"/>
        <v>1</v>
      </c>
      <c r="O367" s="153">
        <v>2010</v>
      </c>
      <c r="P367" s="153"/>
      <c r="Q367" s="153"/>
      <c r="R367" s="153"/>
      <c r="S367" s="153"/>
      <c r="T367" s="22"/>
    </row>
    <row r="368" spans="10:20" ht="11.25" customHeight="1">
      <c r="J368" s="19" t="s">
        <v>1170</v>
      </c>
      <c r="K368" s="19" t="s">
        <v>1171</v>
      </c>
      <c r="L368" s="160">
        <v>72700</v>
      </c>
      <c r="M368" s="140" t="s">
        <v>1926</v>
      </c>
      <c r="N368" s="22">
        <f t="shared" si="27"/>
        <v>1</v>
      </c>
      <c r="O368" s="153">
        <v>2010</v>
      </c>
      <c r="P368" s="153"/>
      <c r="Q368" s="153"/>
      <c r="R368" s="153"/>
      <c r="S368" s="153"/>
      <c r="T368" s="22"/>
    </row>
    <row r="369" spans="10:20" ht="11.25" customHeight="1">
      <c r="J369" s="19" t="s">
        <v>1172</v>
      </c>
      <c r="K369" s="19" t="s">
        <v>1173</v>
      </c>
      <c r="L369" s="160">
        <v>79380</v>
      </c>
      <c r="M369" s="140" t="s">
        <v>1926</v>
      </c>
      <c r="N369" s="22">
        <f t="shared" si="27"/>
        <v>1</v>
      </c>
      <c r="O369" s="153">
        <v>2010</v>
      </c>
      <c r="P369" s="153"/>
      <c r="Q369" s="153"/>
      <c r="R369" s="153"/>
      <c r="S369" s="153"/>
      <c r="T369" s="22"/>
    </row>
    <row r="370" spans="10:20" ht="11.25" customHeight="1">
      <c r="J370" s="20" t="s">
        <v>376</v>
      </c>
      <c r="K370" s="21" t="s">
        <v>377</v>
      </c>
      <c r="L370" s="160">
        <v>71033</v>
      </c>
      <c r="M370" s="140" t="s">
        <v>1926</v>
      </c>
      <c r="N370" s="22">
        <f t="shared" si="27"/>
        <v>1</v>
      </c>
      <c r="O370" s="153">
        <v>2010</v>
      </c>
      <c r="P370" s="153"/>
      <c r="Q370" s="153"/>
      <c r="R370" s="153"/>
      <c r="S370" s="153"/>
      <c r="T370" s="22"/>
    </row>
    <row r="371" spans="10:20" ht="11.25" customHeight="1">
      <c r="J371" s="19" t="s">
        <v>1174</v>
      </c>
      <c r="K371" s="19" t="s">
        <v>1175</v>
      </c>
      <c r="L371" s="160">
        <v>81585</v>
      </c>
      <c r="M371" s="140" t="s">
        <v>1926</v>
      </c>
      <c r="N371" s="22">
        <f t="shared" si="27"/>
        <v>1</v>
      </c>
      <c r="O371" s="153">
        <v>2010</v>
      </c>
      <c r="P371" s="153"/>
      <c r="Q371" s="153"/>
      <c r="R371" s="153"/>
      <c r="S371" s="153"/>
      <c r="T371" s="22"/>
    </row>
    <row r="372" spans="10:20" ht="11.25" customHeight="1">
      <c r="J372" s="19" t="s">
        <v>1176</v>
      </c>
      <c r="K372" s="19" t="s">
        <v>1177</v>
      </c>
      <c r="L372" s="160">
        <v>72923</v>
      </c>
      <c r="M372" s="140" t="s">
        <v>1926</v>
      </c>
      <c r="N372" s="22">
        <f t="shared" si="27"/>
        <v>1</v>
      </c>
      <c r="O372" s="153">
        <v>2010</v>
      </c>
      <c r="P372" s="153"/>
      <c r="Q372" s="153"/>
      <c r="R372" s="153"/>
      <c r="S372" s="153"/>
      <c r="T372" s="22"/>
    </row>
    <row r="373" spans="10:20" ht="11.25" customHeight="1">
      <c r="J373" s="19" t="s">
        <v>1178</v>
      </c>
      <c r="K373" s="19" t="s">
        <v>1179</v>
      </c>
      <c r="L373" s="160">
        <v>79276</v>
      </c>
      <c r="M373" s="140" t="s">
        <v>1926</v>
      </c>
      <c r="N373" s="22">
        <f t="shared" si="27"/>
        <v>1</v>
      </c>
      <c r="O373" s="153">
        <v>2010</v>
      </c>
      <c r="P373" s="153"/>
      <c r="Q373" s="153"/>
      <c r="R373" s="153"/>
      <c r="S373" s="153"/>
      <c r="T373" s="22"/>
    </row>
    <row r="374" spans="10:20" ht="11.25" customHeight="1">
      <c r="J374" s="19" t="s">
        <v>1180</v>
      </c>
      <c r="K374" s="19" t="s">
        <v>1181</v>
      </c>
      <c r="L374" s="160">
        <v>80173</v>
      </c>
      <c r="M374" s="140" t="s">
        <v>1926</v>
      </c>
      <c r="N374" s="22">
        <f t="shared" si="27"/>
        <v>1</v>
      </c>
      <c r="O374" s="153">
        <v>2010</v>
      </c>
      <c r="P374" s="153"/>
      <c r="Q374" s="153"/>
      <c r="R374" s="153"/>
      <c r="S374" s="153"/>
      <c r="T374" s="22"/>
    </row>
    <row r="375" spans="10:21" ht="11.25" customHeight="1">
      <c r="J375" s="20" t="s">
        <v>378</v>
      </c>
      <c r="K375" s="21" t="s">
        <v>379</v>
      </c>
      <c r="L375" s="160">
        <v>85449</v>
      </c>
      <c r="M375" s="140" t="s">
        <v>1926</v>
      </c>
      <c r="N375" s="22">
        <f t="shared" si="27"/>
        <v>1</v>
      </c>
      <c r="O375" s="153">
        <v>2010</v>
      </c>
      <c r="P375" s="153"/>
      <c r="Q375" s="153"/>
      <c r="R375" s="153"/>
      <c r="S375" s="153"/>
      <c r="T375" s="22"/>
      <c r="U375" s="25"/>
    </row>
    <row r="376" spans="10:21" ht="11.25" customHeight="1">
      <c r="J376" s="19" t="s">
        <v>1182</v>
      </c>
      <c r="K376" s="19" t="s">
        <v>1183</v>
      </c>
      <c r="L376" s="160">
        <v>63368</v>
      </c>
      <c r="M376" s="140" t="s">
        <v>1926</v>
      </c>
      <c r="N376" s="22">
        <f t="shared" si="27"/>
        <v>1</v>
      </c>
      <c r="O376" s="153">
        <v>2010</v>
      </c>
      <c r="P376" s="153"/>
      <c r="Q376" s="153"/>
      <c r="R376" s="153"/>
      <c r="S376" s="153"/>
      <c r="T376" s="22"/>
      <c r="U376" s="25"/>
    </row>
    <row r="377" spans="10:21" ht="11.25" customHeight="1">
      <c r="J377" s="19" t="s">
        <v>1184</v>
      </c>
      <c r="K377" s="19" t="s">
        <v>1185</v>
      </c>
      <c r="L377" s="160">
        <v>104264</v>
      </c>
      <c r="M377" s="140" t="s">
        <v>1926</v>
      </c>
      <c r="N377" s="22">
        <f aca="true" t="shared" si="30" ref="N377:N384">IF(L377&lt;250000,2)</f>
        <v>2</v>
      </c>
      <c r="O377" s="153">
        <v>2010</v>
      </c>
      <c r="P377" s="153"/>
      <c r="Q377" s="153"/>
      <c r="R377" s="153"/>
      <c r="S377" s="153"/>
      <c r="T377" s="22"/>
      <c r="U377" s="25"/>
    </row>
    <row r="378" spans="10:21" ht="11.25" customHeight="1">
      <c r="J378" s="19" t="s">
        <v>1186</v>
      </c>
      <c r="K378" s="19" t="s">
        <v>1519</v>
      </c>
      <c r="L378" s="160">
        <v>355763</v>
      </c>
      <c r="M378" s="140" t="s">
        <v>1926</v>
      </c>
      <c r="N378" s="22">
        <f>IF(L378&lt;500000,3)</f>
        <v>3</v>
      </c>
      <c r="O378" s="153">
        <v>2010</v>
      </c>
      <c r="P378" s="153"/>
      <c r="Q378" s="153"/>
      <c r="R378" s="153"/>
      <c r="S378" s="153"/>
      <c r="T378" s="22"/>
      <c r="U378" s="25"/>
    </row>
    <row r="379" spans="10:21" ht="11.25" customHeight="1">
      <c r="J379" s="20" t="s">
        <v>380</v>
      </c>
      <c r="K379" s="21" t="s">
        <v>1520</v>
      </c>
      <c r="L379" s="160">
        <v>1041294</v>
      </c>
      <c r="M379" s="140" t="s">
        <v>1926</v>
      </c>
      <c r="N379" s="22">
        <f>IF(L379&lt;3000000,5)</f>
        <v>5</v>
      </c>
      <c r="O379" s="153">
        <v>2010</v>
      </c>
      <c r="P379" s="153"/>
      <c r="Q379" s="153"/>
      <c r="R379" s="153"/>
      <c r="S379" s="153"/>
      <c r="T379" s="22"/>
      <c r="U379" s="25"/>
    </row>
    <row r="380" spans="10:21" ht="11.25" customHeight="1">
      <c r="J380" s="19" t="s">
        <v>1187</v>
      </c>
      <c r="K380" s="19" t="s">
        <v>1521</v>
      </c>
      <c r="L380" s="160">
        <v>521673</v>
      </c>
      <c r="M380" s="140" t="s">
        <v>1926</v>
      </c>
      <c r="N380" s="22">
        <f aca="true" t="shared" si="31" ref="N380">IF(L380&lt;1000000,4)</f>
        <v>4</v>
      </c>
      <c r="O380" s="153">
        <v>2010</v>
      </c>
      <c r="P380" s="153"/>
      <c r="Q380" s="153"/>
      <c r="R380" s="153"/>
      <c r="S380" s="153"/>
      <c r="T380" s="22"/>
      <c r="U380" s="25"/>
    </row>
    <row r="381" spans="10:21" ht="11.25" customHeight="1">
      <c r="J381" s="19" t="s">
        <v>1188</v>
      </c>
      <c r="K381" s="19" t="s">
        <v>1189</v>
      </c>
      <c r="L381" s="160">
        <v>173452</v>
      </c>
      <c r="M381" s="140" t="s">
        <v>1926</v>
      </c>
      <c r="N381" s="22">
        <f t="shared" si="30"/>
        <v>2</v>
      </c>
      <c r="O381" s="153">
        <v>2010</v>
      </c>
      <c r="P381" s="153"/>
      <c r="Q381" s="153"/>
      <c r="R381" s="153"/>
      <c r="S381" s="153"/>
      <c r="T381" s="22"/>
      <c r="U381" s="25"/>
    </row>
    <row r="382" spans="10:21" ht="11.25" customHeight="1">
      <c r="J382" s="20" t="s">
        <v>381</v>
      </c>
      <c r="K382" s="21" t="s">
        <v>1522</v>
      </c>
      <c r="L382" s="160">
        <v>244473</v>
      </c>
      <c r="M382" s="140" t="s">
        <v>1926</v>
      </c>
      <c r="N382" s="22">
        <f t="shared" si="30"/>
        <v>2</v>
      </c>
      <c r="O382" s="153">
        <v>2010</v>
      </c>
      <c r="P382" s="153"/>
      <c r="Q382" s="153"/>
      <c r="R382" s="153"/>
      <c r="S382" s="153"/>
      <c r="T382" s="22"/>
      <c r="U382" s="25"/>
    </row>
    <row r="383" spans="10:21" ht="11.25" customHeight="1">
      <c r="J383" s="20" t="s">
        <v>382</v>
      </c>
      <c r="K383" s="21" t="s">
        <v>383</v>
      </c>
      <c r="L383" s="160">
        <v>123702</v>
      </c>
      <c r="M383" s="140" t="s">
        <v>1926</v>
      </c>
      <c r="N383" s="22">
        <f t="shared" si="30"/>
        <v>2</v>
      </c>
      <c r="O383" s="153">
        <v>2010</v>
      </c>
      <c r="P383" s="153"/>
      <c r="Q383" s="153"/>
      <c r="R383" s="153"/>
      <c r="S383" s="153"/>
      <c r="T383" s="22"/>
      <c r="U383" s="25"/>
    </row>
    <row r="384" spans="10:21" ht="11.25" customHeight="1">
      <c r="J384" s="19" t="s">
        <v>1190</v>
      </c>
      <c r="K384" s="19" t="s">
        <v>1191</v>
      </c>
      <c r="L384" s="160">
        <v>152231</v>
      </c>
      <c r="M384" s="140" t="s">
        <v>1926</v>
      </c>
      <c r="N384" s="22">
        <f t="shared" si="30"/>
        <v>2</v>
      </c>
      <c r="O384" s="153">
        <v>2010</v>
      </c>
      <c r="P384" s="153"/>
      <c r="Q384" s="153"/>
      <c r="R384" s="153"/>
      <c r="S384" s="153"/>
      <c r="T384" s="22"/>
      <c r="U384" s="25"/>
    </row>
    <row r="385" spans="10:21" ht="11.25" customHeight="1">
      <c r="J385" s="19" t="s">
        <v>1192</v>
      </c>
      <c r="K385" s="19" t="s">
        <v>1193</v>
      </c>
      <c r="L385" s="160">
        <v>86432</v>
      </c>
      <c r="M385" s="140" t="s">
        <v>1926</v>
      </c>
      <c r="N385" s="22">
        <f t="shared" si="27"/>
        <v>1</v>
      </c>
      <c r="O385" s="153">
        <v>2010</v>
      </c>
      <c r="P385" s="153"/>
      <c r="Q385" s="153"/>
      <c r="R385" s="153"/>
      <c r="S385" s="153"/>
      <c r="T385" s="22"/>
      <c r="U385" s="25"/>
    </row>
    <row r="386" spans="10:21" ht="11.25" customHeight="1">
      <c r="J386" s="19" t="s">
        <v>1194</v>
      </c>
      <c r="K386" s="19" t="s">
        <v>1195</v>
      </c>
      <c r="L386" s="160">
        <v>181474</v>
      </c>
      <c r="M386" s="140" t="s">
        <v>1926</v>
      </c>
      <c r="N386" s="22">
        <f aca="true" t="shared" si="32" ref="N386:N387">IF(L386&lt;250000,2)</f>
        <v>2</v>
      </c>
      <c r="O386" s="153">
        <v>2010</v>
      </c>
      <c r="P386" s="153"/>
      <c r="Q386" s="153"/>
      <c r="R386" s="153"/>
      <c r="S386" s="153"/>
      <c r="T386" s="22"/>
      <c r="U386" s="25"/>
    </row>
    <row r="387" spans="10:21" ht="11.25" customHeight="1">
      <c r="J387" s="19" t="s">
        <v>1196</v>
      </c>
      <c r="K387" s="19" t="s">
        <v>1197</v>
      </c>
      <c r="L387" s="160">
        <v>169624</v>
      </c>
      <c r="M387" s="140" t="s">
        <v>1926</v>
      </c>
      <c r="N387" s="22">
        <f t="shared" si="32"/>
        <v>2</v>
      </c>
      <c r="O387" s="153">
        <v>2010</v>
      </c>
      <c r="P387" s="153"/>
      <c r="Q387" s="153"/>
      <c r="R387" s="153"/>
      <c r="S387" s="153"/>
      <c r="T387" s="22"/>
      <c r="U387" s="25"/>
    </row>
    <row r="388" spans="10:21" ht="11.25" customHeight="1">
      <c r="J388" s="19" t="s">
        <v>1198</v>
      </c>
      <c r="K388" s="19" t="s">
        <v>1199</v>
      </c>
      <c r="L388" s="160">
        <v>16665</v>
      </c>
      <c r="M388" s="140" t="s">
        <v>1926</v>
      </c>
      <c r="N388" s="22">
        <f aca="true" t="shared" si="33" ref="N388:N445">IF(L388&lt;100000,1)</f>
        <v>1</v>
      </c>
      <c r="O388" s="153">
        <v>2010</v>
      </c>
      <c r="P388" s="153"/>
      <c r="Q388" s="153"/>
      <c r="R388" s="153"/>
      <c r="S388" s="153"/>
      <c r="T388" s="22"/>
      <c r="U388" s="25"/>
    </row>
    <row r="389" spans="10:21" ht="11.25" customHeight="1">
      <c r="J389" s="20" t="s">
        <v>384</v>
      </c>
      <c r="K389" s="21" t="s">
        <v>385</v>
      </c>
      <c r="L389" s="160">
        <v>118805</v>
      </c>
      <c r="M389" s="140" t="s">
        <v>1926</v>
      </c>
      <c r="N389" s="22">
        <f aca="true" t="shared" si="34" ref="N389">IF(L389&lt;250000,2)</f>
        <v>2</v>
      </c>
      <c r="O389" s="153">
        <v>2010</v>
      </c>
      <c r="P389" s="153"/>
      <c r="Q389" s="153"/>
      <c r="R389" s="153"/>
      <c r="S389" s="153"/>
      <c r="T389" s="22"/>
      <c r="U389" s="25"/>
    </row>
    <row r="390" spans="10:21" ht="11.25" customHeight="1">
      <c r="J390" s="19" t="s">
        <v>1200</v>
      </c>
      <c r="K390" s="19" t="s">
        <v>1502</v>
      </c>
      <c r="L390" s="160">
        <v>486298</v>
      </c>
      <c r="M390" s="140" t="s">
        <v>1926</v>
      </c>
      <c r="N390" s="22">
        <f>IF(L390&lt;500000,3)</f>
        <v>3</v>
      </c>
      <c r="O390" s="153">
        <v>2010</v>
      </c>
      <c r="P390" s="153"/>
      <c r="Q390" s="153"/>
      <c r="R390" s="153"/>
      <c r="S390" s="153"/>
      <c r="T390" s="22"/>
      <c r="U390" s="25"/>
    </row>
    <row r="391" spans="10:20" ht="11.25" customHeight="1">
      <c r="J391" s="19" t="s">
        <v>1201</v>
      </c>
      <c r="K391" s="19" t="s">
        <v>1202</v>
      </c>
      <c r="L391" s="160">
        <v>75471</v>
      </c>
      <c r="M391" s="140" t="s">
        <v>1926</v>
      </c>
      <c r="N391" s="22">
        <f t="shared" si="33"/>
        <v>1</v>
      </c>
      <c r="O391" s="153">
        <v>2010</v>
      </c>
      <c r="P391" s="153"/>
      <c r="Q391" s="153"/>
      <c r="R391" s="153"/>
      <c r="S391" s="153"/>
      <c r="T391" s="22"/>
    </row>
    <row r="392" spans="10:22" ht="11.25" customHeight="1">
      <c r="J392" s="19" t="s">
        <v>1203</v>
      </c>
      <c r="K392" s="19" t="s">
        <v>1204</v>
      </c>
      <c r="L392" s="160">
        <v>65014</v>
      </c>
      <c r="M392" s="140" t="s">
        <v>1926</v>
      </c>
      <c r="N392" s="22">
        <f t="shared" si="33"/>
        <v>1</v>
      </c>
      <c r="O392" s="153">
        <v>2010</v>
      </c>
      <c r="P392" s="153"/>
      <c r="Q392" s="153"/>
      <c r="R392" s="153"/>
      <c r="S392" s="153"/>
      <c r="T392" s="22"/>
      <c r="U392" s="25"/>
      <c r="V392" s="26"/>
    </row>
    <row r="393" spans="10:22" ht="11.25" customHeight="1">
      <c r="J393" s="19" t="s">
        <v>1205</v>
      </c>
      <c r="K393" s="19" t="s">
        <v>1206</v>
      </c>
      <c r="L393" s="160">
        <v>36692</v>
      </c>
      <c r="M393" s="140" t="s">
        <v>1926</v>
      </c>
      <c r="N393" s="22">
        <f t="shared" si="33"/>
        <v>1</v>
      </c>
      <c r="O393" s="153">
        <v>2010</v>
      </c>
      <c r="P393" s="153"/>
      <c r="Q393" s="153"/>
      <c r="R393" s="153"/>
      <c r="S393" s="153"/>
      <c r="T393" s="22"/>
      <c r="U393" s="25"/>
      <c r="V393" s="26"/>
    </row>
    <row r="394" spans="10:22" ht="11.25" customHeight="1">
      <c r="J394" s="19" t="s">
        <v>1207</v>
      </c>
      <c r="K394" s="19" t="s">
        <v>1208</v>
      </c>
      <c r="L394" s="160">
        <v>132556</v>
      </c>
      <c r="M394" s="140" t="s">
        <v>1926</v>
      </c>
      <c r="N394" s="22">
        <f>IF(L394&lt;250000,2)</f>
        <v>2</v>
      </c>
      <c r="O394" s="153">
        <v>2010</v>
      </c>
      <c r="P394" s="153"/>
      <c r="Q394" s="153"/>
      <c r="R394" s="153"/>
      <c r="S394" s="153"/>
      <c r="T394" s="22"/>
      <c r="U394" s="25"/>
      <c r="V394" s="26"/>
    </row>
    <row r="395" spans="10:22" ht="11.25" customHeight="1">
      <c r="J395" s="19" t="s">
        <v>1209</v>
      </c>
      <c r="K395" s="19" t="s">
        <v>1210</v>
      </c>
      <c r="L395" s="160">
        <v>57884</v>
      </c>
      <c r="M395" s="140" t="s">
        <v>1926</v>
      </c>
      <c r="N395" s="22">
        <f t="shared" si="33"/>
        <v>1</v>
      </c>
      <c r="O395" s="153">
        <v>2010</v>
      </c>
      <c r="P395" s="153"/>
      <c r="Q395" s="153"/>
      <c r="R395" s="153"/>
      <c r="S395" s="153"/>
      <c r="T395" s="22"/>
      <c r="U395" s="25"/>
      <c r="V395" s="26"/>
    </row>
    <row r="396" spans="10:22" ht="11.25" customHeight="1">
      <c r="J396" s="19" t="s">
        <v>1211</v>
      </c>
      <c r="K396" s="19" t="s">
        <v>1212</v>
      </c>
      <c r="L396" s="160">
        <v>52147</v>
      </c>
      <c r="M396" s="140" t="s">
        <v>1926</v>
      </c>
      <c r="N396" s="22">
        <f t="shared" si="33"/>
        <v>1</v>
      </c>
      <c r="O396" s="153">
        <v>2010</v>
      </c>
      <c r="P396" s="153"/>
      <c r="Q396" s="153"/>
      <c r="R396" s="153"/>
      <c r="S396" s="153"/>
      <c r="T396" s="22"/>
      <c r="U396" s="25"/>
      <c r="V396" s="26"/>
    </row>
    <row r="397" spans="10:22" ht="11.25" customHeight="1">
      <c r="J397" s="19" t="s">
        <v>1213</v>
      </c>
      <c r="K397" s="19" t="s">
        <v>1214</v>
      </c>
      <c r="L397" s="160">
        <v>83879</v>
      </c>
      <c r="M397" s="140" t="s">
        <v>1926</v>
      </c>
      <c r="N397" s="22">
        <f t="shared" si="33"/>
        <v>1</v>
      </c>
      <c r="O397" s="153">
        <v>2010</v>
      </c>
      <c r="P397" s="153"/>
      <c r="Q397" s="153"/>
      <c r="R397" s="153"/>
      <c r="S397" s="153"/>
      <c r="T397" s="22"/>
      <c r="U397" s="25"/>
      <c r="V397" s="26"/>
    </row>
    <row r="398" spans="10:22" ht="11.25" customHeight="1">
      <c r="J398" s="19" t="s">
        <v>1215</v>
      </c>
      <c r="K398" s="19" t="s">
        <v>1216</v>
      </c>
      <c r="L398" s="160">
        <v>46088</v>
      </c>
      <c r="M398" s="140" t="s">
        <v>1926</v>
      </c>
      <c r="N398" s="22">
        <f t="shared" si="33"/>
        <v>1</v>
      </c>
      <c r="O398" s="153">
        <v>2010</v>
      </c>
      <c r="P398" s="153"/>
      <c r="Q398" s="153"/>
      <c r="R398" s="153"/>
      <c r="S398" s="153"/>
      <c r="T398" s="22"/>
      <c r="U398" s="25"/>
      <c r="V398" s="26"/>
    </row>
    <row r="399" spans="10:22" ht="11.25" customHeight="1">
      <c r="J399" s="19" t="s">
        <v>1217</v>
      </c>
      <c r="K399" s="19" t="s">
        <v>1218</v>
      </c>
      <c r="L399" s="160">
        <v>89355</v>
      </c>
      <c r="M399" s="140" t="s">
        <v>1926</v>
      </c>
      <c r="N399" s="22">
        <f t="shared" si="33"/>
        <v>1</v>
      </c>
      <c r="O399" s="153">
        <v>2010</v>
      </c>
      <c r="P399" s="153"/>
      <c r="Q399" s="153"/>
      <c r="R399" s="153"/>
      <c r="S399" s="153"/>
      <c r="T399" s="22"/>
      <c r="U399" s="25"/>
      <c r="V399" s="26"/>
    </row>
    <row r="400" spans="10:22" ht="11.25" customHeight="1">
      <c r="J400" s="20" t="s">
        <v>386</v>
      </c>
      <c r="K400" s="21" t="s">
        <v>387</v>
      </c>
      <c r="L400" s="160">
        <v>107750</v>
      </c>
      <c r="M400" s="140" t="s">
        <v>1926</v>
      </c>
      <c r="N400" s="22">
        <f>IF(L400&lt;250000,2)</f>
        <v>2</v>
      </c>
      <c r="O400" s="153">
        <v>2010</v>
      </c>
      <c r="P400" s="153"/>
      <c r="Q400" s="153"/>
      <c r="R400" s="153"/>
      <c r="S400" s="153"/>
      <c r="T400" s="22"/>
      <c r="U400" s="25"/>
      <c r="V400" s="26"/>
    </row>
    <row r="401" spans="10:22" ht="11.25" customHeight="1">
      <c r="J401" s="19" t="s">
        <v>1219</v>
      </c>
      <c r="K401" s="19" t="s">
        <v>1220</v>
      </c>
      <c r="L401" s="160">
        <v>84197</v>
      </c>
      <c r="M401" s="140" t="s">
        <v>1926</v>
      </c>
      <c r="N401" s="22">
        <f t="shared" si="33"/>
        <v>1</v>
      </c>
      <c r="O401" s="153">
        <v>2010</v>
      </c>
      <c r="P401" s="153"/>
      <c r="Q401" s="153"/>
      <c r="R401" s="153"/>
      <c r="S401" s="153"/>
      <c r="T401" s="22"/>
      <c r="U401" s="25"/>
      <c r="V401" s="26"/>
    </row>
    <row r="402" spans="10:22" ht="11.25" customHeight="1">
      <c r="J402" s="19" t="s">
        <v>1221</v>
      </c>
      <c r="K402" s="19" t="s">
        <v>1222</v>
      </c>
      <c r="L402" s="160">
        <v>87417</v>
      </c>
      <c r="M402" s="140" t="s">
        <v>1926</v>
      </c>
      <c r="N402" s="22">
        <f t="shared" si="33"/>
        <v>1</v>
      </c>
      <c r="O402" s="153">
        <v>2010</v>
      </c>
      <c r="P402" s="153"/>
      <c r="Q402" s="153"/>
      <c r="R402" s="153"/>
      <c r="S402" s="153"/>
      <c r="T402" s="22"/>
      <c r="U402" s="25"/>
      <c r="V402" s="26"/>
    </row>
    <row r="403" spans="10:22" ht="11.25" customHeight="1">
      <c r="J403" s="19" t="s">
        <v>1223</v>
      </c>
      <c r="K403" s="19" t="s">
        <v>1224</v>
      </c>
      <c r="L403" s="160">
        <v>114720</v>
      </c>
      <c r="M403" s="140" t="s">
        <v>1926</v>
      </c>
      <c r="N403" s="22">
        <f>IF(L403&lt;250000,2)</f>
        <v>2</v>
      </c>
      <c r="O403" s="153">
        <v>2010</v>
      </c>
      <c r="P403" s="153"/>
      <c r="Q403" s="153"/>
      <c r="R403" s="153"/>
      <c r="S403" s="153"/>
      <c r="T403" s="22"/>
      <c r="U403" s="25"/>
      <c r="V403" s="26"/>
    </row>
    <row r="404" spans="10:22" ht="11.25" customHeight="1">
      <c r="J404" s="19" t="s">
        <v>1225</v>
      </c>
      <c r="K404" s="19" t="s">
        <v>1226</v>
      </c>
      <c r="L404" s="160">
        <v>96416</v>
      </c>
      <c r="M404" s="140" t="s">
        <v>1926</v>
      </c>
      <c r="N404" s="22">
        <f t="shared" si="33"/>
        <v>1</v>
      </c>
      <c r="O404" s="153">
        <v>2010</v>
      </c>
      <c r="P404" s="153"/>
      <c r="Q404" s="153"/>
      <c r="R404" s="153"/>
      <c r="S404" s="153"/>
      <c r="T404" s="22"/>
      <c r="U404" s="25"/>
      <c r="V404" s="26"/>
    </row>
    <row r="405" spans="10:22" ht="11.25" customHeight="1">
      <c r="J405" s="19" t="s">
        <v>1227</v>
      </c>
      <c r="K405" s="19" t="s">
        <v>1228</v>
      </c>
      <c r="L405" s="160">
        <v>65040</v>
      </c>
      <c r="M405" s="140" t="s">
        <v>1926</v>
      </c>
      <c r="N405" s="22">
        <f t="shared" si="33"/>
        <v>1</v>
      </c>
      <c r="O405" s="153">
        <v>2010</v>
      </c>
      <c r="P405" s="153"/>
      <c r="Q405" s="153"/>
      <c r="R405" s="153"/>
      <c r="S405" s="153"/>
      <c r="T405" s="22"/>
      <c r="U405" s="25"/>
      <c r="V405" s="26"/>
    </row>
    <row r="406" spans="10:22" ht="11.25" customHeight="1">
      <c r="J406" s="19" t="s">
        <v>1229</v>
      </c>
      <c r="K406" s="19" t="s">
        <v>1810</v>
      </c>
      <c r="L406" s="160">
        <v>126577</v>
      </c>
      <c r="M406" s="140" t="s">
        <v>1926</v>
      </c>
      <c r="N406" s="22">
        <f>IF(L406&lt;250000,2)</f>
        <v>2</v>
      </c>
      <c r="O406" s="153">
        <v>2010</v>
      </c>
      <c r="P406" s="153"/>
      <c r="Q406" s="153"/>
      <c r="R406" s="153"/>
      <c r="S406" s="153"/>
      <c r="T406" s="22"/>
      <c r="U406" s="25"/>
      <c r="V406" s="26"/>
    </row>
    <row r="407" spans="10:22" ht="11.25" customHeight="1">
      <c r="J407" s="19" t="s">
        <v>1230</v>
      </c>
      <c r="K407" s="19" t="s">
        <v>1231</v>
      </c>
      <c r="L407" s="160">
        <v>90035</v>
      </c>
      <c r="M407" s="140" t="s">
        <v>1926</v>
      </c>
      <c r="N407" s="22">
        <f t="shared" si="33"/>
        <v>1</v>
      </c>
      <c r="O407" s="153">
        <v>2010</v>
      </c>
      <c r="P407" s="153"/>
      <c r="Q407" s="153"/>
      <c r="R407" s="153"/>
      <c r="S407" s="153"/>
      <c r="T407" s="22"/>
      <c r="U407" s="25"/>
      <c r="V407" s="26"/>
    </row>
    <row r="408" spans="10:22" ht="11.25" customHeight="1">
      <c r="J408" s="19" t="s">
        <v>1232</v>
      </c>
      <c r="K408" s="19" t="s">
        <v>1233</v>
      </c>
      <c r="L408" s="160">
        <v>78711</v>
      </c>
      <c r="M408" s="140" t="s">
        <v>1926</v>
      </c>
      <c r="N408" s="22">
        <f t="shared" si="33"/>
        <v>1</v>
      </c>
      <c r="O408" s="153">
        <v>2010</v>
      </c>
      <c r="P408" s="153"/>
      <c r="Q408" s="153"/>
      <c r="R408" s="153"/>
      <c r="S408" s="153"/>
      <c r="T408" s="22"/>
      <c r="U408" s="25"/>
      <c r="V408" s="26"/>
    </row>
    <row r="409" spans="10:22" ht="11.25" customHeight="1">
      <c r="J409" s="19" t="s">
        <v>1234</v>
      </c>
      <c r="K409" s="19" t="s">
        <v>1235</v>
      </c>
      <c r="L409" s="160">
        <v>138883</v>
      </c>
      <c r="M409" s="140" t="s">
        <v>1926</v>
      </c>
      <c r="N409" s="22">
        <f aca="true" t="shared" si="35" ref="N409:N410">IF(L409&lt;250000,2)</f>
        <v>2</v>
      </c>
      <c r="O409" s="153">
        <v>2010</v>
      </c>
      <c r="P409" s="153"/>
      <c r="Q409" s="153"/>
      <c r="R409" s="153"/>
      <c r="S409" s="153"/>
      <c r="T409" s="22"/>
      <c r="U409" s="25"/>
      <c r="V409" s="26"/>
    </row>
    <row r="410" spans="10:22" ht="11.25" customHeight="1">
      <c r="J410" s="19" t="s">
        <v>1236</v>
      </c>
      <c r="K410" s="19" t="s">
        <v>1237</v>
      </c>
      <c r="L410" s="160">
        <v>108422</v>
      </c>
      <c r="M410" s="140" t="s">
        <v>1926</v>
      </c>
      <c r="N410" s="22">
        <f t="shared" si="35"/>
        <v>2</v>
      </c>
      <c r="O410" s="153">
        <v>2010</v>
      </c>
      <c r="P410" s="153"/>
      <c r="Q410" s="153"/>
      <c r="R410" s="153"/>
      <c r="S410" s="153"/>
      <c r="T410" s="22"/>
      <c r="U410" s="25"/>
      <c r="V410" s="26"/>
    </row>
    <row r="411" spans="10:22" ht="11.25" customHeight="1">
      <c r="J411" s="20" t="s">
        <v>388</v>
      </c>
      <c r="K411" s="21" t="s">
        <v>389</v>
      </c>
      <c r="L411" s="160">
        <v>70184</v>
      </c>
      <c r="M411" s="140" t="s">
        <v>1926</v>
      </c>
      <c r="N411" s="22">
        <f t="shared" si="33"/>
        <v>1</v>
      </c>
      <c r="O411" s="153">
        <v>2010</v>
      </c>
      <c r="P411" s="153"/>
      <c r="Q411" s="153"/>
      <c r="R411" s="153"/>
      <c r="S411" s="153"/>
      <c r="T411" s="22"/>
      <c r="U411" s="25"/>
      <c r="V411" s="26"/>
    </row>
    <row r="412" spans="10:22" ht="11.25" customHeight="1">
      <c r="J412" s="19" t="s">
        <v>1238</v>
      </c>
      <c r="K412" s="19" t="s">
        <v>1239</v>
      </c>
      <c r="L412" s="160">
        <v>131088</v>
      </c>
      <c r="M412" s="140" t="s">
        <v>1926</v>
      </c>
      <c r="N412" s="22">
        <f aca="true" t="shared" si="36" ref="N412:N413">IF(L412&lt;250000,2)</f>
        <v>2</v>
      </c>
      <c r="O412" s="153">
        <v>2010</v>
      </c>
      <c r="P412" s="153"/>
      <c r="Q412" s="153"/>
      <c r="R412" s="153"/>
      <c r="S412" s="153"/>
      <c r="T412" s="22"/>
      <c r="U412" s="25"/>
      <c r="V412" s="26"/>
    </row>
    <row r="413" spans="10:22" ht="11.25" customHeight="1">
      <c r="J413" s="19" t="s">
        <v>1240</v>
      </c>
      <c r="K413" s="19" t="s">
        <v>1241</v>
      </c>
      <c r="L413" s="160">
        <v>190975</v>
      </c>
      <c r="M413" s="140" t="s">
        <v>1926</v>
      </c>
      <c r="N413" s="22">
        <f t="shared" si="36"/>
        <v>2</v>
      </c>
      <c r="O413" s="153">
        <v>2010</v>
      </c>
      <c r="P413" s="153"/>
      <c r="Q413" s="153"/>
      <c r="R413" s="153"/>
      <c r="S413" s="153"/>
      <c r="T413" s="22"/>
      <c r="U413" s="25"/>
      <c r="V413" s="26"/>
    </row>
    <row r="414" spans="10:22" ht="11.25" customHeight="1">
      <c r="J414" s="20" t="s">
        <v>390</v>
      </c>
      <c r="K414" s="21" t="s">
        <v>391</v>
      </c>
      <c r="L414" s="160">
        <v>67751</v>
      </c>
      <c r="M414" s="140" t="s">
        <v>1926</v>
      </c>
      <c r="N414" s="22">
        <f t="shared" si="33"/>
        <v>1</v>
      </c>
      <c r="O414" s="153">
        <v>2010</v>
      </c>
      <c r="P414" s="153"/>
      <c r="Q414" s="153"/>
      <c r="R414" s="153"/>
      <c r="S414" s="153"/>
      <c r="T414" s="22"/>
      <c r="U414" s="25"/>
      <c r="V414" s="26"/>
    </row>
    <row r="415" spans="10:22" ht="11.25" customHeight="1">
      <c r="J415" s="20" t="s">
        <v>392</v>
      </c>
      <c r="K415" s="21" t="s">
        <v>393</v>
      </c>
      <c r="L415" s="160">
        <v>95857</v>
      </c>
      <c r="M415" s="140" t="s">
        <v>1926</v>
      </c>
      <c r="N415" s="22">
        <f t="shared" si="33"/>
        <v>1</v>
      </c>
      <c r="O415" s="153">
        <v>2010</v>
      </c>
      <c r="P415" s="153"/>
      <c r="Q415" s="153"/>
      <c r="R415" s="153"/>
      <c r="S415" s="153"/>
      <c r="T415" s="22"/>
      <c r="U415" s="25"/>
      <c r="V415" s="26"/>
    </row>
    <row r="416" spans="10:22" ht="11.25" customHeight="1">
      <c r="J416" s="19" t="s">
        <v>1242</v>
      </c>
      <c r="K416" s="19" t="s">
        <v>1243</v>
      </c>
      <c r="L416" s="160">
        <v>58685</v>
      </c>
      <c r="M416" s="140" t="s">
        <v>1926</v>
      </c>
      <c r="N416" s="22">
        <f t="shared" si="33"/>
        <v>1</v>
      </c>
      <c r="O416" s="153">
        <v>2010</v>
      </c>
      <c r="P416" s="153"/>
      <c r="Q416" s="153"/>
      <c r="R416" s="153"/>
      <c r="S416" s="153"/>
      <c r="T416" s="22"/>
      <c r="U416" s="25"/>
      <c r="V416" s="26"/>
    </row>
    <row r="417" spans="10:22" ht="11.25" customHeight="1">
      <c r="J417" s="19" t="s">
        <v>1244</v>
      </c>
      <c r="K417" s="19" t="s">
        <v>1245</v>
      </c>
      <c r="L417" s="160">
        <v>144228</v>
      </c>
      <c r="M417" s="140" t="s">
        <v>1926</v>
      </c>
      <c r="N417" s="22">
        <f>IF(L417&lt;250000,2)</f>
        <v>2</v>
      </c>
      <c r="O417" s="153">
        <v>2010</v>
      </c>
      <c r="P417" s="153"/>
      <c r="Q417" s="153"/>
      <c r="R417" s="153"/>
      <c r="S417" s="153"/>
      <c r="T417" s="22"/>
      <c r="U417" s="25"/>
      <c r="V417" s="26"/>
    </row>
    <row r="418" spans="10:22" ht="11.25" customHeight="1">
      <c r="J418" s="20" t="s">
        <v>972</v>
      </c>
      <c r="K418" s="21" t="s">
        <v>1600</v>
      </c>
      <c r="L418" s="160" t="s">
        <v>1639</v>
      </c>
      <c r="M418" s="140" t="s">
        <v>1926</v>
      </c>
      <c r="N418" s="160" t="s">
        <v>1639</v>
      </c>
      <c r="O418" s="153"/>
      <c r="P418" s="153"/>
      <c r="Q418" s="153"/>
      <c r="R418" s="153"/>
      <c r="S418" s="153"/>
      <c r="T418" s="22"/>
      <c r="U418" s="25"/>
      <c r="V418" s="26"/>
    </row>
    <row r="419" spans="10:22" ht="11.25" customHeight="1">
      <c r="J419" s="20" t="s">
        <v>973</v>
      </c>
      <c r="K419" s="21" t="s">
        <v>1601</v>
      </c>
      <c r="L419" s="160" t="s">
        <v>1639</v>
      </c>
      <c r="M419" s="140" t="s">
        <v>1926</v>
      </c>
      <c r="N419" s="160" t="s">
        <v>1639</v>
      </c>
      <c r="O419" s="153"/>
      <c r="P419" s="153"/>
      <c r="Q419" s="153"/>
      <c r="R419" s="153"/>
      <c r="S419" s="153"/>
      <c r="T419" s="22"/>
      <c r="U419" s="25"/>
      <c r="V419" s="26"/>
    </row>
    <row r="420" spans="10:22" ht="11.25" customHeight="1">
      <c r="J420" s="20" t="s">
        <v>974</v>
      </c>
      <c r="K420" s="21" t="s">
        <v>1602</v>
      </c>
      <c r="L420" s="160" t="s">
        <v>1639</v>
      </c>
      <c r="M420" s="140" t="s">
        <v>1926</v>
      </c>
      <c r="N420" s="160" t="s">
        <v>1639</v>
      </c>
      <c r="O420" s="153"/>
      <c r="P420" s="153"/>
      <c r="Q420" s="153"/>
      <c r="R420" s="153"/>
      <c r="S420" s="153"/>
      <c r="T420" s="22"/>
      <c r="U420" s="25"/>
      <c r="V420" s="26"/>
    </row>
    <row r="421" spans="10:22" ht="11.25" customHeight="1">
      <c r="J421" s="20" t="s">
        <v>975</v>
      </c>
      <c r="K421" s="21" t="s">
        <v>1603</v>
      </c>
      <c r="L421" s="160" t="s">
        <v>1639</v>
      </c>
      <c r="M421" s="140" t="s">
        <v>1926</v>
      </c>
      <c r="N421" s="160" t="s">
        <v>1639</v>
      </c>
      <c r="O421" s="153"/>
      <c r="P421" s="153"/>
      <c r="Q421" s="153"/>
      <c r="R421" s="153"/>
      <c r="S421" s="153"/>
      <c r="T421" s="22"/>
      <c r="U421" s="25"/>
      <c r="V421" s="26"/>
    </row>
    <row r="422" spans="10:22" ht="11.25" customHeight="1">
      <c r="J422" s="20" t="s">
        <v>976</v>
      </c>
      <c r="K422" s="21" t="s">
        <v>1604</v>
      </c>
      <c r="L422" s="160" t="s">
        <v>1639</v>
      </c>
      <c r="M422" s="140" t="s">
        <v>1926</v>
      </c>
      <c r="N422" s="160" t="s">
        <v>1639</v>
      </c>
      <c r="O422" s="153"/>
      <c r="P422" s="153"/>
      <c r="Q422" s="153"/>
      <c r="R422" s="153"/>
      <c r="S422" s="153"/>
      <c r="T422" s="22"/>
      <c r="U422" s="25"/>
      <c r="V422" s="26"/>
    </row>
    <row r="423" spans="10:22" ht="11.25" customHeight="1">
      <c r="J423" s="20" t="s">
        <v>394</v>
      </c>
      <c r="K423" s="21" t="s">
        <v>1754</v>
      </c>
      <c r="L423" s="160">
        <v>2638842</v>
      </c>
      <c r="M423" s="140" t="s">
        <v>1926</v>
      </c>
      <c r="N423" s="22">
        <f aca="true" t="shared" si="37" ref="N423">IF(L423&lt;3000000,5)</f>
        <v>5</v>
      </c>
      <c r="O423" s="153"/>
      <c r="P423" s="153"/>
      <c r="Q423" s="153"/>
      <c r="R423" s="153"/>
      <c r="S423" s="153"/>
      <c r="T423" s="22"/>
      <c r="U423" s="25"/>
      <c r="V423" s="26"/>
    </row>
    <row r="424" spans="10:22" ht="11.25" customHeight="1">
      <c r="J424" s="20" t="s">
        <v>1811</v>
      </c>
      <c r="K424" s="21" t="s">
        <v>1812</v>
      </c>
      <c r="L424" s="160">
        <v>3105489</v>
      </c>
      <c r="M424" s="140" t="s">
        <v>1926</v>
      </c>
      <c r="N424" s="22">
        <v>6</v>
      </c>
      <c r="O424" s="153"/>
      <c r="P424" s="153"/>
      <c r="Q424" s="153"/>
      <c r="R424" s="153"/>
      <c r="S424" s="153"/>
      <c r="T424" s="22"/>
      <c r="U424" s="25"/>
      <c r="V424" s="26"/>
    </row>
    <row r="425" spans="10:22" ht="11.25" customHeight="1">
      <c r="J425" s="20" t="s">
        <v>1813</v>
      </c>
      <c r="K425" s="21" t="s">
        <v>1814</v>
      </c>
      <c r="L425" s="160">
        <v>3103234</v>
      </c>
      <c r="M425" s="140" t="s">
        <v>1926</v>
      </c>
      <c r="N425" s="22">
        <v>6</v>
      </c>
      <c r="O425" s="153"/>
      <c r="P425" s="153"/>
      <c r="Q425" s="153"/>
      <c r="R425" s="153"/>
      <c r="S425" s="153"/>
      <c r="T425" s="22"/>
      <c r="U425" s="25"/>
      <c r="V425" s="26"/>
    </row>
    <row r="426" spans="10:22" ht="11.25" customHeight="1">
      <c r="J426" s="20" t="s">
        <v>395</v>
      </c>
      <c r="K426" s="21" t="s">
        <v>1717</v>
      </c>
      <c r="L426" s="160">
        <v>872091</v>
      </c>
      <c r="M426" s="140" t="s">
        <v>1926</v>
      </c>
      <c r="N426" s="22">
        <f aca="true" t="shared" si="38" ref="N426:N428">IF(L426&lt;1000000,4)</f>
        <v>4</v>
      </c>
      <c r="O426" s="153"/>
      <c r="P426" s="153"/>
      <c r="Q426" s="153"/>
      <c r="R426" s="153"/>
      <c r="S426" s="153"/>
      <c r="T426" s="22"/>
      <c r="U426" s="25"/>
      <c r="V426" s="26"/>
    </row>
    <row r="427" spans="10:22" ht="11.25" customHeight="1">
      <c r="J427" s="20" t="s">
        <v>396</v>
      </c>
      <c r="K427" s="21" t="s">
        <v>1633</v>
      </c>
      <c r="L427" s="160">
        <v>654987</v>
      </c>
      <c r="M427" s="140" t="s">
        <v>1926</v>
      </c>
      <c r="N427" s="22">
        <f t="shared" si="38"/>
        <v>4</v>
      </c>
      <c r="O427" s="153"/>
      <c r="P427" s="153"/>
      <c r="Q427" s="153"/>
      <c r="R427" s="153"/>
      <c r="S427" s="153"/>
      <c r="T427" s="22"/>
      <c r="U427" s="25"/>
      <c r="V427" s="26"/>
    </row>
    <row r="428" spans="10:22" ht="11.25" customHeight="1">
      <c r="J428" s="20" t="s">
        <v>397</v>
      </c>
      <c r="K428" s="21" t="s">
        <v>1765</v>
      </c>
      <c r="L428" s="160">
        <v>582320</v>
      </c>
      <c r="M428" s="140" t="s">
        <v>1926</v>
      </c>
      <c r="N428" s="22">
        <f t="shared" si="38"/>
        <v>4</v>
      </c>
      <c r="O428" s="153"/>
      <c r="P428" s="153"/>
      <c r="Q428" s="153"/>
      <c r="R428" s="153"/>
      <c r="S428" s="153"/>
      <c r="T428" s="22"/>
      <c r="U428" s="25"/>
      <c r="V428" s="26"/>
    </row>
    <row r="429" spans="10:22" ht="11.25" customHeight="1">
      <c r="J429" s="20" t="s">
        <v>398</v>
      </c>
      <c r="K429" s="21" t="s">
        <v>1751</v>
      </c>
      <c r="L429" s="160">
        <v>366039</v>
      </c>
      <c r="M429" s="140" t="s">
        <v>1926</v>
      </c>
      <c r="N429" s="22">
        <f aca="true" t="shared" si="39" ref="N429:N434">IF(L429&lt;500000,3)</f>
        <v>3</v>
      </c>
      <c r="O429" s="153"/>
      <c r="P429" s="153"/>
      <c r="Q429" s="153"/>
      <c r="R429" s="153"/>
      <c r="S429" s="153"/>
      <c r="T429" s="22"/>
      <c r="U429" s="25"/>
      <c r="V429" s="26"/>
    </row>
    <row r="430" spans="10:22" ht="11.25" customHeight="1">
      <c r="J430" s="20" t="s">
        <v>399</v>
      </c>
      <c r="K430" s="21" t="s">
        <v>1760</v>
      </c>
      <c r="L430" s="160">
        <v>313213</v>
      </c>
      <c r="M430" s="140" t="s">
        <v>1926</v>
      </c>
      <c r="N430" s="22">
        <f t="shared" si="39"/>
        <v>3</v>
      </c>
      <c r="O430" s="153"/>
      <c r="P430" s="153"/>
      <c r="Q430" s="153"/>
      <c r="R430" s="153"/>
      <c r="S430" s="153"/>
      <c r="T430" s="22"/>
      <c r="U430" s="25"/>
      <c r="V430" s="26"/>
    </row>
    <row r="431" spans="10:22" ht="11.25" customHeight="1">
      <c r="J431" s="20" t="s">
        <v>400</v>
      </c>
      <c r="K431" s="21" t="s">
        <v>8</v>
      </c>
      <c r="L431" s="160">
        <v>380635</v>
      </c>
      <c r="M431" s="140" t="s">
        <v>1926</v>
      </c>
      <c r="N431" s="22">
        <f t="shared" si="39"/>
        <v>3</v>
      </c>
      <c r="O431" s="153"/>
      <c r="P431" s="153"/>
      <c r="Q431" s="153"/>
      <c r="R431" s="153"/>
      <c r="S431" s="153"/>
      <c r="T431" s="22"/>
      <c r="U431" s="25"/>
      <c r="V431" s="26"/>
    </row>
    <row r="432" spans="10:22" ht="11.25" customHeight="1">
      <c r="J432" s="20" t="s">
        <v>401</v>
      </c>
      <c r="K432" s="21" t="s">
        <v>1634</v>
      </c>
      <c r="L432" s="160">
        <v>290678</v>
      </c>
      <c r="M432" s="140" t="s">
        <v>1926</v>
      </c>
      <c r="N432" s="22">
        <f t="shared" si="39"/>
        <v>3</v>
      </c>
      <c r="O432" s="153"/>
      <c r="P432" s="153"/>
      <c r="Q432" s="153"/>
      <c r="R432" s="153"/>
      <c r="S432" s="153"/>
      <c r="T432" s="22"/>
      <c r="U432" s="25"/>
      <c r="V432" s="26"/>
    </row>
    <row r="433" spans="10:22" ht="11.25" customHeight="1">
      <c r="J433" s="20" t="s">
        <v>402</v>
      </c>
      <c r="K433" s="21" t="s">
        <v>4</v>
      </c>
      <c r="L433" s="160">
        <v>259263</v>
      </c>
      <c r="M433" s="140" t="s">
        <v>1926</v>
      </c>
      <c r="N433" s="22">
        <f t="shared" si="39"/>
        <v>3</v>
      </c>
      <c r="O433" s="153"/>
      <c r="P433" s="153"/>
      <c r="Q433" s="153"/>
      <c r="R433" s="153"/>
      <c r="S433" s="153"/>
      <c r="T433" s="22"/>
      <c r="U433" s="25"/>
      <c r="V433" s="26"/>
    </row>
    <row r="434" spans="10:22" ht="11.25" customHeight="1">
      <c r="J434" s="20" t="s">
        <v>403</v>
      </c>
      <c r="K434" s="21" t="s">
        <v>3</v>
      </c>
      <c r="L434" s="160">
        <v>253409</v>
      </c>
      <c r="M434" s="140" t="s">
        <v>1926</v>
      </c>
      <c r="N434" s="22">
        <f t="shared" si="39"/>
        <v>3</v>
      </c>
      <c r="O434" s="153"/>
      <c r="P434" s="153"/>
      <c r="Q434" s="153"/>
      <c r="R434" s="153"/>
      <c r="S434" s="153"/>
      <c r="T434" s="22"/>
      <c r="U434" s="25"/>
      <c r="V434" s="26"/>
    </row>
    <row r="435" spans="10:22" ht="11.25" customHeight="1">
      <c r="J435" s="20" t="s">
        <v>404</v>
      </c>
      <c r="K435" s="21" t="s">
        <v>1</v>
      </c>
      <c r="L435" s="160">
        <v>72137</v>
      </c>
      <c r="M435" s="140" t="s">
        <v>1926</v>
      </c>
      <c r="N435" s="22">
        <f t="shared" si="33"/>
        <v>1</v>
      </c>
      <c r="O435" s="153"/>
      <c r="P435" s="153"/>
      <c r="Q435" s="153"/>
      <c r="R435" s="153"/>
      <c r="S435" s="153"/>
      <c r="T435" s="22"/>
      <c r="U435" s="25"/>
      <c r="V435" s="26"/>
    </row>
    <row r="436" spans="10:22" ht="11.25" customHeight="1">
      <c r="J436" s="20" t="s">
        <v>405</v>
      </c>
      <c r="K436" s="21" t="s">
        <v>2</v>
      </c>
      <c r="L436" s="160">
        <v>115540</v>
      </c>
      <c r="M436" s="140" t="s">
        <v>1926</v>
      </c>
      <c r="N436" s="22">
        <f aca="true" t="shared" si="40" ref="N436:N440">IF(L436&lt;250000,2)</f>
        <v>2</v>
      </c>
      <c r="O436" s="153"/>
      <c r="P436" s="153"/>
      <c r="Q436" s="153"/>
      <c r="R436" s="153"/>
      <c r="S436" s="153"/>
      <c r="T436" s="22"/>
      <c r="U436" s="25"/>
      <c r="V436" s="26"/>
    </row>
    <row r="437" spans="10:22" ht="11.25" customHeight="1">
      <c r="J437" s="20" t="s">
        <v>406</v>
      </c>
      <c r="K437" s="21" t="s">
        <v>6</v>
      </c>
      <c r="L437" s="160">
        <v>201148</v>
      </c>
      <c r="M437" s="140" t="s">
        <v>1926</v>
      </c>
      <c r="N437" s="22">
        <f t="shared" si="40"/>
        <v>2</v>
      </c>
      <c r="O437" s="153"/>
      <c r="P437" s="153"/>
      <c r="Q437" s="153"/>
      <c r="R437" s="153"/>
      <c r="S437" s="153"/>
      <c r="T437" s="22"/>
      <c r="U437" s="25"/>
      <c r="V437" s="26"/>
    </row>
    <row r="438" spans="10:22" ht="11.25" customHeight="1">
      <c r="J438" s="20" t="s">
        <v>407</v>
      </c>
      <c r="K438" s="21" t="s">
        <v>1752</v>
      </c>
      <c r="L438" s="160">
        <v>162986</v>
      </c>
      <c r="M438" s="140" t="s">
        <v>1926</v>
      </c>
      <c r="N438" s="22">
        <f t="shared" si="40"/>
        <v>2</v>
      </c>
      <c r="O438" s="153"/>
      <c r="P438" s="153"/>
      <c r="Q438" s="153"/>
      <c r="R438" s="153"/>
      <c r="S438" s="153"/>
      <c r="T438" s="22"/>
      <c r="U438" s="25"/>
      <c r="V438" s="26"/>
    </row>
    <row r="439" spans="10:22" ht="11.25" customHeight="1">
      <c r="J439" s="20" t="s">
        <v>408</v>
      </c>
      <c r="K439" s="21" t="s">
        <v>1753</v>
      </c>
      <c r="L439" s="160">
        <v>100343</v>
      </c>
      <c r="M439" s="140" t="s">
        <v>1926</v>
      </c>
      <c r="N439" s="22">
        <f t="shared" si="40"/>
        <v>2</v>
      </c>
      <c r="O439" s="153"/>
      <c r="P439" s="153"/>
      <c r="Q439" s="153"/>
      <c r="R439" s="153"/>
      <c r="S439" s="153"/>
      <c r="T439" s="22"/>
      <c r="U439" s="25"/>
      <c r="V439" s="26"/>
    </row>
    <row r="440" spans="10:22" ht="11.25" customHeight="1">
      <c r="J440" s="20" t="s">
        <v>409</v>
      </c>
      <c r="K440" s="21" t="s">
        <v>1755</v>
      </c>
      <c r="L440" s="160">
        <v>117091</v>
      </c>
      <c r="M440" s="140" t="s">
        <v>1926</v>
      </c>
      <c r="N440" s="22">
        <f t="shared" si="40"/>
        <v>2</v>
      </c>
      <c r="O440" s="153"/>
      <c r="P440" s="153"/>
      <c r="Q440" s="153"/>
      <c r="R440" s="153"/>
      <c r="S440" s="153"/>
      <c r="T440" s="22"/>
      <c r="U440" s="25"/>
      <c r="V440" s="26"/>
    </row>
    <row r="441" spans="10:22" ht="11.25" customHeight="1">
      <c r="J441" s="20" t="s">
        <v>410</v>
      </c>
      <c r="K441" s="21" t="s">
        <v>1756</v>
      </c>
      <c r="L441" s="160">
        <v>48487</v>
      </c>
      <c r="M441" s="140" t="s">
        <v>1926</v>
      </c>
      <c r="N441" s="22">
        <f t="shared" si="33"/>
        <v>1</v>
      </c>
      <c r="O441" s="153"/>
      <c r="P441" s="153"/>
      <c r="Q441" s="153"/>
      <c r="R441" s="153"/>
      <c r="S441" s="153"/>
      <c r="T441" s="22"/>
      <c r="U441" s="25"/>
      <c r="V441" s="26"/>
    </row>
    <row r="442" spans="10:22" ht="11.25" customHeight="1">
      <c r="J442" s="20" t="s">
        <v>411</v>
      </c>
      <c r="K442" s="21" t="s">
        <v>1757</v>
      </c>
      <c r="L442" s="160">
        <v>74868</v>
      </c>
      <c r="M442" s="140" t="s">
        <v>1926</v>
      </c>
      <c r="N442" s="22">
        <f t="shared" si="33"/>
        <v>1</v>
      </c>
      <c r="O442" s="153"/>
      <c r="P442" s="153"/>
      <c r="Q442" s="153"/>
      <c r="R442" s="153"/>
      <c r="S442" s="153"/>
      <c r="T442" s="22"/>
      <c r="U442" s="25"/>
      <c r="V442" s="26"/>
    </row>
    <row r="443" spans="10:22" ht="11.25" customHeight="1">
      <c r="J443" s="20" t="s">
        <v>412</v>
      </c>
      <c r="K443" s="21" t="s">
        <v>1761</v>
      </c>
      <c r="L443" s="160">
        <v>198728</v>
      </c>
      <c r="M443" s="140" t="s">
        <v>1926</v>
      </c>
      <c r="N443" s="22">
        <f>IF(L443&lt;250000,2)</f>
        <v>2</v>
      </c>
      <c r="O443" s="153"/>
      <c r="P443" s="153"/>
      <c r="Q443" s="153"/>
      <c r="R443" s="153"/>
      <c r="S443" s="153"/>
      <c r="T443" s="22"/>
      <c r="U443" s="25"/>
      <c r="V443" s="26"/>
    </row>
    <row r="444" spans="10:22" ht="11.25" customHeight="1">
      <c r="J444" s="20" t="s">
        <v>413</v>
      </c>
      <c r="K444" s="21" t="s">
        <v>1762</v>
      </c>
      <c r="L444" s="160">
        <v>66405</v>
      </c>
      <c r="M444" s="140" t="s">
        <v>1926</v>
      </c>
      <c r="N444" s="22">
        <f t="shared" si="33"/>
        <v>1</v>
      </c>
      <c r="O444" s="153"/>
      <c r="P444" s="153"/>
      <c r="Q444" s="153"/>
      <c r="R444" s="153"/>
      <c r="S444" s="153"/>
      <c r="T444" s="22"/>
      <c r="U444" s="25"/>
      <c r="V444" s="26"/>
    </row>
    <row r="445" spans="10:22" ht="11.25" customHeight="1">
      <c r="J445" s="20" t="s">
        <v>414</v>
      </c>
      <c r="K445" s="21" t="s">
        <v>1763</v>
      </c>
      <c r="L445" s="160">
        <v>89062</v>
      </c>
      <c r="M445" s="140" t="s">
        <v>1926</v>
      </c>
      <c r="N445" s="22">
        <f t="shared" si="33"/>
        <v>1</v>
      </c>
      <c r="O445" s="153"/>
      <c r="P445" s="153"/>
      <c r="Q445" s="153"/>
      <c r="R445" s="153"/>
      <c r="S445" s="153"/>
      <c r="T445" s="22"/>
      <c r="U445" s="25"/>
      <c r="V445" s="26"/>
    </row>
    <row r="446" spans="10:22" ht="11.25" customHeight="1">
      <c r="J446" s="20" t="s">
        <v>415</v>
      </c>
      <c r="K446" s="21" t="s">
        <v>1764</v>
      </c>
      <c r="L446" s="160">
        <v>180686</v>
      </c>
      <c r="M446" s="140" t="s">
        <v>1926</v>
      </c>
      <c r="N446" s="22">
        <f aca="true" t="shared" si="41" ref="N446:N455">IF(L446&lt;250000,2)</f>
        <v>2</v>
      </c>
      <c r="O446" s="153"/>
      <c r="P446" s="153"/>
      <c r="Q446" s="153"/>
      <c r="R446" s="153"/>
      <c r="S446" s="153"/>
      <c r="T446" s="22"/>
      <c r="U446" s="25"/>
      <c r="V446" s="26"/>
    </row>
    <row r="447" spans="10:21" ht="11.25" customHeight="1">
      <c r="J447" s="20" t="s">
        <v>416</v>
      </c>
      <c r="K447" s="21" t="s">
        <v>1635</v>
      </c>
      <c r="L447" s="160">
        <v>125672</v>
      </c>
      <c r="M447" s="140" t="s">
        <v>1926</v>
      </c>
      <c r="N447" s="22">
        <f t="shared" si="41"/>
        <v>2</v>
      </c>
      <c r="O447" s="153"/>
      <c r="P447" s="153"/>
      <c r="Q447" s="153"/>
      <c r="R447" s="153"/>
      <c r="S447" s="153"/>
      <c r="T447" s="22"/>
      <c r="U447" s="25"/>
    </row>
    <row r="448" spans="10:21" ht="11.25" customHeight="1">
      <c r="J448" s="20" t="s">
        <v>417</v>
      </c>
      <c r="K448" s="21" t="s">
        <v>1636</v>
      </c>
      <c r="L448" s="160">
        <v>149575</v>
      </c>
      <c r="M448" s="140" t="s">
        <v>1926</v>
      </c>
      <c r="N448" s="22">
        <f t="shared" si="41"/>
        <v>2</v>
      </c>
      <c r="O448" s="153"/>
      <c r="P448" s="153"/>
      <c r="Q448" s="153"/>
      <c r="R448" s="153"/>
      <c r="S448" s="153"/>
      <c r="T448" s="22"/>
      <c r="U448" s="25"/>
    </row>
    <row r="449" spans="10:21" ht="11.25" customHeight="1">
      <c r="J449" s="20" t="s">
        <v>418</v>
      </c>
      <c r="K449" s="21" t="s">
        <v>5</v>
      </c>
      <c r="L449" s="160">
        <v>207245</v>
      </c>
      <c r="M449" s="140" t="s">
        <v>1926</v>
      </c>
      <c r="N449" s="22">
        <f t="shared" si="41"/>
        <v>2</v>
      </c>
      <c r="O449" s="153"/>
      <c r="P449" s="153"/>
      <c r="Q449" s="153"/>
      <c r="R449" s="153"/>
      <c r="S449" s="153"/>
      <c r="T449" s="22"/>
      <c r="U449" s="25"/>
    </row>
    <row r="450" spans="10:21" ht="11.25" customHeight="1">
      <c r="J450" s="20" t="s">
        <v>419</v>
      </c>
      <c r="K450" s="21" t="s">
        <v>0</v>
      </c>
      <c r="L450" s="160">
        <v>188520</v>
      </c>
      <c r="M450" s="140" t="s">
        <v>1926</v>
      </c>
      <c r="N450" s="22">
        <f t="shared" si="41"/>
        <v>2</v>
      </c>
      <c r="O450" s="153"/>
      <c r="P450" s="153"/>
      <c r="Q450" s="153"/>
      <c r="R450" s="153"/>
      <c r="S450" s="153"/>
      <c r="T450" s="22"/>
      <c r="U450" s="25"/>
    </row>
    <row r="451" spans="10:21" ht="11.25" customHeight="1">
      <c r="J451" s="20" t="s">
        <v>420</v>
      </c>
      <c r="K451" s="21" t="s">
        <v>7</v>
      </c>
      <c r="L451" s="160">
        <v>179353</v>
      </c>
      <c r="M451" s="140" t="s">
        <v>1926</v>
      </c>
      <c r="N451" s="22">
        <f t="shared" si="41"/>
        <v>2</v>
      </c>
      <c r="O451" s="153"/>
      <c r="P451" s="153"/>
      <c r="Q451" s="153"/>
      <c r="R451" s="153"/>
      <c r="S451" s="153"/>
      <c r="T451" s="22"/>
      <c r="U451" s="25"/>
    </row>
    <row r="452" spans="10:21" ht="11.25" customHeight="1">
      <c r="J452" s="20" t="s">
        <v>421</v>
      </c>
      <c r="K452" s="21" t="s">
        <v>1759</v>
      </c>
      <c r="L452" s="160">
        <v>148573</v>
      </c>
      <c r="M452" s="140" t="s">
        <v>1926</v>
      </c>
      <c r="N452" s="22">
        <f t="shared" si="41"/>
        <v>2</v>
      </c>
      <c r="O452" s="153"/>
      <c r="P452" s="153"/>
      <c r="Q452" s="153"/>
      <c r="R452" s="153"/>
      <c r="S452" s="153"/>
      <c r="T452" s="22"/>
      <c r="U452" s="25"/>
    </row>
    <row r="453" spans="10:21" ht="11.25" customHeight="1">
      <c r="J453" s="20" t="s">
        <v>422</v>
      </c>
      <c r="K453" s="21" t="s">
        <v>1758</v>
      </c>
      <c r="L453" s="160">
        <v>131925</v>
      </c>
      <c r="M453" s="140" t="s">
        <v>1926</v>
      </c>
      <c r="N453" s="22">
        <f t="shared" si="41"/>
        <v>2</v>
      </c>
      <c r="O453" s="153"/>
      <c r="P453" s="153"/>
      <c r="Q453" s="153"/>
      <c r="R453" s="153"/>
      <c r="S453" s="153"/>
      <c r="T453" s="22"/>
      <c r="U453" s="25"/>
    </row>
    <row r="454" spans="10:21" ht="11.25" customHeight="1">
      <c r="J454" s="20" t="s">
        <v>423</v>
      </c>
      <c r="K454" s="21" t="s">
        <v>424</v>
      </c>
      <c r="L454" s="160">
        <v>100843</v>
      </c>
      <c r="M454" s="140" t="s">
        <v>1926</v>
      </c>
      <c r="N454" s="22">
        <f t="shared" si="41"/>
        <v>2</v>
      </c>
      <c r="O454" s="153"/>
      <c r="P454" s="153"/>
      <c r="Q454" s="153"/>
      <c r="R454" s="153"/>
      <c r="S454" s="153"/>
      <c r="T454" s="22"/>
      <c r="U454" s="25"/>
    </row>
    <row r="455" spans="10:21" ht="11.25" customHeight="1">
      <c r="J455" s="20" t="s">
        <v>425</v>
      </c>
      <c r="K455" s="21" t="s">
        <v>426</v>
      </c>
      <c r="L455" s="160">
        <v>103891</v>
      </c>
      <c r="M455" s="140" t="s">
        <v>1926</v>
      </c>
      <c r="N455" s="22">
        <f t="shared" si="41"/>
        <v>2</v>
      </c>
      <c r="O455" s="153"/>
      <c r="P455" s="153"/>
      <c r="Q455" s="153"/>
      <c r="R455" s="153"/>
      <c r="S455" s="153"/>
      <c r="T455" s="22"/>
      <c r="U455" s="25"/>
    </row>
    <row r="456" spans="10:21" ht="11.25" customHeight="1">
      <c r="J456" s="20" t="s">
        <v>427</v>
      </c>
      <c r="K456" s="21" t="s">
        <v>428</v>
      </c>
      <c r="L456" s="160">
        <v>98780</v>
      </c>
      <c r="M456" s="140" t="s">
        <v>1926</v>
      </c>
      <c r="N456" s="22">
        <f aca="true" t="shared" si="42" ref="N456:N511">IF(L456&lt;100000,1)</f>
        <v>1</v>
      </c>
      <c r="O456" s="153"/>
      <c r="P456" s="153"/>
      <c r="Q456" s="153"/>
      <c r="R456" s="153"/>
      <c r="S456" s="153"/>
      <c r="T456" s="22"/>
      <c r="U456" s="25"/>
    </row>
    <row r="457" spans="10:21" ht="11.25" customHeight="1">
      <c r="J457" s="20" t="s">
        <v>429</v>
      </c>
      <c r="K457" s="21" t="s">
        <v>430</v>
      </c>
      <c r="L457" s="160">
        <v>92439</v>
      </c>
      <c r="M457" s="140" t="s">
        <v>1926</v>
      </c>
      <c r="N457" s="22">
        <f t="shared" si="42"/>
        <v>1</v>
      </c>
      <c r="O457" s="153"/>
      <c r="P457" s="153"/>
      <c r="Q457" s="153"/>
      <c r="R457" s="153"/>
      <c r="S457" s="153"/>
      <c r="T457" s="22"/>
      <c r="U457" s="25"/>
    </row>
    <row r="458" spans="10:21" ht="11.25" customHeight="1">
      <c r="J458" s="20" t="s">
        <v>431</v>
      </c>
      <c r="K458" s="21" t="s">
        <v>432</v>
      </c>
      <c r="L458" s="160">
        <v>89598</v>
      </c>
      <c r="M458" s="140" t="s">
        <v>1926</v>
      </c>
      <c r="N458" s="22">
        <f t="shared" si="42"/>
        <v>1</v>
      </c>
      <c r="O458" s="153"/>
      <c r="P458" s="153"/>
      <c r="Q458" s="153"/>
      <c r="R458" s="153"/>
      <c r="S458" s="153"/>
      <c r="T458" s="22"/>
      <c r="U458" s="25"/>
    </row>
    <row r="459" spans="10:21" ht="11.25" customHeight="1">
      <c r="J459" s="20" t="s">
        <v>433</v>
      </c>
      <c r="K459" s="21" t="s">
        <v>434</v>
      </c>
      <c r="L459" s="160">
        <v>94681</v>
      </c>
      <c r="M459" s="140" t="s">
        <v>1926</v>
      </c>
      <c r="N459" s="22">
        <f t="shared" si="42"/>
        <v>1</v>
      </c>
      <c r="O459" s="153"/>
      <c r="P459" s="153"/>
      <c r="Q459" s="153"/>
      <c r="R459" s="153"/>
      <c r="S459" s="153"/>
      <c r="T459" s="22"/>
      <c r="U459" s="25"/>
    </row>
    <row r="460" spans="10:21" ht="11.25" customHeight="1">
      <c r="J460" s="20" t="s">
        <v>435</v>
      </c>
      <c r="K460" s="21" t="s">
        <v>436</v>
      </c>
      <c r="L460" s="160">
        <v>94615</v>
      </c>
      <c r="M460" s="140" t="s">
        <v>1926</v>
      </c>
      <c r="N460" s="22">
        <f t="shared" si="42"/>
        <v>1</v>
      </c>
      <c r="O460" s="153"/>
      <c r="P460" s="153"/>
      <c r="Q460" s="153"/>
      <c r="R460" s="153"/>
      <c r="S460" s="153"/>
      <c r="T460" s="22"/>
      <c r="U460" s="25"/>
    </row>
    <row r="461" spans="10:21" ht="11.25" customHeight="1">
      <c r="J461" s="20" t="s">
        <v>437</v>
      </c>
      <c r="K461" s="21" t="s">
        <v>438</v>
      </c>
      <c r="L461" s="160">
        <v>83422</v>
      </c>
      <c r="M461" s="140" t="s">
        <v>1926</v>
      </c>
      <c r="N461" s="22">
        <f t="shared" si="42"/>
        <v>1</v>
      </c>
      <c r="O461" s="153"/>
      <c r="P461" s="153"/>
      <c r="Q461" s="153"/>
      <c r="R461" s="153"/>
      <c r="S461" s="153"/>
      <c r="T461" s="22"/>
      <c r="U461" s="25"/>
    </row>
    <row r="462" spans="10:21" ht="11.25" customHeight="1">
      <c r="J462" s="20" t="s">
        <v>439</v>
      </c>
      <c r="K462" s="21" t="s">
        <v>440</v>
      </c>
      <c r="L462" s="160">
        <v>86263</v>
      </c>
      <c r="M462" s="140" t="s">
        <v>1926</v>
      </c>
      <c r="N462" s="22">
        <f t="shared" si="42"/>
        <v>1</v>
      </c>
      <c r="O462" s="153"/>
      <c r="P462" s="153"/>
      <c r="Q462" s="153"/>
      <c r="R462" s="153"/>
      <c r="S462" s="153"/>
      <c r="T462" s="22"/>
      <c r="U462" s="25"/>
    </row>
    <row r="463" spans="10:21" ht="11.25" customHeight="1">
      <c r="J463" s="20" t="s">
        <v>441</v>
      </c>
      <c r="K463" s="21" t="s">
        <v>442</v>
      </c>
      <c r="L463" s="160">
        <v>82462</v>
      </c>
      <c r="M463" s="140" t="s">
        <v>1926</v>
      </c>
      <c r="N463" s="22">
        <f t="shared" si="42"/>
        <v>1</v>
      </c>
      <c r="O463" s="153"/>
      <c r="P463" s="153"/>
      <c r="Q463" s="153"/>
      <c r="R463" s="153"/>
      <c r="S463" s="153"/>
      <c r="T463" s="22"/>
      <c r="U463" s="25"/>
    </row>
    <row r="464" spans="10:21" ht="11.25" customHeight="1">
      <c r="J464" s="20" t="s">
        <v>443</v>
      </c>
      <c r="K464" s="21" t="s">
        <v>444</v>
      </c>
      <c r="L464" s="160">
        <v>79333</v>
      </c>
      <c r="M464" s="140" t="s">
        <v>1926</v>
      </c>
      <c r="N464" s="22">
        <f t="shared" si="42"/>
        <v>1</v>
      </c>
      <c r="O464" s="153"/>
      <c r="P464" s="153"/>
      <c r="Q464" s="153"/>
      <c r="R464" s="153"/>
      <c r="S464" s="153"/>
      <c r="T464" s="22"/>
      <c r="U464" s="25"/>
    </row>
    <row r="465" spans="10:21" ht="11.25" customHeight="1">
      <c r="J465" s="20" t="s">
        <v>445</v>
      </c>
      <c r="K465" s="21" t="s">
        <v>446</v>
      </c>
      <c r="L465" s="160">
        <v>79563</v>
      </c>
      <c r="M465" s="140" t="s">
        <v>1926</v>
      </c>
      <c r="N465" s="22">
        <f t="shared" si="42"/>
        <v>1</v>
      </c>
      <c r="O465" s="153"/>
      <c r="P465" s="153"/>
      <c r="Q465" s="153"/>
      <c r="R465" s="153"/>
      <c r="S465" s="153"/>
      <c r="T465" s="22"/>
      <c r="U465" s="25"/>
    </row>
    <row r="466" spans="10:21" ht="11.25" customHeight="1">
      <c r="J466" s="20" t="s">
        <v>447</v>
      </c>
      <c r="K466" s="21" t="s">
        <v>448</v>
      </c>
      <c r="L466" s="160">
        <v>74320</v>
      </c>
      <c r="M466" s="140" t="s">
        <v>1926</v>
      </c>
      <c r="N466" s="22">
        <f t="shared" si="42"/>
        <v>1</v>
      </c>
      <c r="O466" s="153"/>
      <c r="P466" s="153"/>
      <c r="Q466" s="153"/>
      <c r="R466" s="153"/>
      <c r="S466" s="153"/>
      <c r="T466" s="22"/>
      <c r="U466" s="25"/>
    </row>
    <row r="467" spans="10:21" ht="11.25" customHeight="1">
      <c r="J467" s="20" t="s">
        <v>449</v>
      </c>
      <c r="K467" s="21" t="s">
        <v>450</v>
      </c>
      <c r="L467" s="160">
        <v>68313</v>
      </c>
      <c r="M467" s="140" t="s">
        <v>1926</v>
      </c>
      <c r="N467" s="22">
        <f t="shared" si="42"/>
        <v>1</v>
      </c>
      <c r="O467" s="153"/>
      <c r="P467" s="153"/>
      <c r="Q467" s="153"/>
      <c r="R467" s="153"/>
      <c r="S467" s="153"/>
      <c r="T467" s="22"/>
      <c r="U467" s="25"/>
    </row>
    <row r="468" spans="10:21" ht="11.25" customHeight="1">
      <c r="J468" s="20" t="s">
        <v>451</v>
      </c>
      <c r="K468" s="21" t="s">
        <v>452</v>
      </c>
      <c r="L468" s="160">
        <v>69022</v>
      </c>
      <c r="M468" s="140" t="s">
        <v>1926</v>
      </c>
      <c r="N468" s="22">
        <f t="shared" si="42"/>
        <v>1</v>
      </c>
      <c r="O468" s="153"/>
      <c r="P468" s="153"/>
      <c r="Q468" s="153"/>
      <c r="R468" s="153"/>
      <c r="S468" s="153"/>
      <c r="T468" s="22"/>
      <c r="U468" s="25"/>
    </row>
    <row r="469" spans="10:21" ht="11.25" customHeight="1">
      <c r="J469" s="20" t="s">
        <v>453</v>
      </c>
      <c r="K469" s="21" t="s">
        <v>454</v>
      </c>
      <c r="L469" s="160">
        <v>69065</v>
      </c>
      <c r="M469" s="140" t="s">
        <v>1926</v>
      </c>
      <c r="N469" s="22">
        <f t="shared" si="42"/>
        <v>1</v>
      </c>
      <c r="O469" s="153"/>
      <c r="P469" s="153"/>
      <c r="Q469" s="153"/>
      <c r="R469" s="153"/>
      <c r="S469" s="153"/>
      <c r="T469" s="22"/>
      <c r="U469" s="25"/>
    </row>
    <row r="470" spans="10:21" ht="11.25" customHeight="1">
      <c r="J470" s="19" t="s">
        <v>455</v>
      </c>
      <c r="K470" s="19" t="s">
        <v>456</v>
      </c>
      <c r="L470" s="160">
        <v>64404</v>
      </c>
      <c r="M470" s="140" t="s">
        <v>1926</v>
      </c>
      <c r="N470" s="22">
        <f t="shared" si="42"/>
        <v>1</v>
      </c>
      <c r="O470" s="153"/>
      <c r="P470" s="153"/>
      <c r="Q470" s="153"/>
      <c r="R470" s="153"/>
      <c r="S470" s="153"/>
      <c r="T470" s="22"/>
      <c r="U470" s="25"/>
    </row>
    <row r="471" spans="10:21" ht="11.25" customHeight="1">
      <c r="J471" s="20" t="s">
        <v>457</v>
      </c>
      <c r="K471" s="21" t="s">
        <v>458</v>
      </c>
      <c r="L471" s="160">
        <v>60797</v>
      </c>
      <c r="M471" s="140" t="s">
        <v>1926</v>
      </c>
      <c r="N471" s="22">
        <f t="shared" si="42"/>
        <v>1</v>
      </c>
      <c r="O471" s="153"/>
      <c r="P471" s="153"/>
      <c r="Q471" s="153"/>
      <c r="R471" s="153"/>
      <c r="S471" s="153"/>
      <c r="T471" s="22"/>
      <c r="U471" s="25"/>
    </row>
    <row r="472" spans="10:21" ht="11.25" customHeight="1">
      <c r="J472" s="20" t="s">
        <v>459</v>
      </c>
      <c r="K472" s="21" t="s">
        <v>460</v>
      </c>
      <c r="L472" s="160">
        <v>53936</v>
      </c>
      <c r="M472" s="140" t="s">
        <v>1926</v>
      </c>
      <c r="N472" s="22">
        <f t="shared" si="42"/>
        <v>1</v>
      </c>
      <c r="O472" s="153"/>
      <c r="P472" s="153"/>
      <c r="Q472" s="153"/>
      <c r="R472" s="153"/>
      <c r="S472" s="153"/>
      <c r="T472" s="22"/>
      <c r="U472" s="25"/>
    </row>
    <row r="473" spans="10:21" ht="11.25" customHeight="1">
      <c r="J473" s="20" t="s">
        <v>461</v>
      </c>
      <c r="K473" s="21" t="s">
        <v>462</v>
      </c>
      <c r="L473" s="160">
        <v>60760</v>
      </c>
      <c r="M473" s="140" t="s">
        <v>1926</v>
      </c>
      <c r="N473" s="22">
        <f t="shared" si="42"/>
        <v>1</v>
      </c>
      <c r="O473" s="153"/>
      <c r="P473" s="153"/>
      <c r="Q473" s="153"/>
      <c r="R473" s="153"/>
      <c r="S473" s="153"/>
      <c r="T473" s="22"/>
      <c r="U473" s="25"/>
    </row>
    <row r="474" spans="10:21" ht="11.25" customHeight="1">
      <c r="J474" s="20" t="s">
        <v>463</v>
      </c>
      <c r="K474" s="21" t="s">
        <v>464</v>
      </c>
      <c r="L474" s="160">
        <v>61242</v>
      </c>
      <c r="M474" s="140" t="s">
        <v>1926</v>
      </c>
      <c r="N474" s="22">
        <f t="shared" si="42"/>
        <v>1</v>
      </c>
      <c r="O474" s="153"/>
      <c r="P474" s="153"/>
      <c r="Q474" s="153"/>
      <c r="R474" s="153"/>
      <c r="S474" s="153"/>
      <c r="T474" s="22"/>
      <c r="U474" s="25"/>
    </row>
    <row r="475" spans="10:21" ht="11.25" customHeight="1">
      <c r="J475" s="20" t="s">
        <v>1246</v>
      </c>
      <c r="K475" s="21" t="s">
        <v>1247</v>
      </c>
      <c r="L475" s="160">
        <v>60009</v>
      </c>
      <c r="M475" s="140" t="s">
        <v>1926</v>
      </c>
      <c r="N475" s="22">
        <f t="shared" si="42"/>
        <v>1</v>
      </c>
      <c r="O475" s="153"/>
      <c r="P475" s="153"/>
      <c r="Q475" s="153"/>
      <c r="R475" s="153"/>
      <c r="S475" s="153"/>
      <c r="T475" s="22"/>
      <c r="U475" s="25"/>
    </row>
    <row r="476" spans="10:21" ht="11.25" customHeight="1">
      <c r="J476" s="20" t="s">
        <v>465</v>
      </c>
      <c r="K476" s="21" t="s">
        <v>466</v>
      </c>
      <c r="L476" s="160">
        <v>61238</v>
      </c>
      <c r="M476" s="140" t="s">
        <v>1926</v>
      </c>
      <c r="N476" s="22">
        <f t="shared" si="42"/>
        <v>1</v>
      </c>
      <c r="O476" s="153"/>
      <c r="P476" s="153"/>
      <c r="Q476" s="153"/>
      <c r="R476" s="153"/>
      <c r="S476" s="153"/>
      <c r="T476" s="22"/>
      <c r="U476" s="25"/>
    </row>
    <row r="477" spans="10:21" ht="11.25" customHeight="1">
      <c r="J477" s="20" t="s">
        <v>467</v>
      </c>
      <c r="K477" s="21" t="s">
        <v>468</v>
      </c>
      <c r="L477" s="160">
        <v>51402</v>
      </c>
      <c r="M477" s="140" t="s">
        <v>1926</v>
      </c>
      <c r="N477" s="22">
        <f t="shared" si="42"/>
        <v>1</v>
      </c>
      <c r="O477" s="153"/>
      <c r="P477" s="153"/>
      <c r="Q477" s="153"/>
      <c r="R477" s="153"/>
      <c r="S477" s="153"/>
      <c r="T477" s="22"/>
      <c r="U477" s="25"/>
    </row>
    <row r="478" spans="10:21" ht="11.25" customHeight="1">
      <c r="J478" s="20" t="s">
        <v>469</v>
      </c>
      <c r="K478" s="21" t="s">
        <v>470</v>
      </c>
      <c r="L478" s="160">
        <v>54706</v>
      </c>
      <c r="M478" s="140" t="s">
        <v>1926</v>
      </c>
      <c r="N478" s="22">
        <f t="shared" si="42"/>
        <v>1</v>
      </c>
      <c r="O478" s="153"/>
      <c r="P478" s="153"/>
      <c r="Q478" s="153"/>
      <c r="R478" s="153"/>
      <c r="S478" s="153"/>
      <c r="T478" s="22"/>
      <c r="U478" s="25"/>
    </row>
    <row r="479" spans="10:21" ht="11.25" customHeight="1">
      <c r="J479" s="20" t="s">
        <v>471</v>
      </c>
      <c r="K479" s="21" t="s">
        <v>472</v>
      </c>
      <c r="L479" s="160">
        <v>51378</v>
      </c>
      <c r="M479" s="140" t="s">
        <v>1926</v>
      </c>
      <c r="N479" s="22">
        <f t="shared" si="42"/>
        <v>1</v>
      </c>
      <c r="O479" s="153"/>
      <c r="P479" s="153"/>
      <c r="Q479" s="153"/>
      <c r="R479" s="153"/>
      <c r="S479" s="153"/>
      <c r="T479" s="22"/>
      <c r="U479" s="25"/>
    </row>
    <row r="480" spans="10:21" ht="11.25" customHeight="1">
      <c r="J480" s="20" t="s">
        <v>473</v>
      </c>
      <c r="K480" s="21" t="s">
        <v>474</v>
      </c>
      <c r="L480" s="160">
        <v>43675</v>
      </c>
      <c r="M480" s="140" t="s">
        <v>1926</v>
      </c>
      <c r="N480" s="22">
        <f t="shared" si="42"/>
        <v>1</v>
      </c>
      <c r="O480" s="153"/>
      <c r="P480" s="153"/>
      <c r="Q480" s="153"/>
      <c r="R480" s="153"/>
      <c r="S480" s="153"/>
      <c r="T480" s="22"/>
      <c r="U480" s="25"/>
    </row>
    <row r="481" spans="10:21" ht="11.25" customHeight="1">
      <c r="J481" s="20" t="s">
        <v>475</v>
      </c>
      <c r="K481" s="21" t="s">
        <v>476</v>
      </c>
      <c r="L481" s="160">
        <v>47240</v>
      </c>
      <c r="M481" s="140" t="s">
        <v>1926</v>
      </c>
      <c r="N481" s="22">
        <f t="shared" si="42"/>
        <v>1</v>
      </c>
      <c r="O481" s="153"/>
      <c r="P481" s="153"/>
      <c r="Q481" s="153"/>
      <c r="R481" s="153"/>
      <c r="S481" s="153"/>
      <c r="T481" s="22"/>
      <c r="U481" s="25"/>
    </row>
    <row r="482" spans="10:21" ht="11.25" customHeight="1">
      <c r="J482" s="20" t="s">
        <v>477</v>
      </c>
      <c r="K482" s="21" t="s">
        <v>478</v>
      </c>
      <c r="L482" s="160">
        <v>242267</v>
      </c>
      <c r="M482" s="140" t="s">
        <v>1926</v>
      </c>
      <c r="N482" s="22">
        <f aca="true" t="shared" si="43" ref="N482:N500">IF(L482&lt;250000,2)</f>
        <v>2</v>
      </c>
      <c r="O482" s="153"/>
      <c r="P482" s="153"/>
      <c r="Q482" s="153"/>
      <c r="R482" s="153"/>
      <c r="S482" s="153"/>
      <c r="T482" s="22"/>
      <c r="U482" s="25"/>
    </row>
    <row r="483" spans="10:21" ht="11.25" customHeight="1">
      <c r="J483" s="20" t="s">
        <v>479</v>
      </c>
      <c r="K483" s="21" t="s">
        <v>480</v>
      </c>
      <c r="L483" s="160">
        <v>187159</v>
      </c>
      <c r="M483" s="140" t="s">
        <v>1926</v>
      </c>
      <c r="N483" s="22">
        <f t="shared" si="43"/>
        <v>2</v>
      </c>
      <c r="O483" s="153"/>
      <c r="P483" s="153"/>
      <c r="Q483" s="153"/>
      <c r="R483" s="153"/>
      <c r="S483" s="153"/>
      <c r="T483" s="22"/>
      <c r="U483" s="25"/>
    </row>
    <row r="484" spans="10:21" ht="11.25" customHeight="1">
      <c r="J484" s="20" t="s">
        <v>481</v>
      </c>
      <c r="K484" s="21" t="s">
        <v>482</v>
      </c>
      <c r="L484" s="160">
        <v>177714</v>
      </c>
      <c r="M484" s="140" t="s">
        <v>1926</v>
      </c>
      <c r="N484" s="22">
        <f t="shared" si="43"/>
        <v>2</v>
      </c>
      <c r="O484" s="153"/>
      <c r="P484" s="153"/>
      <c r="Q484" s="153"/>
      <c r="R484" s="153"/>
      <c r="S484" s="153"/>
      <c r="T484" s="22"/>
      <c r="U484" s="25"/>
    </row>
    <row r="485" spans="10:21" ht="11.25" customHeight="1">
      <c r="J485" s="20" t="s">
        <v>483</v>
      </c>
      <c r="K485" s="21" t="s">
        <v>484</v>
      </c>
      <c r="L485" s="160">
        <v>156998</v>
      </c>
      <c r="M485" s="140" t="s">
        <v>1926</v>
      </c>
      <c r="N485" s="22">
        <f t="shared" si="43"/>
        <v>2</v>
      </c>
      <c r="O485" s="153"/>
      <c r="P485" s="153"/>
      <c r="Q485" s="153"/>
      <c r="R485" s="153"/>
      <c r="S485" s="153"/>
      <c r="T485" s="22"/>
      <c r="U485" s="25"/>
    </row>
    <row r="486" spans="10:21" ht="11.25" customHeight="1">
      <c r="J486" s="19" t="s">
        <v>485</v>
      </c>
      <c r="K486" s="19" t="s">
        <v>486</v>
      </c>
      <c r="L486" s="160">
        <v>163928</v>
      </c>
      <c r="M486" s="140" t="s">
        <v>1926</v>
      </c>
      <c r="N486" s="22">
        <f t="shared" si="43"/>
        <v>2</v>
      </c>
      <c r="O486" s="153"/>
      <c r="P486" s="153"/>
      <c r="Q486" s="153"/>
      <c r="R486" s="153"/>
      <c r="S486" s="153"/>
      <c r="T486" s="22"/>
      <c r="U486" s="25"/>
    </row>
    <row r="487" spans="10:21" ht="11.25" customHeight="1">
      <c r="J487" s="20" t="s">
        <v>487</v>
      </c>
      <c r="K487" s="21" t="s">
        <v>488</v>
      </c>
      <c r="L487" s="160">
        <v>154288</v>
      </c>
      <c r="M487" s="140" t="s">
        <v>1926</v>
      </c>
      <c r="N487" s="22">
        <f t="shared" si="43"/>
        <v>2</v>
      </c>
      <c r="O487" s="153"/>
      <c r="P487" s="153"/>
      <c r="Q487" s="153"/>
      <c r="R487" s="153"/>
      <c r="S487" s="153"/>
      <c r="T487" s="22"/>
      <c r="U487" s="25"/>
    </row>
    <row r="488" spans="10:21" ht="11.25" customHeight="1">
      <c r="J488" s="20" t="s">
        <v>489</v>
      </c>
      <c r="K488" s="21" t="s">
        <v>490</v>
      </c>
      <c r="L488" s="160">
        <v>131842</v>
      </c>
      <c r="M488" s="140" t="s">
        <v>1926</v>
      </c>
      <c r="N488" s="22">
        <f t="shared" si="43"/>
        <v>2</v>
      </c>
      <c r="O488" s="153"/>
      <c r="P488" s="153"/>
      <c r="Q488" s="153"/>
      <c r="R488" s="153"/>
      <c r="S488" s="153"/>
      <c r="T488" s="22"/>
      <c r="U488" s="25"/>
    </row>
    <row r="489" spans="10:21" ht="11.25" customHeight="1">
      <c r="J489" s="20" t="s">
        <v>491</v>
      </c>
      <c r="K489" s="21" t="s">
        <v>492</v>
      </c>
      <c r="L489" s="160">
        <v>143731</v>
      </c>
      <c r="M489" s="140" t="s">
        <v>1926</v>
      </c>
      <c r="N489" s="22">
        <f t="shared" si="43"/>
        <v>2</v>
      </c>
      <c r="O489" s="153"/>
      <c r="P489" s="153"/>
      <c r="Q489" s="153"/>
      <c r="R489" s="153"/>
      <c r="S489" s="153"/>
      <c r="T489" s="22"/>
      <c r="U489" s="25"/>
    </row>
    <row r="490" spans="10:21" ht="11.25" customHeight="1">
      <c r="J490" s="20" t="s">
        <v>493</v>
      </c>
      <c r="K490" s="21" t="s">
        <v>494</v>
      </c>
      <c r="L490" s="160">
        <v>118644</v>
      </c>
      <c r="M490" s="140" t="s">
        <v>1926</v>
      </c>
      <c r="N490" s="22">
        <f t="shared" si="43"/>
        <v>2</v>
      </c>
      <c r="O490" s="153"/>
      <c r="P490" s="153"/>
      <c r="Q490" s="153"/>
      <c r="R490" s="153"/>
      <c r="S490" s="153"/>
      <c r="T490" s="22"/>
      <c r="U490" s="25"/>
    </row>
    <row r="491" spans="10:21" ht="11.25" customHeight="1">
      <c r="J491" s="20" t="s">
        <v>1248</v>
      </c>
      <c r="K491" s="21" t="s">
        <v>1249</v>
      </c>
      <c r="L491" s="160">
        <v>120440</v>
      </c>
      <c r="M491" s="140" t="s">
        <v>1926</v>
      </c>
      <c r="N491" s="22">
        <f t="shared" si="43"/>
        <v>2</v>
      </c>
      <c r="O491" s="153"/>
      <c r="P491" s="153"/>
      <c r="Q491" s="153"/>
      <c r="R491" s="153"/>
      <c r="S491" s="153"/>
      <c r="T491" s="22"/>
      <c r="U491" s="25"/>
    </row>
    <row r="492" spans="10:21" ht="11.25" customHeight="1">
      <c r="J492" s="20" t="s">
        <v>495</v>
      </c>
      <c r="K492" s="21" t="s">
        <v>496</v>
      </c>
      <c r="L492" s="160">
        <v>115072</v>
      </c>
      <c r="M492" s="140" t="s">
        <v>1926</v>
      </c>
      <c r="N492" s="22">
        <f t="shared" si="43"/>
        <v>2</v>
      </c>
      <c r="O492" s="153"/>
      <c r="P492" s="153"/>
      <c r="Q492" s="153"/>
      <c r="R492" s="153"/>
      <c r="S492" s="153"/>
      <c r="T492" s="22"/>
      <c r="U492" s="25"/>
    </row>
    <row r="493" spans="10:21" ht="11.25" customHeight="1">
      <c r="J493" s="19" t="s">
        <v>497</v>
      </c>
      <c r="K493" s="19" t="s">
        <v>498</v>
      </c>
      <c r="L493" s="160">
        <v>116029</v>
      </c>
      <c r="M493" s="140" t="s">
        <v>1926</v>
      </c>
      <c r="N493" s="22">
        <f t="shared" si="43"/>
        <v>2</v>
      </c>
      <c r="O493" s="153"/>
      <c r="P493" s="153"/>
      <c r="Q493" s="153"/>
      <c r="R493" s="153"/>
      <c r="S493" s="153"/>
      <c r="T493" s="22"/>
      <c r="U493" s="25"/>
    </row>
    <row r="494" spans="10:21" ht="11.25" customHeight="1">
      <c r="J494" s="20" t="s">
        <v>499</v>
      </c>
      <c r="K494" s="21" t="s">
        <v>500</v>
      </c>
      <c r="L494" s="160">
        <v>119426</v>
      </c>
      <c r="M494" s="140" t="s">
        <v>1926</v>
      </c>
      <c r="N494" s="22">
        <f t="shared" si="43"/>
        <v>2</v>
      </c>
      <c r="O494" s="153"/>
      <c r="P494" s="153"/>
      <c r="Q494" s="153"/>
      <c r="R494" s="153"/>
      <c r="S494" s="153"/>
      <c r="T494" s="22"/>
      <c r="U494" s="25"/>
    </row>
    <row r="495" spans="10:21" ht="11.25" customHeight="1">
      <c r="J495" s="20" t="s">
        <v>501</v>
      </c>
      <c r="K495" s="21" t="s">
        <v>502</v>
      </c>
      <c r="L495" s="160">
        <v>113639</v>
      </c>
      <c r="M495" s="140" t="s">
        <v>1926</v>
      </c>
      <c r="N495" s="22">
        <f t="shared" si="43"/>
        <v>2</v>
      </c>
      <c r="O495" s="153"/>
      <c r="P495" s="153"/>
      <c r="Q495" s="153"/>
      <c r="R495" s="153"/>
      <c r="S495" s="153"/>
      <c r="T495" s="22"/>
      <c r="U495" s="25"/>
    </row>
    <row r="496" spans="10:21" ht="11.25" customHeight="1">
      <c r="J496" s="20" t="s">
        <v>503</v>
      </c>
      <c r="K496" s="21" t="s">
        <v>504</v>
      </c>
      <c r="L496" s="160">
        <v>109382</v>
      </c>
      <c r="M496" s="140" t="s">
        <v>1926</v>
      </c>
      <c r="N496" s="22">
        <f t="shared" si="43"/>
        <v>2</v>
      </c>
      <c r="O496" s="153"/>
      <c r="P496" s="153"/>
      <c r="Q496" s="153"/>
      <c r="R496" s="153"/>
      <c r="S496" s="153"/>
      <c r="T496" s="22"/>
      <c r="U496" s="25"/>
    </row>
    <row r="497" spans="10:21" ht="11.25" customHeight="1">
      <c r="J497" s="20" t="s">
        <v>505</v>
      </c>
      <c r="K497" s="21" t="s">
        <v>506</v>
      </c>
      <c r="L497" s="160">
        <v>101933</v>
      </c>
      <c r="M497" s="140" t="s">
        <v>1926</v>
      </c>
      <c r="N497" s="22">
        <f t="shared" si="43"/>
        <v>2</v>
      </c>
      <c r="O497" s="153"/>
      <c r="P497" s="153"/>
      <c r="Q497" s="153"/>
      <c r="R497" s="153"/>
      <c r="S497" s="153"/>
      <c r="T497" s="22"/>
      <c r="U497" s="25"/>
    </row>
    <row r="498" spans="10:21" ht="11.25" customHeight="1">
      <c r="J498" s="20" t="s">
        <v>1250</v>
      </c>
      <c r="K498" s="21" t="s">
        <v>1251</v>
      </c>
      <c r="L498" s="160">
        <v>110473</v>
      </c>
      <c r="M498" s="140" t="s">
        <v>1926</v>
      </c>
      <c r="N498" s="22">
        <f t="shared" si="43"/>
        <v>2</v>
      </c>
      <c r="O498" s="153"/>
      <c r="P498" s="153"/>
      <c r="Q498" s="153"/>
      <c r="R498" s="153"/>
      <c r="S498" s="153"/>
      <c r="T498" s="22"/>
      <c r="U498" s="25"/>
    </row>
    <row r="499" spans="10:21" ht="11.25" customHeight="1">
      <c r="J499" s="20" t="s">
        <v>507</v>
      </c>
      <c r="K499" s="21" t="s">
        <v>1523</v>
      </c>
      <c r="L499" s="160">
        <v>234200</v>
      </c>
      <c r="M499" s="140" t="s">
        <v>1926</v>
      </c>
      <c r="N499" s="22">
        <f t="shared" si="43"/>
        <v>2</v>
      </c>
      <c r="O499" s="153">
        <v>2009</v>
      </c>
      <c r="P499" s="153"/>
      <c r="Q499" s="153"/>
      <c r="R499" s="153"/>
      <c r="S499" s="153"/>
      <c r="T499" s="22"/>
      <c r="U499" s="25"/>
    </row>
    <row r="500" spans="10:21" ht="11.25" customHeight="1">
      <c r="J500" s="20" t="s">
        <v>508</v>
      </c>
      <c r="K500" s="21" t="s">
        <v>509</v>
      </c>
      <c r="L500" s="160">
        <v>185100</v>
      </c>
      <c r="M500" s="140" t="s">
        <v>1926</v>
      </c>
      <c r="N500" s="22">
        <f t="shared" si="43"/>
        <v>2</v>
      </c>
      <c r="O500" s="153">
        <v>2009</v>
      </c>
      <c r="P500" s="153"/>
      <c r="Q500" s="153"/>
      <c r="R500" s="153"/>
      <c r="S500" s="153"/>
      <c r="T500" s="22"/>
      <c r="U500" s="25"/>
    </row>
    <row r="501" spans="10:21" ht="11.25" customHeight="1">
      <c r="J501" s="20" t="s">
        <v>510</v>
      </c>
      <c r="K501" s="21" t="s">
        <v>1815</v>
      </c>
      <c r="L501" s="160">
        <v>649853</v>
      </c>
      <c r="M501" s="140" t="s">
        <v>1927</v>
      </c>
      <c r="N501" s="22">
        <f>IF(L501&lt;1000000,4)</f>
        <v>4</v>
      </c>
      <c r="O501" s="153"/>
      <c r="P501" s="153"/>
      <c r="Q501" s="153"/>
      <c r="R501" s="153"/>
      <c r="S501" s="153"/>
      <c r="T501" s="22"/>
      <c r="U501" s="25"/>
    </row>
    <row r="502" spans="10:21" ht="11.25" customHeight="1">
      <c r="J502" s="20" t="s">
        <v>511</v>
      </c>
      <c r="K502" s="21" t="s">
        <v>1816</v>
      </c>
      <c r="L502" s="160">
        <v>74812</v>
      </c>
      <c r="M502" s="140" t="s">
        <v>1927</v>
      </c>
      <c r="N502" s="22">
        <f t="shared" si="42"/>
        <v>1</v>
      </c>
      <c r="O502" s="153"/>
      <c r="P502" s="153"/>
      <c r="Q502" s="153"/>
      <c r="R502" s="153"/>
      <c r="S502" s="153"/>
      <c r="T502" s="22"/>
      <c r="U502" s="25"/>
    </row>
    <row r="503" spans="10:21" ht="11.25" customHeight="1">
      <c r="J503" s="20" t="s">
        <v>512</v>
      </c>
      <c r="K503" s="21" t="s">
        <v>513</v>
      </c>
      <c r="L503" s="160">
        <v>58332</v>
      </c>
      <c r="M503" s="140" t="s">
        <v>1927</v>
      </c>
      <c r="N503" s="22">
        <f t="shared" si="42"/>
        <v>1</v>
      </c>
      <c r="O503" s="153"/>
      <c r="P503" s="153"/>
      <c r="Q503" s="153"/>
      <c r="R503" s="153"/>
      <c r="S503" s="153"/>
      <c r="T503" s="22"/>
      <c r="U503" s="25"/>
    </row>
    <row r="504" spans="10:21" ht="11.25" customHeight="1">
      <c r="J504" s="20" t="s">
        <v>514</v>
      </c>
      <c r="K504" s="21" t="s">
        <v>515</v>
      </c>
      <c r="L504" s="160">
        <v>90879</v>
      </c>
      <c r="M504" s="140" t="s">
        <v>1927</v>
      </c>
      <c r="N504" s="22">
        <f t="shared" si="42"/>
        <v>1</v>
      </c>
      <c r="O504" s="153"/>
      <c r="P504" s="153"/>
      <c r="Q504" s="153"/>
      <c r="R504" s="153"/>
      <c r="S504" s="153"/>
      <c r="T504" s="22"/>
      <c r="U504" s="25"/>
    </row>
    <row r="505" spans="10:21" ht="11.25" customHeight="1">
      <c r="J505" s="20" t="s">
        <v>516</v>
      </c>
      <c r="K505" s="21" t="s">
        <v>1524</v>
      </c>
      <c r="L505" s="160">
        <v>533279</v>
      </c>
      <c r="M505" s="140" t="s">
        <v>1927</v>
      </c>
      <c r="N505" s="22">
        <f>IF(L505&lt;1000000,4)</f>
        <v>4</v>
      </c>
      <c r="O505" s="153"/>
      <c r="P505" s="153"/>
      <c r="Q505" s="153"/>
      <c r="R505" s="153"/>
      <c r="S505" s="153"/>
      <c r="T505" s="22"/>
      <c r="U505" s="25"/>
    </row>
    <row r="506" spans="10:21" ht="11.25" customHeight="1">
      <c r="J506" s="20" t="s">
        <v>517</v>
      </c>
      <c r="K506" s="21" t="s">
        <v>1525</v>
      </c>
      <c r="L506" s="160">
        <v>310773</v>
      </c>
      <c r="M506" s="140" t="s">
        <v>1927</v>
      </c>
      <c r="N506" s="22">
        <f aca="true" t="shared" si="44" ref="N506">IF(L506&lt;500000,3)</f>
        <v>3</v>
      </c>
      <c r="O506" s="153"/>
      <c r="P506" s="153"/>
      <c r="Q506" s="153"/>
      <c r="R506" s="153"/>
      <c r="S506" s="153"/>
      <c r="T506" s="22"/>
      <c r="U506" s="25"/>
    </row>
    <row r="507" spans="10:20" ht="11.25" customHeight="1">
      <c r="J507" s="20" t="s">
        <v>518</v>
      </c>
      <c r="K507" s="21" t="s">
        <v>1817</v>
      </c>
      <c r="L507" s="160">
        <v>98469</v>
      </c>
      <c r="M507" s="140" t="s">
        <v>1927</v>
      </c>
      <c r="N507" s="22">
        <f t="shared" si="42"/>
        <v>1</v>
      </c>
      <c r="O507" s="153"/>
      <c r="P507" s="153"/>
      <c r="Q507" s="153"/>
      <c r="R507" s="153"/>
      <c r="S507" s="153"/>
      <c r="T507" s="22"/>
    </row>
    <row r="508" spans="10:21" ht="11.25" customHeight="1">
      <c r="J508" s="20" t="s">
        <v>519</v>
      </c>
      <c r="K508" s="21" t="s">
        <v>520</v>
      </c>
      <c r="L508" s="160">
        <v>58515</v>
      </c>
      <c r="M508" s="140" t="s">
        <v>1927</v>
      </c>
      <c r="N508" s="22">
        <f t="shared" si="42"/>
        <v>1</v>
      </c>
      <c r="O508" s="153"/>
      <c r="P508" s="153"/>
      <c r="Q508" s="153"/>
      <c r="R508" s="153"/>
      <c r="S508" s="153"/>
      <c r="T508" s="22"/>
      <c r="U508" s="25"/>
    </row>
    <row r="509" spans="10:21" ht="11.25" customHeight="1">
      <c r="J509" s="20" t="s">
        <v>521</v>
      </c>
      <c r="K509" s="21" t="s">
        <v>1818</v>
      </c>
      <c r="L509" s="160">
        <v>160142</v>
      </c>
      <c r="M509" s="140" t="s">
        <v>1927</v>
      </c>
      <c r="N509" s="22">
        <f aca="true" t="shared" si="45" ref="N509:N510">IF(L509&lt;250000,2)</f>
        <v>2</v>
      </c>
      <c r="O509" s="153"/>
      <c r="P509" s="153"/>
      <c r="Q509" s="153"/>
      <c r="R509" s="153"/>
      <c r="S509" s="153"/>
      <c r="T509" s="22"/>
      <c r="U509" s="25"/>
    </row>
    <row r="510" spans="10:21" ht="11.25" customHeight="1">
      <c r="J510" s="20" t="s">
        <v>522</v>
      </c>
      <c r="K510" s="21" t="s">
        <v>1819</v>
      </c>
      <c r="L510" s="160">
        <v>107689</v>
      </c>
      <c r="M510" s="140" t="s">
        <v>1927</v>
      </c>
      <c r="N510" s="22">
        <f t="shared" si="45"/>
        <v>2</v>
      </c>
      <c r="O510" s="153"/>
      <c r="P510" s="153"/>
      <c r="Q510" s="153"/>
      <c r="R510" s="153"/>
      <c r="S510" s="153"/>
      <c r="T510" s="22"/>
      <c r="U510" s="25"/>
    </row>
    <row r="511" spans="10:21" ht="11.25" customHeight="1">
      <c r="J511" s="20" t="s">
        <v>523</v>
      </c>
      <c r="K511" s="21" t="s">
        <v>1421</v>
      </c>
      <c r="L511" s="160">
        <v>89836</v>
      </c>
      <c r="M511" s="140" t="s">
        <v>1926</v>
      </c>
      <c r="N511" s="22">
        <f t="shared" si="42"/>
        <v>1</v>
      </c>
      <c r="O511" s="153">
        <v>2009</v>
      </c>
      <c r="P511" s="153"/>
      <c r="Q511" s="153"/>
      <c r="R511" s="153"/>
      <c r="S511" s="153"/>
      <c r="T511" s="22"/>
      <c r="U511" s="25"/>
    </row>
    <row r="512" spans="10:21" ht="11.25" customHeight="1">
      <c r="J512" s="20" t="s">
        <v>524</v>
      </c>
      <c r="K512" s="21" t="s">
        <v>1637</v>
      </c>
      <c r="L512" s="160">
        <v>1727495</v>
      </c>
      <c r="M512" s="140" t="s">
        <v>1926</v>
      </c>
      <c r="N512" s="22">
        <f>IF(L512&lt;3000000,5)</f>
        <v>5</v>
      </c>
      <c r="O512" s="153"/>
      <c r="P512" s="153"/>
      <c r="Q512" s="153"/>
      <c r="R512" s="153"/>
      <c r="S512" s="153"/>
      <c r="T512" s="22"/>
      <c r="U512" s="25"/>
    </row>
    <row r="513" spans="10:21" ht="11.25" customHeight="1">
      <c r="J513" s="20" t="s">
        <v>525</v>
      </c>
      <c r="K513" s="21" t="s">
        <v>1526</v>
      </c>
      <c r="L513" s="160">
        <v>164973</v>
      </c>
      <c r="M513" s="140" t="s">
        <v>1926</v>
      </c>
      <c r="N513" s="22">
        <f aca="true" t="shared" si="46" ref="N513:N519">IF(L513&lt;250000,2)</f>
        <v>2</v>
      </c>
      <c r="O513" s="154"/>
      <c r="P513" s="154"/>
      <c r="Q513" s="154"/>
      <c r="R513" s="154"/>
      <c r="S513" s="154"/>
      <c r="T513" s="22"/>
      <c r="U513" s="25"/>
    </row>
    <row r="514" spans="10:21" ht="11.25" customHeight="1">
      <c r="J514" s="20" t="s">
        <v>526</v>
      </c>
      <c r="K514" s="21" t="s">
        <v>527</v>
      </c>
      <c r="L514" s="160">
        <v>117832</v>
      </c>
      <c r="M514" s="140" t="s">
        <v>1926</v>
      </c>
      <c r="N514" s="22">
        <f t="shared" si="46"/>
        <v>2</v>
      </c>
      <c r="O514" s="154">
        <v>2010</v>
      </c>
      <c r="P514" s="154"/>
      <c r="Q514" s="154"/>
      <c r="R514" s="154"/>
      <c r="S514" s="154"/>
      <c r="T514" s="22"/>
      <c r="U514" s="25"/>
    </row>
    <row r="515" spans="10:20" ht="11.25" customHeight="1">
      <c r="J515" s="20" t="s">
        <v>528</v>
      </c>
      <c r="K515" s="21" t="s">
        <v>529</v>
      </c>
      <c r="L515" s="160">
        <v>149992</v>
      </c>
      <c r="M515" s="140" t="s">
        <v>1926</v>
      </c>
      <c r="N515" s="22">
        <f t="shared" si="46"/>
        <v>2</v>
      </c>
      <c r="O515" s="154"/>
      <c r="P515" s="154"/>
      <c r="Q515" s="154"/>
      <c r="R515" s="154"/>
      <c r="S515" s="154"/>
      <c r="T515" s="22"/>
    </row>
    <row r="516" spans="10:20" ht="11.25" customHeight="1">
      <c r="J516" s="20" t="s">
        <v>530</v>
      </c>
      <c r="K516" s="21" t="s">
        <v>1527</v>
      </c>
      <c r="L516" s="160">
        <v>207270</v>
      </c>
      <c r="M516" s="140" t="s">
        <v>1926</v>
      </c>
      <c r="N516" s="22">
        <f t="shared" si="46"/>
        <v>2</v>
      </c>
      <c r="O516" s="153">
        <v>2010</v>
      </c>
      <c r="P516" s="153"/>
      <c r="Q516" s="153"/>
      <c r="R516" s="153"/>
      <c r="S516" s="153"/>
      <c r="T516" s="22"/>
    </row>
    <row r="517" spans="10:20" ht="11.25" customHeight="1">
      <c r="J517" s="20" t="s">
        <v>531</v>
      </c>
      <c r="K517" s="21" t="s">
        <v>1528</v>
      </c>
      <c r="L517" s="160">
        <v>162183</v>
      </c>
      <c r="M517" s="140" t="s">
        <v>1926</v>
      </c>
      <c r="N517" s="22">
        <f t="shared" si="46"/>
        <v>2</v>
      </c>
      <c r="O517" s="153"/>
      <c r="P517" s="153"/>
      <c r="Q517" s="153"/>
      <c r="R517" s="153"/>
      <c r="S517" s="153"/>
      <c r="T517" s="22"/>
    </row>
    <row r="518" spans="10:20" ht="11.25" customHeight="1">
      <c r="J518" s="20" t="s">
        <v>532</v>
      </c>
      <c r="K518" s="21" t="s">
        <v>533</v>
      </c>
      <c r="L518" s="160">
        <v>128193</v>
      </c>
      <c r="M518" s="140" t="s">
        <v>1926</v>
      </c>
      <c r="N518" s="22">
        <f t="shared" si="46"/>
        <v>2</v>
      </c>
      <c r="O518" s="153"/>
      <c r="P518" s="153"/>
      <c r="Q518" s="153"/>
      <c r="R518" s="153"/>
      <c r="S518" s="153"/>
      <c r="T518" s="22"/>
    </row>
    <row r="519" spans="10:20" ht="11.25" customHeight="1">
      <c r="J519" s="20" t="s">
        <v>534</v>
      </c>
      <c r="K519" s="21" t="s">
        <v>1529</v>
      </c>
      <c r="L519" s="160">
        <v>111264</v>
      </c>
      <c r="M519" s="140" t="s">
        <v>1926</v>
      </c>
      <c r="N519" s="22">
        <f t="shared" si="46"/>
        <v>2</v>
      </c>
      <c r="O519" s="153"/>
      <c r="P519" s="153"/>
      <c r="Q519" s="153"/>
      <c r="R519" s="153"/>
      <c r="S519" s="153"/>
      <c r="T519" s="22"/>
    </row>
    <row r="520" spans="10:20" ht="11.25" customHeight="1">
      <c r="J520" s="20" t="s">
        <v>535</v>
      </c>
      <c r="K520" s="21" t="s">
        <v>1530</v>
      </c>
      <c r="L520" s="160">
        <v>99617</v>
      </c>
      <c r="M520" s="140" t="s">
        <v>1926</v>
      </c>
      <c r="N520" s="22">
        <f aca="true" t="shared" si="47" ref="N520:N571">IF(L520&lt;100000,1)</f>
        <v>1</v>
      </c>
      <c r="O520" s="153"/>
      <c r="P520" s="153"/>
      <c r="Q520" s="153"/>
      <c r="R520" s="153"/>
      <c r="S520" s="153"/>
      <c r="T520" s="22"/>
    </row>
    <row r="521" spans="10:20" ht="11.25" customHeight="1">
      <c r="J521" s="20" t="s">
        <v>536</v>
      </c>
      <c r="K521" s="21" t="s">
        <v>537</v>
      </c>
      <c r="L521" s="160">
        <v>77593</v>
      </c>
      <c r="M521" s="140" t="s">
        <v>1926</v>
      </c>
      <c r="N521" s="22">
        <f t="shared" si="47"/>
        <v>1</v>
      </c>
      <c r="O521" s="153"/>
      <c r="P521" s="153"/>
      <c r="Q521" s="153"/>
      <c r="R521" s="153"/>
      <c r="S521" s="153"/>
      <c r="T521" s="22"/>
    </row>
    <row r="522" spans="10:20" ht="11.25" customHeight="1">
      <c r="J522" s="20" t="s">
        <v>538</v>
      </c>
      <c r="K522" s="21" t="s">
        <v>1531</v>
      </c>
      <c r="L522" s="160">
        <v>203250</v>
      </c>
      <c r="M522" s="140" t="s">
        <v>1927</v>
      </c>
      <c r="N522" s="22">
        <f aca="true" t="shared" si="48" ref="N522:N531">IF(L522&lt;250000,2)</f>
        <v>2</v>
      </c>
      <c r="O522" s="153">
        <v>2009</v>
      </c>
      <c r="P522" s="153"/>
      <c r="Q522" s="153"/>
      <c r="R522" s="153"/>
      <c r="S522" s="153"/>
      <c r="T522" s="22"/>
    </row>
    <row r="523" spans="3:20" ht="11.25" customHeight="1">
      <c r="C523" s="21"/>
      <c r="J523" s="20" t="s">
        <v>539</v>
      </c>
      <c r="K523" s="21" t="s">
        <v>1532</v>
      </c>
      <c r="L523" s="160">
        <v>502055</v>
      </c>
      <c r="M523" s="140" t="s">
        <v>1926</v>
      </c>
      <c r="N523" s="22">
        <f aca="true" t="shared" si="49" ref="N523:N525">IF(L523&lt;1000000,4)</f>
        <v>4</v>
      </c>
      <c r="O523" s="153"/>
      <c r="P523" s="153"/>
      <c r="Q523" s="153"/>
      <c r="R523" s="153"/>
      <c r="S523" s="153"/>
      <c r="T523" s="22"/>
    </row>
    <row r="524" spans="3:20" ht="11.25" customHeight="1">
      <c r="C524" s="21"/>
      <c r="J524" s="20" t="s">
        <v>1820</v>
      </c>
      <c r="K524" s="21" t="s">
        <v>1821</v>
      </c>
      <c r="L524" s="160">
        <v>1021754</v>
      </c>
      <c r="M524" s="140" t="s">
        <v>1926</v>
      </c>
      <c r="N524" s="22">
        <f>IF(L524&lt;3000000,5)</f>
        <v>5</v>
      </c>
      <c r="O524" s="153"/>
      <c r="P524" s="153"/>
      <c r="Q524" s="153"/>
      <c r="R524" s="153"/>
      <c r="S524" s="153"/>
      <c r="T524" s="22"/>
    </row>
    <row r="525" spans="10:20" ht="11.25" customHeight="1">
      <c r="J525" s="20" t="s">
        <v>1822</v>
      </c>
      <c r="K525" s="21" t="s">
        <v>1823</v>
      </c>
      <c r="L525" s="160">
        <v>977584</v>
      </c>
      <c r="M525" s="140" t="s">
        <v>1926</v>
      </c>
      <c r="N525" s="22">
        <f t="shared" si="49"/>
        <v>4</v>
      </c>
      <c r="O525" s="153"/>
      <c r="P525" s="153"/>
      <c r="Q525" s="153"/>
      <c r="R525" s="153"/>
      <c r="S525" s="153"/>
      <c r="T525" s="22"/>
    </row>
    <row r="526" spans="10:20" ht="11.25" customHeight="1">
      <c r="J526" s="20" t="s">
        <v>540</v>
      </c>
      <c r="K526" s="21" t="s">
        <v>1424</v>
      </c>
      <c r="L526" s="160">
        <v>316275</v>
      </c>
      <c r="M526" s="140" t="s">
        <v>1926</v>
      </c>
      <c r="N526" s="22">
        <f>IF(L526&lt;500000,3)</f>
        <v>3</v>
      </c>
      <c r="O526" s="153"/>
      <c r="P526" s="153"/>
      <c r="Q526" s="153"/>
      <c r="R526" s="153"/>
      <c r="S526" s="153"/>
      <c r="T526" s="22"/>
    </row>
    <row r="527" spans="10:20" ht="11.25" customHeight="1">
      <c r="J527" s="20" t="s">
        <v>541</v>
      </c>
      <c r="K527" s="21" t="s">
        <v>1533</v>
      </c>
      <c r="L527" s="160">
        <v>217225</v>
      </c>
      <c r="M527" s="140" t="s">
        <v>1926</v>
      </c>
      <c r="N527" s="22">
        <f t="shared" si="48"/>
        <v>2</v>
      </c>
      <c r="O527" s="153"/>
      <c r="P527" s="153"/>
      <c r="Q527" s="153"/>
      <c r="R527" s="153"/>
      <c r="S527" s="153"/>
      <c r="T527" s="22"/>
    </row>
    <row r="528" spans="10:20" ht="11.25" customHeight="1">
      <c r="J528" s="19" t="s">
        <v>542</v>
      </c>
      <c r="K528" s="19" t="s">
        <v>1534</v>
      </c>
      <c r="L528" s="160">
        <v>207580</v>
      </c>
      <c r="M528" s="140" t="s">
        <v>1926</v>
      </c>
      <c r="N528" s="22">
        <f t="shared" si="48"/>
        <v>2</v>
      </c>
      <c r="O528" s="153"/>
      <c r="P528" s="153"/>
      <c r="Q528" s="153"/>
      <c r="R528" s="153"/>
      <c r="S528" s="153"/>
      <c r="T528" s="22"/>
    </row>
    <row r="529" spans="10:20" ht="11.25" customHeight="1">
      <c r="J529" s="20" t="s">
        <v>543</v>
      </c>
      <c r="K529" s="21" t="s">
        <v>1423</v>
      </c>
      <c r="L529" s="160">
        <v>193127</v>
      </c>
      <c r="M529" s="140" t="s">
        <v>1926</v>
      </c>
      <c r="N529" s="22">
        <f t="shared" si="48"/>
        <v>2</v>
      </c>
      <c r="O529" s="153"/>
      <c r="P529" s="153"/>
      <c r="Q529" s="153"/>
      <c r="R529" s="153"/>
      <c r="S529" s="153"/>
      <c r="T529" s="22"/>
    </row>
    <row r="530" spans="10:20" ht="11.25" customHeight="1">
      <c r="J530" s="20" t="s">
        <v>544</v>
      </c>
      <c r="K530" s="21" t="s">
        <v>1535</v>
      </c>
      <c r="L530" s="160">
        <v>158048</v>
      </c>
      <c r="M530" s="140" t="s">
        <v>1926</v>
      </c>
      <c r="N530" s="22">
        <f t="shared" si="48"/>
        <v>2</v>
      </c>
      <c r="O530" s="153"/>
      <c r="P530" s="153"/>
      <c r="Q530" s="153"/>
      <c r="R530" s="153"/>
      <c r="S530" s="153"/>
      <c r="T530" s="22"/>
    </row>
    <row r="531" spans="10:20" ht="11.25" customHeight="1">
      <c r="J531" s="20" t="s">
        <v>545</v>
      </c>
      <c r="K531" s="21" t="s">
        <v>1536</v>
      </c>
      <c r="L531" s="160">
        <v>149271</v>
      </c>
      <c r="M531" s="140" t="s">
        <v>1926</v>
      </c>
      <c r="N531" s="22">
        <f t="shared" si="48"/>
        <v>2</v>
      </c>
      <c r="O531" s="153"/>
      <c r="P531" s="153"/>
      <c r="Q531" s="153"/>
      <c r="R531" s="153"/>
      <c r="S531" s="153"/>
      <c r="T531" s="22"/>
    </row>
    <row r="532" spans="10:20" ht="11.25" customHeight="1">
      <c r="J532" s="20" t="s">
        <v>546</v>
      </c>
      <c r="K532" s="21" t="s">
        <v>1537</v>
      </c>
      <c r="L532" s="160">
        <v>89016</v>
      </c>
      <c r="M532" s="140" t="s">
        <v>1926</v>
      </c>
      <c r="N532" s="22">
        <f t="shared" si="47"/>
        <v>1</v>
      </c>
      <c r="O532" s="153"/>
      <c r="P532" s="153"/>
      <c r="Q532" s="153"/>
      <c r="R532" s="153"/>
      <c r="S532" s="153"/>
      <c r="T532" s="22"/>
    </row>
    <row r="533" spans="10:20" ht="11.25" customHeight="1">
      <c r="J533" s="20" t="s">
        <v>1252</v>
      </c>
      <c r="K533" s="21" t="s">
        <v>1538</v>
      </c>
      <c r="L533" s="160">
        <v>193163</v>
      </c>
      <c r="M533" s="140" t="s">
        <v>1926</v>
      </c>
      <c r="N533" s="22">
        <f aca="true" t="shared" si="50" ref="N533:N536">IF(L533&lt;250000,2)</f>
        <v>2</v>
      </c>
      <c r="O533" s="153"/>
      <c r="P533" s="153"/>
      <c r="Q533" s="153"/>
      <c r="R533" s="153"/>
      <c r="S533" s="153"/>
      <c r="T533" s="22"/>
    </row>
    <row r="534" spans="10:20" ht="11.25" customHeight="1">
      <c r="J534" s="20" t="s">
        <v>547</v>
      </c>
      <c r="K534" s="21" t="s">
        <v>1539</v>
      </c>
      <c r="L534" s="160">
        <v>176401</v>
      </c>
      <c r="M534" s="140" t="s">
        <v>1926</v>
      </c>
      <c r="N534" s="22">
        <f t="shared" si="50"/>
        <v>2</v>
      </c>
      <c r="O534" s="153"/>
      <c r="P534" s="153"/>
      <c r="Q534" s="153"/>
      <c r="R534" s="153"/>
      <c r="S534" s="153"/>
      <c r="T534" s="22"/>
    </row>
    <row r="535" spans="10:20" ht="11.25" customHeight="1">
      <c r="J535" s="20" t="s">
        <v>548</v>
      </c>
      <c r="K535" s="21" t="s">
        <v>1540</v>
      </c>
      <c r="L535" s="160">
        <v>165182</v>
      </c>
      <c r="M535" s="140" t="s">
        <v>1926</v>
      </c>
      <c r="N535" s="22">
        <f t="shared" si="50"/>
        <v>2</v>
      </c>
      <c r="O535" s="153"/>
      <c r="P535" s="153"/>
      <c r="Q535" s="153"/>
      <c r="R535" s="153"/>
      <c r="S535" s="153"/>
      <c r="T535" s="22"/>
    </row>
    <row r="536" spans="10:20" ht="11.25" customHeight="1">
      <c r="J536" s="19" t="s">
        <v>549</v>
      </c>
      <c r="K536" s="19" t="s">
        <v>1541</v>
      </c>
      <c r="L536" s="160">
        <v>156961</v>
      </c>
      <c r="M536" s="140" t="s">
        <v>1926</v>
      </c>
      <c r="N536" s="22">
        <f t="shared" si="50"/>
        <v>2</v>
      </c>
      <c r="O536" s="153"/>
      <c r="P536" s="153"/>
      <c r="Q536" s="153"/>
      <c r="R536" s="153"/>
      <c r="S536" s="153"/>
      <c r="T536" s="22"/>
    </row>
    <row r="537" spans="10:20" ht="11.25" customHeight="1">
      <c r="J537" s="20" t="s">
        <v>550</v>
      </c>
      <c r="K537" s="21" t="s">
        <v>1542</v>
      </c>
      <c r="L537" s="160">
        <v>95321</v>
      </c>
      <c r="M537" s="140" t="s">
        <v>1926</v>
      </c>
      <c r="N537" s="22">
        <f t="shared" si="47"/>
        <v>1</v>
      </c>
      <c r="O537" s="153"/>
      <c r="P537" s="153"/>
      <c r="Q537" s="153"/>
      <c r="R537" s="153"/>
      <c r="S537" s="153"/>
      <c r="T537" s="22"/>
    </row>
    <row r="538" spans="10:20" ht="11.25" customHeight="1">
      <c r="J538" s="19" t="s">
        <v>551</v>
      </c>
      <c r="K538" s="19" t="s">
        <v>552</v>
      </c>
      <c r="L538" s="160">
        <v>94535</v>
      </c>
      <c r="M538" s="140" t="s">
        <v>1926</v>
      </c>
      <c r="N538" s="22">
        <f t="shared" si="47"/>
        <v>1</v>
      </c>
      <c r="O538" s="153"/>
      <c r="P538" s="153"/>
      <c r="Q538" s="153"/>
      <c r="R538" s="153"/>
      <c r="S538" s="153"/>
      <c r="T538" s="22"/>
    </row>
    <row r="539" spans="10:20" ht="11.25" customHeight="1">
      <c r="J539" s="19" t="s">
        <v>553</v>
      </c>
      <c r="K539" s="19" t="s">
        <v>554</v>
      </c>
      <c r="L539" s="160">
        <v>98675</v>
      </c>
      <c r="M539" s="140" t="s">
        <v>1926</v>
      </c>
      <c r="N539" s="22">
        <f t="shared" si="47"/>
        <v>1</v>
      </c>
      <c r="O539" s="153"/>
      <c r="P539" s="153"/>
      <c r="Q539" s="153"/>
      <c r="R539" s="153"/>
      <c r="S539" s="153"/>
      <c r="T539" s="22"/>
    </row>
    <row r="540" spans="10:20" ht="11.25" customHeight="1">
      <c r="J540" s="19" t="s">
        <v>555</v>
      </c>
      <c r="K540" s="19" t="s">
        <v>556</v>
      </c>
      <c r="L540" s="160">
        <v>85537</v>
      </c>
      <c r="M540" s="140" t="s">
        <v>1926</v>
      </c>
      <c r="N540" s="22">
        <f t="shared" si="47"/>
        <v>1</v>
      </c>
      <c r="O540" s="153"/>
      <c r="P540" s="153"/>
      <c r="Q540" s="153"/>
      <c r="R540" s="153"/>
      <c r="S540" s="153"/>
      <c r="T540" s="22"/>
    </row>
    <row r="541" spans="10:20" ht="11.25" customHeight="1">
      <c r="J541" s="19" t="s">
        <v>1253</v>
      </c>
      <c r="K541" s="19" t="s">
        <v>1254</v>
      </c>
      <c r="L541" s="160">
        <v>83363</v>
      </c>
      <c r="M541" s="140" t="s">
        <v>1926</v>
      </c>
      <c r="N541" s="22">
        <f t="shared" si="47"/>
        <v>1</v>
      </c>
      <c r="O541" s="153"/>
      <c r="P541" s="153"/>
      <c r="Q541" s="153"/>
      <c r="R541" s="153"/>
      <c r="S541" s="153"/>
      <c r="T541" s="22"/>
    </row>
    <row r="542" spans="10:20" ht="11.25" customHeight="1">
      <c r="J542" s="19" t="s">
        <v>557</v>
      </c>
      <c r="K542" s="19" t="s">
        <v>558</v>
      </c>
      <c r="L542" s="160">
        <v>77426</v>
      </c>
      <c r="M542" s="140" t="s">
        <v>1926</v>
      </c>
      <c r="N542" s="22">
        <f t="shared" si="47"/>
        <v>1</v>
      </c>
      <c r="O542" s="153"/>
      <c r="P542" s="153"/>
      <c r="Q542" s="153"/>
      <c r="R542" s="153"/>
      <c r="S542" s="153"/>
      <c r="T542" s="22"/>
    </row>
    <row r="543" spans="10:20" ht="11.25" customHeight="1">
      <c r="J543" s="20" t="s">
        <v>1255</v>
      </c>
      <c r="K543" s="21" t="s">
        <v>1256</v>
      </c>
      <c r="L543" s="160">
        <v>72171</v>
      </c>
      <c r="M543" s="140" t="s">
        <v>1926</v>
      </c>
      <c r="N543" s="22">
        <f t="shared" si="47"/>
        <v>1</v>
      </c>
      <c r="O543" s="153"/>
      <c r="P543" s="153"/>
      <c r="Q543" s="153"/>
      <c r="R543" s="153"/>
      <c r="S543" s="153"/>
      <c r="T543" s="22"/>
    </row>
    <row r="544" spans="10:20" ht="11.25" customHeight="1">
      <c r="J544" s="19" t="s">
        <v>1257</v>
      </c>
      <c r="K544" s="19" t="s">
        <v>1258</v>
      </c>
      <c r="L544" s="160">
        <v>72405</v>
      </c>
      <c r="M544" s="140" t="s">
        <v>1926</v>
      </c>
      <c r="N544" s="22">
        <f t="shared" si="47"/>
        <v>1</v>
      </c>
      <c r="O544" s="153"/>
      <c r="P544" s="153"/>
      <c r="Q544" s="153"/>
      <c r="R544" s="153"/>
      <c r="S544" s="153"/>
      <c r="T544" s="22"/>
    </row>
    <row r="545" spans="10:20" ht="11.25" customHeight="1">
      <c r="J545" s="20" t="s">
        <v>1259</v>
      </c>
      <c r="K545" s="21" t="s">
        <v>1260</v>
      </c>
      <c r="L545" s="160">
        <v>79266</v>
      </c>
      <c r="M545" s="140" t="s">
        <v>1926</v>
      </c>
      <c r="N545" s="22">
        <f t="shared" si="47"/>
        <v>1</v>
      </c>
      <c r="O545" s="153"/>
      <c r="P545" s="153"/>
      <c r="Q545" s="153"/>
      <c r="R545" s="153"/>
      <c r="S545" s="153"/>
      <c r="T545" s="22"/>
    </row>
    <row r="546" spans="10:20" ht="11.25" customHeight="1">
      <c r="J546" s="20" t="s">
        <v>1261</v>
      </c>
      <c r="K546" s="21" t="s">
        <v>1262</v>
      </c>
      <c r="L546" s="160">
        <v>71042</v>
      </c>
      <c r="M546" s="140" t="s">
        <v>1926</v>
      </c>
      <c r="N546" s="22">
        <f t="shared" si="47"/>
        <v>1</v>
      </c>
      <c r="O546" s="153"/>
      <c r="P546" s="153"/>
      <c r="Q546" s="153"/>
      <c r="R546" s="153"/>
      <c r="S546" s="153"/>
      <c r="T546" s="22"/>
    </row>
    <row r="547" spans="10:20" ht="11.25" customHeight="1">
      <c r="J547" s="20" t="s">
        <v>1263</v>
      </c>
      <c r="K547" s="21" t="s">
        <v>1264</v>
      </c>
      <c r="L547" s="160">
        <v>67286</v>
      </c>
      <c r="M547" s="140" t="s">
        <v>1926</v>
      </c>
      <c r="N547" s="22">
        <f t="shared" si="47"/>
        <v>1</v>
      </c>
      <c r="O547" s="153"/>
      <c r="P547" s="153"/>
      <c r="Q547" s="153"/>
      <c r="R547" s="153"/>
      <c r="S547" s="153"/>
      <c r="T547" s="22"/>
    </row>
    <row r="548" spans="10:20" ht="11.25" customHeight="1">
      <c r="J548" s="19" t="s">
        <v>559</v>
      </c>
      <c r="K548" s="19" t="s">
        <v>560</v>
      </c>
      <c r="L548" s="160">
        <v>72853</v>
      </c>
      <c r="M548" s="140" t="s">
        <v>1926</v>
      </c>
      <c r="N548" s="22">
        <f t="shared" si="47"/>
        <v>1</v>
      </c>
      <c r="O548" s="153"/>
      <c r="P548" s="153"/>
      <c r="Q548" s="153"/>
      <c r="R548" s="153"/>
      <c r="S548" s="153"/>
      <c r="T548" s="22"/>
    </row>
    <row r="549" spans="10:20" ht="11.25" customHeight="1">
      <c r="J549" s="20" t="s">
        <v>1265</v>
      </c>
      <c r="K549" s="21" t="s">
        <v>1266</v>
      </c>
      <c r="L549" s="160">
        <v>66122</v>
      </c>
      <c r="M549" s="140" t="s">
        <v>1926</v>
      </c>
      <c r="N549" s="22">
        <f t="shared" si="47"/>
        <v>1</v>
      </c>
      <c r="O549" s="153"/>
      <c r="P549" s="153"/>
      <c r="Q549" s="153"/>
      <c r="R549" s="153"/>
      <c r="S549" s="153"/>
      <c r="T549" s="22"/>
    </row>
    <row r="550" spans="10:20" ht="11.25" customHeight="1">
      <c r="J550" s="19" t="s">
        <v>561</v>
      </c>
      <c r="K550" s="19" t="s">
        <v>562</v>
      </c>
      <c r="L550" s="160">
        <v>66130</v>
      </c>
      <c r="M550" s="140" t="s">
        <v>1926</v>
      </c>
      <c r="N550" s="22">
        <f t="shared" si="47"/>
        <v>1</v>
      </c>
      <c r="O550" s="153"/>
      <c r="P550" s="153"/>
      <c r="Q550" s="153"/>
      <c r="R550" s="153"/>
      <c r="S550" s="153"/>
      <c r="T550" s="22"/>
    </row>
    <row r="551" spans="10:20" ht="11.25" customHeight="1">
      <c r="J551" s="19" t="s">
        <v>563</v>
      </c>
      <c r="K551" s="19" t="s">
        <v>564</v>
      </c>
      <c r="L551" s="160">
        <v>62476</v>
      </c>
      <c r="M551" s="140" t="s">
        <v>1926</v>
      </c>
      <c r="N551" s="22">
        <f t="shared" si="47"/>
        <v>1</v>
      </c>
      <c r="O551" s="153"/>
      <c r="P551" s="153"/>
      <c r="Q551" s="153"/>
      <c r="R551" s="153"/>
      <c r="S551" s="153"/>
      <c r="T551" s="22"/>
    </row>
    <row r="552" spans="10:20" ht="11.25" customHeight="1">
      <c r="J552" s="20" t="s">
        <v>565</v>
      </c>
      <c r="K552" s="21" t="s">
        <v>566</v>
      </c>
      <c r="L552" s="160">
        <v>71235</v>
      </c>
      <c r="M552" s="140" t="s">
        <v>1926</v>
      </c>
      <c r="N552" s="22">
        <f t="shared" si="47"/>
        <v>1</v>
      </c>
      <c r="O552" s="153"/>
      <c r="P552" s="153"/>
      <c r="Q552" s="153"/>
      <c r="R552" s="153"/>
      <c r="S552" s="153"/>
      <c r="T552" s="22"/>
    </row>
    <row r="553" spans="10:20" ht="11.25" customHeight="1">
      <c r="J553" s="20" t="s">
        <v>1267</v>
      </c>
      <c r="K553" s="21" t="s">
        <v>1268</v>
      </c>
      <c r="L553" s="160">
        <v>71254</v>
      </c>
      <c r="M553" s="140" t="s">
        <v>1926</v>
      </c>
      <c r="N553" s="22">
        <f t="shared" si="47"/>
        <v>1</v>
      </c>
      <c r="O553" s="153"/>
      <c r="P553" s="153"/>
      <c r="Q553" s="153"/>
      <c r="R553" s="153"/>
      <c r="S553" s="153"/>
      <c r="T553" s="22"/>
    </row>
    <row r="554" spans="10:20" ht="11.25" customHeight="1">
      <c r="J554" s="20" t="s">
        <v>567</v>
      </c>
      <c r="K554" s="21" t="s">
        <v>568</v>
      </c>
      <c r="L554" s="160">
        <v>47768</v>
      </c>
      <c r="M554" s="140" t="s">
        <v>1926</v>
      </c>
      <c r="N554" s="22">
        <f t="shared" si="47"/>
        <v>1</v>
      </c>
      <c r="O554" s="153"/>
      <c r="P554" s="153"/>
      <c r="Q554" s="153"/>
      <c r="R554" s="153"/>
      <c r="S554" s="153"/>
      <c r="T554" s="22"/>
    </row>
    <row r="555" spans="10:20" ht="11.25" customHeight="1">
      <c r="J555" s="20" t="s">
        <v>1269</v>
      </c>
      <c r="K555" s="21" t="s">
        <v>1270</v>
      </c>
      <c r="L555" s="160">
        <v>151818</v>
      </c>
      <c r="M555" s="140" t="s">
        <v>1926</v>
      </c>
      <c r="N555" s="22">
        <f aca="true" t="shared" si="51" ref="N555:N563">IF(L555&lt;250000,2)</f>
        <v>2</v>
      </c>
      <c r="O555" s="153"/>
      <c r="P555" s="153"/>
      <c r="Q555" s="153"/>
      <c r="R555" s="153"/>
      <c r="S555" s="153"/>
      <c r="T555" s="22"/>
    </row>
    <row r="556" spans="10:20" ht="11.25" customHeight="1">
      <c r="J556" s="20" t="s">
        <v>1271</v>
      </c>
      <c r="K556" s="21" t="s">
        <v>1272</v>
      </c>
      <c r="L556" s="160">
        <v>148281</v>
      </c>
      <c r="M556" s="140" t="s">
        <v>1926</v>
      </c>
      <c r="N556" s="22">
        <f t="shared" si="51"/>
        <v>2</v>
      </c>
      <c r="O556" s="153"/>
      <c r="P556" s="153"/>
      <c r="Q556" s="153"/>
      <c r="R556" s="153"/>
      <c r="S556" s="153"/>
      <c r="T556" s="22"/>
    </row>
    <row r="557" spans="10:20" ht="11.25" customHeight="1">
      <c r="J557" s="20" t="s">
        <v>569</v>
      </c>
      <c r="K557" s="21" t="s">
        <v>570</v>
      </c>
      <c r="L557" s="160">
        <v>141893</v>
      </c>
      <c r="M557" s="140" t="s">
        <v>1926</v>
      </c>
      <c r="N557" s="22">
        <f t="shared" si="51"/>
        <v>2</v>
      </c>
      <c r="O557" s="153"/>
      <c r="P557" s="153"/>
      <c r="Q557" s="153"/>
      <c r="R557" s="153"/>
      <c r="S557" s="153"/>
      <c r="T557" s="22"/>
    </row>
    <row r="558" spans="10:20" ht="11.25" customHeight="1">
      <c r="J558" s="20" t="s">
        <v>571</v>
      </c>
      <c r="K558" s="21" t="s">
        <v>572</v>
      </c>
      <c r="L558" s="160">
        <v>148250</v>
      </c>
      <c r="M558" s="140" t="s">
        <v>1926</v>
      </c>
      <c r="N558" s="22">
        <f t="shared" si="51"/>
        <v>2</v>
      </c>
      <c r="O558" s="153"/>
      <c r="P558" s="153"/>
      <c r="Q558" s="153"/>
      <c r="R558" s="153"/>
      <c r="S558" s="153"/>
      <c r="T558" s="22"/>
    </row>
    <row r="559" spans="10:20" ht="11.25" customHeight="1">
      <c r="J559" s="20" t="s">
        <v>573</v>
      </c>
      <c r="K559" s="21" t="s">
        <v>574</v>
      </c>
      <c r="L559" s="160">
        <v>121050</v>
      </c>
      <c r="M559" s="140" t="s">
        <v>1926</v>
      </c>
      <c r="N559" s="22">
        <f t="shared" si="51"/>
        <v>2</v>
      </c>
      <c r="O559" s="153"/>
      <c r="P559" s="153"/>
      <c r="Q559" s="153"/>
      <c r="R559" s="153"/>
      <c r="S559" s="153"/>
      <c r="T559" s="22"/>
    </row>
    <row r="560" spans="10:20" ht="11.25" customHeight="1">
      <c r="J560" s="20" t="s">
        <v>575</v>
      </c>
      <c r="K560" s="21" t="s">
        <v>576</v>
      </c>
      <c r="L560" s="160">
        <v>118862</v>
      </c>
      <c r="M560" s="140" t="s">
        <v>1926</v>
      </c>
      <c r="N560" s="22">
        <f t="shared" si="51"/>
        <v>2</v>
      </c>
      <c r="O560" s="153"/>
      <c r="P560" s="153"/>
      <c r="Q560" s="153"/>
      <c r="R560" s="153"/>
      <c r="S560" s="153"/>
      <c r="T560" s="22"/>
    </row>
    <row r="561" spans="10:20" ht="11.25" customHeight="1">
      <c r="J561" s="20" t="s">
        <v>577</v>
      </c>
      <c r="K561" s="21" t="s">
        <v>578</v>
      </c>
      <c r="L561" s="160">
        <v>118748</v>
      </c>
      <c r="M561" s="140" t="s">
        <v>1926</v>
      </c>
      <c r="N561" s="22">
        <f t="shared" si="51"/>
        <v>2</v>
      </c>
      <c r="O561" s="153"/>
      <c r="P561" s="153"/>
      <c r="Q561" s="153"/>
      <c r="R561" s="153"/>
      <c r="S561" s="153"/>
      <c r="T561" s="22"/>
    </row>
    <row r="562" spans="10:20" ht="11.25" customHeight="1">
      <c r="J562" s="19" t="s">
        <v>579</v>
      </c>
      <c r="K562" s="19" t="s">
        <v>580</v>
      </c>
      <c r="L562" s="160">
        <v>121527</v>
      </c>
      <c r="M562" s="140" t="s">
        <v>1926</v>
      </c>
      <c r="N562" s="22">
        <f t="shared" si="51"/>
        <v>2</v>
      </c>
      <c r="O562" s="153"/>
      <c r="P562" s="153"/>
      <c r="Q562" s="153"/>
      <c r="R562" s="153"/>
      <c r="S562" s="153"/>
      <c r="T562" s="22"/>
    </row>
    <row r="563" spans="10:20" ht="11.25" customHeight="1">
      <c r="J563" s="19" t="s">
        <v>581</v>
      </c>
      <c r="K563" s="19" t="s">
        <v>582</v>
      </c>
      <c r="L563" s="160">
        <v>108763</v>
      </c>
      <c r="M563" s="140" t="s">
        <v>1926</v>
      </c>
      <c r="N563" s="22">
        <f t="shared" si="51"/>
        <v>2</v>
      </c>
      <c r="O563" s="153"/>
      <c r="P563" s="153"/>
      <c r="Q563" s="153"/>
      <c r="R563" s="153"/>
      <c r="S563" s="153"/>
      <c r="T563" s="22"/>
    </row>
    <row r="564" spans="10:20" ht="11.25" customHeight="1">
      <c r="J564" s="19" t="s">
        <v>583</v>
      </c>
      <c r="K564" s="19" t="s">
        <v>584</v>
      </c>
      <c r="L564" s="160">
        <v>98672</v>
      </c>
      <c r="M564" s="140" t="s">
        <v>1926</v>
      </c>
      <c r="N564" s="22">
        <f t="shared" si="47"/>
        <v>1</v>
      </c>
      <c r="O564" s="153"/>
      <c r="P564" s="153"/>
      <c r="Q564" s="153"/>
      <c r="R564" s="153"/>
      <c r="S564" s="153"/>
      <c r="T564" s="22"/>
    </row>
    <row r="565" spans="10:20" ht="11.25" customHeight="1">
      <c r="J565" s="20" t="s">
        <v>585</v>
      </c>
      <c r="K565" s="21" t="s">
        <v>586</v>
      </c>
      <c r="L565" s="160">
        <v>94269</v>
      </c>
      <c r="M565" s="140" t="s">
        <v>1926</v>
      </c>
      <c r="N565" s="22">
        <f t="shared" si="47"/>
        <v>1</v>
      </c>
      <c r="O565" s="153"/>
      <c r="P565" s="153"/>
      <c r="Q565" s="153"/>
      <c r="R565" s="153"/>
      <c r="S565" s="153"/>
      <c r="T565" s="22"/>
    </row>
    <row r="566" spans="10:20" ht="11.25" customHeight="1">
      <c r="J566" s="19" t="s">
        <v>587</v>
      </c>
      <c r="K566" s="19" t="s">
        <v>588</v>
      </c>
      <c r="L566" s="160">
        <v>100027</v>
      </c>
      <c r="M566" s="140" t="s">
        <v>1926</v>
      </c>
      <c r="N566" s="22">
        <f>IF(L566&lt;250000,2)</f>
        <v>2</v>
      </c>
      <c r="O566" s="153"/>
      <c r="P566" s="153"/>
      <c r="Q566" s="153"/>
      <c r="R566" s="153"/>
      <c r="S566" s="153"/>
      <c r="T566" s="22"/>
    </row>
    <row r="567" spans="10:20" ht="11.25" customHeight="1">
      <c r="J567" s="20" t="s">
        <v>1273</v>
      </c>
      <c r="K567" s="21" t="s">
        <v>1274</v>
      </c>
      <c r="L567" s="160">
        <v>88801</v>
      </c>
      <c r="M567" s="140" t="s">
        <v>1926</v>
      </c>
      <c r="N567" s="22">
        <f t="shared" si="47"/>
        <v>1</v>
      </c>
      <c r="O567" s="153"/>
      <c r="P567" s="153"/>
      <c r="Q567" s="153"/>
      <c r="R567" s="153"/>
      <c r="S567" s="153"/>
      <c r="T567" s="22"/>
    </row>
    <row r="568" spans="10:20" ht="11.25" customHeight="1">
      <c r="J568" s="20" t="s">
        <v>1275</v>
      </c>
      <c r="K568" s="21" t="s">
        <v>1276</v>
      </c>
      <c r="L568" s="160">
        <v>80939</v>
      </c>
      <c r="M568" s="140" t="s">
        <v>1926</v>
      </c>
      <c r="N568" s="22">
        <f t="shared" si="47"/>
        <v>1</v>
      </c>
      <c r="O568" s="153"/>
      <c r="P568" s="153"/>
      <c r="Q568" s="153"/>
      <c r="R568" s="153"/>
      <c r="S568" s="153"/>
      <c r="T568" s="22"/>
    </row>
    <row r="569" spans="10:20" ht="11.25" customHeight="1">
      <c r="J569" s="20" t="s">
        <v>1277</v>
      </c>
      <c r="K569" s="21" t="s">
        <v>1278</v>
      </c>
      <c r="L569" s="160">
        <v>76244</v>
      </c>
      <c r="M569" s="140" t="s">
        <v>1926</v>
      </c>
      <c r="N569" s="22">
        <f t="shared" si="47"/>
        <v>1</v>
      </c>
      <c r="O569" s="153"/>
      <c r="P569" s="153"/>
      <c r="Q569" s="153"/>
      <c r="R569" s="153"/>
      <c r="S569" s="153"/>
      <c r="T569" s="22"/>
    </row>
    <row r="570" spans="10:21" ht="11.25" customHeight="1">
      <c r="J570" s="20" t="s">
        <v>589</v>
      </c>
      <c r="K570" s="21" t="s">
        <v>590</v>
      </c>
      <c r="L570" s="160">
        <v>72757</v>
      </c>
      <c r="M570" s="140" t="s">
        <v>1926</v>
      </c>
      <c r="N570" s="22">
        <f t="shared" si="47"/>
        <v>1</v>
      </c>
      <c r="O570" s="153"/>
      <c r="P570" s="153"/>
      <c r="Q570" s="153"/>
      <c r="R570" s="153"/>
      <c r="S570" s="153"/>
      <c r="T570" s="22"/>
      <c r="U570" s="25"/>
    </row>
    <row r="571" spans="10:21" ht="11.25" customHeight="1">
      <c r="J571" s="20" t="s">
        <v>1279</v>
      </c>
      <c r="K571" s="21" t="s">
        <v>1280</v>
      </c>
      <c r="L571" s="160">
        <v>75312</v>
      </c>
      <c r="M571" s="140" t="s">
        <v>1926</v>
      </c>
      <c r="N571" s="22">
        <f t="shared" si="47"/>
        <v>1</v>
      </c>
      <c r="O571" s="153"/>
      <c r="P571" s="153"/>
      <c r="Q571" s="153"/>
      <c r="R571" s="153"/>
      <c r="S571" s="153"/>
      <c r="T571" s="22"/>
      <c r="U571" s="25"/>
    </row>
    <row r="572" spans="10:21" ht="11.25" customHeight="1">
      <c r="J572" s="20" t="s">
        <v>591</v>
      </c>
      <c r="K572" s="21" t="s">
        <v>1425</v>
      </c>
      <c r="L572" s="160">
        <v>1687271</v>
      </c>
      <c r="M572" s="140" t="s">
        <v>1926</v>
      </c>
      <c r="N572" s="22">
        <f>IF(L572&lt;3000000,5)</f>
        <v>5</v>
      </c>
      <c r="O572" s="153">
        <v>2009</v>
      </c>
      <c r="P572" s="153"/>
      <c r="Q572" s="153"/>
      <c r="R572" s="153"/>
      <c r="S572" s="153"/>
      <c r="T572" s="22"/>
      <c r="U572" s="25"/>
    </row>
    <row r="573" spans="10:21" ht="11.25" customHeight="1">
      <c r="J573" s="20" t="s">
        <v>592</v>
      </c>
      <c r="K573" s="21" t="s">
        <v>1427</v>
      </c>
      <c r="L573" s="160">
        <v>253994</v>
      </c>
      <c r="M573" s="140" t="s">
        <v>1926</v>
      </c>
      <c r="N573" s="22">
        <f>IF(L573&lt;500000,3)</f>
        <v>3</v>
      </c>
      <c r="O573" s="153">
        <v>2009</v>
      </c>
      <c r="P573" s="153"/>
      <c r="Q573" s="153"/>
      <c r="R573" s="153"/>
      <c r="S573" s="153"/>
      <c r="T573" s="22"/>
      <c r="U573" s="25"/>
    </row>
    <row r="574" spans="10:21" ht="11.25" customHeight="1">
      <c r="J574" s="20" t="s">
        <v>593</v>
      </c>
      <c r="K574" s="21" t="s">
        <v>1543</v>
      </c>
      <c r="L574" s="160">
        <v>189122</v>
      </c>
      <c r="M574" s="140" t="s">
        <v>1926</v>
      </c>
      <c r="N574" s="22">
        <f aca="true" t="shared" si="52" ref="N574:N594">IF(L574&lt;250000,2)</f>
        <v>2</v>
      </c>
      <c r="O574" s="153">
        <v>2009</v>
      </c>
      <c r="P574" s="153"/>
      <c r="Q574" s="153"/>
      <c r="R574" s="153"/>
      <c r="S574" s="153"/>
      <c r="T574" s="22"/>
      <c r="U574" s="25"/>
    </row>
    <row r="575" spans="10:21" ht="11.25" customHeight="1">
      <c r="J575" s="20" t="s">
        <v>594</v>
      </c>
      <c r="K575" s="21" t="s">
        <v>1426</v>
      </c>
      <c r="L575" s="160">
        <v>147732</v>
      </c>
      <c r="M575" s="140" t="s">
        <v>1926</v>
      </c>
      <c r="N575" s="22">
        <f t="shared" si="52"/>
        <v>2</v>
      </c>
      <c r="O575" s="153">
        <v>2009</v>
      </c>
      <c r="P575" s="153"/>
      <c r="Q575" s="153"/>
      <c r="R575" s="153"/>
      <c r="S575" s="153"/>
      <c r="T575" s="22"/>
      <c r="U575" s="25"/>
    </row>
    <row r="576" spans="10:21" ht="11.25" customHeight="1">
      <c r="J576" s="20" t="s">
        <v>595</v>
      </c>
      <c r="K576" s="21" t="s">
        <v>1428</v>
      </c>
      <c r="L576" s="160">
        <v>118035</v>
      </c>
      <c r="M576" s="140" t="s">
        <v>1926</v>
      </c>
      <c r="N576" s="22">
        <f t="shared" si="52"/>
        <v>2</v>
      </c>
      <c r="O576" s="153">
        <v>2009</v>
      </c>
      <c r="P576" s="153"/>
      <c r="Q576" s="153"/>
      <c r="R576" s="153"/>
      <c r="S576" s="153"/>
      <c r="T576" s="22"/>
      <c r="U576" s="25"/>
    </row>
    <row r="577" spans="10:21" ht="11.25" customHeight="1">
      <c r="J577" s="20" t="s">
        <v>596</v>
      </c>
      <c r="K577" s="21" t="s">
        <v>1544</v>
      </c>
      <c r="L577" s="160">
        <v>1715517</v>
      </c>
      <c r="M577" s="140" t="s">
        <v>1927</v>
      </c>
      <c r="N577" s="22">
        <f>IF(L577&lt;3000000,5)</f>
        <v>5</v>
      </c>
      <c r="O577" s="153"/>
      <c r="P577" s="153"/>
      <c r="Q577" s="153"/>
      <c r="R577" s="153"/>
      <c r="S577" s="153"/>
      <c r="T577" s="22"/>
      <c r="U577" s="25"/>
    </row>
    <row r="578" spans="10:21" ht="11.25" customHeight="1">
      <c r="J578" s="20" t="s">
        <v>597</v>
      </c>
      <c r="K578" s="21" t="s">
        <v>1824</v>
      </c>
      <c r="L578" s="160">
        <v>718960</v>
      </c>
      <c r="M578" s="140" t="s">
        <v>1927</v>
      </c>
      <c r="N578" s="22">
        <f aca="true" t="shared" si="53" ref="N578:N581">IF(L578&lt;1000000,4)</f>
        <v>4</v>
      </c>
      <c r="O578" s="153"/>
      <c r="P578" s="153"/>
      <c r="Q578" s="153"/>
      <c r="R578" s="153"/>
      <c r="S578" s="153"/>
      <c r="T578" s="22"/>
      <c r="U578" s="25"/>
    </row>
    <row r="579" spans="10:21" ht="11.25" customHeight="1">
      <c r="J579" s="20" t="s">
        <v>598</v>
      </c>
      <c r="K579" s="21" t="s">
        <v>599</v>
      </c>
      <c r="L579" s="160">
        <v>758334</v>
      </c>
      <c r="M579" s="140" t="s">
        <v>1927</v>
      </c>
      <c r="N579" s="22">
        <f t="shared" si="53"/>
        <v>4</v>
      </c>
      <c r="O579" s="153"/>
      <c r="P579" s="153"/>
      <c r="Q579" s="153"/>
      <c r="R579" s="153"/>
      <c r="S579" s="153"/>
      <c r="T579" s="22"/>
      <c r="U579" s="25"/>
    </row>
    <row r="580" spans="10:21" ht="11.25" customHeight="1">
      <c r="J580" s="20" t="s">
        <v>600</v>
      </c>
      <c r="K580" s="21" t="s">
        <v>1825</v>
      </c>
      <c r="L580" s="160">
        <v>631188</v>
      </c>
      <c r="M580" s="140" t="s">
        <v>1927</v>
      </c>
      <c r="N580" s="22">
        <f t="shared" si="53"/>
        <v>4</v>
      </c>
      <c r="O580" s="153"/>
      <c r="P580" s="153"/>
      <c r="Q580" s="153"/>
      <c r="R580" s="153"/>
      <c r="S580" s="153"/>
      <c r="T580" s="22"/>
      <c r="U580" s="25"/>
    </row>
    <row r="581" spans="10:21" ht="11.25" customHeight="1">
      <c r="J581" s="20" t="s">
        <v>601</v>
      </c>
      <c r="K581" s="21" t="s">
        <v>1826</v>
      </c>
      <c r="L581" s="160">
        <v>550742</v>
      </c>
      <c r="M581" s="140" t="s">
        <v>1927</v>
      </c>
      <c r="N581" s="22">
        <f t="shared" si="53"/>
        <v>4</v>
      </c>
      <c r="O581" s="153"/>
      <c r="P581" s="153"/>
      <c r="Q581" s="153"/>
      <c r="R581" s="153"/>
      <c r="S581" s="153"/>
      <c r="T581" s="22"/>
      <c r="U581" s="25"/>
    </row>
    <row r="582" spans="10:21" ht="11.25" customHeight="1">
      <c r="J582" s="20" t="s">
        <v>602</v>
      </c>
      <c r="K582" s="21" t="s">
        <v>1827</v>
      </c>
      <c r="L582" s="160">
        <v>460427</v>
      </c>
      <c r="M582" s="140" t="s">
        <v>1927</v>
      </c>
      <c r="N582" s="22">
        <f aca="true" t="shared" si="54" ref="N582:N587">IF(L582&lt;500000,3)</f>
        <v>3</v>
      </c>
      <c r="O582" s="153"/>
      <c r="P582" s="153"/>
      <c r="Q582" s="153"/>
      <c r="R582" s="153"/>
      <c r="S582" s="153"/>
      <c r="T582" s="22"/>
      <c r="U582" s="25"/>
    </row>
    <row r="583" spans="10:21" ht="11.25" customHeight="1">
      <c r="J583" s="20" t="s">
        <v>603</v>
      </c>
      <c r="K583" s="21" t="s">
        <v>1545</v>
      </c>
      <c r="L583" s="160">
        <v>408913</v>
      </c>
      <c r="M583" s="140" t="s">
        <v>1927</v>
      </c>
      <c r="N583" s="22">
        <f t="shared" si="54"/>
        <v>3</v>
      </c>
      <c r="O583" s="153"/>
      <c r="P583" s="153"/>
      <c r="Q583" s="153"/>
      <c r="R583" s="153"/>
      <c r="S583" s="153"/>
      <c r="T583" s="22"/>
      <c r="U583" s="25"/>
    </row>
    <row r="584" spans="10:21" ht="11.25" customHeight="1">
      <c r="J584" s="20" t="s">
        <v>604</v>
      </c>
      <c r="K584" s="21" t="s">
        <v>1546</v>
      </c>
      <c r="L584" s="160">
        <v>361254</v>
      </c>
      <c r="M584" s="140" t="s">
        <v>1927</v>
      </c>
      <c r="N584" s="22">
        <f t="shared" si="54"/>
        <v>3</v>
      </c>
      <c r="O584" s="153"/>
      <c r="P584" s="153"/>
      <c r="Q584" s="153"/>
      <c r="R584" s="153"/>
      <c r="S584" s="153"/>
      <c r="T584" s="22"/>
      <c r="U584" s="25"/>
    </row>
    <row r="585" spans="10:21" ht="11.25" customHeight="1">
      <c r="J585" s="20" t="s">
        <v>605</v>
      </c>
      <c r="K585" s="21" t="s">
        <v>1547</v>
      </c>
      <c r="L585" s="160">
        <v>347678</v>
      </c>
      <c r="M585" s="140" t="s">
        <v>1927</v>
      </c>
      <c r="N585" s="22">
        <f t="shared" si="54"/>
        <v>3</v>
      </c>
      <c r="O585" s="153"/>
      <c r="P585" s="153"/>
      <c r="Q585" s="153"/>
      <c r="R585" s="153"/>
      <c r="S585" s="153"/>
      <c r="T585" s="22"/>
      <c r="U585" s="25"/>
    </row>
    <row r="586" spans="10:21" ht="11.25" customHeight="1">
      <c r="J586" s="20" t="s">
        <v>606</v>
      </c>
      <c r="K586" s="21" t="s">
        <v>1548</v>
      </c>
      <c r="L586" s="160">
        <v>307233</v>
      </c>
      <c r="M586" s="140" t="s">
        <v>1927</v>
      </c>
      <c r="N586" s="22">
        <f t="shared" si="54"/>
        <v>3</v>
      </c>
      <c r="O586" s="153"/>
      <c r="P586" s="153"/>
      <c r="Q586" s="153"/>
      <c r="R586" s="153"/>
      <c r="S586" s="153"/>
      <c r="T586" s="22"/>
      <c r="U586" s="25"/>
    </row>
    <row r="587" spans="10:21" ht="11.25" customHeight="1">
      <c r="J587" s="20" t="s">
        <v>607</v>
      </c>
      <c r="K587" s="21" t="s">
        <v>1828</v>
      </c>
      <c r="L587" s="160">
        <v>294921</v>
      </c>
      <c r="M587" s="140" t="s">
        <v>1927</v>
      </c>
      <c r="N587" s="22">
        <f t="shared" si="54"/>
        <v>3</v>
      </c>
      <c r="O587" s="153"/>
      <c r="P587" s="153"/>
      <c r="Q587" s="153"/>
      <c r="R587" s="153"/>
      <c r="S587" s="153"/>
      <c r="T587" s="22"/>
      <c r="U587" s="25"/>
    </row>
    <row r="588" spans="10:21" ht="11.25" customHeight="1">
      <c r="J588" s="20" t="s">
        <v>608</v>
      </c>
      <c r="K588" s="21" t="s">
        <v>1549</v>
      </c>
      <c r="L588" s="160">
        <v>200938</v>
      </c>
      <c r="M588" s="140" t="s">
        <v>1927</v>
      </c>
      <c r="N588" s="22">
        <f t="shared" si="52"/>
        <v>2</v>
      </c>
      <c r="O588" s="153"/>
      <c r="P588" s="153"/>
      <c r="Q588" s="153"/>
      <c r="R588" s="153"/>
      <c r="S588" s="153"/>
      <c r="T588" s="22"/>
      <c r="U588" s="25"/>
    </row>
    <row r="589" spans="10:21" ht="11.25" customHeight="1">
      <c r="J589" s="20" t="s">
        <v>609</v>
      </c>
      <c r="K589" s="21" t="s">
        <v>1829</v>
      </c>
      <c r="L589" s="160">
        <v>204299</v>
      </c>
      <c r="M589" s="140" t="s">
        <v>1927</v>
      </c>
      <c r="N589" s="22">
        <f t="shared" si="52"/>
        <v>2</v>
      </c>
      <c r="O589" s="153"/>
      <c r="P589" s="153"/>
      <c r="Q589" s="153"/>
      <c r="R589" s="153"/>
      <c r="S589" s="153"/>
      <c r="T589" s="22"/>
      <c r="U589" s="25"/>
    </row>
    <row r="590" spans="10:21" ht="11.25" customHeight="1">
      <c r="J590" s="20" t="s">
        <v>610</v>
      </c>
      <c r="K590" s="21" t="s">
        <v>1550</v>
      </c>
      <c r="L590" s="160">
        <v>174641</v>
      </c>
      <c r="M590" s="140" t="s">
        <v>1927</v>
      </c>
      <c r="N590" s="22">
        <f t="shared" si="52"/>
        <v>2</v>
      </c>
      <c r="O590" s="153"/>
      <c r="P590" s="153"/>
      <c r="Q590" s="153"/>
      <c r="R590" s="153"/>
      <c r="S590" s="153"/>
      <c r="T590" s="22"/>
      <c r="U590" s="25"/>
    </row>
    <row r="591" spans="10:21" ht="11.25" customHeight="1">
      <c r="J591" s="20" t="s">
        <v>611</v>
      </c>
      <c r="K591" s="21" t="s">
        <v>612</v>
      </c>
      <c r="L591" s="160">
        <v>182028</v>
      </c>
      <c r="M591" s="140" t="s">
        <v>1927</v>
      </c>
      <c r="N591" s="22">
        <f t="shared" si="52"/>
        <v>2</v>
      </c>
      <c r="O591" s="153"/>
      <c r="P591" s="153"/>
      <c r="Q591" s="153"/>
      <c r="R591" s="153"/>
      <c r="S591" s="153"/>
      <c r="T591" s="22"/>
      <c r="U591" s="25"/>
    </row>
    <row r="592" spans="10:21" ht="11.25" customHeight="1">
      <c r="J592" s="20" t="s">
        <v>613</v>
      </c>
      <c r="K592" s="21" t="s">
        <v>1551</v>
      </c>
      <c r="L592" s="160">
        <v>121576</v>
      </c>
      <c r="M592" s="140" t="s">
        <v>1927</v>
      </c>
      <c r="N592" s="22">
        <f t="shared" si="52"/>
        <v>2</v>
      </c>
      <c r="O592" s="153"/>
      <c r="P592" s="153"/>
      <c r="Q592" s="153"/>
      <c r="R592" s="153"/>
      <c r="S592" s="153"/>
      <c r="T592" s="22"/>
      <c r="U592" s="25"/>
    </row>
    <row r="593" spans="10:21" ht="11.25" customHeight="1">
      <c r="J593" s="20" t="s">
        <v>614</v>
      </c>
      <c r="K593" s="21" t="s">
        <v>615</v>
      </c>
      <c r="L593" s="160">
        <v>124609</v>
      </c>
      <c r="M593" s="140" t="s">
        <v>1927</v>
      </c>
      <c r="N593" s="22">
        <f t="shared" si="52"/>
        <v>2</v>
      </c>
      <c r="O593" s="153"/>
      <c r="P593" s="153"/>
      <c r="Q593" s="153"/>
      <c r="R593" s="153"/>
      <c r="S593" s="153"/>
      <c r="T593" s="22"/>
      <c r="U593" s="25"/>
    </row>
    <row r="594" spans="10:21" ht="11.25" customHeight="1">
      <c r="J594" s="20" t="s">
        <v>616</v>
      </c>
      <c r="K594" s="21" t="s">
        <v>617</v>
      </c>
      <c r="L594" s="160">
        <v>119023</v>
      </c>
      <c r="M594" s="140" t="s">
        <v>1927</v>
      </c>
      <c r="N594" s="22">
        <f t="shared" si="52"/>
        <v>2</v>
      </c>
      <c r="O594" s="153"/>
      <c r="P594" s="153"/>
      <c r="Q594" s="153"/>
      <c r="R594" s="153"/>
      <c r="S594" s="153"/>
      <c r="T594" s="22"/>
      <c r="U594" s="25"/>
    </row>
    <row r="595" spans="10:21" ht="11.25" customHeight="1">
      <c r="J595" s="19" t="s">
        <v>618</v>
      </c>
      <c r="K595" s="19" t="s">
        <v>619</v>
      </c>
      <c r="L595" s="160">
        <v>82846</v>
      </c>
      <c r="M595" s="140" t="s">
        <v>1927</v>
      </c>
      <c r="N595" s="22">
        <f aca="true" t="shared" si="55" ref="N595:N628">IF(L595&lt;100000,1)</f>
        <v>1</v>
      </c>
      <c r="O595" s="153"/>
      <c r="P595" s="153"/>
      <c r="Q595" s="153"/>
      <c r="R595" s="153"/>
      <c r="S595" s="153"/>
      <c r="T595" s="22"/>
      <c r="U595" s="25"/>
    </row>
    <row r="596" spans="10:21" ht="11.25" customHeight="1">
      <c r="J596" s="20" t="s">
        <v>620</v>
      </c>
      <c r="K596" s="21" t="s">
        <v>1830</v>
      </c>
      <c r="L596" s="160">
        <v>84129</v>
      </c>
      <c r="M596" s="140" t="s">
        <v>1927</v>
      </c>
      <c r="N596" s="22">
        <f t="shared" si="55"/>
        <v>1</v>
      </c>
      <c r="O596" s="153"/>
      <c r="P596" s="153"/>
      <c r="Q596" s="153"/>
      <c r="R596" s="153"/>
      <c r="S596" s="153"/>
      <c r="T596" s="22"/>
      <c r="U596" s="25"/>
    </row>
    <row r="597" spans="10:21" ht="11.25" customHeight="1">
      <c r="J597" s="20" t="s">
        <v>621</v>
      </c>
      <c r="K597" s="21" t="s">
        <v>1831</v>
      </c>
      <c r="L597" s="160">
        <v>69404</v>
      </c>
      <c r="M597" s="140" t="s">
        <v>1927</v>
      </c>
      <c r="N597" s="22">
        <f t="shared" si="55"/>
        <v>1</v>
      </c>
      <c r="O597" s="153"/>
      <c r="P597" s="153"/>
      <c r="Q597" s="153"/>
      <c r="R597" s="153"/>
      <c r="S597" s="153"/>
      <c r="T597" s="22"/>
      <c r="U597" s="25"/>
    </row>
    <row r="598" spans="10:21" ht="11.25" customHeight="1">
      <c r="J598" s="20" t="s">
        <v>622</v>
      </c>
      <c r="K598" s="21" t="s">
        <v>1552</v>
      </c>
      <c r="L598" s="160">
        <v>77847</v>
      </c>
      <c r="M598" s="140" t="s">
        <v>1927</v>
      </c>
      <c r="N598" s="22">
        <f t="shared" si="55"/>
        <v>1</v>
      </c>
      <c r="O598" s="153"/>
      <c r="P598" s="153"/>
      <c r="Q598" s="153"/>
      <c r="R598" s="153"/>
      <c r="S598" s="153"/>
      <c r="T598" s="22"/>
      <c r="U598" s="25"/>
    </row>
    <row r="599" spans="10:21" ht="11.25" customHeight="1">
      <c r="J599" s="20" t="s">
        <v>1281</v>
      </c>
      <c r="K599" s="21" t="s">
        <v>1832</v>
      </c>
      <c r="L599" s="160">
        <v>62052</v>
      </c>
      <c r="M599" s="140" t="s">
        <v>1927</v>
      </c>
      <c r="N599" s="22">
        <f t="shared" si="55"/>
        <v>1</v>
      </c>
      <c r="O599" s="153"/>
      <c r="P599" s="153"/>
      <c r="Q599" s="153"/>
      <c r="R599" s="153"/>
      <c r="S599" s="153"/>
      <c r="T599" s="22"/>
      <c r="U599" s="25"/>
    </row>
    <row r="600" spans="10:21" ht="11.25" customHeight="1">
      <c r="J600" s="20" t="s">
        <v>623</v>
      </c>
      <c r="K600" s="21" t="s">
        <v>1833</v>
      </c>
      <c r="L600" s="160">
        <v>234472</v>
      </c>
      <c r="M600" s="140" t="s">
        <v>1927</v>
      </c>
      <c r="N600" s="22">
        <f aca="true" t="shared" si="56" ref="N600:N604">IF(L600&lt;250000,2)</f>
        <v>2</v>
      </c>
      <c r="O600" s="153"/>
      <c r="P600" s="153"/>
      <c r="Q600" s="153"/>
      <c r="R600" s="153"/>
      <c r="S600" s="153"/>
      <c r="T600" s="22"/>
      <c r="U600" s="25"/>
    </row>
    <row r="601" spans="10:21" ht="11.25" customHeight="1">
      <c r="J601" s="20" t="s">
        <v>624</v>
      </c>
      <c r="K601" s="21" t="s">
        <v>1553</v>
      </c>
      <c r="L601" s="160">
        <v>219703</v>
      </c>
      <c r="M601" s="140" t="s">
        <v>1927</v>
      </c>
      <c r="N601" s="22">
        <f t="shared" si="56"/>
        <v>2</v>
      </c>
      <c r="O601" s="153"/>
      <c r="P601" s="153"/>
      <c r="Q601" s="153"/>
      <c r="R601" s="153"/>
      <c r="S601" s="153"/>
      <c r="T601" s="22"/>
      <c r="U601" s="25"/>
    </row>
    <row r="602" spans="10:21" ht="11.25" customHeight="1">
      <c r="J602" s="20" t="s">
        <v>625</v>
      </c>
      <c r="K602" s="21" t="s">
        <v>1834</v>
      </c>
      <c r="L602" s="160">
        <v>123627</v>
      </c>
      <c r="M602" s="140" t="s">
        <v>1927</v>
      </c>
      <c r="N602" s="22">
        <f t="shared" si="56"/>
        <v>2</v>
      </c>
      <c r="O602" s="153"/>
      <c r="P602" s="153"/>
      <c r="Q602" s="153"/>
      <c r="R602" s="153"/>
      <c r="S602" s="153"/>
      <c r="T602" s="22"/>
      <c r="U602" s="25"/>
    </row>
    <row r="603" spans="10:21" ht="11.25" customHeight="1">
      <c r="J603" s="20" t="s">
        <v>626</v>
      </c>
      <c r="K603" s="21" t="s">
        <v>1554</v>
      </c>
      <c r="L603" s="160">
        <v>104676</v>
      </c>
      <c r="M603" s="140" t="s">
        <v>1927</v>
      </c>
      <c r="N603" s="22">
        <f t="shared" si="56"/>
        <v>2</v>
      </c>
      <c r="O603" s="153"/>
      <c r="P603" s="153"/>
      <c r="Q603" s="153"/>
      <c r="R603" s="153"/>
      <c r="S603" s="153"/>
      <c r="T603" s="22"/>
      <c r="U603" s="25"/>
    </row>
    <row r="604" spans="10:21" ht="11.25" customHeight="1">
      <c r="J604" s="20" t="s">
        <v>627</v>
      </c>
      <c r="K604" s="21" t="s">
        <v>1555</v>
      </c>
      <c r="L604" s="160">
        <v>109343</v>
      </c>
      <c r="M604" s="140" t="s">
        <v>1927</v>
      </c>
      <c r="N604" s="22">
        <f t="shared" si="56"/>
        <v>2</v>
      </c>
      <c r="O604" s="153"/>
      <c r="P604" s="153"/>
      <c r="Q604" s="153"/>
      <c r="R604" s="153"/>
      <c r="S604" s="153"/>
      <c r="T604" s="22"/>
      <c r="U604" s="25"/>
    </row>
    <row r="605" spans="10:21" ht="11.25" customHeight="1">
      <c r="J605" s="20" t="s">
        <v>628</v>
      </c>
      <c r="K605" s="21" t="s">
        <v>1835</v>
      </c>
      <c r="L605" s="160">
        <v>94849</v>
      </c>
      <c r="M605" s="140" t="s">
        <v>1927</v>
      </c>
      <c r="N605" s="22">
        <f t="shared" si="55"/>
        <v>1</v>
      </c>
      <c r="O605" s="153"/>
      <c r="P605" s="153"/>
      <c r="Q605" s="153"/>
      <c r="R605" s="153"/>
      <c r="S605" s="153"/>
      <c r="T605" s="22"/>
      <c r="U605" s="25"/>
    </row>
    <row r="606" spans="10:21" ht="11.25" customHeight="1">
      <c r="J606" s="20" t="s">
        <v>629</v>
      </c>
      <c r="K606" s="21" t="s">
        <v>1836</v>
      </c>
      <c r="L606" s="160">
        <v>91723</v>
      </c>
      <c r="M606" s="140" t="s">
        <v>1927</v>
      </c>
      <c r="N606" s="22">
        <f t="shared" si="55"/>
        <v>1</v>
      </c>
      <c r="O606" s="153"/>
      <c r="P606" s="153"/>
      <c r="Q606" s="153"/>
      <c r="R606" s="153"/>
      <c r="S606" s="153"/>
      <c r="T606" s="22"/>
      <c r="U606" s="25"/>
    </row>
    <row r="607" spans="10:21" ht="11.25" customHeight="1">
      <c r="J607" s="20" t="s">
        <v>630</v>
      </c>
      <c r="K607" s="21" t="s">
        <v>631</v>
      </c>
      <c r="L607" s="160">
        <v>76393</v>
      </c>
      <c r="M607" s="140" t="s">
        <v>1927</v>
      </c>
      <c r="N607" s="22">
        <f t="shared" si="55"/>
        <v>1</v>
      </c>
      <c r="O607" s="153"/>
      <c r="P607" s="153"/>
      <c r="Q607" s="153"/>
      <c r="R607" s="153"/>
      <c r="S607" s="153"/>
      <c r="T607" s="22"/>
      <c r="U607" s="25"/>
    </row>
    <row r="608" spans="10:21" ht="11.25" customHeight="1">
      <c r="J608" s="20" t="s">
        <v>632</v>
      </c>
      <c r="K608" s="21" t="s">
        <v>633</v>
      </c>
      <c r="L608" s="160">
        <v>76404</v>
      </c>
      <c r="M608" s="140" t="s">
        <v>1927</v>
      </c>
      <c r="N608" s="22">
        <f t="shared" si="55"/>
        <v>1</v>
      </c>
      <c r="O608" s="153"/>
      <c r="P608" s="153"/>
      <c r="Q608" s="153"/>
      <c r="R608" s="153"/>
      <c r="S608" s="153"/>
      <c r="T608" s="22"/>
      <c r="U608" s="25"/>
    </row>
    <row r="609" spans="10:21" ht="11.25" customHeight="1">
      <c r="J609" s="20" t="s">
        <v>634</v>
      </c>
      <c r="K609" s="21" t="s">
        <v>635</v>
      </c>
      <c r="L609" s="160">
        <v>74669</v>
      </c>
      <c r="M609" s="140" t="s">
        <v>1927</v>
      </c>
      <c r="N609" s="22">
        <f t="shared" si="55"/>
        <v>1</v>
      </c>
      <c r="O609" s="153"/>
      <c r="P609" s="153"/>
      <c r="Q609" s="153"/>
      <c r="R609" s="153"/>
      <c r="S609" s="153"/>
      <c r="T609" s="22"/>
      <c r="U609" s="25"/>
    </row>
    <row r="610" spans="10:21" ht="11.25" customHeight="1">
      <c r="J610" s="20" t="s">
        <v>636</v>
      </c>
      <c r="K610" s="21" t="s">
        <v>1837</v>
      </c>
      <c r="L610" s="160">
        <v>74930</v>
      </c>
      <c r="M610" s="140" t="s">
        <v>1927</v>
      </c>
      <c r="N610" s="22">
        <f t="shared" si="55"/>
        <v>1</v>
      </c>
      <c r="O610" s="153"/>
      <c r="P610" s="153"/>
      <c r="Q610" s="153"/>
      <c r="R610" s="153"/>
      <c r="S610" s="153"/>
      <c r="T610" s="22"/>
      <c r="U610" s="25"/>
    </row>
    <row r="611" spans="10:21" ht="11.25" customHeight="1">
      <c r="J611" s="20" t="s">
        <v>637</v>
      </c>
      <c r="K611" s="21" t="s">
        <v>1838</v>
      </c>
      <c r="L611" s="160">
        <v>75517</v>
      </c>
      <c r="M611" s="140" t="s">
        <v>1927</v>
      </c>
      <c r="N611" s="22">
        <f t="shared" si="55"/>
        <v>1</v>
      </c>
      <c r="O611" s="153"/>
      <c r="P611" s="153"/>
      <c r="Q611" s="153"/>
      <c r="R611" s="153"/>
      <c r="S611" s="153"/>
      <c r="T611" s="22"/>
      <c r="U611" s="25"/>
    </row>
    <row r="612" spans="10:21" ht="11.25" customHeight="1">
      <c r="J612" s="20" t="s">
        <v>638</v>
      </c>
      <c r="K612" s="21" t="s">
        <v>1839</v>
      </c>
      <c r="L612" s="160">
        <v>72871</v>
      </c>
      <c r="M612" s="140" t="s">
        <v>1927</v>
      </c>
      <c r="N612" s="22">
        <f t="shared" si="55"/>
        <v>1</v>
      </c>
      <c r="O612" s="153"/>
      <c r="P612" s="153"/>
      <c r="Q612" s="153"/>
      <c r="R612" s="153"/>
      <c r="S612" s="153"/>
      <c r="T612" s="22"/>
      <c r="U612" s="25"/>
    </row>
    <row r="613" spans="10:21" ht="11.25" customHeight="1">
      <c r="J613" s="20" t="s">
        <v>639</v>
      </c>
      <c r="K613" s="21" t="s">
        <v>640</v>
      </c>
      <c r="L613" s="160">
        <v>70141</v>
      </c>
      <c r="M613" s="140" t="s">
        <v>1927</v>
      </c>
      <c r="N613" s="22">
        <f t="shared" si="55"/>
        <v>1</v>
      </c>
      <c r="O613" s="153"/>
      <c r="P613" s="153"/>
      <c r="Q613" s="153"/>
      <c r="R613" s="153"/>
      <c r="S613" s="153"/>
      <c r="T613" s="22"/>
      <c r="U613" s="25"/>
    </row>
    <row r="614" spans="10:21" ht="11.25" customHeight="1">
      <c r="J614" s="20" t="s">
        <v>641</v>
      </c>
      <c r="K614" s="21" t="s">
        <v>1840</v>
      </c>
      <c r="L614" s="160">
        <v>69724</v>
      </c>
      <c r="M614" s="140" t="s">
        <v>1927</v>
      </c>
      <c r="N614" s="22">
        <f t="shared" si="55"/>
        <v>1</v>
      </c>
      <c r="O614" s="153"/>
      <c r="P614" s="153"/>
      <c r="Q614" s="153"/>
      <c r="R614" s="153"/>
      <c r="S614" s="153"/>
      <c r="T614" s="22"/>
      <c r="U614" s="25"/>
    </row>
    <row r="615" spans="10:21" ht="11.25" customHeight="1">
      <c r="J615" s="20" t="s">
        <v>642</v>
      </c>
      <c r="K615" s="21" t="s">
        <v>643</v>
      </c>
      <c r="L615" s="160">
        <v>72933</v>
      </c>
      <c r="M615" s="140" t="s">
        <v>1927</v>
      </c>
      <c r="N615" s="22">
        <f t="shared" si="55"/>
        <v>1</v>
      </c>
      <c r="O615" s="153"/>
      <c r="P615" s="153"/>
      <c r="Q615" s="153"/>
      <c r="R615" s="153"/>
      <c r="S615" s="153"/>
      <c r="T615" s="22"/>
      <c r="U615" s="25"/>
    </row>
    <row r="616" spans="10:21" ht="11.25" customHeight="1">
      <c r="J616" s="20" t="s">
        <v>644</v>
      </c>
      <c r="K616" s="21" t="s">
        <v>1841</v>
      </c>
      <c r="L616" s="160">
        <v>64276</v>
      </c>
      <c r="M616" s="140" t="s">
        <v>1927</v>
      </c>
      <c r="N616" s="22">
        <f t="shared" si="55"/>
        <v>1</v>
      </c>
      <c r="O616" s="153"/>
      <c r="P616" s="153"/>
      <c r="Q616" s="153"/>
      <c r="R616" s="153"/>
      <c r="S616" s="153"/>
      <c r="T616" s="22"/>
      <c r="U616" s="25"/>
    </row>
    <row r="617" spans="10:21" ht="11.25" customHeight="1">
      <c r="J617" s="20" t="s">
        <v>645</v>
      </c>
      <c r="K617" s="21" t="s">
        <v>1842</v>
      </c>
      <c r="L617" s="160">
        <v>65612</v>
      </c>
      <c r="M617" s="140" t="s">
        <v>1927</v>
      </c>
      <c r="N617" s="22">
        <f t="shared" si="55"/>
        <v>1</v>
      </c>
      <c r="O617" s="153"/>
      <c r="P617" s="153"/>
      <c r="Q617" s="153"/>
      <c r="R617" s="153"/>
      <c r="S617" s="153"/>
      <c r="T617" s="22"/>
      <c r="U617" s="25"/>
    </row>
    <row r="618" spans="10:21" ht="11.25" customHeight="1">
      <c r="J618" s="20" t="s">
        <v>646</v>
      </c>
      <c r="K618" s="21" t="s">
        <v>1843</v>
      </c>
      <c r="L618" s="160">
        <v>65897</v>
      </c>
      <c r="M618" s="140" t="s">
        <v>1927</v>
      </c>
      <c r="N618" s="22">
        <f t="shared" si="55"/>
        <v>1</v>
      </c>
      <c r="O618" s="153"/>
      <c r="P618" s="153"/>
      <c r="Q618" s="153"/>
      <c r="R618" s="153"/>
      <c r="S618" s="153"/>
      <c r="T618" s="22"/>
      <c r="U618" s="25"/>
    </row>
    <row r="619" spans="10:21" ht="11.25" customHeight="1">
      <c r="J619" s="20" t="s">
        <v>647</v>
      </c>
      <c r="K619" s="21" t="s">
        <v>648</v>
      </c>
      <c r="L619" s="160">
        <v>68321</v>
      </c>
      <c r="M619" s="140" t="s">
        <v>1927</v>
      </c>
      <c r="N619" s="22">
        <f t="shared" si="55"/>
        <v>1</v>
      </c>
      <c r="O619" s="153"/>
      <c r="P619" s="153"/>
      <c r="Q619" s="153"/>
      <c r="R619" s="153"/>
      <c r="S619" s="153"/>
      <c r="T619" s="22"/>
      <c r="U619" s="25"/>
    </row>
    <row r="620" spans="10:21" ht="11.25" customHeight="1">
      <c r="J620" s="20" t="s">
        <v>649</v>
      </c>
      <c r="K620" s="21" t="s">
        <v>1844</v>
      </c>
      <c r="L620" s="160">
        <v>69185</v>
      </c>
      <c r="M620" s="140" t="s">
        <v>1927</v>
      </c>
      <c r="N620" s="22">
        <f t="shared" si="55"/>
        <v>1</v>
      </c>
      <c r="O620" s="153"/>
      <c r="P620" s="153"/>
      <c r="Q620" s="153"/>
      <c r="R620" s="153"/>
      <c r="S620" s="153"/>
      <c r="T620" s="22"/>
      <c r="U620" s="25"/>
    </row>
    <row r="621" spans="10:21" ht="11.25" customHeight="1">
      <c r="J621" s="20" t="s">
        <v>650</v>
      </c>
      <c r="K621" s="21" t="s">
        <v>651</v>
      </c>
      <c r="L621" s="160">
        <v>64189</v>
      </c>
      <c r="M621" s="140" t="s">
        <v>1927</v>
      </c>
      <c r="N621" s="22">
        <f t="shared" si="55"/>
        <v>1</v>
      </c>
      <c r="O621" s="153"/>
      <c r="P621" s="153"/>
      <c r="Q621" s="153"/>
      <c r="R621" s="153"/>
      <c r="S621" s="153"/>
      <c r="T621" s="22"/>
      <c r="U621" s="25"/>
    </row>
    <row r="622" spans="10:21" ht="11.25" customHeight="1">
      <c r="J622" s="20" t="s">
        <v>652</v>
      </c>
      <c r="K622" s="21" t="s">
        <v>653</v>
      </c>
      <c r="L622" s="160">
        <v>65454</v>
      </c>
      <c r="M622" s="140" t="s">
        <v>1927</v>
      </c>
      <c r="N622" s="22">
        <f t="shared" si="55"/>
        <v>1</v>
      </c>
      <c r="O622" s="153"/>
      <c r="P622" s="153"/>
      <c r="Q622" s="153"/>
      <c r="R622" s="153"/>
      <c r="S622" s="153"/>
      <c r="T622" s="22"/>
      <c r="U622" s="25"/>
    </row>
    <row r="623" spans="10:21" ht="11.25" customHeight="1">
      <c r="J623" s="20" t="s">
        <v>654</v>
      </c>
      <c r="K623" s="21" t="s">
        <v>1845</v>
      </c>
      <c r="L623" s="160">
        <v>62812</v>
      </c>
      <c r="M623" s="140" t="s">
        <v>1927</v>
      </c>
      <c r="N623" s="22">
        <f t="shared" si="55"/>
        <v>1</v>
      </c>
      <c r="O623" s="153"/>
      <c r="P623" s="153"/>
      <c r="Q623" s="153"/>
      <c r="R623" s="153"/>
      <c r="S623" s="153"/>
      <c r="T623" s="22"/>
      <c r="U623" s="25"/>
    </row>
    <row r="624" spans="10:21" ht="11.25" customHeight="1">
      <c r="J624" s="19" t="s">
        <v>655</v>
      </c>
      <c r="K624" s="19" t="s">
        <v>656</v>
      </c>
      <c r="L624" s="160">
        <v>64722</v>
      </c>
      <c r="M624" s="140" t="s">
        <v>1927</v>
      </c>
      <c r="N624" s="22">
        <f t="shared" si="55"/>
        <v>1</v>
      </c>
      <c r="O624" s="153"/>
      <c r="P624" s="153"/>
      <c r="Q624" s="153"/>
      <c r="R624" s="153"/>
      <c r="S624" s="153"/>
      <c r="T624" s="22"/>
      <c r="U624" s="25"/>
    </row>
    <row r="625" spans="10:21" ht="11.25" customHeight="1">
      <c r="J625" s="19" t="s">
        <v>657</v>
      </c>
      <c r="K625" s="19" t="s">
        <v>1846</v>
      </c>
      <c r="L625" s="160">
        <v>59737</v>
      </c>
      <c r="M625" s="140" t="s">
        <v>1927</v>
      </c>
      <c r="N625" s="22">
        <f t="shared" si="55"/>
        <v>1</v>
      </c>
      <c r="O625" s="153"/>
      <c r="P625" s="153"/>
      <c r="Q625" s="153"/>
      <c r="R625" s="153"/>
      <c r="S625" s="153"/>
      <c r="T625" s="22"/>
      <c r="U625" s="25"/>
    </row>
    <row r="626" spans="10:21" ht="11.25" customHeight="1">
      <c r="J626" s="19" t="s">
        <v>1847</v>
      </c>
      <c r="K626" s="19" t="s">
        <v>1848</v>
      </c>
      <c r="L626" s="160">
        <v>57803</v>
      </c>
      <c r="M626" s="140" t="s">
        <v>1927</v>
      </c>
      <c r="N626" s="22">
        <f t="shared" si="55"/>
        <v>1</v>
      </c>
      <c r="O626" s="153"/>
      <c r="P626" s="153"/>
      <c r="Q626" s="153"/>
      <c r="R626" s="153"/>
      <c r="S626" s="153"/>
      <c r="T626" s="22"/>
      <c r="U626" s="25"/>
    </row>
    <row r="627" spans="10:21" ht="11.25" customHeight="1">
      <c r="J627" s="19" t="s">
        <v>658</v>
      </c>
      <c r="K627" s="19" t="s">
        <v>659</v>
      </c>
      <c r="L627" s="160">
        <v>60769</v>
      </c>
      <c r="M627" s="140" t="s">
        <v>1927</v>
      </c>
      <c r="N627" s="22">
        <f t="shared" si="55"/>
        <v>1</v>
      </c>
      <c r="O627" s="153"/>
      <c r="P627" s="153"/>
      <c r="Q627" s="153"/>
      <c r="R627" s="153"/>
      <c r="S627" s="153"/>
      <c r="T627" s="22"/>
      <c r="U627" s="25"/>
    </row>
    <row r="628" spans="10:21" ht="11.25" customHeight="1">
      <c r="J628" s="19" t="s">
        <v>660</v>
      </c>
      <c r="K628" s="19" t="s">
        <v>1849</v>
      </c>
      <c r="L628" s="160">
        <v>59646</v>
      </c>
      <c r="M628" s="140" t="s">
        <v>1927</v>
      </c>
      <c r="N628" s="22">
        <f t="shared" si="55"/>
        <v>1</v>
      </c>
      <c r="O628" s="153"/>
      <c r="P628" s="153"/>
      <c r="Q628" s="153"/>
      <c r="R628" s="153"/>
      <c r="S628" s="153"/>
      <c r="T628" s="22"/>
      <c r="U628" s="25"/>
    </row>
    <row r="629" spans="10:21" ht="11.25" customHeight="1">
      <c r="J629" s="20" t="s">
        <v>1282</v>
      </c>
      <c r="K629" s="21" t="s">
        <v>1283</v>
      </c>
      <c r="L629" s="160">
        <v>248726</v>
      </c>
      <c r="M629" s="140" t="s">
        <v>1927</v>
      </c>
      <c r="N629" s="22">
        <f aca="true" t="shared" si="57" ref="N629:N643">IF(L629&lt;250000,2)</f>
        <v>2</v>
      </c>
      <c r="O629" s="153"/>
      <c r="P629" s="153"/>
      <c r="Q629" s="153"/>
      <c r="R629" s="153"/>
      <c r="S629" s="153"/>
      <c r="T629" s="22"/>
      <c r="U629" s="25"/>
    </row>
    <row r="630" spans="10:21" ht="11.25" customHeight="1">
      <c r="J630" s="19" t="s">
        <v>1284</v>
      </c>
      <c r="K630" s="19" t="s">
        <v>1285</v>
      </c>
      <c r="L630" s="160">
        <v>213513</v>
      </c>
      <c r="M630" s="140" t="s">
        <v>1927</v>
      </c>
      <c r="N630" s="22">
        <f t="shared" si="57"/>
        <v>2</v>
      </c>
      <c r="O630" s="153"/>
      <c r="P630" s="153"/>
      <c r="Q630" s="153"/>
      <c r="R630" s="153"/>
      <c r="S630" s="153"/>
      <c r="T630" s="22"/>
      <c r="U630" s="25"/>
    </row>
    <row r="631" spans="10:21" ht="11.25" customHeight="1">
      <c r="J631" s="20" t="s">
        <v>1286</v>
      </c>
      <c r="K631" s="21" t="s">
        <v>1287</v>
      </c>
      <c r="L631" s="160">
        <v>186210</v>
      </c>
      <c r="M631" s="140" t="s">
        <v>1927</v>
      </c>
      <c r="N631" s="22">
        <f t="shared" si="57"/>
        <v>2</v>
      </c>
      <c r="O631" s="153"/>
      <c r="P631" s="153"/>
      <c r="Q631" s="153"/>
      <c r="R631" s="153"/>
      <c r="S631" s="153"/>
      <c r="T631" s="22"/>
      <c r="U631" s="25"/>
    </row>
    <row r="632" spans="10:20" ht="11.25" customHeight="1">
      <c r="J632" s="19" t="s">
        <v>1288</v>
      </c>
      <c r="K632" s="19" t="s">
        <v>1289</v>
      </c>
      <c r="L632" s="160">
        <v>179452</v>
      </c>
      <c r="M632" s="140" t="s">
        <v>1927</v>
      </c>
      <c r="N632" s="22">
        <f t="shared" si="57"/>
        <v>2</v>
      </c>
      <c r="O632" s="153"/>
      <c r="P632" s="153"/>
      <c r="Q632" s="153"/>
      <c r="R632" s="153"/>
      <c r="S632" s="153"/>
      <c r="T632" s="22"/>
    </row>
    <row r="633" spans="10:21" ht="11.25" customHeight="1">
      <c r="J633" s="20" t="s">
        <v>1290</v>
      </c>
      <c r="K633" s="21" t="s">
        <v>1291</v>
      </c>
      <c r="L633" s="160">
        <v>174724</v>
      </c>
      <c r="M633" s="140" t="s">
        <v>1927</v>
      </c>
      <c r="N633" s="22">
        <f t="shared" si="57"/>
        <v>2</v>
      </c>
      <c r="O633" s="153"/>
      <c r="P633" s="153"/>
      <c r="Q633" s="153"/>
      <c r="R633" s="153"/>
      <c r="S633" s="153"/>
      <c r="T633" s="22"/>
      <c r="U633" s="25"/>
    </row>
    <row r="634" spans="10:20" ht="11.25" customHeight="1">
      <c r="J634" s="20" t="s">
        <v>661</v>
      </c>
      <c r="K634" s="21" t="s">
        <v>1850</v>
      </c>
      <c r="L634" s="160">
        <v>174370</v>
      </c>
      <c r="M634" s="140" t="s">
        <v>1927</v>
      </c>
      <c r="N634" s="22">
        <f t="shared" si="57"/>
        <v>2</v>
      </c>
      <c r="O634" s="153"/>
      <c r="P634" s="153"/>
      <c r="Q634" s="153"/>
      <c r="R634" s="153"/>
      <c r="S634" s="153"/>
      <c r="T634" s="22"/>
    </row>
    <row r="635" spans="10:20" ht="11.25" customHeight="1">
      <c r="J635" s="20" t="s">
        <v>1292</v>
      </c>
      <c r="K635" s="21" t="s">
        <v>1851</v>
      </c>
      <c r="L635" s="160">
        <v>142346</v>
      </c>
      <c r="M635" s="140" t="s">
        <v>1927</v>
      </c>
      <c r="N635" s="22">
        <f t="shared" si="57"/>
        <v>2</v>
      </c>
      <c r="O635" s="153"/>
      <c r="P635" s="153"/>
      <c r="Q635" s="153"/>
      <c r="R635" s="153"/>
      <c r="S635" s="153"/>
      <c r="T635" s="22"/>
    </row>
    <row r="636" spans="10:20" ht="11.25" customHeight="1">
      <c r="J636" s="20" t="s">
        <v>662</v>
      </c>
      <c r="K636" s="21" t="s">
        <v>663</v>
      </c>
      <c r="L636" s="160">
        <v>140789</v>
      </c>
      <c r="M636" s="140" t="s">
        <v>1927</v>
      </c>
      <c r="N636" s="22">
        <f t="shared" si="57"/>
        <v>2</v>
      </c>
      <c r="O636" s="153"/>
      <c r="P636" s="153"/>
      <c r="Q636" s="153"/>
      <c r="R636" s="153"/>
      <c r="S636" s="153"/>
      <c r="T636" s="22"/>
    </row>
    <row r="637" spans="10:21" ht="11.25" customHeight="1">
      <c r="J637" s="19" t="s">
        <v>1293</v>
      </c>
      <c r="K637" s="19" t="s">
        <v>1294</v>
      </c>
      <c r="L637" s="160">
        <v>129112</v>
      </c>
      <c r="M637" s="140" t="s">
        <v>1927</v>
      </c>
      <c r="N637" s="22">
        <f t="shared" si="57"/>
        <v>2</v>
      </c>
      <c r="O637" s="153"/>
      <c r="P637" s="153"/>
      <c r="Q637" s="153"/>
      <c r="R637" s="153"/>
      <c r="S637" s="153"/>
      <c r="T637" s="22"/>
      <c r="U637" s="25"/>
    </row>
    <row r="638" spans="10:21" ht="11.25" customHeight="1">
      <c r="J638" s="20" t="s">
        <v>664</v>
      </c>
      <c r="K638" s="21" t="s">
        <v>1852</v>
      </c>
      <c r="L638" s="160">
        <v>119171</v>
      </c>
      <c r="M638" s="140" t="s">
        <v>1927</v>
      </c>
      <c r="N638" s="22">
        <f t="shared" si="57"/>
        <v>2</v>
      </c>
      <c r="O638" s="153"/>
      <c r="P638" s="153"/>
      <c r="Q638" s="153"/>
      <c r="R638" s="153"/>
      <c r="S638" s="153"/>
      <c r="T638" s="22"/>
      <c r="U638" s="25"/>
    </row>
    <row r="639" spans="10:21" ht="11.25" customHeight="1">
      <c r="J639" s="20" t="s">
        <v>665</v>
      </c>
      <c r="K639" s="21" t="s">
        <v>1853</v>
      </c>
      <c r="L639" s="160">
        <v>123659</v>
      </c>
      <c r="M639" s="140" t="s">
        <v>1927</v>
      </c>
      <c r="N639" s="22">
        <f t="shared" si="57"/>
        <v>2</v>
      </c>
      <c r="O639" s="153"/>
      <c r="P639" s="153"/>
      <c r="Q639" s="153"/>
      <c r="R639" s="153"/>
      <c r="S639" s="153"/>
      <c r="T639" s="22"/>
      <c r="U639" s="25"/>
    </row>
    <row r="640" spans="10:21" ht="11.25" customHeight="1">
      <c r="J640" s="20" t="s">
        <v>666</v>
      </c>
      <c r="K640" s="21" t="s">
        <v>1854</v>
      </c>
      <c r="L640" s="160">
        <v>115546</v>
      </c>
      <c r="M640" s="140" t="s">
        <v>1927</v>
      </c>
      <c r="N640" s="22">
        <f t="shared" si="57"/>
        <v>2</v>
      </c>
      <c r="O640" s="153"/>
      <c r="P640" s="153"/>
      <c r="Q640" s="153"/>
      <c r="R640" s="153"/>
      <c r="S640" s="153"/>
      <c r="T640" s="22"/>
      <c r="U640" s="25"/>
    </row>
    <row r="641" spans="10:21" ht="11.25" customHeight="1">
      <c r="J641" s="20" t="s">
        <v>667</v>
      </c>
      <c r="K641" s="21" t="s">
        <v>668</v>
      </c>
      <c r="L641" s="160">
        <v>112952</v>
      </c>
      <c r="M641" s="140" t="s">
        <v>1927</v>
      </c>
      <c r="N641" s="22">
        <f t="shared" si="57"/>
        <v>2</v>
      </c>
      <c r="O641" s="153"/>
      <c r="P641" s="153"/>
      <c r="Q641" s="153"/>
      <c r="R641" s="153"/>
      <c r="S641" s="153"/>
      <c r="T641" s="22"/>
      <c r="U641" s="25"/>
    </row>
    <row r="642" spans="10:21" ht="11.25" customHeight="1">
      <c r="J642" s="20" t="s">
        <v>1295</v>
      </c>
      <c r="K642" s="21" t="s">
        <v>1296</v>
      </c>
      <c r="L642" s="160">
        <v>111168</v>
      </c>
      <c r="M642" s="140" t="s">
        <v>1927</v>
      </c>
      <c r="N642" s="22">
        <f t="shared" si="57"/>
        <v>2</v>
      </c>
      <c r="O642" s="153"/>
      <c r="P642" s="153"/>
      <c r="Q642" s="153"/>
      <c r="R642" s="153"/>
      <c r="S642" s="153"/>
      <c r="T642" s="22"/>
      <c r="U642" s="25"/>
    </row>
    <row r="643" spans="10:21" ht="11.25" customHeight="1">
      <c r="J643" s="20" t="s">
        <v>669</v>
      </c>
      <c r="K643" s="21" t="s">
        <v>670</v>
      </c>
      <c r="L643" s="160">
        <v>102422</v>
      </c>
      <c r="M643" s="140" t="s">
        <v>1927</v>
      </c>
      <c r="N643" s="22">
        <f t="shared" si="57"/>
        <v>2</v>
      </c>
      <c r="O643" s="153"/>
      <c r="P643" s="153"/>
      <c r="Q643" s="153"/>
      <c r="R643" s="153"/>
      <c r="S643" s="153"/>
      <c r="T643" s="22"/>
      <c r="U643" s="25"/>
    </row>
    <row r="644" spans="10:21" ht="11.25" customHeight="1">
      <c r="J644" s="20" t="s">
        <v>671</v>
      </c>
      <c r="K644" s="21" t="s">
        <v>1855</v>
      </c>
      <c r="L644" s="160">
        <v>97971</v>
      </c>
      <c r="M644" s="140" t="s">
        <v>1927</v>
      </c>
      <c r="N644" s="22">
        <f aca="true" t="shared" si="58" ref="N644:N690">IF(L644&lt;100000,1)</f>
        <v>1</v>
      </c>
      <c r="O644" s="153"/>
      <c r="P644" s="153"/>
      <c r="Q644" s="153"/>
      <c r="R644" s="153"/>
      <c r="S644" s="153"/>
      <c r="T644" s="22"/>
      <c r="U644" s="25"/>
    </row>
    <row r="645" spans="10:21" ht="11.25" customHeight="1">
      <c r="J645" s="20" t="s">
        <v>672</v>
      </c>
      <c r="K645" s="21" t="s">
        <v>1856</v>
      </c>
      <c r="L645" s="160">
        <v>1860256</v>
      </c>
      <c r="M645" s="140" t="s">
        <v>1927</v>
      </c>
      <c r="N645" s="22">
        <f>IF(L645&lt;3000000,5)</f>
        <v>5</v>
      </c>
      <c r="O645" s="153"/>
      <c r="P645" s="153"/>
      <c r="Q645" s="153"/>
      <c r="R645" s="153"/>
      <c r="S645" s="153"/>
      <c r="T645" s="22"/>
      <c r="U645" s="25"/>
    </row>
    <row r="646" spans="10:21" ht="11.25" customHeight="1">
      <c r="J646" s="20" t="s">
        <v>1857</v>
      </c>
      <c r="K646" s="21" t="s">
        <v>1858</v>
      </c>
      <c r="L646" s="160">
        <v>975300</v>
      </c>
      <c r="M646" s="140" t="s">
        <v>1927</v>
      </c>
      <c r="N646" s="22">
        <f aca="true" t="shared" si="59" ref="N646">IF(L646&lt;1000000,4)</f>
        <v>4</v>
      </c>
      <c r="O646" s="153"/>
      <c r="P646" s="153"/>
      <c r="Q646" s="153"/>
      <c r="R646" s="153"/>
      <c r="S646" s="153"/>
      <c r="T646" s="22"/>
      <c r="U646" s="25"/>
    </row>
    <row r="647" spans="10:21" ht="11.25" customHeight="1">
      <c r="J647" s="20" t="s">
        <v>673</v>
      </c>
      <c r="K647" s="21" t="s">
        <v>1556</v>
      </c>
      <c r="L647" s="160">
        <v>182176</v>
      </c>
      <c r="M647" s="140" t="s">
        <v>1927</v>
      </c>
      <c r="N647" s="22">
        <f aca="true" t="shared" si="60" ref="N647:N650">IF(L647&lt;250000,2)</f>
        <v>2</v>
      </c>
      <c r="O647" s="153"/>
      <c r="P647" s="153"/>
      <c r="Q647" s="153"/>
      <c r="R647" s="153"/>
      <c r="S647" s="153"/>
      <c r="T647" s="22"/>
      <c r="U647" s="25"/>
    </row>
    <row r="648" spans="10:21" ht="11.25" customHeight="1">
      <c r="J648" s="20" t="s">
        <v>674</v>
      </c>
      <c r="K648" s="21" t="s">
        <v>1557</v>
      </c>
      <c r="L648" s="160">
        <v>109990</v>
      </c>
      <c r="M648" s="140" t="s">
        <v>1927</v>
      </c>
      <c r="N648" s="22">
        <f t="shared" si="60"/>
        <v>2</v>
      </c>
      <c r="O648" s="153"/>
      <c r="P648" s="153"/>
      <c r="Q648" s="153"/>
      <c r="R648" s="153"/>
      <c r="S648" s="153"/>
      <c r="T648" s="22"/>
      <c r="U648" s="25"/>
    </row>
    <row r="649" spans="10:21" ht="11.25" customHeight="1">
      <c r="J649" s="19" t="s">
        <v>675</v>
      </c>
      <c r="K649" s="19" t="s">
        <v>1558</v>
      </c>
      <c r="L649" s="160">
        <v>141360</v>
      </c>
      <c r="M649" s="140" t="s">
        <v>1927</v>
      </c>
      <c r="N649" s="22">
        <f t="shared" si="60"/>
        <v>2</v>
      </c>
      <c r="O649" s="153"/>
      <c r="P649" s="153"/>
      <c r="Q649" s="153"/>
      <c r="R649" s="153"/>
      <c r="S649" s="153"/>
      <c r="T649" s="22"/>
      <c r="U649" s="25"/>
    </row>
    <row r="650" spans="10:21" ht="11.25" customHeight="1">
      <c r="J650" s="19" t="s">
        <v>676</v>
      </c>
      <c r="K650" s="19" t="s">
        <v>1559</v>
      </c>
      <c r="L650" s="160">
        <v>120864</v>
      </c>
      <c r="M650" s="140" t="s">
        <v>1927</v>
      </c>
      <c r="N650" s="22">
        <f t="shared" si="60"/>
        <v>2</v>
      </c>
      <c r="O650" s="153"/>
      <c r="P650" s="153"/>
      <c r="Q650" s="153"/>
      <c r="R650" s="153"/>
      <c r="S650" s="153"/>
      <c r="T650" s="22"/>
      <c r="U650" s="25"/>
    </row>
    <row r="651" spans="10:21" ht="11.25" customHeight="1">
      <c r="J651" s="19" t="s">
        <v>677</v>
      </c>
      <c r="K651" s="19" t="s">
        <v>1560</v>
      </c>
      <c r="L651" s="160">
        <v>68846</v>
      </c>
      <c r="M651" s="140" t="s">
        <v>1927</v>
      </c>
      <c r="N651" s="22">
        <f t="shared" si="58"/>
        <v>1</v>
      </c>
      <c r="O651" s="153"/>
      <c r="P651" s="153"/>
      <c r="Q651" s="153"/>
      <c r="R651" s="153"/>
      <c r="S651" s="153"/>
      <c r="T651" s="22"/>
      <c r="U651" s="25"/>
    </row>
    <row r="652" spans="10:21" ht="11.25" customHeight="1">
      <c r="J652" s="19" t="s">
        <v>678</v>
      </c>
      <c r="K652" s="19" t="s">
        <v>1561</v>
      </c>
      <c r="L652" s="160">
        <v>78093</v>
      </c>
      <c r="M652" s="140" t="s">
        <v>1927</v>
      </c>
      <c r="N652" s="22">
        <f t="shared" si="58"/>
        <v>1</v>
      </c>
      <c r="O652" s="153"/>
      <c r="P652" s="153"/>
      <c r="Q652" s="153"/>
      <c r="R652" s="153"/>
      <c r="S652" s="153"/>
      <c r="T652" s="22"/>
      <c r="U652" s="25"/>
    </row>
    <row r="653" spans="10:21" ht="11.25" customHeight="1">
      <c r="J653" s="20" t="s">
        <v>679</v>
      </c>
      <c r="K653" s="21" t="s">
        <v>1562</v>
      </c>
      <c r="L653" s="160">
        <v>63172</v>
      </c>
      <c r="M653" s="140" t="s">
        <v>1927</v>
      </c>
      <c r="N653" s="22">
        <f t="shared" si="58"/>
        <v>1</v>
      </c>
      <c r="O653" s="153"/>
      <c r="P653" s="153"/>
      <c r="Q653" s="153"/>
      <c r="R653" s="153"/>
      <c r="S653" s="153"/>
      <c r="T653" s="22"/>
      <c r="U653" s="25"/>
    </row>
    <row r="654" spans="10:21" ht="11.25" customHeight="1">
      <c r="J654" s="19" t="s">
        <v>1297</v>
      </c>
      <c r="K654" s="19" t="s">
        <v>1298</v>
      </c>
      <c r="L654" s="160">
        <v>160237</v>
      </c>
      <c r="M654" s="140" t="s">
        <v>1927</v>
      </c>
      <c r="N654" s="22">
        <f aca="true" t="shared" si="61" ref="N654:N657">IF(L654&lt;250000,2)</f>
        <v>2</v>
      </c>
      <c r="O654" s="153"/>
      <c r="P654" s="153"/>
      <c r="Q654" s="153"/>
      <c r="R654" s="153"/>
      <c r="S654" s="153"/>
      <c r="T654" s="22"/>
      <c r="U654" s="25"/>
    </row>
    <row r="655" spans="10:21" ht="11.25" customHeight="1">
      <c r="J655" s="20" t="s">
        <v>1299</v>
      </c>
      <c r="K655" s="21" t="s">
        <v>1300</v>
      </c>
      <c r="L655" s="160">
        <v>175738</v>
      </c>
      <c r="M655" s="140" t="s">
        <v>1927</v>
      </c>
      <c r="N655" s="22">
        <f t="shared" si="61"/>
        <v>2</v>
      </c>
      <c r="O655" s="153"/>
      <c r="P655" s="153"/>
      <c r="Q655" s="153"/>
      <c r="R655" s="153"/>
      <c r="S655" s="153"/>
      <c r="T655" s="22"/>
      <c r="U655" s="25"/>
    </row>
    <row r="656" spans="10:21" ht="11.25" customHeight="1">
      <c r="J656" s="19" t="s">
        <v>1301</v>
      </c>
      <c r="K656" s="19" t="s">
        <v>1302</v>
      </c>
      <c r="L656" s="160">
        <v>173574</v>
      </c>
      <c r="M656" s="140" t="s">
        <v>1927</v>
      </c>
      <c r="N656" s="22">
        <f t="shared" si="61"/>
        <v>2</v>
      </c>
      <c r="O656" s="153"/>
      <c r="P656" s="153"/>
      <c r="Q656" s="153"/>
      <c r="R656" s="153"/>
      <c r="S656" s="153"/>
      <c r="T656" s="22"/>
      <c r="U656" s="25"/>
    </row>
    <row r="657" spans="10:21" ht="11.25" customHeight="1">
      <c r="J657" s="19" t="s">
        <v>1303</v>
      </c>
      <c r="K657" s="19" t="s">
        <v>1304</v>
      </c>
      <c r="L657" s="160">
        <v>146970</v>
      </c>
      <c r="M657" s="140" t="s">
        <v>1927</v>
      </c>
      <c r="N657" s="22">
        <f t="shared" si="61"/>
        <v>2</v>
      </c>
      <c r="O657" s="153"/>
      <c r="P657" s="153"/>
      <c r="Q657" s="153"/>
      <c r="R657" s="153"/>
      <c r="S657" s="153"/>
      <c r="T657" s="22"/>
      <c r="U657" s="25"/>
    </row>
    <row r="658" spans="10:21" ht="11.25" customHeight="1">
      <c r="J658" s="20" t="s">
        <v>680</v>
      </c>
      <c r="K658" s="21" t="s">
        <v>681</v>
      </c>
      <c r="L658" s="160">
        <v>99093</v>
      </c>
      <c r="M658" s="140" t="s">
        <v>1927</v>
      </c>
      <c r="N658" s="22">
        <f t="shared" si="58"/>
        <v>1</v>
      </c>
      <c r="O658" s="153"/>
      <c r="P658" s="153"/>
      <c r="Q658" s="153"/>
      <c r="R658" s="153"/>
      <c r="S658" s="153"/>
      <c r="T658" s="22"/>
      <c r="U658" s="25"/>
    </row>
    <row r="659" spans="10:21" ht="11.25" customHeight="1">
      <c r="J659" s="19" t="s">
        <v>1305</v>
      </c>
      <c r="K659" s="19" t="s">
        <v>1306</v>
      </c>
      <c r="L659" s="160">
        <v>94577</v>
      </c>
      <c r="M659" s="140" t="s">
        <v>1927</v>
      </c>
      <c r="N659" s="22">
        <f t="shared" si="58"/>
        <v>1</v>
      </c>
      <c r="O659" s="153"/>
      <c r="P659" s="153"/>
      <c r="Q659" s="153"/>
      <c r="R659" s="153"/>
      <c r="S659" s="153"/>
      <c r="T659" s="22"/>
      <c r="U659" s="25"/>
    </row>
    <row r="660" spans="10:21" ht="11.25" customHeight="1">
      <c r="J660" s="19" t="s">
        <v>682</v>
      </c>
      <c r="K660" s="19" t="s">
        <v>683</v>
      </c>
      <c r="L660" s="160">
        <v>88522</v>
      </c>
      <c r="M660" s="140" t="s">
        <v>1927</v>
      </c>
      <c r="N660" s="22">
        <f t="shared" si="58"/>
        <v>1</v>
      </c>
      <c r="O660" s="153"/>
      <c r="P660" s="153"/>
      <c r="Q660" s="153"/>
      <c r="R660" s="153"/>
      <c r="S660" s="153"/>
      <c r="T660" s="22"/>
      <c r="U660" s="25"/>
    </row>
    <row r="661" spans="10:21" ht="11.25" customHeight="1">
      <c r="J661" s="19" t="s">
        <v>1307</v>
      </c>
      <c r="K661" s="19" t="s">
        <v>1308</v>
      </c>
      <c r="L661" s="160">
        <v>87159</v>
      </c>
      <c r="M661" s="140" t="s">
        <v>1927</v>
      </c>
      <c r="N661" s="22">
        <f t="shared" si="58"/>
        <v>1</v>
      </c>
      <c r="O661" s="153"/>
      <c r="P661" s="153"/>
      <c r="Q661" s="153"/>
      <c r="R661" s="153"/>
      <c r="S661" s="153"/>
      <c r="T661" s="22"/>
      <c r="U661" s="25"/>
    </row>
    <row r="662" spans="10:21" ht="11.25" customHeight="1">
      <c r="J662" s="19" t="s">
        <v>1309</v>
      </c>
      <c r="K662" s="19" t="s">
        <v>1310</v>
      </c>
      <c r="L662" s="160">
        <v>78574</v>
      </c>
      <c r="M662" s="140" t="s">
        <v>1927</v>
      </c>
      <c r="N662" s="22">
        <f t="shared" si="58"/>
        <v>1</v>
      </c>
      <c r="O662" s="153"/>
      <c r="P662" s="153"/>
      <c r="Q662" s="153"/>
      <c r="R662" s="153"/>
      <c r="S662" s="153"/>
      <c r="T662" s="22"/>
      <c r="U662" s="25"/>
    </row>
    <row r="663" spans="10:20" ht="11.25" customHeight="1">
      <c r="J663" s="20" t="s">
        <v>684</v>
      </c>
      <c r="K663" s="21" t="s">
        <v>685</v>
      </c>
      <c r="L663" s="160">
        <v>63504</v>
      </c>
      <c r="M663" s="140" t="s">
        <v>1927</v>
      </c>
      <c r="N663" s="22">
        <f t="shared" si="58"/>
        <v>1</v>
      </c>
      <c r="O663" s="153"/>
      <c r="P663" s="153"/>
      <c r="Q663" s="153"/>
      <c r="R663" s="153"/>
      <c r="S663" s="153"/>
      <c r="T663" s="22"/>
    </row>
    <row r="664" spans="10:20" ht="11.25" customHeight="1">
      <c r="J664" s="19" t="s">
        <v>1311</v>
      </c>
      <c r="K664" s="19" t="s">
        <v>1312</v>
      </c>
      <c r="L664" s="160">
        <v>379786</v>
      </c>
      <c r="M664" s="140" t="s">
        <v>1927</v>
      </c>
      <c r="N664" s="22">
        <f>IF(L664&lt;500000,3)</f>
        <v>3</v>
      </c>
      <c r="O664" s="153"/>
      <c r="P664" s="153"/>
      <c r="Q664" s="153"/>
      <c r="R664" s="153"/>
      <c r="S664" s="153"/>
      <c r="T664" s="22"/>
    </row>
    <row r="665" spans="10:20" ht="11.25" customHeight="1">
      <c r="J665" s="20" t="s">
        <v>1313</v>
      </c>
      <c r="K665" s="21" t="s">
        <v>1314</v>
      </c>
      <c r="L665" s="160">
        <v>303430</v>
      </c>
      <c r="M665" s="140" t="s">
        <v>1927</v>
      </c>
      <c r="N665" s="22">
        <f>IF(L665&lt;500000,3)</f>
        <v>3</v>
      </c>
      <c r="O665" s="153"/>
      <c r="P665" s="153"/>
      <c r="Q665" s="153"/>
      <c r="R665" s="153"/>
      <c r="S665" s="153"/>
      <c r="T665" s="22"/>
    </row>
    <row r="666" spans="10:20" ht="11.25" customHeight="1">
      <c r="J666" s="20" t="s">
        <v>1315</v>
      </c>
      <c r="K666" s="21" t="s">
        <v>1316</v>
      </c>
      <c r="L666" s="160">
        <v>175869</v>
      </c>
      <c r="M666" s="140" t="s">
        <v>1927</v>
      </c>
      <c r="N666" s="22">
        <f aca="true" t="shared" si="62" ref="N666:N679">IF(L666&lt;250000,2)</f>
        <v>2</v>
      </c>
      <c r="O666" s="153"/>
      <c r="P666" s="153"/>
      <c r="Q666" s="153"/>
      <c r="R666" s="153"/>
      <c r="S666" s="153"/>
      <c r="T666" s="22"/>
    </row>
    <row r="667" spans="10:20" ht="11.25" customHeight="1">
      <c r="J667" s="20" t="s">
        <v>1317</v>
      </c>
      <c r="K667" s="21" t="s">
        <v>1318</v>
      </c>
      <c r="L667" s="160">
        <v>168363</v>
      </c>
      <c r="M667" s="140" t="s">
        <v>1927</v>
      </c>
      <c r="N667" s="22">
        <f t="shared" si="62"/>
        <v>2</v>
      </c>
      <c r="O667" s="153"/>
      <c r="P667" s="153"/>
      <c r="Q667" s="153"/>
      <c r="R667" s="153"/>
      <c r="S667" s="153"/>
      <c r="T667" s="22"/>
    </row>
    <row r="668" spans="10:20" ht="11.25" customHeight="1">
      <c r="J668" s="20" t="s">
        <v>686</v>
      </c>
      <c r="K668" s="21" t="s">
        <v>687</v>
      </c>
      <c r="L668" s="160">
        <v>158048</v>
      </c>
      <c r="M668" s="140" t="s">
        <v>1927</v>
      </c>
      <c r="N668" s="22">
        <f t="shared" si="62"/>
        <v>2</v>
      </c>
      <c r="O668" s="153"/>
      <c r="P668" s="153"/>
      <c r="Q668" s="153"/>
      <c r="R668" s="153"/>
      <c r="S668" s="153"/>
      <c r="T668" s="22"/>
    </row>
    <row r="669" spans="10:20" ht="11.25" customHeight="1">
      <c r="J669" s="20" t="s">
        <v>1319</v>
      </c>
      <c r="K669" s="21" t="s">
        <v>1320</v>
      </c>
      <c r="L669" s="160">
        <v>138142</v>
      </c>
      <c r="M669" s="140" t="s">
        <v>1927</v>
      </c>
      <c r="N669" s="22">
        <f t="shared" si="62"/>
        <v>2</v>
      </c>
      <c r="O669" s="153"/>
      <c r="P669" s="153"/>
      <c r="Q669" s="153"/>
      <c r="R669" s="153"/>
      <c r="S669" s="153"/>
      <c r="T669" s="22"/>
    </row>
    <row r="670" spans="10:20" ht="11.25" customHeight="1">
      <c r="J670" s="20" t="s">
        <v>688</v>
      </c>
      <c r="K670" s="21" t="s">
        <v>1859</v>
      </c>
      <c r="L670" s="160">
        <v>1883425</v>
      </c>
      <c r="M670" s="140" t="s">
        <v>1926</v>
      </c>
      <c r="N670" s="22">
        <f>IF(L670&lt;3000000,5)</f>
        <v>5</v>
      </c>
      <c r="O670" s="153"/>
      <c r="P670" s="153"/>
      <c r="Q670" s="153"/>
      <c r="R670" s="153"/>
      <c r="S670" s="153"/>
      <c r="T670" s="22"/>
    </row>
    <row r="671" spans="10:20" ht="11.25" customHeight="1">
      <c r="J671" s="20" t="s">
        <v>689</v>
      </c>
      <c r="K671" s="21" t="s">
        <v>1563</v>
      </c>
      <c r="L671" s="160">
        <v>324576</v>
      </c>
      <c r="M671" s="140" t="s">
        <v>1926</v>
      </c>
      <c r="N671" s="22">
        <f>IF(L671&lt;500000,3)</f>
        <v>3</v>
      </c>
      <c r="O671" s="153"/>
      <c r="P671" s="153"/>
      <c r="Q671" s="153"/>
      <c r="R671" s="153"/>
      <c r="S671" s="153"/>
      <c r="T671" s="22"/>
    </row>
    <row r="672" spans="10:20" ht="11.25" customHeight="1">
      <c r="J672" s="20" t="s">
        <v>690</v>
      </c>
      <c r="K672" s="21" t="s">
        <v>1860</v>
      </c>
      <c r="L672" s="160">
        <v>319279</v>
      </c>
      <c r="M672" s="140" t="s">
        <v>1926</v>
      </c>
      <c r="N672" s="22">
        <f>IF(L672&lt;500000,3)</f>
        <v>3</v>
      </c>
      <c r="O672" s="153"/>
      <c r="P672" s="153"/>
      <c r="Q672" s="153"/>
      <c r="R672" s="153"/>
      <c r="S672" s="153"/>
      <c r="T672" s="22"/>
    </row>
    <row r="673" spans="10:20" ht="11.25" customHeight="1">
      <c r="J673" s="20" t="s">
        <v>691</v>
      </c>
      <c r="K673" s="21" t="s">
        <v>1564</v>
      </c>
      <c r="L673" s="160">
        <v>269506</v>
      </c>
      <c r="M673" s="140" t="s">
        <v>1926</v>
      </c>
      <c r="N673" s="22">
        <f>IF(L673&lt;500000,3)</f>
        <v>3</v>
      </c>
      <c r="O673" s="153"/>
      <c r="P673" s="153"/>
      <c r="Q673" s="153"/>
      <c r="R673" s="153"/>
      <c r="S673" s="153"/>
      <c r="T673" s="22"/>
    </row>
    <row r="674" spans="10:20" ht="11.25" customHeight="1">
      <c r="J674" s="20" t="s">
        <v>692</v>
      </c>
      <c r="K674" s="21" t="s">
        <v>1861</v>
      </c>
      <c r="L674" s="160">
        <v>180302</v>
      </c>
      <c r="M674" s="140" t="s">
        <v>1926</v>
      </c>
      <c r="N674" s="22">
        <f t="shared" si="62"/>
        <v>2</v>
      </c>
      <c r="O674" s="153"/>
      <c r="P674" s="153"/>
      <c r="Q674" s="153"/>
      <c r="R674" s="153"/>
      <c r="S674" s="153"/>
      <c r="T674" s="22"/>
    </row>
    <row r="675" spans="10:20" ht="11.25" customHeight="1">
      <c r="J675" s="20" t="s">
        <v>693</v>
      </c>
      <c r="K675" s="21" t="s">
        <v>1565</v>
      </c>
      <c r="L675" s="160">
        <v>196367</v>
      </c>
      <c r="M675" s="140" t="s">
        <v>1926</v>
      </c>
      <c r="N675" s="22">
        <f t="shared" si="62"/>
        <v>2</v>
      </c>
      <c r="O675" s="153"/>
      <c r="P675" s="153"/>
      <c r="Q675" s="153"/>
      <c r="R675" s="153"/>
      <c r="S675" s="153"/>
      <c r="T675" s="22"/>
    </row>
    <row r="676" spans="10:20" ht="11.25" customHeight="1">
      <c r="J676" s="20" t="s">
        <v>694</v>
      </c>
      <c r="K676" s="21" t="s">
        <v>1862</v>
      </c>
      <c r="L676" s="160">
        <v>144307</v>
      </c>
      <c r="M676" s="140" t="s">
        <v>1926</v>
      </c>
      <c r="N676" s="22">
        <f t="shared" si="62"/>
        <v>2</v>
      </c>
      <c r="O676" s="153"/>
      <c r="P676" s="153"/>
      <c r="Q676" s="153"/>
      <c r="R676" s="153"/>
      <c r="S676" s="153"/>
      <c r="T676" s="22"/>
    </row>
    <row r="677" spans="10:20" ht="11.25" customHeight="1">
      <c r="J677" s="20" t="s">
        <v>695</v>
      </c>
      <c r="K677" s="21" t="s">
        <v>1745</v>
      </c>
      <c r="L677" s="160">
        <v>159074</v>
      </c>
      <c r="M677" s="140" t="s">
        <v>1926</v>
      </c>
      <c r="N677" s="22">
        <f t="shared" si="62"/>
        <v>2</v>
      </c>
      <c r="O677" s="153"/>
      <c r="P677" s="153"/>
      <c r="Q677" s="153"/>
      <c r="R677" s="153"/>
      <c r="S677" s="153"/>
      <c r="T677" s="22"/>
    </row>
    <row r="678" spans="10:20" ht="11.25" customHeight="1">
      <c r="J678" s="20" t="s">
        <v>696</v>
      </c>
      <c r="K678" s="21" t="s">
        <v>1743</v>
      </c>
      <c r="L678" s="160">
        <v>147245</v>
      </c>
      <c r="M678" s="140" t="s">
        <v>1926</v>
      </c>
      <c r="N678" s="22">
        <f t="shared" si="62"/>
        <v>2</v>
      </c>
      <c r="O678" s="153"/>
      <c r="P678" s="153"/>
      <c r="Q678" s="153"/>
      <c r="R678" s="153"/>
      <c r="S678" s="153"/>
      <c r="T678" s="22"/>
    </row>
    <row r="679" spans="10:20" ht="11.25" customHeight="1">
      <c r="J679" s="20" t="s">
        <v>697</v>
      </c>
      <c r="K679" s="21" t="s">
        <v>1863</v>
      </c>
      <c r="L679" s="160">
        <v>134290</v>
      </c>
      <c r="M679" s="140" t="s">
        <v>1926</v>
      </c>
      <c r="N679" s="22">
        <f t="shared" si="62"/>
        <v>2</v>
      </c>
      <c r="O679" s="153"/>
      <c r="P679" s="153"/>
      <c r="Q679" s="153"/>
      <c r="R679" s="153"/>
      <c r="S679" s="153"/>
      <c r="T679" s="22"/>
    </row>
    <row r="680" spans="10:20" ht="11.25" customHeight="1">
      <c r="J680" s="20" t="s">
        <v>698</v>
      </c>
      <c r="K680" s="21" t="s">
        <v>1864</v>
      </c>
      <c r="L680" s="160">
        <v>85055</v>
      </c>
      <c r="M680" s="140" t="s">
        <v>1926</v>
      </c>
      <c r="N680" s="22">
        <v>1</v>
      </c>
      <c r="O680" s="153"/>
      <c r="P680" s="153"/>
      <c r="Q680" s="153"/>
      <c r="R680" s="153"/>
      <c r="S680" s="153"/>
      <c r="T680" s="22"/>
    </row>
    <row r="681" spans="10:20" ht="11.25" customHeight="1">
      <c r="J681" s="20" t="s">
        <v>699</v>
      </c>
      <c r="K681" s="21" t="s">
        <v>1865</v>
      </c>
      <c r="L681" s="160">
        <v>65181</v>
      </c>
      <c r="M681" s="140" t="s">
        <v>1926</v>
      </c>
      <c r="N681" s="22">
        <f t="shared" si="58"/>
        <v>1</v>
      </c>
      <c r="O681" s="153"/>
      <c r="P681" s="153"/>
      <c r="Q681" s="153"/>
      <c r="R681" s="153"/>
      <c r="S681" s="153"/>
      <c r="T681" s="22"/>
    </row>
    <row r="682" spans="10:20" ht="11.25" customHeight="1">
      <c r="J682" s="20" t="s">
        <v>700</v>
      </c>
      <c r="K682" s="21" t="s">
        <v>1744</v>
      </c>
      <c r="L682" s="160">
        <v>61353</v>
      </c>
      <c r="M682" s="140" t="s">
        <v>1926</v>
      </c>
      <c r="N682" s="22">
        <f t="shared" si="58"/>
        <v>1</v>
      </c>
      <c r="O682" s="153"/>
      <c r="P682" s="153"/>
      <c r="Q682" s="153"/>
      <c r="R682" s="153"/>
      <c r="S682" s="153"/>
      <c r="T682" s="22"/>
    </row>
    <row r="683" spans="10:20" ht="11.25" customHeight="1">
      <c r="J683" s="20" t="s">
        <v>701</v>
      </c>
      <c r="K683" s="21" t="s">
        <v>1566</v>
      </c>
      <c r="L683" s="160">
        <v>63536</v>
      </c>
      <c r="M683" s="140" t="s">
        <v>1926</v>
      </c>
      <c r="N683" s="22">
        <f t="shared" si="58"/>
        <v>1</v>
      </c>
      <c r="O683" s="153"/>
      <c r="P683" s="153"/>
      <c r="Q683" s="153"/>
      <c r="R683" s="153"/>
      <c r="S683" s="153"/>
      <c r="T683" s="22"/>
    </row>
    <row r="684" spans="10:20" ht="11.25" customHeight="1">
      <c r="J684" s="20" t="s">
        <v>702</v>
      </c>
      <c r="K684" s="21" t="s">
        <v>1866</v>
      </c>
      <c r="L684" s="160">
        <v>79315</v>
      </c>
      <c r="M684" s="140" t="s">
        <v>1926</v>
      </c>
      <c r="N684" s="22">
        <f t="shared" si="58"/>
        <v>1</v>
      </c>
      <c r="O684" s="153"/>
      <c r="P684" s="153"/>
      <c r="Q684" s="153"/>
      <c r="R684" s="153"/>
      <c r="S684" s="153"/>
      <c r="T684" s="22"/>
    </row>
    <row r="685" spans="10:20" ht="11.25" customHeight="1">
      <c r="J685" s="20" t="s">
        <v>703</v>
      </c>
      <c r="K685" s="21" t="s">
        <v>704</v>
      </c>
      <c r="L685" s="160">
        <v>82504</v>
      </c>
      <c r="M685" s="140" t="s">
        <v>1926</v>
      </c>
      <c r="N685" s="22">
        <f t="shared" si="58"/>
        <v>1</v>
      </c>
      <c r="O685" s="153"/>
      <c r="P685" s="153"/>
      <c r="Q685" s="153"/>
      <c r="R685" s="153"/>
      <c r="S685" s="153"/>
      <c r="T685" s="22"/>
    </row>
    <row r="686" spans="10:20" ht="11.25" customHeight="1">
      <c r="J686" s="20" t="s">
        <v>705</v>
      </c>
      <c r="K686" s="21" t="s">
        <v>706</v>
      </c>
      <c r="L686" s="160">
        <v>73707</v>
      </c>
      <c r="M686" s="140" t="s">
        <v>1926</v>
      </c>
      <c r="N686" s="22">
        <f t="shared" si="58"/>
        <v>1</v>
      </c>
      <c r="O686" s="153"/>
      <c r="P686" s="153"/>
      <c r="Q686" s="153"/>
      <c r="R686" s="153"/>
      <c r="S686" s="153"/>
      <c r="T686" s="22"/>
    </row>
    <row r="687" spans="10:20" ht="11.25" customHeight="1">
      <c r="J687" s="20" t="s">
        <v>707</v>
      </c>
      <c r="K687" s="21" t="s">
        <v>1867</v>
      </c>
      <c r="L687" s="160">
        <v>79610</v>
      </c>
      <c r="M687" s="140" t="s">
        <v>1926</v>
      </c>
      <c r="N687" s="22">
        <f t="shared" si="58"/>
        <v>1</v>
      </c>
      <c r="O687" s="153"/>
      <c r="P687" s="153"/>
      <c r="Q687" s="153"/>
      <c r="R687" s="153"/>
      <c r="S687" s="153"/>
      <c r="T687" s="22"/>
    </row>
    <row r="688" spans="10:20" ht="11.25" customHeight="1">
      <c r="J688" s="20" t="s">
        <v>708</v>
      </c>
      <c r="K688" s="21" t="s">
        <v>709</v>
      </c>
      <c r="L688" s="160">
        <v>70293</v>
      </c>
      <c r="M688" s="140" t="s">
        <v>1926</v>
      </c>
      <c r="N688" s="22">
        <f t="shared" si="58"/>
        <v>1</v>
      </c>
      <c r="O688" s="153"/>
      <c r="P688" s="153"/>
      <c r="Q688" s="153"/>
      <c r="R688" s="153"/>
      <c r="S688" s="153"/>
      <c r="T688" s="22"/>
    </row>
    <row r="689" spans="10:20" ht="11.25" customHeight="1">
      <c r="J689" s="20" t="s">
        <v>710</v>
      </c>
      <c r="K689" s="21" t="s">
        <v>711</v>
      </c>
      <c r="L689" s="160">
        <v>55837</v>
      </c>
      <c r="M689" s="140" t="s">
        <v>1926</v>
      </c>
      <c r="N689" s="22">
        <f t="shared" si="58"/>
        <v>1</v>
      </c>
      <c r="O689" s="153"/>
      <c r="P689" s="153"/>
      <c r="Q689" s="153"/>
      <c r="R689" s="153"/>
      <c r="S689" s="153"/>
      <c r="T689" s="22"/>
    </row>
    <row r="690" spans="10:20" ht="11.25" customHeight="1">
      <c r="J690" s="20" t="s">
        <v>712</v>
      </c>
      <c r="K690" s="21" t="s">
        <v>713</v>
      </c>
      <c r="L690" s="160">
        <v>50713</v>
      </c>
      <c r="M690" s="140" t="s">
        <v>1926</v>
      </c>
      <c r="N690" s="22">
        <f t="shared" si="58"/>
        <v>1</v>
      </c>
      <c r="O690" s="153"/>
      <c r="P690" s="153"/>
      <c r="Q690" s="153"/>
      <c r="R690" s="153"/>
      <c r="S690" s="153"/>
      <c r="T690" s="22"/>
    </row>
    <row r="691" spans="10:20" ht="11.25" customHeight="1">
      <c r="J691" s="20" t="s">
        <v>714</v>
      </c>
      <c r="K691" s="21" t="s">
        <v>1868</v>
      </c>
      <c r="L691" s="160">
        <v>283872</v>
      </c>
      <c r="M691" s="140" t="s">
        <v>1926</v>
      </c>
      <c r="N691" s="22">
        <f>IF(L691&lt;500000,3)</f>
        <v>3</v>
      </c>
      <c r="O691" s="153"/>
      <c r="P691" s="153"/>
      <c r="Q691" s="153"/>
      <c r="R691" s="153"/>
      <c r="S691" s="153"/>
      <c r="T691" s="22"/>
    </row>
    <row r="692" spans="10:20" ht="11.25" customHeight="1">
      <c r="J692" s="20" t="s">
        <v>715</v>
      </c>
      <c r="K692" s="21" t="s">
        <v>1869</v>
      </c>
      <c r="L692" s="160">
        <v>290422</v>
      </c>
      <c r="M692" s="140" t="s">
        <v>1926</v>
      </c>
      <c r="N692" s="22">
        <f>IF(L692&lt;500000,3)</f>
        <v>3</v>
      </c>
      <c r="O692" s="153"/>
      <c r="P692" s="153"/>
      <c r="Q692" s="153"/>
      <c r="R692" s="153"/>
      <c r="S692" s="153"/>
      <c r="T692" s="22"/>
    </row>
    <row r="693" spans="10:20" ht="11.25" customHeight="1">
      <c r="J693" s="20" t="s">
        <v>716</v>
      </c>
      <c r="K693" s="21" t="s">
        <v>1870</v>
      </c>
      <c r="L693" s="160">
        <v>249432</v>
      </c>
      <c r="M693" s="140" t="s">
        <v>1926</v>
      </c>
      <c r="N693" s="22">
        <v>2</v>
      </c>
      <c r="O693" s="153"/>
      <c r="P693" s="153"/>
      <c r="Q693" s="153"/>
      <c r="R693" s="153"/>
      <c r="S693" s="153"/>
      <c r="T693" s="22"/>
    </row>
    <row r="694" spans="10:20" ht="11.25" customHeight="1">
      <c r="J694" s="20" t="s">
        <v>717</v>
      </c>
      <c r="K694" s="21" t="s">
        <v>1871</v>
      </c>
      <c r="L694" s="160">
        <v>253200</v>
      </c>
      <c r="M694" s="140" t="s">
        <v>1926</v>
      </c>
      <c r="N694" s="22">
        <f>IF(L694&lt;500000,3)</f>
        <v>3</v>
      </c>
      <c r="O694" s="153"/>
      <c r="P694" s="153"/>
      <c r="Q694" s="153"/>
      <c r="R694" s="153"/>
      <c r="S694" s="153"/>
      <c r="T694" s="22"/>
    </row>
    <row r="695" spans="10:20" ht="11.25" customHeight="1">
      <c r="J695" s="20" t="s">
        <v>718</v>
      </c>
      <c r="K695" s="21" t="s">
        <v>1872</v>
      </c>
      <c r="L695" s="160">
        <v>209945</v>
      </c>
      <c r="M695" s="140" t="s">
        <v>1926</v>
      </c>
      <c r="N695" s="22">
        <f aca="true" t="shared" si="63" ref="N695:N707">IF(L695&lt;250000,2)</f>
        <v>2</v>
      </c>
      <c r="O695" s="153"/>
      <c r="P695" s="153"/>
      <c r="Q695" s="153"/>
      <c r="R695" s="153"/>
      <c r="S695" s="153"/>
      <c r="T695" s="22"/>
    </row>
    <row r="696" spans="10:20" ht="11.25" customHeight="1">
      <c r="J696" s="20" t="s">
        <v>719</v>
      </c>
      <c r="K696" s="21" t="s">
        <v>1873</v>
      </c>
      <c r="L696" s="160">
        <v>155383</v>
      </c>
      <c r="M696" s="140" t="s">
        <v>1926</v>
      </c>
      <c r="N696" s="22">
        <f t="shared" si="63"/>
        <v>2</v>
      </c>
      <c r="O696" s="153"/>
      <c r="P696" s="153"/>
      <c r="Q696" s="153"/>
      <c r="R696" s="153"/>
      <c r="S696" s="153"/>
      <c r="T696" s="22"/>
    </row>
    <row r="697" spans="10:20" ht="11.25" customHeight="1">
      <c r="J697" s="20" t="s">
        <v>720</v>
      </c>
      <c r="K697" s="21" t="s">
        <v>721</v>
      </c>
      <c r="L697" s="160">
        <v>123738</v>
      </c>
      <c r="M697" s="140" t="s">
        <v>1926</v>
      </c>
      <c r="N697" s="22">
        <f t="shared" si="63"/>
        <v>2</v>
      </c>
      <c r="O697" s="153"/>
      <c r="P697" s="153"/>
      <c r="Q697" s="153"/>
      <c r="R697" s="153"/>
      <c r="S697" s="153"/>
      <c r="T697" s="22"/>
    </row>
    <row r="698" spans="10:20" ht="11.25" customHeight="1">
      <c r="J698" s="20" t="s">
        <v>722</v>
      </c>
      <c r="K698" s="21" t="s">
        <v>1874</v>
      </c>
      <c r="L698" s="160">
        <v>115494</v>
      </c>
      <c r="M698" s="140" t="s">
        <v>1926</v>
      </c>
      <c r="N698" s="22">
        <f t="shared" si="63"/>
        <v>2</v>
      </c>
      <c r="O698" s="153"/>
      <c r="P698" s="153"/>
      <c r="Q698" s="153"/>
      <c r="R698" s="153"/>
      <c r="S698" s="153"/>
      <c r="T698" s="22"/>
    </row>
    <row r="699" spans="10:20" ht="11.25" customHeight="1">
      <c r="J699" s="20" t="s">
        <v>723</v>
      </c>
      <c r="K699" s="21" t="s">
        <v>724</v>
      </c>
      <c r="L699" s="160">
        <v>102411</v>
      </c>
      <c r="M699" s="140" t="s">
        <v>1926</v>
      </c>
      <c r="N699" s="22">
        <f t="shared" si="63"/>
        <v>2</v>
      </c>
      <c r="O699" s="153"/>
      <c r="P699" s="153"/>
      <c r="Q699" s="153"/>
      <c r="R699" s="153"/>
      <c r="S699" s="153"/>
      <c r="T699" s="22"/>
    </row>
    <row r="700" spans="10:20" ht="11.25" customHeight="1">
      <c r="J700" s="20" t="s">
        <v>725</v>
      </c>
      <c r="K700" s="21" t="s">
        <v>1875</v>
      </c>
      <c r="L700" s="160">
        <v>106847</v>
      </c>
      <c r="M700" s="140" t="s">
        <v>1926</v>
      </c>
      <c r="N700" s="22">
        <f t="shared" si="63"/>
        <v>2</v>
      </c>
      <c r="O700" s="153"/>
      <c r="P700" s="153"/>
      <c r="Q700" s="153"/>
      <c r="R700" s="153"/>
      <c r="S700" s="153"/>
      <c r="T700" s="22"/>
    </row>
    <row r="701" spans="10:20" ht="11.25" customHeight="1">
      <c r="J701" s="20" t="s">
        <v>726</v>
      </c>
      <c r="K701" s="21" t="s">
        <v>727</v>
      </c>
      <c r="L701" s="160">
        <v>98776</v>
      </c>
      <c r="M701" s="140" t="s">
        <v>1926</v>
      </c>
      <c r="N701" s="22">
        <v>1</v>
      </c>
      <c r="O701" s="153"/>
      <c r="P701" s="153"/>
      <c r="Q701" s="153"/>
      <c r="R701" s="153"/>
      <c r="S701" s="153"/>
      <c r="T701" s="22"/>
    </row>
    <row r="702" spans="10:20" ht="11.25" customHeight="1">
      <c r="J702" s="20" t="s">
        <v>728</v>
      </c>
      <c r="K702" s="21" t="s">
        <v>729</v>
      </c>
      <c r="L702" s="160">
        <v>92121</v>
      </c>
      <c r="M702" s="140" t="s">
        <v>1926</v>
      </c>
      <c r="N702" s="22">
        <v>1</v>
      </c>
      <c r="O702" s="153"/>
      <c r="P702" s="153"/>
      <c r="Q702" s="153"/>
      <c r="R702" s="153"/>
      <c r="S702" s="153"/>
      <c r="T702" s="22"/>
    </row>
    <row r="703" spans="10:20" ht="11.25" customHeight="1">
      <c r="J703" s="20" t="s">
        <v>730</v>
      </c>
      <c r="K703" s="21" t="s">
        <v>731</v>
      </c>
      <c r="L703" s="160">
        <v>92617</v>
      </c>
      <c r="M703" s="140" t="s">
        <v>1926</v>
      </c>
      <c r="N703" s="22">
        <v>1</v>
      </c>
      <c r="O703" s="153"/>
      <c r="P703" s="153"/>
      <c r="Q703" s="153"/>
      <c r="R703" s="153"/>
      <c r="S703" s="153"/>
      <c r="T703" s="22"/>
    </row>
    <row r="704" spans="10:20" ht="11.25" customHeight="1">
      <c r="J704" s="20" t="s">
        <v>732</v>
      </c>
      <c r="K704" s="21" t="s">
        <v>1567</v>
      </c>
      <c r="L704" s="160">
        <v>280607</v>
      </c>
      <c r="M704" s="140" t="s">
        <v>1926</v>
      </c>
      <c r="N704" s="22">
        <f>IF(L704&lt;500000,3)</f>
        <v>3</v>
      </c>
      <c r="O704" s="153"/>
      <c r="P704" s="153"/>
      <c r="Q704" s="153"/>
      <c r="R704" s="153"/>
      <c r="S704" s="153"/>
      <c r="T704" s="22"/>
    </row>
    <row r="705" spans="10:20" ht="11.25" customHeight="1">
      <c r="J705" s="20" t="s">
        <v>733</v>
      </c>
      <c r="K705" s="21" t="s">
        <v>1568</v>
      </c>
      <c r="L705" s="160">
        <v>111550</v>
      </c>
      <c r="M705" s="140" t="s">
        <v>1926</v>
      </c>
      <c r="N705" s="22">
        <f t="shared" si="63"/>
        <v>2</v>
      </c>
      <c r="O705" s="153"/>
      <c r="P705" s="153"/>
      <c r="Q705" s="153"/>
      <c r="R705" s="153"/>
      <c r="S705" s="153"/>
      <c r="T705" s="22"/>
    </row>
    <row r="706" spans="10:20" ht="11.25" customHeight="1">
      <c r="J706" s="20" t="s">
        <v>734</v>
      </c>
      <c r="K706" s="21" t="s">
        <v>1569</v>
      </c>
      <c r="L706" s="160">
        <v>415589</v>
      </c>
      <c r="M706" s="140" t="s">
        <v>1926</v>
      </c>
      <c r="N706" s="22">
        <f>IF(L706&lt;500000,3)</f>
        <v>3</v>
      </c>
      <c r="O706" s="153"/>
      <c r="P706" s="153"/>
      <c r="Q706" s="153"/>
      <c r="R706" s="153"/>
      <c r="S706" s="153"/>
      <c r="T706" s="22"/>
    </row>
    <row r="707" spans="10:20" ht="11.25" customHeight="1">
      <c r="J707" s="20" t="s">
        <v>735</v>
      </c>
      <c r="K707" s="21" t="s">
        <v>1876</v>
      </c>
      <c r="L707" s="160">
        <v>240164</v>
      </c>
      <c r="M707" s="140" t="s">
        <v>1926</v>
      </c>
      <c r="N707" s="22">
        <f t="shared" si="63"/>
        <v>2</v>
      </c>
      <c r="O707" s="153"/>
      <c r="P707" s="153"/>
      <c r="Q707" s="153"/>
      <c r="R707" s="153"/>
      <c r="S707" s="153"/>
      <c r="T707" s="22"/>
    </row>
    <row r="708" spans="10:20" ht="11.25" customHeight="1">
      <c r="J708" s="20" t="s">
        <v>736</v>
      </c>
      <c r="K708" s="21" t="s">
        <v>737</v>
      </c>
      <c r="L708" s="160">
        <v>79583</v>
      </c>
      <c r="M708" s="140" t="s">
        <v>1926</v>
      </c>
      <c r="N708" s="22">
        <f aca="true" t="shared" si="64" ref="N708:N760">IF(L708&lt;100000,1)</f>
        <v>1</v>
      </c>
      <c r="O708" s="153"/>
      <c r="P708" s="153"/>
      <c r="Q708" s="153"/>
      <c r="R708" s="153"/>
      <c r="S708" s="153"/>
      <c r="T708" s="22"/>
    </row>
    <row r="709" spans="10:20" ht="11.25" customHeight="1">
      <c r="J709" s="20" t="s">
        <v>738</v>
      </c>
      <c r="K709" s="19" t="s">
        <v>1570</v>
      </c>
      <c r="L709" s="160">
        <v>78607</v>
      </c>
      <c r="M709" s="140" t="s">
        <v>1926</v>
      </c>
      <c r="N709" s="22">
        <f t="shared" si="64"/>
        <v>1</v>
      </c>
      <c r="O709" s="153"/>
      <c r="P709" s="153"/>
      <c r="Q709" s="153"/>
      <c r="R709" s="153"/>
      <c r="S709" s="153"/>
      <c r="T709" s="22"/>
    </row>
    <row r="710" spans="10:20" ht="11.25" customHeight="1">
      <c r="J710" s="19" t="s">
        <v>739</v>
      </c>
      <c r="K710" s="19" t="s">
        <v>1877</v>
      </c>
      <c r="L710" s="160">
        <v>91352</v>
      </c>
      <c r="M710" s="140" t="s">
        <v>1926</v>
      </c>
      <c r="N710" s="22">
        <f t="shared" si="64"/>
        <v>1</v>
      </c>
      <c r="O710" s="153"/>
      <c r="P710" s="153"/>
      <c r="Q710" s="153"/>
      <c r="R710" s="153"/>
      <c r="S710" s="153"/>
      <c r="T710" s="22"/>
    </row>
    <row r="711" spans="10:20" ht="11.25" customHeight="1">
      <c r="J711" s="20" t="s">
        <v>740</v>
      </c>
      <c r="K711" s="21" t="s">
        <v>1878</v>
      </c>
      <c r="L711" s="160">
        <v>81382</v>
      </c>
      <c r="M711" s="140" t="s">
        <v>1926</v>
      </c>
      <c r="N711" s="22">
        <f t="shared" si="64"/>
        <v>1</v>
      </c>
      <c r="O711" s="153"/>
      <c r="P711" s="153"/>
      <c r="Q711" s="153"/>
      <c r="R711" s="153"/>
      <c r="S711" s="153"/>
      <c r="T711" s="22"/>
    </row>
    <row r="712" spans="10:20" ht="11.25" customHeight="1">
      <c r="J712" s="19" t="s">
        <v>741</v>
      </c>
      <c r="K712" s="19" t="s">
        <v>1571</v>
      </c>
      <c r="L712" s="160">
        <v>66073</v>
      </c>
      <c r="M712" s="140" t="s">
        <v>1926</v>
      </c>
      <c r="N712" s="22">
        <f t="shared" si="64"/>
        <v>1</v>
      </c>
      <c r="O712" s="153"/>
      <c r="P712" s="153"/>
      <c r="Q712" s="153"/>
      <c r="R712" s="153"/>
      <c r="S712" s="153"/>
      <c r="T712" s="22"/>
    </row>
    <row r="713" spans="10:20" ht="11.25" customHeight="1">
      <c r="J713" s="19" t="s">
        <v>742</v>
      </c>
      <c r="K713" s="19" t="s">
        <v>1879</v>
      </c>
      <c r="L713" s="160">
        <v>55883</v>
      </c>
      <c r="M713" s="140" t="s">
        <v>1926</v>
      </c>
      <c r="N713" s="22">
        <f t="shared" si="64"/>
        <v>1</v>
      </c>
      <c r="O713" s="153"/>
      <c r="P713" s="153"/>
      <c r="Q713" s="153"/>
      <c r="R713" s="153"/>
      <c r="S713" s="153"/>
      <c r="T713" s="22"/>
    </row>
    <row r="714" spans="10:20" ht="11.25" customHeight="1">
      <c r="J714" s="19" t="s">
        <v>1880</v>
      </c>
      <c r="K714" s="19" t="s">
        <v>1881</v>
      </c>
      <c r="L714" s="160">
        <v>1033933</v>
      </c>
      <c r="M714" s="140" t="s">
        <v>1926</v>
      </c>
      <c r="N714" s="22">
        <f>IF(L714&lt;3000000,5)</f>
        <v>5</v>
      </c>
      <c r="O714" s="153">
        <v>2010</v>
      </c>
      <c r="P714" s="153"/>
      <c r="Q714" s="153"/>
      <c r="R714" s="153"/>
      <c r="S714" s="153"/>
      <c r="T714" s="22"/>
    </row>
    <row r="715" spans="10:20" ht="11.25" customHeight="1">
      <c r="J715" s="20" t="s">
        <v>743</v>
      </c>
      <c r="K715" s="21" t="s">
        <v>1100</v>
      </c>
      <c r="L715" s="160">
        <v>215168</v>
      </c>
      <c r="M715" s="140" t="s">
        <v>1926</v>
      </c>
      <c r="N715" s="22">
        <f aca="true" t="shared" si="65" ref="N715:N720">IF(L715&lt;250000,2)</f>
        <v>2</v>
      </c>
      <c r="O715" s="153"/>
      <c r="P715" s="153"/>
      <c r="Q715" s="153"/>
      <c r="R715" s="153"/>
      <c r="S715" s="153"/>
      <c r="T715" s="22"/>
    </row>
    <row r="716" spans="10:20" ht="11.25" customHeight="1">
      <c r="J716" s="20" t="s">
        <v>744</v>
      </c>
      <c r="K716" s="21" t="s">
        <v>745</v>
      </c>
      <c r="L716" s="160">
        <v>178630</v>
      </c>
      <c r="M716" s="140" t="s">
        <v>1926</v>
      </c>
      <c r="N716" s="22">
        <f t="shared" si="65"/>
        <v>2</v>
      </c>
      <c r="O716" s="153"/>
      <c r="P716" s="153"/>
      <c r="Q716" s="153"/>
      <c r="R716" s="153"/>
      <c r="S716" s="153"/>
      <c r="T716" s="22"/>
    </row>
    <row r="717" spans="10:20" ht="11.25" customHeight="1">
      <c r="J717" s="20" t="s">
        <v>1882</v>
      </c>
      <c r="K717" s="21" t="s">
        <v>1101</v>
      </c>
      <c r="L717" s="160">
        <v>141671</v>
      </c>
      <c r="M717" s="140" t="s">
        <v>1926</v>
      </c>
      <c r="N717" s="22">
        <f t="shared" si="65"/>
        <v>2</v>
      </c>
      <c r="O717" s="153">
        <v>2011</v>
      </c>
      <c r="P717" s="153"/>
      <c r="Q717" s="153"/>
      <c r="R717" s="153"/>
      <c r="S717" s="153"/>
      <c r="T717" s="22"/>
    </row>
    <row r="718" spans="10:21" ht="11.25" customHeight="1">
      <c r="J718" s="20" t="s">
        <v>1102</v>
      </c>
      <c r="K718" s="21" t="s">
        <v>1103</v>
      </c>
      <c r="L718" s="160">
        <v>252439</v>
      </c>
      <c r="M718" s="140" t="s">
        <v>1926</v>
      </c>
      <c r="N718" s="22">
        <f>IF(L718&lt;500000,3)</f>
        <v>3</v>
      </c>
      <c r="O718" s="153"/>
      <c r="P718" s="153"/>
      <c r="Q718" s="153"/>
      <c r="R718" s="153"/>
      <c r="S718" s="153"/>
      <c r="T718" s="22"/>
      <c r="U718" s="25"/>
    </row>
    <row r="719" spans="10:21" ht="11.25" customHeight="1">
      <c r="J719" s="20" t="s">
        <v>1104</v>
      </c>
      <c r="K719" s="21" t="s">
        <v>1105</v>
      </c>
      <c r="L719" s="160">
        <v>203001</v>
      </c>
      <c r="M719" s="140" t="s">
        <v>1926</v>
      </c>
      <c r="N719" s="22">
        <f t="shared" si="65"/>
        <v>2</v>
      </c>
      <c r="O719" s="153"/>
      <c r="P719" s="153"/>
      <c r="Q719" s="153"/>
      <c r="R719" s="153"/>
      <c r="S719" s="153"/>
      <c r="T719" s="22"/>
      <c r="U719" s="25"/>
    </row>
    <row r="720" spans="10:21" ht="11.25" customHeight="1">
      <c r="J720" s="20" t="s">
        <v>746</v>
      </c>
      <c r="K720" s="21" t="s">
        <v>747</v>
      </c>
      <c r="L720" s="160">
        <v>102308</v>
      </c>
      <c r="M720" s="140" t="s">
        <v>1926</v>
      </c>
      <c r="N720" s="22">
        <f t="shared" si="65"/>
        <v>2</v>
      </c>
      <c r="O720" s="153"/>
      <c r="P720" s="153"/>
      <c r="Q720" s="153"/>
      <c r="R720" s="153"/>
      <c r="S720" s="153"/>
      <c r="T720" s="22"/>
      <c r="U720" s="25"/>
    </row>
    <row r="721" spans="10:21" ht="11.25" customHeight="1">
      <c r="J721" s="20" t="s">
        <v>748</v>
      </c>
      <c r="K721" s="21" t="s">
        <v>749</v>
      </c>
      <c r="L721" s="160">
        <v>97433</v>
      </c>
      <c r="M721" s="140" t="s">
        <v>1926</v>
      </c>
      <c r="N721" s="22">
        <f t="shared" si="64"/>
        <v>1</v>
      </c>
      <c r="O721" s="153"/>
      <c r="P721" s="153"/>
      <c r="Q721" s="153"/>
      <c r="R721" s="153"/>
      <c r="S721" s="153"/>
      <c r="T721" s="22"/>
      <c r="U721" s="25"/>
    </row>
    <row r="722" spans="10:21" ht="11.25" customHeight="1">
      <c r="J722" s="20" t="s">
        <v>750</v>
      </c>
      <c r="K722" s="21" t="s">
        <v>751</v>
      </c>
      <c r="L722" s="160">
        <v>132062</v>
      </c>
      <c r="M722" s="140" t="s">
        <v>1926</v>
      </c>
      <c r="N722" s="22">
        <f aca="true" t="shared" si="66" ref="N722:N754">IF(L722&lt;250000,2)</f>
        <v>2</v>
      </c>
      <c r="O722" s="153"/>
      <c r="P722" s="153"/>
      <c r="Q722" s="153"/>
      <c r="R722" s="153"/>
      <c r="S722" s="153"/>
      <c r="T722" s="22"/>
      <c r="U722" s="25"/>
    </row>
    <row r="723" spans="10:21" ht="11.25" customHeight="1">
      <c r="J723" s="20" t="s">
        <v>752</v>
      </c>
      <c r="K723" s="21" t="s">
        <v>1883</v>
      </c>
      <c r="L723" s="160">
        <v>1579896</v>
      </c>
      <c r="M723" s="140" t="s">
        <v>1926</v>
      </c>
      <c r="N723" s="22">
        <f>IF(L723&lt;3000000,5)</f>
        <v>5</v>
      </c>
      <c r="O723" s="153">
        <v>2011</v>
      </c>
      <c r="P723" s="153"/>
      <c r="Q723" s="153"/>
      <c r="R723" s="153"/>
      <c r="S723" s="153"/>
      <c r="T723" s="22"/>
      <c r="U723" s="25"/>
    </row>
    <row r="724" spans="10:21" ht="11.25" customHeight="1">
      <c r="J724" s="20" t="s">
        <v>753</v>
      </c>
      <c r="K724" s="21" t="s">
        <v>1572</v>
      </c>
      <c r="L724" s="160">
        <v>520374</v>
      </c>
      <c r="M724" s="140" t="s">
        <v>1926</v>
      </c>
      <c r="N724" s="22">
        <f aca="true" t="shared" si="67" ref="N724">IF(L724&lt;1000000,4)</f>
        <v>4</v>
      </c>
      <c r="O724" s="153">
        <v>2011</v>
      </c>
      <c r="P724" s="153"/>
      <c r="Q724" s="153"/>
      <c r="R724" s="153"/>
      <c r="S724" s="153"/>
      <c r="T724" s="22"/>
      <c r="U724" s="25"/>
    </row>
    <row r="725" spans="10:21" ht="11.25" customHeight="1">
      <c r="J725" s="20" t="s">
        <v>754</v>
      </c>
      <c r="K725" s="21" t="s">
        <v>1573</v>
      </c>
      <c r="L725" s="160">
        <v>302835</v>
      </c>
      <c r="M725" s="140" t="s">
        <v>1926</v>
      </c>
      <c r="N725" s="22">
        <f>IF(L725&lt;500000,3)</f>
        <v>3</v>
      </c>
      <c r="O725" s="153">
        <v>2011</v>
      </c>
      <c r="P725" s="153"/>
      <c r="Q725" s="153"/>
      <c r="R725" s="153"/>
      <c r="S725" s="153"/>
      <c r="T725" s="22"/>
      <c r="U725" s="25"/>
    </row>
    <row r="726" spans="10:21" ht="11.25" customHeight="1">
      <c r="J726" s="20" t="s">
        <v>755</v>
      </c>
      <c r="K726" s="21" t="s">
        <v>1574</v>
      </c>
      <c r="L726" s="160">
        <v>128305</v>
      </c>
      <c r="M726" s="140" t="s">
        <v>1926</v>
      </c>
      <c r="N726" s="22">
        <f t="shared" si="66"/>
        <v>2</v>
      </c>
      <c r="O726" s="153">
        <v>2011</v>
      </c>
      <c r="P726" s="153"/>
      <c r="Q726" s="153"/>
      <c r="R726" s="153"/>
      <c r="S726" s="153"/>
      <c r="T726" s="22"/>
      <c r="U726" s="25"/>
    </row>
    <row r="727" spans="10:21" ht="11.25" customHeight="1">
      <c r="J727" s="20" t="s">
        <v>756</v>
      </c>
      <c r="K727" s="21" t="s">
        <v>1575</v>
      </c>
      <c r="L727" s="160">
        <v>116465</v>
      </c>
      <c r="M727" s="140" t="s">
        <v>1926</v>
      </c>
      <c r="N727" s="22">
        <f t="shared" si="66"/>
        <v>2</v>
      </c>
      <c r="O727" s="153">
        <v>2011</v>
      </c>
      <c r="P727" s="153"/>
      <c r="Q727" s="153"/>
      <c r="R727" s="153"/>
      <c r="S727" s="153"/>
      <c r="T727" s="22"/>
      <c r="U727" s="25"/>
    </row>
    <row r="728" spans="10:21" ht="11.25" customHeight="1">
      <c r="J728" s="20" t="s">
        <v>757</v>
      </c>
      <c r="K728" s="21" t="s">
        <v>1576</v>
      </c>
      <c r="L728" s="160">
        <v>200001</v>
      </c>
      <c r="M728" s="140" t="s">
        <v>1926</v>
      </c>
      <c r="N728" s="22">
        <f t="shared" si="66"/>
        <v>2</v>
      </c>
      <c r="O728" s="153">
        <v>2011</v>
      </c>
      <c r="P728" s="153"/>
      <c r="Q728" s="153"/>
      <c r="R728" s="153"/>
      <c r="S728" s="153"/>
      <c r="T728" s="22"/>
      <c r="U728" s="25"/>
    </row>
    <row r="729" spans="10:21" ht="11.25" customHeight="1">
      <c r="J729" s="19" t="s">
        <v>758</v>
      </c>
      <c r="K729" s="19" t="s">
        <v>1577</v>
      </c>
      <c r="L729" s="160">
        <v>147334</v>
      </c>
      <c r="M729" s="140" t="s">
        <v>1926</v>
      </c>
      <c r="N729" s="22">
        <f t="shared" si="66"/>
        <v>2</v>
      </c>
      <c r="O729" s="153">
        <v>2011</v>
      </c>
      <c r="P729" s="153"/>
      <c r="Q729" s="153"/>
      <c r="R729" s="153"/>
      <c r="S729" s="153"/>
      <c r="T729" s="22"/>
      <c r="U729" s="25"/>
    </row>
    <row r="730" spans="10:21" ht="11.25" customHeight="1">
      <c r="J730" s="20" t="s">
        <v>759</v>
      </c>
      <c r="K730" s="21" t="s">
        <v>1578</v>
      </c>
      <c r="L730" s="160">
        <v>137121</v>
      </c>
      <c r="M730" s="140" t="s">
        <v>1926</v>
      </c>
      <c r="N730" s="22">
        <f t="shared" si="66"/>
        <v>2</v>
      </c>
      <c r="O730" s="153">
        <v>2011</v>
      </c>
      <c r="P730" s="153"/>
      <c r="Q730" s="153"/>
      <c r="R730" s="153"/>
      <c r="S730" s="153"/>
      <c r="T730" s="22"/>
      <c r="U730" s="25"/>
    </row>
    <row r="731" spans="10:21" ht="11.25" customHeight="1">
      <c r="J731" s="20" t="s">
        <v>760</v>
      </c>
      <c r="K731" s="43" t="s">
        <v>761</v>
      </c>
      <c r="L731" s="160">
        <v>134684</v>
      </c>
      <c r="M731" s="140" t="s">
        <v>1926</v>
      </c>
      <c r="N731" s="22">
        <f t="shared" si="66"/>
        <v>2</v>
      </c>
      <c r="O731" s="153">
        <v>2008</v>
      </c>
      <c r="P731" s="153"/>
      <c r="Q731" s="153"/>
      <c r="R731" s="153"/>
      <c r="S731" s="153"/>
      <c r="T731" s="22"/>
      <c r="U731" s="25"/>
    </row>
    <row r="732" spans="10:21" ht="11.25" customHeight="1">
      <c r="J732" s="20" t="s">
        <v>762</v>
      </c>
      <c r="K732" s="21" t="s">
        <v>763</v>
      </c>
      <c r="L732" s="160">
        <v>128060</v>
      </c>
      <c r="M732" s="140" t="s">
        <v>1926</v>
      </c>
      <c r="N732" s="22">
        <f t="shared" si="66"/>
        <v>2</v>
      </c>
      <c r="O732" s="153">
        <v>2008</v>
      </c>
      <c r="P732" s="153"/>
      <c r="Q732" s="153"/>
      <c r="R732" s="153"/>
      <c r="S732" s="153"/>
      <c r="T732" s="22"/>
      <c r="U732" s="25"/>
    </row>
    <row r="733" spans="10:21" ht="11.25" customHeight="1">
      <c r="J733" s="20" t="s">
        <v>764</v>
      </c>
      <c r="K733" s="21" t="s">
        <v>765</v>
      </c>
      <c r="L733" s="160">
        <v>126754</v>
      </c>
      <c r="M733" s="140" t="s">
        <v>1926</v>
      </c>
      <c r="N733" s="22">
        <f t="shared" si="66"/>
        <v>2</v>
      </c>
      <c r="O733" s="153">
        <v>2008</v>
      </c>
      <c r="P733" s="153"/>
      <c r="Q733" s="153"/>
      <c r="R733" s="153"/>
      <c r="S733" s="153"/>
      <c r="T733" s="22"/>
      <c r="U733" s="25"/>
    </row>
    <row r="734" spans="10:21" ht="11.25" customHeight="1">
      <c r="J734" s="20" t="s">
        <v>1321</v>
      </c>
      <c r="K734" s="21" t="s">
        <v>1322</v>
      </c>
      <c r="L734" s="160">
        <v>107351</v>
      </c>
      <c r="M734" s="140" t="s">
        <v>1926</v>
      </c>
      <c r="N734" s="22">
        <f t="shared" si="66"/>
        <v>2</v>
      </c>
      <c r="O734" s="153">
        <v>2008</v>
      </c>
      <c r="P734" s="153"/>
      <c r="Q734" s="153"/>
      <c r="R734" s="153"/>
      <c r="S734" s="153"/>
      <c r="T734" s="22"/>
      <c r="U734" s="25"/>
    </row>
    <row r="735" spans="10:21" ht="11.25" customHeight="1">
      <c r="J735" s="20" t="s">
        <v>766</v>
      </c>
      <c r="K735" s="21" t="s">
        <v>767</v>
      </c>
      <c r="L735" s="160">
        <v>101487</v>
      </c>
      <c r="M735" s="140" t="s">
        <v>1926</v>
      </c>
      <c r="N735" s="22">
        <f t="shared" si="66"/>
        <v>2</v>
      </c>
      <c r="O735" s="153">
        <v>2008</v>
      </c>
      <c r="P735" s="153"/>
      <c r="Q735" s="153"/>
      <c r="R735" s="153"/>
      <c r="S735" s="153"/>
      <c r="T735" s="22"/>
      <c r="U735" s="25"/>
    </row>
    <row r="736" spans="10:21" ht="11.25" customHeight="1">
      <c r="J736" s="20" t="s">
        <v>89</v>
      </c>
      <c r="K736" s="21" t="s">
        <v>1884</v>
      </c>
      <c r="L736" s="160">
        <v>8173941</v>
      </c>
      <c r="M736" s="140" t="s">
        <v>1927</v>
      </c>
      <c r="N736" s="22">
        <v>6</v>
      </c>
      <c r="O736" s="153">
        <v>2011</v>
      </c>
      <c r="P736" s="153"/>
      <c r="Q736" s="153"/>
      <c r="R736" s="153"/>
      <c r="S736" s="153"/>
      <c r="T736" s="22"/>
      <c r="U736" s="25"/>
    </row>
    <row r="737" spans="10:21" ht="11.25" customHeight="1">
      <c r="J737" s="20" t="s">
        <v>768</v>
      </c>
      <c r="K737" s="21" t="s">
        <v>1620</v>
      </c>
      <c r="L737" s="160">
        <v>1073045</v>
      </c>
      <c r="M737" s="140" t="s">
        <v>1927</v>
      </c>
      <c r="N737" s="22">
        <f aca="true" t="shared" si="68" ref="N737">IF(L737&lt;3000000,5)</f>
        <v>5</v>
      </c>
      <c r="O737" s="153">
        <v>2011</v>
      </c>
      <c r="P737" s="153"/>
      <c r="Q737" s="153"/>
      <c r="R737" s="153"/>
      <c r="S737" s="153"/>
      <c r="T737" s="22"/>
      <c r="U737" s="25"/>
    </row>
    <row r="738" spans="10:21" ht="11.25" customHeight="1">
      <c r="J738" s="20" t="s">
        <v>769</v>
      </c>
      <c r="K738" s="21" t="s">
        <v>1619</v>
      </c>
      <c r="L738" s="160">
        <v>751485</v>
      </c>
      <c r="M738" s="140" t="s">
        <v>1927</v>
      </c>
      <c r="N738" s="22">
        <f aca="true" t="shared" si="69" ref="N738:N740">IF(L738&lt;1000000,4)</f>
        <v>4</v>
      </c>
      <c r="O738" s="153">
        <v>2011</v>
      </c>
      <c r="P738" s="153"/>
      <c r="Q738" s="153"/>
      <c r="R738" s="153"/>
      <c r="S738" s="153"/>
      <c r="T738" s="22"/>
      <c r="U738" s="25"/>
    </row>
    <row r="739" spans="10:21" ht="11.25" customHeight="1">
      <c r="J739" s="20" t="s">
        <v>770</v>
      </c>
      <c r="K739" s="21" t="s">
        <v>1579</v>
      </c>
      <c r="L739" s="160">
        <v>593245</v>
      </c>
      <c r="M739" s="140" t="s">
        <v>1927</v>
      </c>
      <c r="N739" s="22">
        <f t="shared" si="69"/>
        <v>4</v>
      </c>
      <c r="O739" s="153">
        <v>2011</v>
      </c>
      <c r="P739" s="153"/>
      <c r="Q739" s="153"/>
      <c r="R739" s="153"/>
      <c r="S739" s="153"/>
      <c r="T739" s="22"/>
      <c r="U739" s="25"/>
    </row>
    <row r="740" spans="10:21" ht="11.25" customHeight="1">
      <c r="J740" s="20" t="s">
        <v>771</v>
      </c>
      <c r="K740" s="21" t="s">
        <v>1618</v>
      </c>
      <c r="L740" s="160">
        <v>522452</v>
      </c>
      <c r="M740" s="140" t="s">
        <v>1927</v>
      </c>
      <c r="N740" s="22">
        <f t="shared" si="69"/>
        <v>4</v>
      </c>
      <c r="O740" s="153">
        <v>2011</v>
      </c>
      <c r="P740" s="153"/>
      <c r="Q740" s="153"/>
      <c r="R740" s="153"/>
      <c r="S740" s="153"/>
      <c r="T740" s="22"/>
      <c r="U740" s="25"/>
    </row>
    <row r="741" spans="10:21" ht="11.25" customHeight="1">
      <c r="J741" s="20" t="s">
        <v>1885</v>
      </c>
      <c r="K741" s="21" t="s">
        <v>1886</v>
      </c>
      <c r="L741" s="160">
        <v>1061406</v>
      </c>
      <c r="M741" s="140" t="s">
        <v>1927</v>
      </c>
      <c r="N741" s="22">
        <f>IF(L741&lt;3000000,5)</f>
        <v>5</v>
      </c>
      <c r="O741" s="153">
        <v>2011</v>
      </c>
      <c r="P741" s="153"/>
      <c r="Q741" s="153"/>
      <c r="R741" s="153"/>
      <c r="S741" s="153"/>
      <c r="T741" s="22"/>
      <c r="U741" s="25"/>
    </row>
    <row r="742" spans="10:21" ht="11.25" customHeight="1">
      <c r="J742" s="20" t="s">
        <v>772</v>
      </c>
      <c r="K742" s="21" t="s">
        <v>1580</v>
      </c>
      <c r="L742" s="160">
        <v>476626</v>
      </c>
      <c r="M742" s="140" t="s">
        <v>1927</v>
      </c>
      <c r="N742" s="22">
        <f aca="true" t="shared" si="70" ref="N742:N750">IF(L742&lt;500000,3)</f>
        <v>3</v>
      </c>
      <c r="O742" s="153">
        <v>2011</v>
      </c>
      <c r="P742" s="153"/>
      <c r="Q742" s="153"/>
      <c r="R742" s="153"/>
      <c r="S742" s="153"/>
      <c r="T742" s="22"/>
      <c r="U742" s="25"/>
    </row>
    <row r="743" spans="10:21" ht="11.25" customHeight="1">
      <c r="J743" s="20" t="s">
        <v>773</v>
      </c>
      <c r="K743" s="21" t="s">
        <v>1581</v>
      </c>
      <c r="L743" s="160">
        <v>503127</v>
      </c>
      <c r="M743" s="140" t="s">
        <v>1927</v>
      </c>
      <c r="N743" s="22">
        <f aca="true" t="shared" si="71" ref="N743">IF(L743&lt;1000000,4)</f>
        <v>4</v>
      </c>
      <c r="O743" s="153">
        <v>2011</v>
      </c>
      <c r="P743" s="153"/>
      <c r="Q743" s="153"/>
      <c r="R743" s="153"/>
      <c r="S743" s="153"/>
      <c r="T743" s="22"/>
      <c r="U743" s="25"/>
    </row>
    <row r="744" spans="10:21" ht="11.25" customHeight="1">
      <c r="J744" s="20" t="s">
        <v>1887</v>
      </c>
      <c r="K744" s="21" t="s">
        <v>1888</v>
      </c>
      <c r="L744" s="160">
        <v>2682528</v>
      </c>
      <c r="M744" s="140" t="s">
        <v>1927</v>
      </c>
      <c r="N744" s="22">
        <f>IF(L744&lt;3000000,5)</f>
        <v>5</v>
      </c>
      <c r="O744" s="153">
        <v>2011</v>
      </c>
      <c r="P744" s="153"/>
      <c r="Q744" s="153"/>
      <c r="R744" s="153"/>
      <c r="S744" s="153"/>
      <c r="T744" s="22"/>
      <c r="U744" s="25"/>
    </row>
    <row r="745" spans="10:21" ht="11.25" customHeight="1">
      <c r="J745" s="20" t="s">
        <v>774</v>
      </c>
      <c r="K745" s="21" t="s">
        <v>1582</v>
      </c>
      <c r="L745" s="160">
        <v>346090</v>
      </c>
      <c r="M745" s="140" t="s">
        <v>1927</v>
      </c>
      <c r="N745" s="22">
        <f t="shared" si="70"/>
        <v>3</v>
      </c>
      <c r="O745" s="153">
        <v>2011</v>
      </c>
      <c r="P745" s="153"/>
      <c r="Q745" s="153"/>
      <c r="R745" s="153"/>
      <c r="S745" s="153"/>
      <c r="T745" s="22"/>
      <c r="U745" s="25"/>
    </row>
    <row r="746" spans="10:21" ht="11.25" customHeight="1">
      <c r="J746" s="20" t="s">
        <v>775</v>
      </c>
      <c r="K746" s="21" t="s">
        <v>1617</v>
      </c>
      <c r="L746" s="160">
        <v>552698</v>
      </c>
      <c r="M746" s="140" t="s">
        <v>1927</v>
      </c>
      <c r="N746" s="22">
        <f>IF(L746&lt;1000000,4)</f>
        <v>4</v>
      </c>
      <c r="O746" s="153">
        <v>2011</v>
      </c>
      <c r="P746" s="153"/>
      <c r="Q746" s="153"/>
      <c r="R746" s="153"/>
      <c r="S746" s="153"/>
      <c r="T746" s="22"/>
      <c r="U746" s="25"/>
    </row>
    <row r="747" spans="10:21" ht="11.25" customHeight="1">
      <c r="J747" s="20" t="s">
        <v>776</v>
      </c>
      <c r="K747" s="21" t="s">
        <v>1583</v>
      </c>
      <c r="L747" s="160">
        <v>428234</v>
      </c>
      <c r="M747" s="140" t="s">
        <v>1927</v>
      </c>
      <c r="N747" s="22">
        <f t="shared" si="70"/>
        <v>3</v>
      </c>
      <c r="O747" s="153">
        <v>2011</v>
      </c>
      <c r="P747" s="153"/>
      <c r="Q747" s="153"/>
      <c r="R747" s="153"/>
      <c r="S747" s="153"/>
      <c r="T747" s="22"/>
      <c r="U747" s="25"/>
    </row>
    <row r="748" spans="10:21" ht="11.25" customHeight="1">
      <c r="J748" s="20" t="s">
        <v>777</v>
      </c>
      <c r="K748" s="21" t="s">
        <v>1614</v>
      </c>
      <c r="L748" s="160">
        <v>279700</v>
      </c>
      <c r="M748" s="140" t="s">
        <v>1927</v>
      </c>
      <c r="N748" s="22">
        <f t="shared" si="70"/>
        <v>3</v>
      </c>
      <c r="O748" s="153">
        <v>2010</v>
      </c>
      <c r="P748" s="153"/>
      <c r="Q748" s="153"/>
      <c r="R748" s="153"/>
      <c r="S748" s="153"/>
      <c r="T748" s="22"/>
      <c r="U748" s="25"/>
    </row>
    <row r="749" spans="10:21" ht="11.25" customHeight="1">
      <c r="J749" s="20" t="s">
        <v>778</v>
      </c>
      <c r="K749" s="21" t="s">
        <v>1889</v>
      </c>
      <c r="L749" s="160">
        <v>280177</v>
      </c>
      <c r="M749" s="140" t="s">
        <v>1927</v>
      </c>
      <c r="N749" s="22">
        <f t="shared" si="70"/>
        <v>3</v>
      </c>
      <c r="O749" s="153">
        <v>2011</v>
      </c>
      <c r="P749" s="153"/>
      <c r="Q749" s="153"/>
      <c r="R749" s="153"/>
      <c r="S749" s="153"/>
      <c r="T749" s="22"/>
      <c r="U749" s="25"/>
    </row>
    <row r="750" spans="10:20" ht="11.25" customHeight="1">
      <c r="J750" s="19" t="s">
        <v>1890</v>
      </c>
      <c r="K750" s="19" t="s">
        <v>1891</v>
      </c>
      <c r="L750" s="160">
        <v>479924</v>
      </c>
      <c r="M750" s="140" t="s">
        <v>1927</v>
      </c>
      <c r="N750" s="22">
        <f t="shared" si="70"/>
        <v>3</v>
      </c>
      <c r="O750" s="153">
        <v>2011</v>
      </c>
      <c r="P750" s="153"/>
      <c r="Q750" s="153"/>
      <c r="R750" s="153"/>
      <c r="S750" s="153"/>
      <c r="T750" s="22"/>
    </row>
    <row r="751" spans="10:20" ht="11.25" customHeight="1">
      <c r="J751" s="20" t="s">
        <v>779</v>
      </c>
      <c r="K751" s="21" t="s">
        <v>1584</v>
      </c>
      <c r="L751" s="160">
        <v>108400</v>
      </c>
      <c r="M751" s="140" t="s">
        <v>1927</v>
      </c>
      <c r="N751" s="22">
        <f t="shared" si="66"/>
        <v>2</v>
      </c>
      <c r="O751" s="153">
        <v>2010</v>
      </c>
      <c r="P751" s="153"/>
      <c r="Q751" s="153"/>
      <c r="R751" s="153"/>
      <c r="S751" s="153"/>
      <c r="T751" s="22"/>
    </row>
    <row r="752" spans="10:20" ht="11.25" customHeight="1">
      <c r="J752" s="20" t="s">
        <v>780</v>
      </c>
      <c r="K752" s="21" t="s">
        <v>1585</v>
      </c>
      <c r="L752" s="160">
        <v>222793</v>
      </c>
      <c r="M752" s="140" t="s">
        <v>1927</v>
      </c>
      <c r="N752" s="22">
        <f t="shared" si="66"/>
        <v>2</v>
      </c>
      <c r="O752" s="153">
        <v>2011</v>
      </c>
      <c r="P752" s="153"/>
      <c r="Q752" s="153"/>
      <c r="R752" s="153"/>
      <c r="S752" s="153"/>
      <c r="T752" s="22"/>
    </row>
    <row r="753" spans="10:20" ht="11.25" customHeight="1">
      <c r="J753" s="20" t="s">
        <v>781</v>
      </c>
      <c r="K753" s="21" t="s">
        <v>1586</v>
      </c>
      <c r="L753" s="160">
        <v>123867</v>
      </c>
      <c r="M753" s="140" t="s">
        <v>1927</v>
      </c>
      <c r="N753" s="22">
        <f t="shared" si="66"/>
        <v>2</v>
      </c>
      <c r="O753" s="153">
        <v>2011</v>
      </c>
      <c r="P753" s="153"/>
      <c r="Q753" s="153"/>
      <c r="R753" s="153"/>
      <c r="S753" s="153"/>
      <c r="T753" s="22"/>
    </row>
    <row r="754" spans="10:20" ht="11.25" customHeight="1">
      <c r="J754" s="20" t="s">
        <v>782</v>
      </c>
      <c r="K754" s="21" t="s">
        <v>1587</v>
      </c>
      <c r="L754" s="160">
        <v>117773</v>
      </c>
      <c r="M754" s="140" t="s">
        <v>1927</v>
      </c>
      <c r="N754" s="22">
        <f t="shared" si="66"/>
        <v>2</v>
      </c>
      <c r="O754" s="153">
        <v>2011</v>
      </c>
      <c r="P754" s="153"/>
      <c r="Q754" s="153"/>
      <c r="R754" s="153"/>
      <c r="S754" s="153"/>
      <c r="T754" s="22"/>
    </row>
    <row r="755" spans="10:20" ht="11.25" customHeight="1">
      <c r="J755" s="20" t="s">
        <v>783</v>
      </c>
      <c r="K755" s="21" t="s">
        <v>1588</v>
      </c>
      <c r="L755" s="160">
        <v>93541</v>
      </c>
      <c r="M755" s="140" t="s">
        <v>1927</v>
      </c>
      <c r="N755" s="22">
        <f t="shared" si="64"/>
        <v>1</v>
      </c>
      <c r="O755" s="153">
        <v>2011</v>
      </c>
      <c r="P755" s="153"/>
      <c r="Q755" s="153"/>
      <c r="R755" s="153"/>
      <c r="S755" s="153"/>
      <c r="T755" s="22"/>
    </row>
    <row r="756" spans="10:20" ht="11.25" customHeight="1">
      <c r="J756" s="20" t="s">
        <v>1323</v>
      </c>
      <c r="K756" s="21" t="s">
        <v>1589</v>
      </c>
      <c r="L756" s="160">
        <v>101720</v>
      </c>
      <c r="M756" s="140" t="s">
        <v>1927</v>
      </c>
      <c r="N756" s="22">
        <f>IF(L756&lt;250000,2)</f>
        <v>2</v>
      </c>
      <c r="O756" s="153">
        <v>2011</v>
      </c>
      <c r="P756" s="153"/>
      <c r="Q756" s="153"/>
      <c r="R756" s="153"/>
      <c r="S756" s="153"/>
      <c r="T756" s="22"/>
    </row>
    <row r="757" spans="10:20" ht="11.25" customHeight="1">
      <c r="J757" s="20" t="s">
        <v>784</v>
      </c>
      <c r="K757" s="21" t="s">
        <v>1590</v>
      </c>
      <c r="L757" s="160">
        <v>83957</v>
      </c>
      <c r="M757" s="140" t="s">
        <v>1927</v>
      </c>
      <c r="N757" s="22">
        <f t="shared" si="64"/>
        <v>1</v>
      </c>
      <c r="O757" s="153">
        <v>2011</v>
      </c>
      <c r="P757" s="153"/>
      <c r="Q757" s="153"/>
      <c r="R757" s="153"/>
      <c r="S757" s="153"/>
      <c r="T757" s="22"/>
    </row>
    <row r="758" spans="10:20" ht="11.25" customHeight="1">
      <c r="J758" s="19" t="s">
        <v>785</v>
      </c>
      <c r="K758" s="19" t="s">
        <v>1591</v>
      </c>
      <c r="L758" s="160">
        <v>134844</v>
      </c>
      <c r="M758" s="140" t="s">
        <v>1927</v>
      </c>
      <c r="N758" s="22">
        <f aca="true" t="shared" si="72" ref="N758">IF(L758&lt;250000,2)</f>
        <v>2</v>
      </c>
      <c r="O758" s="153">
        <v>2011</v>
      </c>
      <c r="P758" s="153"/>
      <c r="Q758" s="153"/>
      <c r="R758" s="153"/>
      <c r="S758" s="153"/>
      <c r="T758" s="22"/>
    </row>
    <row r="759" spans="10:20" ht="11.25" customHeight="1">
      <c r="J759" s="20" t="s">
        <v>1892</v>
      </c>
      <c r="K759" s="21" t="s">
        <v>1893</v>
      </c>
      <c r="L759" s="160">
        <v>519943</v>
      </c>
      <c r="M759" s="140" t="s">
        <v>1927</v>
      </c>
      <c r="N759" s="22">
        <f>IF(L759&lt;1000000,4)</f>
        <v>4</v>
      </c>
      <c r="O759" s="153">
        <v>2011</v>
      </c>
      <c r="P759" s="153"/>
      <c r="Q759" s="153"/>
      <c r="R759" s="153"/>
      <c r="S759" s="153"/>
      <c r="T759" s="22"/>
    </row>
    <row r="760" spans="10:20" ht="11.25" customHeight="1">
      <c r="J760" s="19" t="s">
        <v>786</v>
      </c>
      <c r="K760" s="19" t="s">
        <v>1592</v>
      </c>
      <c r="L760" s="160">
        <v>98768</v>
      </c>
      <c r="M760" s="140" t="s">
        <v>1927</v>
      </c>
      <c r="N760" s="22">
        <f t="shared" si="64"/>
        <v>1</v>
      </c>
      <c r="O760" s="153">
        <v>2011</v>
      </c>
      <c r="P760" s="153"/>
      <c r="Q760" s="153"/>
      <c r="R760" s="153"/>
      <c r="S760" s="153"/>
      <c r="T760" s="22"/>
    </row>
    <row r="761" spans="10:20" ht="11.25" customHeight="1">
      <c r="J761" s="20" t="s">
        <v>787</v>
      </c>
      <c r="K761" s="21" t="s">
        <v>1621</v>
      </c>
      <c r="L761" s="160">
        <v>316960</v>
      </c>
      <c r="M761" s="140" t="s">
        <v>1927</v>
      </c>
      <c r="N761" s="22">
        <f>IF(L761&lt;500000,3)</f>
        <v>3</v>
      </c>
      <c r="O761" s="153">
        <v>2011</v>
      </c>
      <c r="P761" s="153"/>
      <c r="Q761" s="153"/>
      <c r="R761" s="153"/>
      <c r="S761" s="153"/>
      <c r="T761" s="22"/>
    </row>
    <row r="762" spans="10:20" ht="11.25" customHeight="1">
      <c r="J762" s="19" t="s">
        <v>788</v>
      </c>
      <c r="K762" s="19" t="s">
        <v>1593</v>
      </c>
      <c r="L762" s="160">
        <v>256406</v>
      </c>
      <c r="M762" s="140" t="s">
        <v>1927</v>
      </c>
      <c r="N762" s="22">
        <f>IF(L762&lt;500000,3)</f>
        <v>3</v>
      </c>
      <c r="O762" s="153">
        <v>2011</v>
      </c>
      <c r="P762" s="153"/>
      <c r="Q762" s="153"/>
      <c r="R762" s="153"/>
      <c r="S762" s="153"/>
      <c r="T762" s="22"/>
    </row>
    <row r="763" spans="10:20" ht="11.25" customHeight="1">
      <c r="J763" s="20" t="s">
        <v>789</v>
      </c>
      <c r="K763" s="21" t="s">
        <v>1894</v>
      </c>
      <c r="L763" s="160">
        <v>249008</v>
      </c>
      <c r="M763" s="140" t="s">
        <v>1927</v>
      </c>
      <c r="N763" s="22">
        <f aca="true" t="shared" si="73" ref="N763:N780">IF(L763&lt;250000,2)</f>
        <v>2</v>
      </c>
      <c r="O763" s="153">
        <v>2011</v>
      </c>
      <c r="P763" s="153"/>
      <c r="Q763" s="153"/>
      <c r="R763" s="153"/>
      <c r="S763" s="153"/>
      <c r="T763" s="22"/>
    </row>
    <row r="764" spans="10:20" ht="11.25" customHeight="1">
      <c r="J764" s="20" t="s">
        <v>1324</v>
      </c>
      <c r="K764" s="21" t="s">
        <v>1627</v>
      </c>
      <c r="L764" s="160">
        <v>249470</v>
      </c>
      <c r="M764" s="140" t="s">
        <v>1927</v>
      </c>
      <c r="N764" s="22">
        <f t="shared" si="73"/>
        <v>2</v>
      </c>
      <c r="O764" s="153">
        <v>2011</v>
      </c>
      <c r="P764" s="153"/>
      <c r="Q764" s="153"/>
      <c r="R764" s="153"/>
      <c r="S764" s="153"/>
      <c r="T764" s="22"/>
    </row>
    <row r="765" spans="10:20" ht="11.25" customHeight="1">
      <c r="J765" s="19" t="s">
        <v>1895</v>
      </c>
      <c r="K765" s="19" t="s">
        <v>1896</v>
      </c>
      <c r="L765" s="160">
        <v>639839</v>
      </c>
      <c r="M765" s="140" t="s">
        <v>1927</v>
      </c>
      <c r="N765" s="22">
        <f>IF(L765&lt;1000000,4)</f>
        <v>4</v>
      </c>
      <c r="O765" s="153">
        <v>2011</v>
      </c>
      <c r="P765" s="153"/>
      <c r="Q765" s="153"/>
      <c r="R765" s="153"/>
      <c r="S765" s="153"/>
      <c r="T765" s="22"/>
    </row>
    <row r="766" spans="10:20" ht="11.25" customHeight="1">
      <c r="J766" s="20" t="s">
        <v>1325</v>
      </c>
      <c r="K766" s="21" t="s">
        <v>1616</v>
      </c>
      <c r="L766" s="160">
        <v>319783</v>
      </c>
      <c r="M766" s="140" t="s">
        <v>1927</v>
      </c>
      <c r="N766" s="22">
        <f>IF(L766&lt;500000,3)</f>
        <v>3</v>
      </c>
      <c r="O766" s="153">
        <v>2011</v>
      </c>
      <c r="P766" s="153"/>
      <c r="Q766" s="153"/>
      <c r="R766" s="153"/>
      <c r="S766" s="153"/>
      <c r="T766" s="22"/>
    </row>
    <row r="767" spans="10:20" ht="11.25" customHeight="1">
      <c r="J767" s="20" t="s">
        <v>790</v>
      </c>
      <c r="K767" s="21" t="s">
        <v>791</v>
      </c>
      <c r="L767" s="160">
        <v>176016</v>
      </c>
      <c r="M767" s="140" t="s">
        <v>1927</v>
      </c>
      <c r="N767" s="22">
        <f t="shared" si="73"/>
        <v>2</v>
      </c>
      <c r="O767" s="153">
        <v>2011</v>
      </c>
      <c r="P767" s="153"/>
      <c r="Q767" s="153"/>
      <c r="R767" s="153"/>
      <c r="S767" s="153"/>
      <c r="T767" s="22"/>
    </row>
    <row r="768" spans="10:20" ht="11.25" customHeight="1">
      <c r="J768" s="20" t="s">
        <v>1326</v>
      </c>
      <c r="K768" s="21" t="s">
        <v>1327</v>
      </c>
      <c r="L768" s="160">
        <v>157705</v>
      </c>
      <c r="M768" s="140" t="s">
        <v>1927</v>
      </c>
      <c r="N768" s="22">
        <f t="shared" si="73"/>
        <v>2</v>
      </c>
      <c r="O768" s="153">
        <v>2011</v>
      </c>
      <c r="P768" s="153"/>
      <c r="Q768" s="153"/>
      <c r="R768" s="153"/>
      <c r="S768" s="153"/>
      <c r="T768" s="22"/>
    </row>
    <row r="769" spans="10:20" ht="11.25" customHeight="1">
      <c r="J769" s="20" t="s">
        <v>792</v>
      </c>
      <c r="K769" s="21" t="s">
        <v>793</v>
      </c>
      <c r="L769" s="160">
        <v>137183</v>
      </c>
      <c r="M769" s="140" t="s">
        <v>1927</v>
      </c>
      <c r="N769" s="22">
        <f t="shared" si="73"/>
        <v>2</v>
      </c>
      <c r="O769" s="153">
        <v>2011</v>
      </c>
      <c r="P769" s="153"/>
      <c r="Q769" s="153"/>
      <c r="R769" s="153"/>
      <c r="S769" s="153"/>
      <c r="T769" s="22"/>
    </row>
    <row r="770" spans="10:20" ht="11.25" customHeight="1">
      <c r="J770" s="20" t="s">
        <v>794</v>
      </c>
      <c r="K770" s="21" t="s">
        <v>795</v>
      </c>
      <c r="L770" s="160">
        <v>134186</v>
      </c>
      <c r="M770" s="140" t="s">
        <v>1927</v>
      </c>
      <c r="N770" s="22">
        <f t="shared" si="73"/>
        <v>2</v>
      </c>
      <c r="O770" s="153">
        <v>2011</v>
      </c>
      <c r="P770" s="153"/>
      <c r="Q770" s="153"/>
      <c r="R770" s="153"/>
      <c r="S770" s="153"/>
      <c r="T770" s="22"/>
    </row>
    <row r="771" spans="10:20" ht="11.25" customHeight="1">
      <c r="J771" s="20" t="s">
        <v>1328</v>
      </c>
      <c r="K771" s="21" t="s">
        <v>1329</v>
      </c>
      <c r="L771" s="160">
        <v>125252</v>
      </c>
      <c r="M771" s="140" t="s">
        <v>1927</v>
      </c>
      <c r="N771" s="22">
        <f t="shared" si="73"/>
        <v>2</v>
      </c>
      <c r="O771" s="153">
        <v>2011</v>
      </c>
      <c r="P771" s="153"/>
      <c r="Q771" s="153"/>
      <c r="R771" s="153"/>
      <c r="S771" s="153"/>
      <c r="T771" s="22"/>
    </row>
    <row r="772" spans="10:20" ht="11.25" customHeight="1">
      <c r="J772" s="20" t="s">
        <v>1330</v>
      </c>
      <c r="K772" s="21" t="s">
        <v>1331</v>
      </c>
      <c r="L772" s="160">
        <v>111581</v>
      </c>
      <c r="M772" s="140" t="s">
        <v>1927</v>
      </c>
      <c r="N772" s="22">
        <f t="shared" si="73"/>
        <v>2</v>
      </c>
      <c r="O772" s="153">
        <v>2011</v>
      </c>
      <c r="P772" s="153"/>
      <c r="Q772" s="153"/>
      <c r="R772" s="153"/>
      <c r="S772" s="153"/>
      <c r="T772" s="22"/>
    </row>
    <row r="773" spans="10:20" ht="11.25" customHeight="1">
      <c r="J773" s="20" t="s">
        <v>796</v>
      </c>
      <c r="K773" s="21" t="s">
        <v>797</v>
      </c>
      <c r="L773" s="160">
        <v>115254</v>
      </c>
      <c r="M773" s="140" t="s">
        <v>1927</v>
      </c>
      <c r="N773" s="22">
        <f t="shared" si="73"/>
        <v>2</v>
      </c>
      <c r="O773" s="153">
        <v>2011</v>
      </c>
      <c r="P773" s="153"/>
      <c r="Q773" s="153"/>
      <c r="R773" s="153"/>
      <c r="S773" s="153"/>
      <c r="T773" s="22"/>
    </row>
    <row r="774" spans="10:20" ht="11.25" customHeight="1">
      <c r="J774" s="20" t="s">
        <v>798</v>
      </c>
      <c r="K774" s="21" t="s">
        <v>799</v>
      </c>
      <c r="L774" s="160">
        <v>115049</v>
      </c>
      <c r="M774" s="140" t="s">
        <v>1927</v>
      </c>
      <c r="N774" s="22">
        <f t="shared" si="73"/>
        <v>2</v>
      </c>
      <c r="O774" s="153">
        <v>2011</v>
      </c>
      <c r="P774" s="153"/>
      <c r="Q774" s="153"/>
      <c r="R774" s="153"/>
      <c r="S774" s="153"/>
      <c r="T774" s="22"/>
    </row>
    <row r="775" spans="10:20" ht="11.25" customHeight="1">
      <c r="J775" s="20" t="s">
        <v>800</v>
      </c>
      <c r="K775" s="21" t="s">
        <v>801</v>
      </c>
      <c r="L775" s="160">
        <v>117956</v>
      </c>
      <c r="M775" s="140" t="s">
        <v>1927</v>
      </c>
      <c r="N775" s="22">
        <f t="shared" si="73"/>
        <v>2</v>
      </c>
      <c r="O775" s="153">
        <v>2011</v>
      </c>
      <c r="P775" s="153"/>
      <c r="Q775" s="153"/>
      <c r="R775" s="153"/>
      <c r="S775" s="153"/>
      <c r="T775" s="22"/>
    </row>
    <row r="776" spans="10:20" ht="11.25" customHeight="1">
      <c r="J776" s="19" t="s">
        <v>802</v>
      </c>
      <c r="K776" s="19" t="s">
        <v>803</v>
      </c>
      <c r="L776" s="160">
        <v>113583</v>
      </c>
      <c r="M776" s="140" t="s">
        <v>1927</v>
      </c>
      <c r="N776" s="22">
        <f t="shared" si="73"/>
        <v>2</v>
      </c>
      <c r="O776" s="153">
        <v>2011</v>
      </c>
      <c r="P776" s="153"/>
      <c r="Q776" s="153"/>
      <c r="R776" s="153"/>
      <c r="S776" s="153"/>
      <c r="T776" s="22"/>
    </row>
    <row r="777" spans="10:20" ht="11.25" customHeight="1">
      <c r="J777" s="20" t="s">
        <v>804</v>
      </c>
      <c r="K777" s="21" t="s">
        <v>805</v>
      </c>
      <c r="L777" s="160">
        <v>105564</v>
      </c>
      <c r="M777" s="140" t="s">
        <v>1927</v>
      </c>
      <c r="N777" s="22">
        <f t="shared" si="73"/>
        <v>2</v>
      </c>
      <c r="O777" s="153">
        <v>2011</v>
      </c>
      <c r="P777" s="153"/>
      <c r="Q777" s="153"/>
      <c r="R777" s="153"/>
      <c r="S777" s="153"/>
      <c r="T777" s="22"/>
    </row>
    <row r="778" spans="10:20" ht="11.25" customHeight="1">
      <c r="J778" s="20" t="s">
        <v>806</v>
      </c>
      <c r="K778" s="21" t="s">
        <v>807</v>
      </c>
      <c r="L778" s="160">
        <v>104640</v>
      </c>
      <c r="M778" s="140" t="s">
        <v>1927</v>
      </c>
      <c r="N778" s="22">
        <f t="shared" si="73"/>
        <v>2</v>
      </c>
      <c r="O778" s="153">
        <v>2011</v>
      </c>
      <c r="P778" s="153"/>
      <c r="Q778" s="153"/>
      <c r="R778" s="153"/>
      <c r="S778" s="153"/>
      <c r="T778" s="22"/>
    </row>
    <row r="779" spans="10:20" ht="11.25" customHeight="1">
      <c r="J779" s="20" t="s">
        <v>808</v>
      </c>
      <c r="K779" s="21" t="s">
        <v>809</v>
      </c>
      <c r="L779" s="160">
        <v>104466</v>
      </c>
      <c r="M779" s="140" t="s">
        <v>1927</v>
      </c>
      <c r="N779" s="22">
        <f t="shared" si="73"/>
        <v>2</v>
      </c>
      <c r="O779" s="153">
        <v>2011</v>
      </c>
      <c r="P779" s="153"/>
      <c r="Q779" s="153"/>
      <c r="R779" s="153"/>
      <c r="S779" s="153"/>
      <c r="T779" s="22"/>
    </row>
    <row r="780" spans="10:20" ht="11.25" customHeight="1">
      <c r="J780" s="20" t="s">
        <v>810</v>
      </c>
      <c r="K780" s="21" t="s">
        <v>811</v>
      </c>
      <c r="L780" s="160">
        <v>103788</v>
      </c>
      <c r="M780" s="140" t="s">
        <v>1927</v>
      </c>
      <c r="N780" s="22">
        <f t="shared" si="73"/>
        <v>2</v>
      </c>
      <c r="O780" s="153">
        <v>2011</v>
      </c>
      <c r="P780" s="153"/>
      <c r="Q780" s="153"/>
      <c r="R780" s="153"/>
      <c r="S780" s="153"/>
      <c r="T780" s="22"/>
    </row>
    <row r="781" spans="10:20" ht="11.25" customHeight="1">
      <c r="J781" s="19" t="s">
        <v>812</v>
      </c>
      <c r="K781" s="19" t="s">
        <v>813</v>
      </c>
      <c r="L781" s="160">
        <v>87059</v>
      </c>
      <c r="M781" s="140" t="s">
        <v>1927</v>
      </c>
      <c r="N781" s="22">
        <f aca="true" t="shared" si="74" ref="N781:N791">IF(L781&lt;100000,1)</f>
        <v>1</v>
      </c>
      <c r="O781" s="153">
        <v>2011</v>
      </c>
      <c r="P781" s="153"/>
      <c r="Q781" s="153"/>
      <c r="R781" s="153"/>
      <c r="S781" s="153"/>
      <c r="T781" s="22"/>
    </row>
    <row r="782" spans="10:20" ht="11.25" customHeight="1">
      <c r="J782" s="20" t="s">
        <v>814</v>
      </c>
      <c r="K782" s="21" t="s">
        <v>815</v>
      </c>
      <c r="L782" s="160">
        <v>97277</v>
      </c>
      <c r="M782" s="140" t="s">
        <v>1927</v>
      </c>
      <c r="N782" s="22">
        <f t="shared" si="74"/>
        <v>1</v>
      </c>
      <c r="O782" s="153">
        <v>2011</v>
      </c>
      <c r="P782" s="153"/>
      <c r="Q782" s="153"/>
      <c r="R782" s="153"/>
      <c r="S782" s="153"/>
      <c r="T782" s="22"/>
    </row>
    <row r="783" spans="10:20" ht="11.25" customHeight="1">
      <c r="J783" s="19" t="s">
        <v>1332</v>
      </c>
      <c r="K783" s="19" t="s">
        <v>1333</v>
      </c>
      <c r="L783" s="160">
        <v>99198</v>
      </c>
      <c r="M783" s="140" t="s">
        <v>1927</v>
      </c>
      <c r="N783" s="22">
        <f t="shared" si="74"/>
        <v>1</v>
      </c>
      <c r="O783" s="153">
        <v>2011</v>
      </c>
      <c r="P783" s="153"/>
      <c r="Q783" s="153"/>
      <c r="R783" s="153"/>
      <c r="S783" s="153"/>
      <c r="T783" s="22"/>
    </row>
    <row r="784" spans="10:20" ht="11.25" customHeight="1">
      <c r="J784" s="19" t="s">
        <v>816</v>
      </c>
      <c r="K784" s="19" t="s">
        <v>817</v>
      </c>
      <c r="L784" s="160">
        <v>92028</v>
      </c>
      <c r="M784" s="140" t="s">
        <v>1927</v>
      </c>
      <c r="N784" s="22">
        <f t="shared" si="74"/>
        <v>1</v>
      </c>
      <c r="O784" s="153">
        <v>2011</v>
      </c>
      <c r="P784" s="153"/>
      <c r="Q784" s="153"/>
      <c r="R784" s="153"/>
      <c r="S784" s="153"/>
      <c r="T784" s="22"/>
    </row>
    <row r="785" spans="10:20" ht="11.25" customHeight="1">
      <c r="J785" s="19" t="s">
        <v>818</v>
      </c>
      <c r="K785" s="19" t="s">
        <v>819</v>
      </c>
      <c r="L785" s="160">
        <v>97462</v>
      </c>
      <c r="M785" s="140" t="s">
        <v>1927</v>
      </c>
      <c r="N785" s="22">
        <f t="shared" si="74"/>
        <v>1</v>
      </c>
      <c r="O785" s="153">
        <v>2011</v>
      </c>
      <c r="P785" s="153"/>
      <c r="Q785" s="153"/>
      <c r="R785" s="153"/>
      <c r="S785" s="153"/>
      <c r="T785" s="22"/>
    </row>
    <row r="786" spans="10:20" ht="11.25" customHeight="1">
      <c r="J786" s="20" t="s">
        <v>820</v>
      </c>
      <c r="K786" s="21" t="s">
        <v>821</v>
      </c>
      <c r="L786" s="160">
        <v>99412</v>
      </c>
      <c r="M786" s="140" t="s">
        <v>1927</v>
      </c>
      <c r="N786" s="22">
        <f t="shared" si="74"/>
        <v>1</v>
      </c>
      <c r="O786" s="153">
        <v>2011</v>
      </c>
      <c r="P786" s="153"/>
      <c r="Q786" s="153"/>
      <c r="R786" s="153"/>
      <c r="S786" s="153"/>
      <c r="T786" s="22"/>
    </row>
    <row r="787" spans="10:20" ht="11.25" customHeight="1">
      <c r="J787" s="19" t="s">
        <v>822</v>
      </c>
      <c r="K787" s="19" t="s">
        <v>823</v>
      </c>
      <c r="L787" s="160">
        <v>90254</v>
      </c>
      <c r="M787" s="140" t="s">
        <v>1927</v>
      </c>
      <c r="N787" s="22">
        <f t="shared" si="74"/>
        <v>1</v>
      </c>
      <c r="O787" s="153">
        <v>2011</v>
      </c>
      <c r="P787" s="153"/>
      <c r="Q787" s="153"/>
      <c r="R787" s="153"/>
      <c r="S787" s="153"/>
      <c r="T787" s="22"/>
    </row>
    <row r="788" spans="10:20" ht="11.25" customHeight="1">
      <c r="J788" s="19" t="s">
        <v>1334</v>
      </c>
      <c r="K788" s="19" t="s">
        <v>1335</v>
      </c>
      <c r="L788" s="160">
        <v>80734</v>
      </c>
      <c r="M788" s="140" t="s">
        <v>1927</v>
      </c>
      <c r="N788" s="22">
        <f t="shared" si="74"/>
        <v>1</v>
      </c>
      <c r="O788" s="153">
        <v>2011</v>
      </c>
      <c r="P788" s="153"/>
      <c r="Q788" s="153"/>
      <c r="R788" s="153"/>
      <c r="S788" s="153"/>
      <c r="T788" s="22"/>
    </row>
    <row r="789" spans="10:20" ht="11.25" customHeight="1">
      <c r="J789" s="19" t="s">
        <v>824</v>
      </c>
      <c r="K789" s="19" t="s">
        <v>825</v>
      </c>
      <c r="L789" s="160">
        <v>84214</v>
      </c>
      <c r="M789" s="140" t="s">
        <v>1927</v>
      </c>
      <c r="N789" s="22">
        <f t="shared" si="74"/>
        <v>1</v>
      </c>
      <c r="O789" s="153">
        <v>2011</v>
      </c>
      <c r="P789" s="153"/>
      <c r="Q789" s="153"/>
      <c r="R789" s="153"/>
      <c r="S789" s="153"/>
      <c r="T789" s="22"/>
    </row>
    <row r="790" spans="10:20" ht="11.25" customHeight="1">
      <c r="J790" s="19" t="s">
        <v>1336</v>
      </c>
      <c r="K790" s="19" t="s">
        <v>1337</v>
      </c>
      <c r="L790" s="160">
        <v>76813</v>
      </c>
      <c r="M790" s="140" t="s">
        <v>1927</v>
      </c>
      <c r="N790" s="22">
        <f t="shared" si="74"/>
        <v>1</v>
      </c>
      <c r="O790" s="153">
        <v>2011</v>
      </c>
      <c r="P790" s="153"/>
      <c r="Q790" s="153"/>
      <c r="R790" s="153"/>
      <c r="S790" s="153"/>
      <c r="T790" s="22"/>
    </row>
    <row r="791" spans="10:20" ht="11.25" customHeight="1">
      <c r="J791" s="20" t="s">
        <v>1338</v>
      </c>
      <c r="K791" s="21" t="s">
        <v>1339</v>
      </c>
      <c r="L791" s="160">
        <v>81944</v>
      </c>
      <c r="M791" s="140" t="s">
        <v>1927</v>
      </c>
      <c r="N791" s="22">
        <f t="shared" si="74"/>
        <v>1</v>
      </c>
      <c r="O791" s="153">
        <v>2011</v>
      </c>
      <c r="P791" s="153"/>
      <c r="Q791" s="153"/>
      <c r="R791" s="153"/>
      <c r="S791" s="153"/>
      <c r="T791" s="22"/>
    </row>
    <row r="792" spans="10:20" ht="11.25" customHeight="1">
      <c r="J792" s="19" t="s">
        <v>1340</v>
      </c>
      <c r="K792" s="19" t="s">
        <v>1341</v>
      </c>
      <c r="L792" s="160">
        <v>125746</v>
      </c>
      <c r="M792" s="140" t="s">
        <v>1927</v>
      </c>
      <c r="N792" s="22">
        <f aca="true" t="shared" si="75" ref="N792:N855">IF(L792&lt;250000,2)</f>
        <v>2</v>
      </c>
      <c r="O792" s="153">
        <v>2011</v>
      </c>
      <c r="P792" s="153"/>
      <c r="Q792" s="153"/>
      <c r="R792" s="153"/>
      <c r="S792" s="153"/>
      <c r="T792" s="22"/>
    </row>
    <row r="793" spans="10:20" ht="11.25" customHeight="1">
      <c r="J793" s="19" t="s">
        <v>826</v>
      </c>
      <c r="K793" s="19" t="s">
        <v>827</v>
      </c>
      <c r="L793" s="160">
        <v>422458</v>
      </c>
      <c r="M793" s="140" t="s">
        <v>1927</v>
      </c>
      <c r="N793" s="22">
        <f aca="true" t="shared" si="76" ref="N793:N808">IF(L793&lt;500000,3)</f>
        <v>3</v>
      </c>
      <c r="O793" s="153">
        <v>2011</v>
      </c>
      <c r="P793" s="153"/>
      <c r="Q793" s="153"/>
      <c r="R793" s="153"/>
      <c r="S793" s="153"/>
      <c r="T793" s="22"/>
    </row>
    <row r="794" spans="10:20" ht="11.25" customHeight="1">
      <c r="J794" s="20" t="s">
        <v>1342</v>
      </c>
      <c r="K794" s="21" t="s">
        <v>1343</v>
      </c>
      <c r="L794" s="160">
        <v>337727</v>
      </c>
      <c r="M794" s="140" t="s">
        <v>1927</v>
      </c>
      <c r="N794" s="22">
        <f t="shared" si="76"/>
        <v>3</v>
      </c>
      <c r="O794" s="153">
        <v>2011</v>
      </c>
      <c r="P794" s="153"/>
      <c r="Q794" s="153"/>
      <c r="R794" s="153"/>
      <c r="S794" s="153"/>
      <c r="T794" s="22"/>
    </row>
    <row r="795" spans="10:20" ht="11.25" customHeight="1">
      <c r="J795" s="20" t="s">
        <v>1344</v>
      </c>
      <c r="K795" s="21" t="s">
        <v>1345</v>
      </c>
      <c r="L795" s="160">
        <v>325837</v>
      </c>
      <c r="M795" s="140" t="s">
        <v>1927</v>
      </c>
      <c r="N795" s="22">
        <f t="shared" si="76"/>
        <v>3</v>
      </c>
      <c r="O795" s="153">
        <v>2011</v>
      </c>
      <c r="P795" s="153"/>
      <c r="Q795" s="153"/>
      <c r="R795" s="153"/>
      <c r="S795" s="153"/>
      <c r="T795" s="22"/>
    </row>
    <row r="796" spans="10:20" ht="11.25" customHeight="1">
      <c r="J796" s="19" t="s">
        <v>1346</v>
      </c>
      <c r="K796" s="19" t="s">
        <v>1347</v>
      </c>
      <c r="L796" s="160">
        <v>312925</v>
      </c>
      <c r="M796" s="140" t="s">
        <v>1927</v>
      </c>
      <c r="N796" s="22">
        <f t="shared" si="76"/>
        <v>3</v>
      </c>
      <c r="O796" s="153">
        <v>2011</v>
      </c>
      <c r="P796" s="153"/>
      <c r="Q796" s="153"/>
      <c r="R796" s="153"/>
      <c r="S796" s="153"/>
      <c r="T796" s="22"/>
    </row>
    <row r="797" spans="10:20" ht="11.25" customHeight="1">
      <c r="J797" s="20" t="s">
        <v>1348</v>
      </c>
      <c r="K797" s="21" t="s">
        <v>1349</v>
      </c>
      <c r="L797" s="160">
        <v>317849</v>
      </c>
      <c r="M797" s="140" t="s">
        <v>1927</v>
      </c>
      <c r="N797" s="22">
        <f t="shared" si="76"/>
        <v>3</v>
      </c>
      <c r="O797" s="153">
        <v>2011</v>
      </c>
      <c r="P797" s="153"/>
      <c r="Q797" s="153"/>
      <c r="R797" s="153"/>
      <c r="S797" s="153"/>
      <c r="T797" s="22"/>
    </row>
    <row r="798" spans="10:20" ht="11.25" customHeight="1">
      <c r="J798" s="20" t="s">
        <v>828</v>
      </c>
      <c r="K798" s="21" t="s">
        <v>829</v>
      </c>
      <c r="L798" s="160">
        <v>302402</v>
      </c>
      <c r="M798" s="140" t="s">
        <v>1927</v>
      </c>
      <c r="N798" s="22">
        <f t="shared" si="76"/>
        <v>3</v>
      </c>
      <c r="O798" s="153">
        <v>2011</v>
      </c>
      <c r="P798" s="153"/>
      <c r="Q798" s="153"/>
      <c r="R798" s="153"/>
      <c r="S798" s="153"/>
      <c r="T798" s="22"/>
    </row>
    <row r="799" spans="10:20" ht="11.25" customHeight="1">
      <c r="J799" s="19" t="s">
        <v>1350</v>
      </c>
      <c r="K799" s="19" t="s">
        <v>1351</v>
      </c>
      <c r="L799" s="160">
        <v>283275</v>
      </c>
      <c r="M799" s="140" t="s">
        <v>1927</v>
      </c>
      <c r="N799" s="22">
        <f t="shared" si="76"/>
        <v>3</v>
      </c>
      <c r="O799" s="153">
        <v>2011</v>
      </c>
      <c r="P799" s="153"/>
      <c r="Q799" s="153"/>
      <c r="R799" s="153"/>
      <c r="S799" s="153"/>
      <c r="T799" s="22"/>
    </row>
    <row r="800" spans="10:20" ht="11.25" customHeight="1">
      <c r="J800" s="20" t="s">
        <v>1352</v>
      </c>
      <c r="K800" s="21" t="s">
        <v>1353</v>
      </c>
      <c r="L800" s="160">
        <v>273790</v>
      </c>
      <c r="M800" s="140" t="s">
        <v>1927</v>
      </c>
      <c r="N800" s="22">
        <f t="shared" si="76"/>
        <v>3</v>
      </c>
      <c r="O800" s="153">
        <v>2011</v>
      </c>
      <c r="P800" s="153"/>
      <c r="Q800" s="153"/>
      <c r="R800" s="153"/>
      <c r="S800" s="153"/>
      <c r="T800" s="22"/>
    </row>
    <row r="801" spans="10:20" ht="11.25" customHeight="1">
      <c r="J801" s="20" t="s">
        <v>1354</v>
      </c>
      <c r="K801" s="21" t="s">
        <v>1355</v>
      </c>
      <c r="L801" s="160">
        <v>308063</v>
      </c>
      <c r="M801" s="140" t="s">
        <v>1927</v>
      </c>
      <c r="N801" s="22">
        <f t="shared" si="76"/>
        <v>3</v>
      </c>
      <c r="O801" s="153">
        <v>2011</v>
      </c>
      <c r="P801" s="153"/>
      <c r="Q801" s="153"/>
      <c r="R801" s="153"/>
      <c r="S801" s="153"/>
      <c r="T801" s="22"/>
    </row>
    <row r="802" spans="10:20" ht="11.25" customHeight="1">
      <c r="J802" s="20" t="s">
        <v>830</v>
      </c>
      <c r="K802" s="21" t="s">
        <v>831</v>
      </c>
      <c r="L802" s="160">
        <v>275506</v>
      </c>
      <c r="M802" s="140" t="s">
        <v>1927</v>
      </c>
      <c r="N802" s="22">
        <f t="shared" si="76"/>
        <v>3</v>
      </c>
      <c r="O802" s="153">
        <v>2011</v>
      </c>
      <c r="P802" s="153"/>
      <c r="Q802" s="153"/>
      <c r="R802" s="153"/>
      <c r="S802" s="153"/>
      <c r="T802" s="22"/>
    </row>
    <row r="803" spans="10:20" ht="11.25" customHeight="1">
      <c r="J803" s="20" t="s">
        <v>832</v>
      </c>
      <c r="K803" s="21" t="s">
        <v>833</v>
      </c>
      <c r="L803" s="160">
        <v>276786</v>
      </c>
      <c r="M803" s="140" t="s">
        <v>1927</v>
      </c>
      <c r="N803" s="22">
        <f t="shared" si="76"/>
        <v>3</v>
      </c>
      <c r="O803" s="153">
        <v>2011</v>
      </c>
      <c r="P803" s="153"/>
      <c r="Q803" s="153"/>
      <c r="R803" s="153"/>
      <c r="S803" s="153"/>
      <c r="T803" s="22"/>
    </row>
    <row r="804" spans="10:20" ht="11.25" customHeight="1">
      <c r="J804" s="20" t="s">
        <v>834</v>
      </c>
      <c r="K804" s="21" t="s">
        <v>835</v>
      </c>
      <c r="L804" s="160">
        <v>269323</v>
      </c>
      <c r="M804" s="140" t="s">
        <v>1927</v>
      </c>
      <c r="N804" s="22">
        <f t="shared" si="76"/>
        <v>3</v>
      </c>
      <c r="O804" s="153">
        <v>2011</v>
      </c>
      <c r="P804" s="153"/>
      <c r="Q804" s="153"/>
      <c r="R804" s="153"/>
      <c r="S804" s="153"/>
      <c r="T804" s="22"/>
    </row>
    <row r="805" spans="10:20" ht="11.25" customHeight="1">
      <c r="J805" s="20" t="s">
        <v>836</v>
      </c>
      <c r="K805" s="21" t="s">
        <v>837</v>
      </c>
      <c r="L805" s="160">
        <v>263925</v>
      </c>
      <c r="M805" s="140" t="s">
        <v>1927</v>
      </c>
      <c r="N805" s="22">
        <f t="shared" si="76"/>
        <v>3</v>
      </c>
      <c r="O805" s="153">
        <v>2011</v>
      </c>
      <c r="P805" s="153"/>
      <c r="Q805" s="153"/>
      <c r="R805" s="153"/>
      <c r="S805" s="153"/>
      <c r="T805" s="22"/>
    </row>
    <row r="806" spans="10:20" ht="11.25" customHeight="1">
      <c r="J806" s="20" t="s">
        <v>1356</v>
      </c>
      <c r="K806" s="21" t="s">
        <v>1357</v>
      </c>
      <c r="L806" s="160">
        <v>257280</v>
      </c>
      <c r="M806" s="140" t="s">
        <v>1927</v>
      </c>
      <c r="N806" s="22">
        <f t="shared" si="76"/>
        <v>3</v>
      </c>
      <c r="O806" s="153">
        <v>2011</v>
      </c>
      <c r="P806" s="153"/>
      <c r="Q806" s="153"/>
      <c r="R806" s="153"/>
      <c r="S806" s="153"/>
      <c r="T806" s="22"/>
    </row>
    <row r="807" spans="10:20" ht="11.25" customHeight="1">
      <c r="J807" s="19" t="s">
        <v>838</v>
      </c>
      <c r="K807" s="19" t="s">
        <v>839</v>
      </c>
      <c r="L807" s="160">
        <v>273369</v>
      </c>
      <c r="M807" s="140" t="s">
        <v>1927</v>
      </c>
      <c r="N807" s="22">
        <f t="shared" si="76"/>
        <v>3</v>
      </c>
      <c r="O807" s="153">
        <v>2011</v>
      </c>
      <c r="P807" s="153"/>
      <c r="Q807" s="153"/>
      <c r="R807" s="153"/>
      <c r="S807" s="153"/>
      <c r="T807" s="22"/>
    </row>
    <row r="808" spans="10:20" ht="11.25" customHeight="1">
      <c r="J808" s="20" t="s">
        <v>840</v>
      </c>
      <c r="K808" s="21" t="s">
        <v>841</v>
      </c>
      <c r="L808" s="160">
        <v>256384</v>
      </c>
      <c r="M808" s="140" t="s">
        <v>1927</v>
      </c>
      <c r="N808" s="22">
        <f t="shared" si="76"/>
        <v>3</v>
      </c>
      <c r="O808" s="153">
        <v>2011</v>
      </c>
      <c r="P808" s="153"/>
      <c r="Q808" s="153"/>
      <c r="R808" s="153"/>
      <c r="S808" s="153"/>
      <c r="T808" s="22"/>
    </row>
    <row r="809" spans="10:20" ht="11.25" customHeight="1">
      <c r="J809" s="20" t="s">
        <v>842</v>
      </c>
      <c r="K809" s="21" t="s">
        <v>843</v>
      </c>
      <c r="L809" s="160">
        <v>239023</v>
      </c>
      <c r="M809" s="140" t="s">
        <v>1927</v>
      </c>
      <c r="N809" s="22">
        <f t="shared" si="75"/>
        <v>2</v>
      </c>
      <c r="O809" s="153">
        <v>2011</v>
      </c>
      <c r="P809" s="153"/>
      <c r="Q809" s="153"/>
      <c r="R809" s="153"/>
      <c r="S809" s="153"/>
      <c r="T809" s="22"/>
    </row>
    <row r="810" spans="10:20" ht="11.25" customHeight="1">
      <c r="J810" s="20" t="s">
        <v>844</v>
      </c>
      <c r="K810" s="21" t="s">
        <v>845</v>
      </c>
      <c r="L810" s="160">
        <v>248752</v>
      </c>
      <c r="M810" s="140" t="s">
        <v>1927</v>
      </c>
      <c r="N810" s="22">
        <f t="shared" si="75"/>
        <v>2</v>
      </c>
      <c r="O810" s="153">
        <v>2011</v>
      </c>
      <c r="P810" s="153"/>
      <c r="Q810" s="153"/>
      <c r="R810" s="153"/>
      <c r="S810" s="153"/>
      <c r="T810" s="22"/>
    </row>
    <row r="811" spans="10:20" ht="11.25" customHeight="1">
      <c r="J811" s="20" t="s">
        <v>846</v>
      </c>
      <c r="K811" s="21" t="s">
        <v>847</v>
      </c>
      <c r="L811" s="160">
        <v>231221</v>
      </c>
      <c r="M811" s="140" t="s">
        <v>1927</v>
      </c>
      <c r="N811" s="22">
        <f t="shared" si="75"/>
        <v>2</v>
      </c>
      <c r="O811" s="153">
        <v>2011</v>
      </c>
      <c r="P811" s="153"/>
      <c r="Q811" s="153"/>
      <c r="R811" s="153"/>
      <c r="S811" s="153"/>
      <c r="T811" s="22"/>
    </row>
    <row r="812" spans="10:20" ht="11.25" customHeight="1">
      <c r="J812" s="20" t="s">
        <v>848</v>
      </c>
      <c r="K812" s="21" t="s">
        <v>849</v>
      </c>
      <c r="L812" s="160">
        <v>236882</v>
      </c>
      <c r="M812" s="140" t="s">
        <v>1927</v>
      </c>
      <c r="N812" s="22">
        <f t="shared" si="75"/>
        <v>2</v>
      </c>
      <c r="O812" s="153">
        <v>2011</v>
      </c>
      <c r="P812" s="153"/>
      <c r="Q812" s="153"/>
      <c r="R812" s="153"/>
      <c r="S812" s="153"/>
      <c r="T812" s="22"/>
    </row>
    <row r="813" spans="10:20" ht="11.25" customHeight="1">
      <c r="J813" s="20" t="s">
        <v>1358</v>
      </c>
      <c r="K813" s="21" t="s">
        <v>1359</v>
      </c>
      <c r="L813" s="160">
        <v>224897</v>
      </c>
      <c r="M813" s="140" t="s">
        <v>1927</v>
      </c>
      <c r="N813" s="22">
        <f t="shared" si="75"/>
        <v>2</v>
      </c>
      <c r="O813" s="153">
        <v>2011</v>
      </c>
      <c r="P813" s="153"/>
      <c r="Q813" s="153"/>
      <c r="R813" s="153"/>
      <c r="S813" s="153"/>
      <c r="T813" s="22"/>
    </row>
    <row r="814" spans="10:20" ht="11.25" customHeight="1">
      <c r="J814" s="20" t="s">
        <v>1360</v>
      </c>
      <c r="K814" s="21" t="s">
        <v>1361</v>
      </c>
      <c r="L814" s="160">
        <v>233933</v>
      </c>
      <c r="M814" s="140" t="s">
        <v>1927</v>
      </c>
      <c r="N814" s="22">
        <f t="shared" si="75"/>
        <v>2</v>
      </c>
      <c r="O814" s="153">
        <v>2011</v>
      </c>
      <c r="P814" s="153"/>
      <c r="Q814" s="153"/>
      <c r="R814" s="153"/>
      <c r="S814" s="153"/>
      <c r="T814" s="22"/>
    </row>
    <row r="815" spans="10:20" ht="11.25" customHeight="1">
      <c r="J815" s="19" t="s">
        <v>1362</v>
      </c>
      <c r="K815" s="19" t="s">
        <v>1363</v>
      </c>
      <c r="L815" s="160">
        <v>219324</v>
      </c>
      <c r="M815" s="140" t="s">
        <v>1927</v>
      </c>
      <c r="N815" s="22">
        <f t="shared" si="75"/>
        <v>2</v>
      </c>
      <c r="O815" s="153">
        <v>2011</v>
      </c>
      <c r="P815" s="153"/>
      <c r="Q815" s="153"/>
      <c r="R815" s="153"/>
      <c r="S815" s="153"/>
      <c r="T815" s="22"/>
    </row>
    <row r="816" spans="10:20" ht="11.25" customHeight="1">
      <c r="J816" s="20" t="s">
        <v>1364</v>
      </c>
      <c r="K816" s="21" t="s">
        <v>1365</v>
      </c>
      <c r="L816" s="160">
        <v>226578</v>
      </c>
      <c r="M816" s="140" t="s">
        <v>1927</v>
      </c>
      <c r="N816" s="22">
        <f t="shared" si="75"/>
        <v>2</v>
      </c>
      <c r="O816" s="153">
        <v>2011</v>
      </c>
      <c r="P816" s="153"/>
      <c r="Q816" s="153"/>
      <c r="R816" s="153"/>
      <c r="S816" s="153"/>
      <c r="T816" s="22"/>
    </row>
    <row r="817" spans="10:20" ht="11.25" customHeight="1">
      <c r="J817" s="19" t="s">
        <v>850</v>
      </c>
      <c r="K817" s="19" t="s">
        <v>851</v>
      </c>
      <c r="L817" s="160">
        <v>248821</v>
      </c>
      <c r="M817" s="140" t="s">
        <v>1927</v>
      </c>
      <c r="N817" s="22">
        <f t="shared" si="75"/>
        <v>2</v>
      </c>
      <c r="O817" s="153">
        <v>2011</v>
      </c>
      <c r="P817" s="153"/>
      <c r="Q817" s="153"/>
      <c r="R817" s="153"/>
      <c r="S817" s="153"/>
      <c r="T817" s="22"/>
    </row>
    <row r="818" spans="10:20" ht="11.25" customHeight="1">
      <c r="J818" s="20" t="s">
        <v>1366</v>
      </c>
      <c r="K818" s="21" t="s">
        <v>1367</v>
      </c>
      <c r="L818" s="160">
        <v>211699</v>
      </c>
      <c r="M818" s="140" t="s">
        <v>1927</v>
      </c>
      <c r="N818" s="22">
        <f t="shared" si="75"/>
        <v>2</v>
      </c>
      <c r="O818" s="153">
        <v>2011</v>
      </c>
      <c r="P818" s="153"/>
      <c r="Q818" s="153"/>
      <c r="R818" s="153"/>
      <c r="S818" s="153"/>
      <c r="T818" s="22"/>
    </row>
    <row r="819" spans="10:20" ht="11.25" customHeight="1">
      <c r="J819" s="19" t="s">
        <v>1368</v>
      </c>
      <c r="K819" s="19" t="s">
        <v>1369</v>
      </c>
      <c r="L819" s="160">
        <v>206674</v>
      </c>
      <c r="M819" s="140" t="s">
        <v>1927</v>
      </c>
      <c r="N819" s="22">
        <f t="shared" si="75"/>
        <v>2</v>
      </c>
      <c r="O819" s="153">
        <v>2011</v>
      </c>
      <c r="P819" s="153"/>
      <c r="Q819" s="153"/>
      <c r="R819" s="153"/>
      <c r="S819" s="153"/>
      <c r="T819" s="22"/>
    </row>
    <row r="820" spans="10:20" ht="11.25" customHeight="1">
      <c r="J820" s="19" t="s">
        <v>852</v>
      </c>
      <c r="K820" s="19" t="s">
        <v>853</v>
      </c>
      <c r="L820" s="160">
        <v>212069</v>
      </c>
      <c r="M820" s="140" t="s">
        <v>1927</v>
      </c>
      <c r="N820" s="22">
        <f t="shared" si="75"/>
        <v>2</v>
      </c>
      <c r="O820" s="153">
        <v>2011</v>
      </c>
      <c r="P820" s="153"/>
      <c r="Q820" s="153"/>
      <c r="R820" s="153"/>
      <c r="S820" s="153"/>
      <c r="T820" s="22"/>
    </row>
    <row r="821" spans="10:20" ht="11.25" customHeight="1">
      <c r="J821" s="20" t="s">
        <v>1370</v>
      </c>
      <c r="K821" s="21" t="s">
        <v>1371</v>
      </c>
      <c r="L821" s="160">
        <v>200801</v>
      </c>
      <c r="M821" s="140" t="s">
        <v>1927</v>
      </c>
      <c r="N821" s="22">
        <f t="shared" si="75"/>
        <v>2</v>
      </c>
      <c r="O821" s="153">
        <v>2011</v>
      </c>
      <c r="P821" s="153"/>
      <c r="Q821" s="153"/>
      <c r="R821" s="153"/>
      <c r="S821" s="153"/>
      <c r="T821" s="22"/>
    </row>
    <row r="822" spans="10:20" ht="11.25" customHeight="1">
      <c r="J822" s="20" t="s">
        <v>1372</v>
      </c>
      <c r="K822" s="21" t="s">
        <v>1373</v>
      </c>
      <c r="L822" s="160">
        <v>200214</v>
      </c>
      <c r="M822" s="140" t="s">
        <v>1927</v>
      </c>
      <c r="N822" s="22">
        <f t="shared" si="75"/>
        <v>2</v>
      </c>
      <c r="O822" s="153">
        <v>2011</v>
      </c>
      <c r="P822" s="153"/>
      <c r="Q822" s="153"/>
      <c r="R822" s="153"/>
      <c r="S822" s="153"/>
      <c r="T822" s="22"/>
    </row>
    <row r="823" spans="10:20" ht="11.25" customHeight="1">
      <c r="J823" s="20" t="s">
        <v>854</v>
      </c>
      <c r="K823" s="21" t="s">
        <v>855</v>
      </c>
      <c r="L823" s="160">
        <v>202228</v>
      </c>
      <c r="M823" s="140" t="s">
        <v>1927</v>
      </c>
      <c r="N823" s="22">
        <f t="shared" si="75"/>
        <v>2</v>
      </c>
      <c r="O823" s="153">
        <v>2011</v>
      </c>
      <c r="P823" s="153"/>
      <c r="Q823" s="153"/>
      <c r="R823" s="153"/>
      <c r="S823" s="153"/>
      <c r="T823" s="22"/>
    </row>
    <row r="824" spans="10:20" ht="11.25" customHeight="1">
      <c r="J824" s="20" t="s">
        <v>856</v>
      </c>
      <c r="K824" s="21" t="s">
        <v>857</v>
      </c>
      <c r="L824" s="160">
        <v>203201</v>
      </c>
      <c r="M824" s="140" t="s">
        <v>1927</v>
      </c>
      <c r="N824" s="22">
        <f t="shared" si="75"/>
        <v>2</v>
      </c>
      <c r="O824" s="153">
        <v>2011</v>
      </c>
      <c r="P824" s="153"/>
      <c r="Q824" s="153"/>
      <c r="R824" s="153"/>
      <c r="S824" s="153"/>
      <c r="T824" s="22"/>
    </row>
    <row r="825" spans="10:20" ht="11.25" customHeight="1">
      <c r="J825" s="19" t="s">
        <v>858</v>
      </c>
      <c r="K825" s="19" t="s">
        <v>859</v>
      </c>
      <c r="L825" s="160">
        <v>198051</v>
      </c>
      <c r="M825" s="140" t="s">
        <v>1927</v>
      </c>
      <c r="N825" s="22">
        <f t="shared" si="75"/>
        <v>2</v>
      </c>
      <c r="O825" s="153">
        <v>2011</v>
      </c>
      <c r="P825" s="153"/>
      <c r="Q825" s="153"/>
      <c r="R825" s="153"/>
      <c r="S825" s="153"/>
      <c r="T825" s="22"/>
    </row>
    <row r="826" spans="10:20" ht="11.25" customHeight="1">
      <c r="J826" s="20" t="s">
        <v>1374</v>
      </c>
      <c r="K826" s="21" t="s">
        <v>1375</v>
      </c>
      <c r="L826" s="160">
        <v>185060</v>
      </c>
      <c r="M826" s="140" t="s">
        <v>1927</v>
      </c>
      <c r="N826" s="22">
        <f t="shared" si="75"/>
        <v>2</v>
      </c>
      <c r="O826" s="153">
        <v>2011</v>
      </c>
      <c r="P826" s="153"/>
      <c r="Q826" s="153"/>
      <c r="R826" s="153"/>
      <c r="S826" s="153"/>
      <c r="T826" s="22"/>
    </row>
    <row r="827" spans="10:20" ht="11.25" customHeight="1">
      <c r="J827" s="20" t="s">
        <v>860</v>
      </c>
      <c r="K827" s="21" t="s">
        <v>861</v>
      </c>
      <c r="L827" s="160">
        <v>209156</v>
      </c>
      <c r="M827" s="140" t="s">
        <v>1927</v>
      </c>
      <c r="N827" s="22">
        <f t="shared" si="75"/>
        <v>2</v>
      </c>
      <c r="O827" s="153">
        <v>2011</v>
      </c>
      <c r="P827" s="153"/>
      <c r="Q827" s="153"/>
      <c r="R827" s="153"/>
      <c r="S827" s="153"/>
      <c r="T827" s="22"/>
    </row>
    <row r="828" spans="10:20" ht="11.25" customHeight="1">
      <c r="J828" s="20" t="s">
        <v>1376</v>
      </c>
      <c r="K828" s="21" t="s">
        <v>1377</v>
      </c>
      <c r="L828" s="160">
        <v>191610</v>
      </c>
      <c r="M828" s="140" t="s">
        <v>1927</v>
      </c>
      <c r="N828" s="22">
        <f t="shared" si="75"/>
        <v>2</v>
      </c>
      <c r="O828" s="153">
        <v>2011</v>
      </c>
      <c r="P828" s="153"/>
      <c r="Q828" s="153"/>
      <c r="R828" s="153"/>
      <c r="S828" s="153"/>
      <c r="T828" s="22"/>
    </row>
    <row r="829" spans="10:20" ht="11.25" customHeight="1">
      <c r="J829" s="20" t="s">
        <v>1378</v>
      </c>
      <c r="K829" s="21" t="s">
        <v>1379</v>
      </c>
      <c r="L829" s="160">
        <v>175308</v>
      </c>
      <c r="M829" s="140" t="s">
        <v>1927</v>
      </c>
      <c r="N829" s="22">
        <f t="shared" si="75"/>
        <v>2</v>
      </c>
      <c r="O829" s="153">
        <v>2011</v>
      </c>
      <c r="P829" s="153"/>
      <c r="Q829" s="153"/>
      <c r="R829" s="153"/>
      <c r="S829" s="153"/>
      <c r="T829" s="22"/>
    </row>
    <row r="830" spans="10:20" ht="11.25" customHeight="1">
      <c r="J830" s="20" t="s">
        <v>1380</v>
      </c>
      <c r="K830" s="21" t="s">
        <v>1381</v>
      </c>
      <c r="L830" s="160">
        <v>174497</v>
      </c>
      <c r="M830" s="140" t="s">
        <v>1927</v>
      </c>
      <c r="N830" s="22">
        <f t="shared" si="75"/>
        <v>2</v>
      </c>
      <c r="O830" s="153">
        <v>2011</v>
      </c>
      <c r="P830" s="153"/>
      <c r="Q830" s="153"/>
      <c r="R830" s="153"/>
      <c r="S830" s="153"/>
      <c r="T830" s="22"/>
    </row>
    <row r="831" spans="10:20" ht="11.25" customHeight="1">
      <c r="J831" s="20" t="s">
        <v>862</v>
      </c>
      <c r="K831" s="21" t="s">
        <v>863</v>
      </c>
      <c r="L831" s="160">
        <v>183491</v>
      </c>
      <c r="M831" s="140" t="s">
        <v>1927</v>
      </c>
      <c r="N831" s="22">
        <f t="shared" si="75"/>
        <v>2</v>
      </c>
      <c r="O831" s="153">
        <v>2011</v>
      </c>
      <c r="P831" s="153"/>
      <c r="Q831" s="153"/>
      <c r="R831" s="153"/>
      <c r="S831" s="153"/>
      <c r="T831" s="22"/>
    </row>
    <row r="832" spans="10:20" ht="11.25" customHeight="1">
      <c r="J832" s="20" t="s">
        <v>864</v>
      </c>
      <c r="K832" s="21" t="s">
        <v>865</v>
      </c>
      <c r="L832" s="160">
        <v>171644</v>
      </c>
      <c r="M832" s="140" t="s">
        <v>1927</v>
      </c>
      <c r="N832" s="22">
        <f t="shared" si="75"/>
        <v>2</v>
      </c>
      <c r="O832" s="153">
        <v>2011</v>
      </c>
      <c r="P832" s="153"/>
      <c r="Q832" s="153"/>
      <c r="R832" s="153"/>
      <c r="S832" s="153"/>
      <c r="T832" s="22"/>
    </row>
    <row r="833" spans="10:20" ht="11.25" customHeight="1">
      <c r="J833" s="20" t="s">
        <v>1897</v>
      </c>
      <c r="K833" s="21" t="s">
        <v>1898</v>
      </c>
      <c r="L833" s="160">
        <v>261669</v>
      </c>
      <c r="M833" s="140" t="s">
        <v>1927</v>
      </c>
      <c r="N833" s="22">
        <f>IF(L833&lt;500000,3)</f>
        <v>3</v>
      </c>
      <c r="O833" s="153">
        <v>2011</v>
      </c>
      <c r="P833" s="153"/>
      <c r="Q833" s="153"/>
      <c r="R833" s="153"/>
      <c r="S833" s="153"/>
      <c r="T833" s="22"/>
    </row>
    <row r="834" spans="10:20" ht="11.25" customHeight="1">
      <c r="J834" s="20" t="s">
        <v>866</v>
      </c>
      <c r="K834" s="21" t="s">
        <v>867</v>
      </c>
      <c r="L834" s="160">
        <v>166641</v>
      </c>
      <c r="M834" s="140" t="s">
        <v>1927</v>
      </c>
      <c r="N834" s="22">
        <f t="shared" si="75"/>
        <v>2</v>
      </c>
      <c r="O834" s="153">
        <v>2011</v>
      </c>
      <c r="P834" s="153"/>
      <c r="Q834" s="153"/>
      <c r="R834" s="153"/>
      <c r="S834" s="153"/>
      <c r="T834" s="22"/>
    </row>
    <row r="835" spans="10:20" ht="11.25" customHeight="1">
      <c r="J835" s="20" t="s">
        <v>868</v>
      </c>
      <c r="K835" s="21" t="s">
        <v>869</v>
      </c>
      <c r="L835" s="160">
        <v>159616</v>
      </c>
      <c r="M835" s="140" t="s">
        <v>1927</v>
      </c>
      <c r="N835" s="22">
        <f t="shared" si="75"/>
        <v>2</v>
      </c>
      <c r="O835" s="153">
        <v>2011</v>
      </c>
      <c r="P835" s="153"/>
      <c r="Q835" s="153"/>
      <c r="R835" s="153"/>
      <c r="S835" s="153"/>
      <c r="T835" s="22"/>
    </row>
    <row r="836" spans="10:20" ht="11.25" customHeight="1">
      <c r="J836" s="20" t="s">
        <v>1382</v>
      </c>
      <c r="K836" s="21" t="s">
        <v>1383</v>
      </c>
      <c r="L836" s="160">
        <v>168310</v>
      </c>
      <c r="M836" s="140" t="s">
        <v>1927</v>
      </c>
      <c r="N836" s="22">
        <f t="shared" si="75"/>
        <v>2</v>
      </c>
      <c r="O836" s="153">
        <v>2011</v>
      </c>
      <c r="P836" s="153"/>
      <c r="Q836" s="153"/>
      <c r="R836" s="153"/>
      <c r="S836" s="153"/>
      <c r="T836" s="22"/>
    </row>
    <row r="837" spans="10:20" ht="11.25" customHeight="1">
      <c r="J837" s="20" t="s">
        <v>870</v>
      </c>
      <c r="K837" s="21" t="s">
        <v>871</v>
      </c>
      <c r="L837" s="160">
        <v>183631</v>
      </c>
      <c r="M837" s="140" t="s">
        <v>1927</v>
      </c>
      <c r="N837" s="22">
        <f t="shared" si="75"/>
        <v>2</v>
      </c>
      <c r="O837" s="153">
        <v>2011</v>
      </c>
      <c r="P837" s="153"/>
      <c r="Q837" s="153"/>
      <c r="R837" s="153"/>
      <c r="S837" s="153"/>
      <c r="T837" s="22"/>
    </row>
    <row r="838" spans="10:20" ht="11.25" customHeight="1">
      <c r="J838" s="20" t="s">
        <v>872</v>
      </c>
      <c r="K838" s="21" t="s">
        <v>873</v>
      </c>
      <c r="L838" s="160">
        <v>173074</v>
      </c>
      <c r="M838" s="140" t="s">
        <v>1927</v>
      </c>
      <c r="N838" s="22">
        <f t="shared" si="75"/>
        <v>2</v>
      </c>
      <c r="O838" s="153">
        <v>2011</v>
      </c>
      <c r="P838" s="153"/>
      <c r="Q838" s="153"/>
      <c r="R838" s="153"/>
      <c r="S838" s="153"/>
      <c r="T838" s="22"/>
    </row>
    <row r="839" spans="10:20" ht="11.25" customHeight="1">
      <c r="J839" s="20" t="s">
        <v>1384</v>
      </c>
      <c r="K839" s="21" t="s">
        <v>1385</v>
      </c>
      <c r="L839" s="160">
        <v>148127</v>
      </c>
      <c r="M839" s="140" t="s">
        <v>1927</v>
      </c>
      <c r="N839" s="22">
        <f t="shared" si="75"/>
        <v>2</v>
      </c>
      <c r="O839" s="153">
        <v>2011</v>
      </c>
      <c r="P839" s="153"/>
      <c r="Q839" s="153"/>
      <c r="R839" s="153"/>
      <c r="S839" s="153"/>
      <c r="T839" s="22"/>
    </row>
    <row r="840" spans="10:20" ht="11.25" customHeight="1">
      <c r="J840" s="20" t="s">
        <v>874</v>
      </c>
      <c r="K840" s="21" t="s">
        <v>875</v>
      </c>
      <c r="L840" s="160">
        <v>167799</v>
      </c>
      <c r="M840" s="140" t="s">
        <v>1927</v>
      </c>
      <c r="N840" s="22">
        <f t="shared" si="75"/>
        <v>2</v>
      </c>
      <c r="O840" s="153">
        <v>2011</v>
      </c>
      <c r="P840" s="153"/>
      <c r="Q840" s="153"/>
      <c r="R840" s="153"/>
      <c r="S840" s="153"/>
      <c r="T840" s="22"/>
    </row>
    <row r="841" spans="10:20" ht="11.25" customHeight="1">
      <c r="J841" s="20" t="s">
        <v>876</v>
      </c>
      <c r="K841" s="21" t="s">
        <v>877</v>
      </c>
      <c r="L841" s="160">
        <v>157479</v>
      </c>
      <c r="M841" s="140" t="s">
        <v>1927</v>
      </c>
      <c r="N841" s="22">
        <f t="shared" si="75"/>
        <v>2</v>
      </c>
      <c r="O841" s="153">
        <v>2011</v>
      </c>
      <c r="P841" s="153"/>
      <c r="Q841" s="153"/>
      <c r="R841" s="153"/>
      <c r="S841" s="153"/>
      <c r="T841" s="22"/>
    </row>
    <row r="842" spans="10:20" ht="11.25" customHeight="1">
      <c r="J842" s="20" t="s">
        <v>878</v>
      </c>
      <c r="K842" s="21" t="s">
        <v>879</v>
      </c>
      <c r="L842" s="160">
        <v>147268</v>
      </c>
      <c r="M842" s="140" t="s">
        <v>1927</v>
      </c>
      <c r="N842" s="22">
        <f t="shared" si="75"/>
        <v>2</v>
      </c>
      <c r="O842" s="153">
        <v>2011</v>
      </c>
      <c r="P842" s="153"/>
      <c r="Q842" s="153"/>
      <c r="R842" s="153"/>
      <c r="S842" s="153"/>
      <c r="T842" s="22"/>
    </row>
    <row r="843" spans="10:20" ht="11.25" customHeight="1">
      <c r="J843" s="20" t="s">
        <v>880</v>
      </c>
      <c r="K843" s="21" t="s">
        <v>881</v>
      </c>
      <c r="L843" s="160">
        <v>155990</v>
      </c>
      <c r="M843" s="140" t="s">
        <v>1927</v>
      </c>
      <c r="N843" s="22">
        <f t="shared" si="75"/>
        <v>2</v>
      </c>
      <c r="O843" s="153">
        <v>2011</v>
      </c>
      <c r="P843" s="153"/>
      <c r="Q843" s="153"/>
      <c r="R843" s="153"/>
      <c r="S843" s="153"/>
      <c r="T843" s="22"/>
    </row>
    <row r="844" spans="10:20" ht="11.25" customHeight="1">
      <c r="J844" s="20" t="s">
        <v>1899</v>
      </c>
      <c r="K844" s="21" t="s">
        <v>1900</v>
      </c>
      <c r="L844" s="160">
        <v>310078</v>
      </c>
      <c r="M844" s="140" t="s">
        <v>1927</v>
      </c>
      <c r="N844" s="22">
        <f>IF(L844&lt;500000,3)</f>
        <v>3</v>
      </c>
      <c r="O844" s="153">
        <v>2011</v>
      </c>
      <c r="P844" s="153"/>
      <c r="Q844" s="153"/>
      <c r="R844" s="153"/>
      <c r="S844" s="153"/>
      <c r="T844" s="22"/>
    </row>
    <row r="845" spans="10:20" ht="11.25" customHeight="1">
      <c r="J845" s="20" t="s">
        <v>882</v>
      </c>
      <c r="K845" s="21" t="s">
        <v>883</v>
      </c>
      <c r="L845" s="160">
        <v>142065</v>
      </c>
      <c r="M845" s="140" t="s">
        <v>1927</v>
      </c>
      <c r="N845" s="22">
        <f t="shared" si="75"/>
        <v>2</v>
      </c>
      <c r="O845" s="153">
        <v>2011</v>
      </c>
      <c r="P845" s="153"/>
      <c r="Q845" s="153"/>
      <c r="R845" s="153"/>
      <c r="S845" s="153"/>
      <c r="T845" s="22"/>
    </row>
    <row r="846" spans="10:20" ht="11.25" customHeight="1">
      <c r="J846" s="20" t="s">
        <v>884</v>
      </c>
      <c r="K846" s="21" t="s">
        <v>885</v>
      </c>
      <c r="L846" s="160">
        <v>155143</v>
      </c>
      <c r="M846" s="140" t="s">
        <v>1927</v>
      </c>
      <c r="N846" s="22">
        <f t="shared" si="75"/>
        <v>2</v>
      </c>
      <c r="O846" s="153">
        <v>2011</v>
      </c>
      <c r="P846" s="153"/>
      <c r="Q846" s="153"/>
      <c r="R846" s="153"/>
      <c r="S846" s="153"/>
      <c r="T846" s="22"/>
    </row>
    <row r="847" spans="10:20" ht="11.25" customHeight="1">
      <c r="J847" s="20" t="s">
        <v>1386</v>
      </c>
      <c r="K847" s="21" t="s">
        <v>1387</v>
      </c>
      <c r="L847" s="160">
        <v>147645</v>
      </c>
      <c r="M847" s="140" t="s">
        <v>1927</v>
      </c>
      <c r="N847" s="22">
        <f t="shared" si="75"/>
        <v>2</v>
      </c>
      <c r="O847" s="153">
        <v>2011</v>
      </c>
      <c r="P847" s="153"/>
      <c r="Q847" s="153"/>
      <c r="R847" s="153"/>
      <c r="S847" s="153"/>
      <c r="T847" s="22"/>
    </row>
    <row r="848" spans="10:20" ht="11.25" customHeight="1">
      <c r="J848" s="20" t="s">
        <v>886</v>
      </c>
      <c r="K848" s="21" t="s">
        <v>887</v>
      </c>
      <c r="L848" s="160">
        <v>144847</v>
      </c>
      <c r="M848" s="140" t="s">
        <v>1927</v>
      </c>
      <c r="N848" s="22">
        <f t="shared" si="75"/>
        <v>2</v>
      </c>
      <c r="O848" s="153">
        <v>2011</v>
      </c>
      <c r="P848" s="153"/>
      <c r="Q848" s="153"/>
      <c r="R848" s="153"/>
      <c r="S848" s="153"/>
      <c r="T848" s="22"/>
    </row>
    <row r="849" spans="10:20" ht="11.25" customHeight="1">
      <c r="J849" s="20" t="s">
        <v>888</v>
      </c>
      <c r="K849" s="21" t="s">
        <v>889</v>
      </c>
      <c r="L849" s="160">
        <v>147489</v>
      </c>
      <c r="M849" s="140" t="s">
        <v>1927</v>
      </c>
      <c r="N849" s="22">
        <f t="shared" si="75"/>
        <v>2</v>
      </c>
      <c r="O849" s="153">
        <v>2011</v>
      </c>
      <c r="P849" s="153"/>
      <c r="Q849" s="153"/>
      <c r="R849" s="153"/>
      <c r="S849" s="153"/>
      <c r="T849" s="22"/>
    </row>
    <row r="850" spans="3:20" ht="11.25" customHeight="1">
      <c r="C850" s="44"/>
      <c r="J850" s="20" t="s">
        <v>890</v>
      </c>
      <c r="K850" s="24" t="s">
        <v>891</v>
      </c>
      <c r="L850" s="160">
        <v>145736</v>
      </c>
      <c r="M850" s="140" t="s">
        <v>1927</v>
      </c>
      <c r="N850" s="22">
        <f t="shared" si="75"/>
        <v>2</v>
      </c>
      <c r="O850" s="153">
        <v>2011</v>
      </c>
      <c r="P850" s="153"/>
      <c r="Q850" s="153"/>
      <c r="R850" s="153"/>
      <c r="S850" s="153"/>
      <c r="T850" s="22"/>
    </row>
    <row r="851" spans="3:20" ht="11.25" customHeight="1">
      <c r="C851" s="44"/>
      <c r="J851" s="20" t="s">
        <v>892</v>
      </c>
      <c r="K851" s="24" t="s">
        <v>893</v>
      </c>
      <c r="L851" s="160">
        <v>138412</v>
      </c>
      <c r="M851" s="140" t="s">
        <v>1927</v>
      </c>
      <c r="N851" s="22">
        <f t="shared" si="75"/>
        <v>2</v>
      </c>
      <c r="O851" s="153">
        <v>2011</v>
      </c>
      <c r="P851" s="153"/>
      <c r="Q851" s="153"/>
      <c r="R851" s="153"/>
      <c r="S851" s="153"/>
      <c r="T851" s="22"/>
    </row>
    <row r="852" spans="3:20" ht="11.25" customHeight="1">
      <c r="C852" s="44"/>
      <c r="J852" s="20" t="s">
        <v>894</v>
      </c>
      <c r="K852" s="24" t="s">
        <v>895</v>
      </c>
      <c r="L852" s="160">
        <v>151906</v>
      </c>
      <c r="M852" s="140" t="s">
        <v>1927</v>
      </c>
      <c r="N852" s="22">
        <f t="shared" si="75"/>
        <v>2</v>
      </c>
      <c r="O852" s="153">
        <v>2011</v>
      </c>
      <c r="P852" s="153"/>
      <c r="Q852" s="153"/>
      <c r="R852" s="153"/>
      <c r="S852" s="153"/>
      <c r="T852" s="22"/>
    </row>
    <row r="853" spans="3:20" ht="11.25" customHeight="1">
      <c r="C853" s="44"/>
      <c r="J853" s="20" t="s">
        <v>896</v>
      </c>
      <c r="K853" s="24" t="s">
        <v>897</v>
      </c>
      <c r="L853" s="160">
        <v>130959</v>
      </c>
      <c r="M853" s="140" t="s">
        <v>1927</v>
      </c>
      <c r="N853" s="22">
        <f t="shared" si="75"/>
        <v>2</v>
      </c>
      <c r="O853" s="153">
        <v>2011</v>
      </c>
      <c r="P853" s="153"/>
      <c r="Q853" s="153"/>
      <c r="R853" s="153"/>
      <c r="S853" s="153"/>
      <c r="T853" s="22"/>
    </row>
    <row r="854" spans="3:20" ht="11.25" customHeight="1">
      <c r="C854" s="44"/>
      <c r="J854" s="20" t="s">
        <v>1901</v>
      </c>
      <c r="K854" s="24" t="s">
        <v>1902</v>
      </c>
      <c r="L854" s="160">
        <v>249259</v>
      </c>
      <c r="M854" s="140" t="s">
        <v>1927</v>
      </c>
      <c r="N854" s="22">
        <f t="shared" si="75"/>
        <v>2</v>
      </c>
      <c r="O854" s="153">
        <v>2011</v>
      </c>
      <c r="P854" s="153"/>
      <c r="Q854" s="153"/>
      <c r="R854" s="153"/>
      <c r="S854" s="153"/>
      <c r="T854" s="22"/>
    </row>
    <row r="855" spans="10:20" ht="11.25" customHeight="1">
      <c r="J855" s="20" t="s">
        <v>1388</v>
      </c>
      <c r="K855" s="24" t="s">
        <v>1389</v>
      </c>
      <c r="L855" s="160">
        <v>140664</v>
      </c>
      <c r="M855" s="140" t="s">
        <v>1927</v>
      </c>
      <c r="N855" s="22">
        <f t="shared" si="75"/>
        <v>2</v>
      </c>
      <c r="O855" s="153">
        <v>2011</v>
      </c>
      <c r="P855" s="153"/>
      <c r="Q855" s="153"/>
      <c r="R855" s="153"/>
      <c r="S855" s="153"/>
      <c r="T855" s="22"/>
    </row>
    <row r="856" spans="10:20" ht="11.25" customHeight="1">
      <c r="J856" s="20" t="s">
        <v>898</v>
      </c>
      <c r="K856" s="24" t="s">
        <v>899</v>
      </c>
      <c r="L856" s="160">
        <v>137648</v>
      </c>
      <c r="M856" s="140" t="s">
        <v>1927</v>
      </c>
      <c r="N856" s="22">
        <f aca="true" t="shared" si="77" ref="N856:N871">IF(L856&lt;250000,2)</f>
        <v>2</v>
      </c>
      <c r="O856" s="153">
        <v>2011</v>
      </c>
      <c r="P856" s="153"/>
      <c r="Q856" s="153"/>
      <c r="R856" s="153"/>
      <c r="S856" s="153"/>
      <c r="T856" s="22"/>
    </row>
    <row r="857" spans="3:20" ht="11.25" customHeight="1">
      <c r="C857" s="44"/>
      <c r="J857" s="20" t="s">
        <v>1390</v>
      </c>
      <c r="K857" s="24" t="s">
        <v>1391</v>
      </c>
      <c r="L857" s="160">
        <v>123871</v>
      </c>
      <c r="M857" s="140" t="s">
        <v>1927</v>
      </c>
      <c r="N857" s="22">
        <f t="shared" si="77"/>
        <v>2</v>
      </c>
      <c r="O857" s="153">
        <v>2011</v>
      </c>
      <c r="P857" s="153"/>
      <c r="Q857" s="153"/>
      <c r="R857" s="153"/>
      <c r="S857" s="153"/>
      <c r="T857" s="22"/>
    </row>
    <row r="858" spans="3:20" ht="11.25" customHeight="1">
      <c r="C858" s="44"/>
      <c r="J858" s="20" t="s">
        <v>900</v>
      </c>
      <c r="K858" s="24" t="s">
        <v>901</v>
      </c>
      <c r="L858" s="160">
        <v>132512</v>
      </c>
      <c r="M858" s="140" t="s">
        <v>1927</v>
      </c>
      <c r="N858" s="22">
        <f t="shared" si="77"/>
        <v>2</v>
      </c>
      <c r="O858" s="153">
        <v>2011</v>
      </c>
      <c r="P858" s="153"/>
      <c r="Q858" s="153"/>
      <c r="R858" s="153"/>
      <c r="S858" s="153"/>
      <c r="T858" s="22"/>
    </row>
    <row r="859" spans="3:20" ht="11.25" customHeight="1">
      <c r="C859" s="44"/>
      <c r="J859" s="20" t="s">
        <v>1392</v>
      </c>
      <c r="K859" s="24" t="s">
        <v>1393</v>
      </c>
      <c r="L859" s="160">
        <v>140205</v>
      </c>
      <c r="M859" s="140" t="s">
        <v>1927</v>
      </c>
      <c r="N859" s="22">
        <f t="shared" si="77"/>
        <v>2</v>
      </c>
      <c r="O859" s="153">
        <v>2011</v>
      </c>
      <c r="P859" s="153"/>
      <c r="Q859" s="153"/>
      <c r="R859" s="153"/>
      <c r="S859" s="153"/>
      <c r="T859" s="22"/>
    </row>
    <row r="860" spans="3:20" ht="11.25" customHeight="1">
      <c r="C860" s="44"/>
      <c r="J860" s="20" t="s">
        <v>1394</v>
      </c>
      <c r="K860" s="24" t="s">
        <v>1395</v>
      </c>
      <c r="L860" s="160">
        <v>329608</v>
      </c>
      <c r="M860" s="140" t="s">
        <v>1927</v>
      </c>
      <c r="N860" s="22">
        <f>IF(L860&lt;500000,3)</f>
        <v>3</v>
      </c>
      <c r="O860" s="153">
        <v>2011</v>
      </c>
      <c r="P860" s="153"/>
      <c r="Q860" s="153"/>
      <c r="R860" s="153"/>
      <c r="S860" s="153"/>
      <c r="T860" s="22"/>
    </row>
    <row r="861" spans="3:20" ht="11.25" customHeight="1">
      <c r="C861" s="44"/>
      <c r="J861" s="20" t="s">
        <v>902</v>
      </c>
      <c r="K861" s="24" t="s">
        <v>903</v>
      </c>
      <c r="L861" s="160">
        <v>133384</v>
      </c>
      <c r="M861" s="140" t="s">
        <v>1927</v>
      </c>
      <c r="N861" s="22">
        <f t="shared" si="77"/>
        <v>2</v>
      </c>
      <c r="O861" s="153">
        <v>2011</v>
      </c>
      <c r="P861" s="153"/>
      <c r="Q861" s="153"/>
      <c r="R861" s="153"/>
      <c r="S861" s="153"/>
      <c r="T861" s="22"/>
    </row>
    <row r="862" spans="3:20" ht="11.25" customHeight="1">
      <c r="C862" s="44"/>
      <c r="J862" s="20" t="s">
        <v>904</v>
      </c>
      <c r="K862" s="24" t="s">
        <v>905</v>
      </c>
      <c r="L862" s="160">
        <v>115732</v>
      </c>
      <c r="M862" s="140" t="s">
        <v>1927</v>
      </c>
      <c r="N862" s="22">
        <f t="shared" si="77"/>
        <v>2</v>
      </c>
      <c r="O862" s="153">
        <v>2011</v>
      </c>
      <c r="P862" s="153"/>
      <c r="Q862" s="153"/>
      <c r="R862" s="153"/>
      <c r="S862" s="153"/>
      <c r="T862" s="22"/>
    </row>
    <row r="863" spans="3:20" ht="11.25" customHeight="1">
      <c r="C863" s="44"/>
      <c r="J863" s="20" t="s">
        <v>906</v>
      </c>
      <c r="K863" s="24" t="s">
        <v>907</v>
      </c>
      <c r="L863" s="160">
        <v>121688</v>
      </c>
      <c r="M863" s="140" t="s">
        <v>1927</v>
      </c>
      <c r="N863" s="22">
        <f t="shared" si="77"/>
        <v>2</v>
      </c>
      <c r="O863" s="153">
        <v>2011</v>
      </c>
      <c r="P863" s="153"/>
      <c r="Q863" s="153"/>
      <c r="R863" s="153"/>
      <c r="S863" s="153"/>
      <c r="T863" s="22"/>
    </row>
    <row r="864" spans="3:20" ht="11.25" customHeight="1">
      <c r="C864" s="44"/>
      <c r="J864" s="20" t="s">
        <v>908</v>
      </c>
      <c r="K864" s="24" t="s">
        <v>909</v>
      </c>
      <c r="L864" s="160">
        <v>113205</v>
      </c>
      <c r="M864" s="140" t="s">
        <v>1927</v>
      </c>
      <c r="N864" s="22">
        <f t="shared" si="77"/>
        <v>2</v>
      </c>
      <c r="O864" s="153">
        <v>2011</v>
      </c>
      <c r="P864" s="153"/>
      <c r="Q864" s="153"/>
      <c r="R864" s="153"/>
      <c r="S864" s="153"/>
      <c r="T864" s="22"/>
    </row>
    <row r="865" spans="3:20" ht="11.25" customHeight="1">
      <c r="C865" s="44"/>
      <c r="J865" s="20" t="s">
        <v>1396</v>
      </c>
      <c r="K865" s="24" t="s">
        <v>1397</v>
      </c>
      <c r="L865" s="160">
        <v>118700</v>
      </c>
      <c r="M865" s="140" t="s">
        <v>1927</v>
      </c>
      <c r="N865" s="22">
        <f t="shared" si="77"/>
        <v>2</v>
      </c>
      <c r="O865" s="153">
        <v>2010</v>
      </c>
      <c r="P865" s="153"/>
      <c r="Q865" s="153"/>
      <c r="R865" s="153"/>
      <c r="S865" s="153"/>
      <c r="T865" s="22"/>
    </row>
    <row r="866" spans="3:20" ht="11.25" customHeight="1">
      <c r="C866" s="44"/>
      <c r="J866" s="20" t="s">
        <v>910</v>
      </c>
      <c r="K866" s="24" t="s">
        <v>911</v>
      </c>
      <c r="L866" s="160">
        <v>107524</v>
      </c>
      <c r="M866" s="140" t="s">
        <v>1927</v>
      </c>
      <c r="N866" s="22">
        <f t="shared" si="77"/>
        <v>2</v>
      </c>
      <c r="O866" s="153">
        <v>2011</v>
      </c>
      <c r="P866" s="153"/>
      <c r="Q866" s="153"/>
      <c r="R866" s="153"/>
      <c r="S866" s="153"/>
      <c r="T866" s="22"/>
    </row>
    <row r="867" spans="3:20" ht="11.25" customHeight="1">
      <c r="C867" s="44"/>
      <c r="J867" s="20" t="s">
        <v>912</v>
      </c>
      <c r="K867" s="24" t="s">
        <v>913</v>
      </c>
      <c r="L867" s="160">
        <v>106597</v>
      </c>
      <c r="M867" s="140" t="s">
        <v>1927</v>
      </c>
      <c r="N867" s="22">
        <f t="shared" si="77"/>
        <v>2</v>
      </c>
      <c r="O867" s="153">
        <v>2011</v>
      </c>
      <c r="P867" s="153"/>
      <c r="Q867" s="153"/>
      <c r="R867" s="153"/>
      <c r="S867" s="153"/>
      <c r="T867" s="22"/>
    </row>
    <row r="868" spans="3:20" ht="11.25" customHeight="1">
      <c r="C868" s="44"/>
      <c r="J868" s="20" t="s">
        <v>966</v>
      </c>
      <c r="K868" s="24" t="s">
        <v>1615</v>
      </c>
      <c r="L868" s="160">
        <v>613285</v>
      </c>
      <c r="M868" s="140" t="s">
        <v>1926</v>
      </c>
      <c r="N868" s="22">
        <f>IF(L868&lt;1000000,4)</f>
        <v>4</v>
      </c>
      <c r="O868" s="153"/>
      <c r="P868" s="153"/>
      <c r="Q868" s="153"/>
      <c r="R868" s="153"/>
      <c r="S868" s="153"/>
      <c r="T868" s="22"/>
    </row>
    <row r="869" spans="3:20" ht="11.25" customHeight="1">
      <c r="C869" s="44"/>
      <c r="J869" s="20" t="s">
        <v>967</v>
      </c>
      <c r="K869" s="24" t="s">
        <v>1594</v>
      </c>
      <c r="L869" s="160">
        <v>263762</v>
      </c>
      <c r="M869" s="140" t="s">
        <v>1926</v>
      </c>
      <c r="N869" s="22">
        <f>IF(L869&lt;500000,3)</f>
        <v>3</v>
      </c>
      <c r="O869" s="153"/>
      <c r="P869" s="153"/>
      <c r="Q869" s="153"/>
      <c r="R869" s="153"/>
      <c r="S869" s="153"/>
      <c r="T869" s="22"/>
    </row>
    <row r="870" spans="3:20" ht="11.25" customHeight="1">
      <c r="C870" s="44"/>
      <c r="J870" s="20" t="s">
        <v>968</v>
      </c>
      <c r="K870" s="24" t="s">
        <v>1595</v>
      </c>
      <c r="L870" s="160">
        <v>176348</v>
      </c>
      <c r="M870" s="140" t="s">
        <v>1926</v>
      </c>
      <c r="N870" s="22">
        <f t="shared" si="77"/>
        <v>2</v>
      </c>
      <c r="O870" s="153"/>
      <c r="P870" s="153"/>
      <c r="Q870" s="153"/>
      <c r="R870" s="153"/>
      <c r="S870" s="153"/>
      <c r="T870" s="22"/>
    </row>
    <row r="871" spans="3:20" ht="11.25" customHeight="1">
      <c r="C871" s="44"/>
      <c r="J871" s="20" t="s">
        <v>969</v>
      </c>
      <c r="K871" s="24" t="s">
        <v>1596</v>
      </c>
      <c r="L871" s="160">
        <v>127506</v>
      </c>
      <c r="M871" s="140" t="s">
        <v>1926</v>
      </c>
      <c r="N871" s="22">
        <f t="shared" si="77"/>
        <v>2</v>
      </c>
      <c r="O871" s="153"/>
      <c r="P871" s="153"/>
      <c r="Q871" s="153"/>
      <c r="R871" s="153"/>
      <c r="S871" s="153"/>
      <c r="T871" s="22"/>
    </row>
    <row r="872" spans="3:20" ht="11.25" customHeight="1">
      <c r="C872" s="44"/>
      <c r="J872" s="20" t="s">
        <v>970</v>
      </c>
      <c r="K872" s="24" t="s">
        <v>1597</v>
      </c>
      <c r="L872" s="160">
        <v>83243</v>
      </c>
      <c r="M872" s="140" t="s">
        <v>1926</v>
      </c>
      <c r="N872" s="22">
        <f aca="true" t="shared" si="78" ref="N872:N897">IF(L872&lt;100000,1)</f>
        <v>1</v>
      </c>
      <c r="O872" s="153"/>
      <c r="P872" s="153"/>
      <c r="Q872" s="153"/>
      <c r="R872" s="153"/>
      <c r="S872" s="153"/>
      <c r="T872" s="22"/>
    </row>
    <row r="873" spans="3:20" ht="11.25" customHeight="1">
      <c r="C873" s="44"/>
      <c r="J873" s="20" t="s">
        <v>971</v>
      </c>
      <c r="K873" s="24" t="s">
        <v>1598</v>
      </c>
      <c r="L873" s="160">
        <v>69116</v>
      </c>
      <c r="M873" s="140" t="s">
        <v>1926</v>
      </c>
      <c r="N873" s="22">
        <f t="shared" si="78"/>
        <v>1</v>
      </c>
      <c r="O873" s="153"/>
      <c r="P873" s="153"/>
      <c r="Q873" s="153"/>
      <c r="R873" s="153"/>
      <c r="S873" s="153"/>
      <c r="T873" s="22"/>
    </row>
    <row r="874" spans="3:20" ht="11.25" customHeight="1">
      <c r="C874" s="44"/>
      <c r="J874" s="20" t="s">
        <v>1906</v>
      </c>
      <c r="K874" s="24" t="s">
        <v>1907</v>
      </c>
      <c r="L874" s="160">
        <v>598986</v>
      </c>
      <c r="M874" s="140" t="s">
        <v>1926</v>
      </c>
      <c r="N874" s="22">
        <f>IF(L874&lt;1000000,4)</f>
        <v>4</v>
      </c>
      <c r="O874" s="153"/>
      <c r="P874" s="153"/>
      <c r="Q874" s="153"/>
      <c r="R874" s="153"/>
      <c r="S874" s="153"/>
      <c r="T874" s="22"/>
    </row>
    <row r="875" spans="3:20" ht="11.25" customHeight="1">
      <c r="C875" s="44"/>
      <c r="J875" s="20" t="s">
        <v>1908</v>
      </c>
      <c r="K875" s="24" t="s">
        <v>1909</v>
      </c>
      <c r="L875" s="160">
        <v>350924</v>
      </c>
      <c r="M875" s="140" t="s">
        <v>1926</v>
      </c>
      <c r="N875" s="22">
        <f>IF(L875&lt;500000,3)</f>
        <v>3</v>
      </c>
      <c r="O875" s="153"/>
      <c r="P875" s="153"/>
      <c r="Q875" s="153"/>
      <c r="R875" s="153"/>
      <c r="S875" s="153"/>
      <c r="T875" s="22"/>
    </row>
    <row r="876" spans="3:19" ht="11.25" customHeight="1">
      <c r="C876" s="44"/>
      <c r="J876" s="19" t="s">
        <v>1910</v>
      </c>
      <c r="K876" s="19" t="s">
        <v>1911</v>
      </c>
      <c r="L876" s="160">
        <v>310395</v>
      </c>
      <c r="M876" s="140" t="s">
        <v>1926</v>
      </c>
      <c r="N876" s="22">
        <f>IF(L876&lt;500000,3)</f>
        <v>3</v>
      </c>
      <c r="O876" s="154"/>
      <c r="P876" s="154"/>
      <c r="Q876" s="154"/>
      <c r="R876" s="154"/>
      <c r="S876" s="154"/>
    </row>
    <row r="877" spans="3:19" ht="11.25" customHeight="1">
      <c r="C877" s="44"/>
      <c r="J877" s="19" t="s">
        <v>1912</v>
      </c>
      <c r="K877" s="19" t="s">
        <v>1913</v>
      </c>
      <c r="L877" s="160">
        <v>212891</v>
      </c>
      <c r="M877" s="140" t="s">
        <v>1926</v>
      </c>
      <c r="N877" s="22">
        <f aca="true" t="shared" si="79" ref="N877:N879">IF(L877&lt;250000,2)</f>
        <v>2</v>
      </c>
      <c r="O877" s="154"/>
      <c r="P877" s="154"/>
      <c r="Q877" s="154"/>
      <c r="R877" s="154"/>
      <c r="S877" s="154"/>
    </row>
    <row r="878" spans="3:19" ht="11.25" customHeight="1">
      <c r="C878" s="44"/>
      <c r="J878" s="19" t="s">
        <v>1914</v>
      </c>
      <c r="K878" s="19" t="s">
        <v>1915</v>
      </c>
      <c r="L878" s="160">
        <v>219235</v>
      </c>
      <c r="M878" s="140" t="s">
        <v>1926</v>
      </c>
      <c r="N878" s="22">
        <f t="shared" si="79"/>
        <v>2</v>
      </c>
      <c r="O878" s="154"/>
      <c r="P878" s="154"/>
      <c r="Q878" s="154"/>
      <c r="R878" s="154"/>
      <c r="S878" s="154"/>
    </row>
    <row r="879" spans="3:19" ht="11.25" customHeight="1">
      <c r="C879" s="44"/>
      <c r="J879" s="19" t="s">
        <v>963</v>
      </c>
      <c r="K879" s="19" t="s">
        <v>1599</v>
      </c>
      <c r="L879" s="160">
        <v>103075</v>
      </c>
      <c r="M879" s="140" t="s">
        <v>1926</v>
      </c>
      <c r="N879" s="22">
        <f t="shared" si="79"/>
        <v>2</v>
      </c>
      <c r="O879" s="154"/>
      <c r="P879" s="154"/>
      <c r="Q879" s="154"/>
      <c r="R879" s="154"/>
      <c r="S879" s="154"/>
    </row>
    <row r="880" spans="3:19" ht="11.25" customHeight="1">
      <c r="C880" s="44"/>
      <c r="J880" s="19" t="s">
        <v>964</v>
      </c>
      <c r="K880" s="19" t="s">
        <v>28</v>
      </c>
      <c r="L880" s="160">
        <v>73505</v>
      </c>
      <c r="M880" s="140" t="s">
        <v>1926</v>
      </c>
      <c r="N880" s="22">
        <f t="shared" si="78"/>
        <v>1</v>
      </c>
      <c r="O880" s="154"/>
      <c r="P880" s="154"/>
      <c r="Q880" s="154"/>
      <c r="R880" s="154"/>
      <c r="S880" s="154"/>
    </row>
    <row r="881" spans="3:19" ht="11.25" customHeight="1">
      <c r="C881" s="44"/>
      <c r="J881" s="19" t="s">
        <v>1916</v>
      </c>
      <c r="K881" s="19" t="s">
        <v>1917</v>
      </c>
      <c r="L881" s="160">
        <v>153850</v>
      </c>
      <c r="M881" s="140" t="s">
        <v>1926</v>
      </c>
      <c r="N881" s="22">
        <f>IF(L881&lt;250000,2)</f>
        <v>2</v>
      </c>
      <c r="O881" s="154"/>
      <c r="P881" s="154"/>
      <c r="Q881" s="154"/>
      <c r="R881" s="154"/>
      <c r="S881" s="154"/>
    </row>
    <row r="882" spans="3:19" ht="11.25" customHeight="1">
      <c r="C882" s="44"/>
      <c r="J882" s="19" t="s">
        <v>1918</v>
      </c>
      <c r="K882" s="19" t="s">
        <v>1919</v>
      </c>
      <c r="L882" s="160">
        <v>73922</v>
      </c>
      <c r="M882" s="140" t="s">
        <v>1926</v>
      </c>
      <c r="N882" s="22">
        <f t="shared" si="78"/>
        <v>1</v>
      </c>
      <c r="O882" s="154"/>
      <c r="P882" s="154"/>
      <c r="Q882" s="154"/>
      <c r="R882" s="154"/>
      <c r="S882" s="154"/>
    </row>
    <row r="883" spans="3:19" ht="11.25" customHeight="1">
      <c r="C883" s="44"/>
      <c r="J883" s="19" t="s">
        <v>965</v>
      </c>
      <c r="K883" s="19" t="s">
        <v>1920</v>
      </c>
      <c r="L883" s="160">
        <v>51635</v>
      </c>
      <c r="M883" s="140" t="s">
        <v>1926</v>
      </c>
      <c r="N883" s="22">
        <f t="shared" si="78"/>
        <v>1</v>
      </c>
      <c r="O883" s="154"/>
      <c r="P883" s="154"/>
      <c r="Q883" s="154"/>
      <c r="R883" s="154"/>
      <c r="S883" s="154"/>
    </row>
    <row r="884" spans="3:19" ht="11.25" customHeight="1">
      <c r="C884" s="44"/>
      <c r="J884" s="19" t="s">
        <v>914</v>
      </c>
      <c r="K884" s="19" t="s">
        <v>14</v>
      </c>
      <c r="L884" s="160">
        <v>3203362</v>
      </c>
      <c r="M884" s="140" t="s">
        <v>1926</v>
      </c>
      <c r="N884" s="22">
        <v>6</v>
      </c>
      <c r="O884" s="154">
        <v>2000</v>
      </c>
      <c r="P884" s="154"/>
      <c r="Q884" s="154"/>
      <c r="R884" s="154"/>
      <c r="S884" s="154"/>
    </row>
    <row r="885" spans="3:19" ht="11.25" customHeight="1">
      <c r="C885" s="44"/>
      <c r="J885" s="19" t="s">
        <v>915</v>
      </c>
      <c r="K885" s="19" t="s">
        <v>17</v>
      </c>
      <c r="L885" s="160">
        <v>1130710</v>
      </c>
      <c r="M885" s="140" t="s">
        <v>1926</v>
      </c>
      <c r="N885" s="22">
        <f aca="true" t="shared" si="80" ref="N885">IF(L885&lt;3000000,5)</f>
        <v>5</v>
      </c>
      <c r="O885" s="154">
        <v>2000</v>
      </c>
      <c r="P885" s="154"/>
      <c r="Q885" s="154"/>
      <c r="R885" s="154"/>
      <c r="S885" s="154"/>
    </row>
    <row r="886" spans="3:19" ht="11.25" customHeight="1">
      <c r="C886" s="44"/>
      <c r="J886" s="19" t="s">
        <v>916</v>
      </c>
      <c r="K886" s="19" t="s">
        <v>16</v>
      </c>
      <c r="L886" s="160">
        <v>603190</v>
      </c>
      <c r="M886" s="140" t="s">
        <v>1926</v>
      </c>
      <c r="N886" s="22">
        <f aca="true" t="shared" si="81" ref="N886">IF(L886&lt;1000000,4)</f>
        <v>4</v>
      </c>
      <c r="O886" s="154">
        <v>2000</v>
      </c>
      <c r="P886" s="154"/>
      <c r="Q886" s="154"/>
      <c r="R886" s="154"/>
      <c r="S886" s="154"/>
    </row>
    <row r="887" spans="3:19" ht="11.25" customHeight="1">
      <c r="C887" s="44"/>
      <c r="J887" s="19" t="s">
        <v>917</v>
      </c>
      <c r="K887" s="19" t="s">
        <v>10</v>
      </c>
      <c r="L887" s="160">
        <v>215436</v>
      </c>
      <c r="M887" s="140" t="s">
        <v>1926</v>
      </c>
      <c r="N887" s="22">
        <f aca="true" t="shared" si="82" ref="N887:N894">IF(L887&lt;250000,2)</f>
        <v>2</v>
      </c>
      <c r="O887" s="154">
        <v>2000</v>
      </c>
      <c r="P887" s="154"/>
      <c r="Q887" s="154"/>
      <c r="R887" s="154"/>
      <c r="S887" s="154"/>
    </row>
    <row r="888" spans="3:19" ht="11.25" customHeight="1">
      <c r="C888" s="44"/>
      <c r="J888" s="19" t="s">
        <v>918</v>
      </c>
      <c r="K888" s="19" t="s">
        <v>12</v>
      </c>
      <c r="L888" s="160">
        <v>1194687</v>
      </c>
      <c r="M888" s="140" t="s">
        <v>1926</v>
      </c>
      <c r="N888" s="22">
        <f>IF(L888&lt;3000000,5)</f>
        <v>5</v>
      </c>
      <c r="O888" s="154">
        <v>2000</v>
      </c>
      <c r="P888" s="154"/>
      <c r="Q888" s="154"/>
      <c r="R888" s="154"/>
      <c r="S888" s="154"/>
    </row>
    <row r="889" spans="3:19" ht="11.25" customHeight="1">
      <c r="C889" s="44"/>
      <c r="J889" s="19" t="s">
        <v>919</v>
      </c>
      <c r="K889" s="19" t="s">
        <v>1750</v>
      </c>
      <c r="L889" s="160">
        <v>275480</v>
      </c>
      <c r="M889" s="140" t="s">
        <v>1926</v>
      </c>
      <c r="N889" s="22">
        <f>IF(L889&lt;500000,3)</f>
        <v>3</v>
      </c>
      <c r="O889" s="154">
        <v>2000</v>
      </c>
      <c r="P889" s="154"/>
      <c r="Q889" s="154"/>
      <c r="R889" s="154"/>
      <c r="S889" s="154"/>
    </row>
    <row r="890" spans="3:19" ht="11.25" customHeight="1">
      <c r="C890" s="44"/>
      <c r="J890" s="19" t="s">
        <v>920</v>
      </c>
      <c r="K890" s="19" t="s">
        <v>1719</v>
      </c>
      <c r="L890" s="160">
        <v>545983</v>
      </c>
      <c r="M890" s="140" t="s">
        <v>1926</v>
      </c>
      <c r="N890" s="22">
        <f>IF(L890&lt;1000000,4)</f>
        <v>4</v>
      </c>
      <c r="O890" s="154">
        <v>2000</v>
      </c>
      <c r="P890" s="154"/>
      <c r="Q890" s="154"/>
      <c r="R890" s="154"/>
      <c r="S890" s="154"/>
    </row>
    <row r="891" spans="3:19" ht="11.25" customHeight="1">
      <c r="C891" s="44"/>
      <c r="J891" s="19" t="s">
        <v>921</v>
      </c>
      <c r="K891" s="19" t="s">
        <v>1658</v>
      </c>
      <c r="L891" s="160">
        <v>119298</v>
      </c>
      <c r="M891" s="140" t="s">
        <v>1926</v>
      </c>
      <c r="N891" s="22">
        <f t="shared" si="82"/>
        <v>2</v>
      </c>
      <c r="O891" s="154">
        <v>2000</v>
      </c>
      <c r="P891" s="154"/>
      <c r="Q891" s="154"/>
      <c r="R891" s="154"/>
      <c r="S891" s="154"/>
    </row>
    <row r="892" spans="3:19" ht="11.25" customHeight="1">
      <c r="C892" s="44"/>
      <c r="J892" s="19" t="s">
        <v>922</v>
      </c>
      <c r="K892" s="19" t="s">
        <v>24</v>
      </c>
      <c r="L892" s="160">
        <v>361235</v>
      </c>
      <c r="M892" s="140" t="s">
        <v>1926</v>
      </c>
      <c r="N892" s="22">
        <f>IF(L892&lt;500000,3)</f>
        <v>3</v>
      </c>
      <c r="O892" s="154">
        <v>2000</v>
      </c>
      <c r="P892" s="154"/>
      <c r="Q892" s="154"/>
      <c r="R892" s="154"/>
      <c r="S892" s="154"/>
    </row>
    <row r="893" spans="3:19" ht="11.25" customHeight="1">
      <c r="C893" s="44"/>
      <c r="J893" s="19" t="s">
        <v>923</v>
      </c>
      <c r="K893" s="19" t="s">
        <v>27</v>
      </c>
      <c r="L893" s="160">
        <v>853513</v>
      </c>
      <c r="M893" s="140" t="s">
        <v>1926</v>
      </c>
      <c r="N893" s="22">
        <f>IF(L893&lt;1000000,4)</f>
        <v>4</v>
      </c>
      <c r="O893" s="154">
        <v>2000</v>
      </c>
      <c r="P893" s="154"/>
      <c r="Q893" s="154"/>
      <c r="R893" s="154"/>
      <c r="S893" s="154"/>
    </row>
    <row r="894" spans="3:19" ht="11.25" customHeight="1">
      <c r="C894" s="44"/>
      <c r="J894" s="19" t="s">
        <v>924</v>
      </c>
      <c r="K894" s="19" t="s">
        <v>18</v>
      </c>
      <c r="L894" s="160">
        <v>144910</v>
      </c>
      <c r="M894" s="140" t="s">
        <v>1926</v>
      </c>
      <c r="N894" s="22">
        <f t="shared" si="82"/>
        <v>2</v>
      </c>
      <c r="O894" s="154">
        <v>2000</v>
      </c>
      <c r="P894" s="154"/>
      <c r="Q894" s="154"/>
      <c r="R894" s="154"/>
      <c r="S894" s="154"/>
    </row>
    <row r="895" spans="3:19" ht="11.25" customHeight="1">
      <c r="C895" s="44"/>
      <c r="J895" s="19" t="s">
        <v>925</v>
      </c>
      <c r="K895" s="19" t="s">
        <v>1903</v>
      </c>
      <c r="L895" s="160">
        <v>8803468</v>
      </c>
      <c r="M895" s="140" t="s">
        <v>1926</v>
      </c>
      <c r="N895" s="22">
        <v>6</v>
      </c>
      <c r="O895" s="154">
        <v>2000</v>
      </c>
      <c r="P895" s="154"/>
      <c r="Q895" s="154"/>
      <c r="R895" s="154"/>
      <c r="S895" s="154"/>
    </row>
    <row r="896" spans="3:19" ht="11.25" customHeight="1">
      <c r="C896" s="44"/>
      <c r="J896" s="19" t="s">
        <v>926</v>
      </c>
      <c r="K896" s="19" t="s">
        <v>1904</v>
      </c>
      <c r="L896" s="160">
        <v>2232265</v>
      </c>
      <c r="M896" s="140" t="s">
        <v>1926</v>
      </c>
      <c r="N896" s="22">
        <f aca="true" t="shared" si="83" ref="N896">IF(L896&lt;3000000,5)</f>
        <v>5</v>
      </c>
      <c r="O896" s="154">
        <v>2000</v>
      </c>
      <c r="P896" s="154"/>
      <c r="Q896" s="154"/>
      <c r="R896" s="154"/>
      <c r="S896" s="154"/>
    </row>
    <row r="897" spans="3:19" ht="11.25" customHeight="1">
      <c r="C897" s="44"/>
      <c r="J897" s="19" t="s">
        <v>927</v>
      </c>
      <c r="K897" s="19" t="s">
        <v>1718</v>
      </c>
      <c r="L897" s="160">
        <v>78473</v>
      </c>
      <c r="M897" s="140" t="s">
        <v>1926</v>
      </c>
      <c r="N897" s="22">
        <f t="shared" si="78"/>
        <v>1</v>
      </c>
      <c r="O897" s="154">
        <v>2000</v>
      </c>
      <c r="P897" s="154"/>
      <c r="Q897" s="154"/>
      <c r="R897" s="154"/>
      <c r="S897" s="154"/>
    </row>
    <row r="898" spans="3:19" ht="11.25" customHeight="1">
      <c r="C898" s="44"/>
      <c r="J898" s="19" t="s">
        <v>928</v>
      </c>
      <c r="K898" s="19" t="s">
        <v>21</v>
      </c>
      <c r="L898" s="160">
        <v>64606</v>
      </c>
      <c r="M898" s="140" t="s">
        <v>1926</v>
      </c>
      <c r="N898" s="22">
        <f aca="true" t="shared" si="84" ref="N898:N906">IF(L898&lt;100000,1)</f>
        <v>1</v>
      </c>
      <c r="O898" s="154">
        <v>2000</v>
      </c>
      <c r="P898" s="154"/>
      <c r="Q898" s="154"/>
      <c r="R898" s="154"/>
      <c r="S898" s="154"/>
    </row>
    <row r="899" spans="3:19" ht="11.25" customHeight="1">
      <c r="C899" s="44"/>
      <c r="J899" s="19" t="s">
        <v>929</v>
      </c>
      <c r="K899" s="19" t="s">
        <v>19</v>
      </c>
      <c r="L899" s="160">
        <v>539870</v>
      </c>
      <c r="M899" s="140" t="s">
        <v>1926</v>
      </c>
      <c r="N899" s="22">
        <f>IF(L899&lt;1000000,4)</f>
        <v>4</v>
      </c>
      <c r="O899" s="154">
        <v>2000</v>
      </c>
      <c r="P899" s="154"/>
      <c r="Q899" s="154"/>
      <c r="R899" s="154"/>
      <c r="S899" s="154"/>
    </row>
    <row r="900" spans="3:19" ht="11.25" customHeight="1">
      <c r="C900" s="44"/>
      <c r="J900" s="19" t="s">
        <v>930</v>
      </c>
      <c r="K900" s="19" t="s">
        <v>13</v>
      </c>
      <c r="L900" s="160">
        <v>195699</v>
      </c>
      <c r="M900" s="140" t="s">
        <v>1926</v>
      </c>
      <c r="N900" s="22">
        <f aca="true" t="shared" si="85" ref="N900:N903">IF(L900&lt;250000,2)</f>
        <v>2</v>
      </c>
      <c r="O900" s="154">
        <v>2000</v>
      </c>
      <c r="P900" s="154"/>
      <c r="Q900" s="154"/>
      <c r="R900" s="154"/>
      <c r="S900" s="154"/>
    </row>
    <row r="901" spans="3:19" ht="11.25" customHeight="1">
      <c r="C901" s="44"/>
      <c r="J901" s="19" t="s">
        <v>931</v>
      </c>
      <c r="K901" s="19" t="s">
        <v>15</v>
      </c>
      <c r="L901" s="160">
        <v>742690</v>
      </c>
      <c r="M901" s="140" t="s">
        <v>1926</v>
      </c>
      <c r="N901" s="22">
        <f>IF(L901&lt;1000000,4)</f>
        <v>4</v>
      </c>
      <c r="O901" s="154">
        <v>2000</v>
      </c>
      <c r="P901" s="154"/>
      <c r="Q901" s="154"/>
      <c r="R901" s="154"/>
      <c r="S901" s="154"/>
    </row>
    <row r="902" spans="3:19" ht="11.25" customHeight="1">
      <c r="C902" s="44"/>
      <c r="J902" s="19" t="s">
        <v>932</v>
      </c>
      <c r="K902" s="19" t="s">
        <v>25</v>
      </c>
      <c r="L902" s="160">
        <v>381081</v>
      </c>
      <c r="M902" s="140" t="s">
        <v>1926</v>
      </c>
      <c r="N902" s="22">
        <f>IF(L902&lt;500000,3)</f>
        <v>3</v>
      </c>
      <c r="O902" s="154">
        <v>2000</v>
      </c>
      <c r="P902" s="154"/>
      <c r="Q902" s="154"/>
      <c r="R902" s="154"/>
      <c r="S902" s="154"/>
    </row>
    <row r="903" spans="3:19" ht="11.25" customHeight="1">
      <c r="C903" s="44"/>
      <c r="J903" s="19" t="s">
        <v>933</v>
      </c>
      <c r="K903" s="19" t="s">
        <v>11</v>
      </c>
      <c r="L903" s="160">
        <v>214345</v>
      </c>
      <c r="M903" s="140" t="s">
        <v>1926</v>
      </c>
      <c r="N903" s="22">
        <f t="shared" si="85"/>
        <v>2</v>
      </c>
      <c r="O903" s="154">
        <v>2000</v>
      </c>
      <c r="P903" s="154"/>
      <c r="Q903" s="154"/>
      <c r="R903" s="154"/>
      <c r="S903" s="154"/>
    </row>
    <row r="904" spans="3:19" ht="11.25" customHeight="1">
      <c r="C904" s="44"/>
      <c r="J904" s="19" t="s">
        <v>934</v>
      </c>
      <c r="K904" s="19" t="s">
        <v>1905</v>
      </c>
      <c r="L904" s="160">
        <v>67864</v>
      </c>
      <c r="M904" s="140" t="s">
        <v>1926</v>
      </c>
      <c r="N904" s="22">
        <f t="shared" si="84"/>
        <v>1</v>
      </c>
      <c r="O904" s="154">
        <v>2000</v>
      </c>
      <c r="P904" s="154"/>
      <c r="Q904" s="154"/>
      <c r="R904" s="154"/>
      <c r="S904" s="154"/>
    </row>
    <row r="905" spans="3:19" ht="11.25" customHeight="1">
      <c r="C905" s="44"/>
      <c r="J905" s="19" t="s">
        <v>935</v>
      </c>
      <c r="K905" s="19" t="s">
        <v>22</v>
      </c>
      <c r="L905" s="160">
        <v>363180</v>
      </c>
      <c r="M905" s="140" t="s">
        <v>1926</v>
      </c>
      <c r="N905" s="22">
        <f>IF(L905&lt;500000,3)</f>
        <v>3</v>
      </c>
      <c r="O905" s="154">
        <v>2000</v>
      </c>
      <c r="P905" s="154"/>
      <c r="Q905" s="154"/>
      <c r="R905" s="154"/>
      <c r="S905" s="154"/>
    </row>
    <row r="906" spans="3:19" ht="11.25" customHeight="1">
      <c r="C906" s="44"/>
      <c r="J906" s="19" t="s">
        <v>936</v>
      </c>
      <c r="K906" s="19" t="s">
        <v>1720</v>
      </c>
      <c r="L906" s="160">
        <v>98281</v>
      </c>
      <c r="M906" s="140" t="s">
        <v>1926</v>
      </c>
      <c r="N906" s="22">
        <f t="shared" si="84"/>
        <v>1</v>
      </c>
      <c r="O906" s="154">
        <v>2000</v>
      </c>
      <c r="P906" s="154"/>
      <c r="Q906" s="154"/>
      <c r="R906" s="154"/>
      <c r="S906" s="154"/>
    </row>
    <row r="907" spans="3:19" ht="11.25" customHeight="1">
      <c r="C907" s="44"/>
      <c r="J907" s="19" t="s">
        <v>937</v>
      </c>
      <c r="K907" s="19" t="s">
        <v>23</v>
      </c>
      <c r="L907" s="160">
        <v>214949</v>
      </c>
      <c r="M907" s="140" t="s">
        <v>1926</v>
      </c>
      <c r="N907" s="22">
        <f aca="true" t="shared" si="86" ref="N907:N909">IF(L907&lt;250000,2)</f>
        <v>2</v>
      </c>
      <c r="O907" s="154">
        <v>2000</v>
      </c>
      <c r="P907" s="154"/>
      <c r="Q907" s="154"/>
      <c r="R907" s="154"/>
      <c r="S907" s="154"/>
    </row>
    <row r="908" spans="3:19" ht="11.25" customHeight="1">
      <c r="C908" s="44"/>
      <c r="J908" s="19" t="s">
        <v>938</v>
      </c>
      <c r="K908" s="19" t="s">
        <v>26</v>
      </c>
      <c r="L908" s="160">
        <v>284464</v>
      </c>
      <c r="M908" s="140" t="s">
        <v>1926</v>
      </c>
      <c r="N908" s="22">
        <f>IF(L908&lt;500000,3)</f>
        <v>3</v>
      </c>
      <c r="O908" s="154">
        <v>2000</v>
      </c>
      <c r="P908" s="154"/>
      <c r="Q908" s="154"/>
      <c r="R908" s="154"/>
      <c r="S908" s="154"/>
    </row>
    <row r="909" spans="3:19" ht="11.25" customHeight="1">
      <c r="C909" s="44"/>
      <c r="J909" s="19" t="s">
        <v>939</v>
      </c>
      <c r="K909" s="19" t="s">
        <v>20</v>
      </c>
      <c r="L909" s="160">
        <v>104276</v>
      </c>
      <c r="M909" s="140" t="s">
        <v>1926</v>
      </c>
      <c r="N909" s="22">
        <f t="shared" si="86"/>
        <v>2</v>
      </c>
      <c r="O909" s="154">
        <v>2000</v>
      </c>
      <c r="P909" s="154"/>
      <c r="Q909" s="154"/>
      <c r="R909" s="154"/>
      <c r="S909" s="154"/>
    </row>
    <row r="910" spans="3:19" ht="11.25" customHeight="1">
      <c r="C910" s="44"/>
      <c r="O910" s="154"/>
      <c r="P910" s="154"/>
      <c r="Q910" s="154"/>
      <c r="R910" s="154"/>
      <c r="S910" s="154"/>
    </row>
    <row r="911" spans="3:19" ht="11.25" customHeight="1">
      <c r="C911" s="44"/>
      <c r="O911" s="154"/>
      <c r="P911" s="154"/>
      <c r="Q911" s="154"/>
      <c r="R911" s="154"/>
      <c r="S911" s="154"/>
    </row>
    <row r="912" spans="15:19" ht="11.25" customHeight="1">
      <c r="O912" s="154"/>
      <c r="P912" s="154"/>
      <c r="Q912" s="154"/>
      <c r="R912" s="154"/>
      <c r="S912" s="154"/>
    </row>
    <row r="913" spans="15:19" ht="11.25" customHeight="1">
      <c r="O913" s="154"/>
      <c r="P913" s="154"/>
      <c r="Q913" s="154"/>
      <c r="R913" s="154"/>
      <c r="S913" s="154"/>
    </row>
    <row r="914" spans="15:19" ht="11.25" customHeight="1">
      <c r="O914" s="154"/>
      <c r="P914" s="154"/>
      <c r="Q914" s="154"/>
      <c r="R914" s="154"/>
      <c r="S914" s="154"/>
    </row>
    <row r="915" spans="15:19" ht="11.25" customHeight="1">
      <c r="O915" s="154"/>
      <c r="P915" s="154"/>
      <c r="Q915" s="154"/>
      <c r="R915" s="154"/>
      <c r="S915" s="154"/>
    </row>
    <row r="916" spans="15:19" ht="11.25" customHeight="1">
      <c r="O916" s="154"/>
      <c r="P916" s="154"/>
      <c r="Q916" s="154"/>
      <c r="R916" s="154"/>
      <c r="S916" s="154"/>
    </row>
    <row r="917" spans="15:19" ht="11.25" customHeight="1">
      <c r="O917" s="154"/>
      <c r="P917" s="154"/>
      <c r="Q917" s="154"/>
      <c r="R917" s="154"/>
      <c r="S917" s="154"/>
    </row>
    <row r="918" spans="15:19" ht="11.25" customHeight="1">
      <c r="O918" s="154"/>
      <c r="P918" s="154"/>
      <c r="Q918" s="154"/>
      <c r="R918" s="154"/>
      <c r="S918" s="154"/>
    </row>
    <row r="919" spans="15:19" ht="11.25" customHeight="1">
      <c r="O919" s="154"/>
      <c r="P919" s="154"/>
      <c r="Q919" s="154"/>
      <c r="R919" s="154"/>
      <c r="S919" s="154"/>
    </row>
    <row r="920" spans="15:19" ht="11.25" customHeight="1">
      <c r="O920" s="154"/>
      <c r="P920" s="154"/>
      <c r="Q920" s="154"/>
      <c r="R920" s="154"/>
      <c r="S920" s="154"/>
    </row>
    <row r="921" spans="15:19" ht="11.25" customHeight="1">
      <c r="O921" s="154"/>
      <c r="P921" s="154"/>
      <c r="Q921" s="154"/>
      <c r="R921" s="154"/>
      <c r="S921" s="154"/>
    </row>
    <row r="922" spans="15:19" ht="11.25" customHeight="1">
      <c r="O922" s="154"/>
      <c r="P922" s="154"/>
      <c r="Q922" s="154"/>
      <c r="R922" s="154"/>
      <c r="S922" s="154"/>
    </row>
    <row r="923" spans="15:19" ht="11.25" customHeight="1">
      <c r="O923" s="154"/>
      <c r="P923" s="154"/>
      <c r="Q923" s="154"/>
      <c r="R923" s="154"/>
      <c r="S923" s="154"/>
    </row>
    <row r="924" spans="15:19" ht="11.25" customHeight="1">
      <c r="O924" s="154"/>
      <c r="P924" s="154"/>
      <c r="Q924" s="154"/>
      <c r="R924" s="154"/>
      <c r="S924" s="154"/>
    </row>
    <row r="925" spans="15:19" ht="11.25" customHeight="1">
      <c r="O925" s="154"/>
      <c r="P925" s="154"/>
      <c r="Q925" s="154"/>
      <c r="R925" s="154"/>
      <c r="S925" s="154"/>
    </row>
    <row r="926" spans="15:19" ht="11.25" customHeight="1">
      <c r="O926" s="154"/>
      <c r="P926" s="154"/>
      <c r="Q926" s="154"/>
      <c r="R926" s="154"/>
      <c r="S926" s="154"/>
    </row>
    <row r="927" spans="15:19" ht="11.25" customHeight="1">
      <c r="O927" s="154"/>
      <c r="P927" s="154"/>
      <c r="Q927" s="154"/>
      <c r="R927" s="154"/>
      <c r="S927" s="154"/>
    </row>
    <row r="928" spans="15:19" ht="11.25" customHeight="1">
      <c r="O928" s="154"/>
      <c r="P928" s="154"/>
      <c r="Q928" s="154"/>
      <c r="R928" s="154"/>
      <c r="S928" s="154"/>
    </row>
    <row r="929" spans="15:19" ht="11.25" customHeight="1">
      <c r="O929" s="154"/>
      <c r="P929" s="154"/>
      <c r="Q929" s="154"/>
      <c r="R929" s="154"/>
      <c r="S929" s="154"/>
    </row>
    <row r="930" spans="15:19" ht="11.25" customHeight="1">
      <c r="O930" s="154"/>
      <c r="P930" s="154"/>
      <c r="Q930" s="154"/>
      <c r="R930" s="154"/>
      <c r="S930" s="154"/>
    </row>
    <row r="931" spans="15:19" ht="11.25" customHeight="1">
      <c r="O931" s="154"/>
      <c r="P931" s="154"/>
      <c r="Q931" s="154"/>
      <c r="R931" s="154"/>
      <c r="S931" s="154"/>
    </row>
    <row r="932" spans="15:19" ht="11.25" customHeight="1">
      <c r="O932" s="154"/>
      <c r="P932" s="154"/>
      <c r="Q932" s="154"/>
      <c r="R932" s="154"/>
      <c r="S932" s="154"/>
    </row>
    <row r="933" spans="15:19" ht="11.25" customHeight="1">
      <c r="O933" s="154"/>
      <c r="P933" s="154"/>
      <c r="Q933" s="154"/>
      <c r="R933" s="154"/>
      <c r="S933" s="154"/>
    </row>
    <row r="934" spans="15:19" ht="11.25" customHeight="1">
      <c r="O934" s="154"/>
      <c r="P934" s="154"/>
      <c r="Q934" s="154"/>
      <c r="R934" s="154"/>
      <c r="S934" s="154"/>
    </row>
    <row r="935" spans="15:19" ht="11.25" customHeight="1">
      <c r="O935" s="154"/>
      <c r="P935" s="154"/>
      <c r="Q935" s="154"/>
      <c r="R935" s="154"/>
      <c r="S935" s="154"/>
    </row>
    <row r="936" spans="15:19" ht="11.25" customHeight="1">
      <c r="O936" s="154"/>
      <c r="P936" s="154"/>
      <c r="Q936" s="154"/>
      <c r="R936" s="154"/>
      <c r="S936" s="154"/>
    </row>
    <row r="937" spans="15:19" ht="11.25" customHeight="1">
      <c r="O937" s="154"/>
      <c r="P937" s="154"/>
      <c r="Q937" s="154"/>
      <c r="R937" s="154"/>
      <c r="S937" s="154"/>
    </row>
    <row r="938" spans="15:19" ht="11.25" customHeight="1">
      <c r="O938" s="154"/>
      <c r="P938" s="154"/>
      <c r="Q938" s="154"/>
      <c r="R938" s="154"/>
      <c r="S938" s="154"/>
    </row>
    <row r="939" spans="15:19" ht="11.25" customHeight="1">
      <c r="O939" s="154"/>
      <c r="P939" s="154"/>
      <c r="Q939" s="154"/>
      <c r="R939" s="154"/>
      <c r="S939" s="154"/>
    </row>
    <row r="940" spans="15:19" ht="11.25" customHeight="1">
      <c r="O940" s="154"/>
      <c r="P940" s="154"/>
      <c r="Q940" s="154"/>
      <c r="R940" s="154"/>
      <c r="S940" s="154"/>
    </row>
    <row r="941" spans="15:19" ht="11.25" customHeight="1">
      <c r="O941" s="154"/>
      <c r="P941" s="154"/>
      <c r="Q941" s="154"/>
      <c r="R941" s="154"/>
      <c r="S941" s="154"/>
    </row>
    <row r="942" spans="15:19" ht="11.25" customHeight="1">
      <c r="O942" s="154"/>
      <c r="P942" s="154"/>
      <c r="Q942" s="154"/>
      <c r="R942" s="154"/>
      <c r="S942" s="154"/>
    </row>
    <row r="943" spans="15:19" ht="11.25" customHeight="1">
      <c r="O943" s="154"/>
      <c r="P943" s="154"/>
      <c r="Q943" s="154"/>
      <c r="R943" s="154"/>
      <c r="S943" s="154"/>
    </row>
    <row r="944" spans="15:19" ht="11.25" customHeight="1">
      <c r="O944" s="154"/>
      <c r="P944" s="154"/>
      <c r="Q944" s="154"/>
      <c r="R944" s="154"/>
      <c r="S944" s="154"/>
    </row>
    <row r="945" spans="15:19" ht="11.25" customHeight="1">
      <c r="O945" s="154"/>
      <c r="P945" s="154"/>
      <c r="Q945" s="154"/>
      <c r="R945" s="154"/>
      <c r="S945" s="154"/>
    </row>
    <row r="946" spans="15:19" ht="11.25" customHeight="1">
      <c r="O946" s="154"/>
      <c r="P946" s="154"/>
      <c r="Q946" s="154"/>
      <c r="R946" s="154"/>
      <c r="S946" s="154"/>
    </row>
    <row r="947" spans="15:19" ht="11.25" customHeight="1">
      <c r="O947" s="154"/>
      <c r="P947" s="154"/>
      <c r="Q947" s="154"/>
      <c r="R947" s="154"/>
      <c r="S947" s="154"/>
    </row>
    <row r="948" spans="15:19" ht="11.25" customHeight="1">
      <c r="O948" s="154"/>
      <c r="P948" s="154"/>
      <c r="Q948" s="154"/>
      <c r="R948" s="154"/>
      <c r="S948" s="154"/>
    </row>
    <row r="949" spans="15:19" ht="11.25" customHeight="1">
      <c r="O949" s="154"/>
      <c r="P949" s="154"/>
      <c r="Q949" s="154"/>
      <c r="R949" s="154"/>
      <c r="S949" s="154"/>
    </row>
    <row r="950" spans="15:19" ht="11.25" customHeight="1">
      <c r="O950" s="154"/>
      <c r="P950" s="154"/>
      <c r="Q950" s="154"/>
      <c r="R950" s="154"/>
      <c r="S950" s="154"/>
    </row>
    <row r="951" spans="15:19" ht="11.25" customHeight="1">
      <c r="O951" s="154"/>
      <c r="P951" s="154"/>
      <c r="Q951" s="154"/>
      <c r="R951" s="154"/>
      <c r="S951" s="154"/>
    </row>
    <row r="952" spans="15:19" ht="11.25" customHeight="1">
      <c r="O952" s="154"/>
      <c r="P952" s="154"/>
      <c r="Q952" s="154"/>
      <c r="R952" s="154"/>
      <c r="S952" s="154"/>
    </row>
    <row r="953" spans="15:19" ht="11.25" customHeight="1">
      <c r="O953" s="154"/>
      <c r="P953" s="154"/>
      <c r="Q953" s="154"/>
      <c r="R953" s="154"/>
      <c r="S953" s="154"/>
    </row>
    <row r="954" spans="15:19" ht="11.25" customHeight="1">
      <c r="O954" s="154"/>
      <c r="P954" s="154"/>
      <c r="Q954" s="154"/>
      <c r="R954" s="154"/>
      <c r="S954" s="154"/>
    </row>
    <row r="955" spans="15:19" ht="11.25" customHeight="1">
      <c r="O955" s="154"/>
      <c r="P955" s="154"/>
      <c r="Q955" s="154"/>
      <c r="R955" s="154"/>
      <c r="S955" s="154"/>
    </row>
    <row r="956" spans="15:19" ht="11.25" customHeight="1">
      <c r="O956" s="154"/>
      <c r="P956" s="154"/>
      <c r="Q956" s="154"/>
      <c r="R956" s="154"/>
      <c r="S956" s="154"/>
    </row>
    <row r="957" spans="15:19" ht="11.25" customHeight="1">
      <c r="O957" s="154"/>
      <c r="P957" s="154"/>
      <c r="Q957" s="154"/>
      <c r="R957" s="154"/>
      <c r="S957" s="154"/>
    </row>
    <row r="958" spans="15:19" ht="11.25" customHeight="1">
      <c r="O958" s="154"/>
      <c r="P958" s="154"/>
      <c r="Q958" s="154"/>
      <c r="R958" s="154"/>
      <c r="S958" s="154"/>
    </row>
    <row r="959" spans="15:19" ht="11.25" customHeight="1">
      <c r="O959" s="154"/>
      <c r="P959" s="154"/>
      <c r="Q959" s="154"/>
      <c r="R959" s="154"/>
      <c r="S959" s="154"/>
    </row>
    <row r="960" spans="15:19" ht="11.25" customHeight="1">
      <c r="O960" s="154"/>
      <c r="P960" s="154"/>
      <c r="Q960" s="154"/>
      <c r="R960" s="154"/>
      <c r="S960" s="154"/>
    </row>
    <row r="961" spans="15:19" ht="11.25" customHeight="1">
      <c r="O961" s="154"/>
      <c r="P961" s="154"/>
      <c r="Q961" s="154"/>
      <c r="R961" s="154"/>
      <c r="S961" s="154"/>
    </row>
    <row r="962" spans="15:19" ht="11.25" customHeight="1">
      <c r="O962" s="154"/>
      <c r="P962" s="154"/>
      <c r="Q962" s="154"/>
      <c r="R962" s="154"/>
      <c r="S962" s="154"/>
    </row>
    <row r="963" spans="15:19" ht="11.25" customHeight="1">
      <c r="O963" s="154"/>
      <c r="P963" s="154"/>
      <c r="Q963" s="154"/>
      <c r="R963" s="154"/>
      <c r="S963" s="154"/>
    </row>
    <row r="964" spans="15:19" ht="11.25" customHeight="1">
      <c r="O964" s="154"/>
      <c r="P964" s="154"/>
      <c r="Q964" s="154"/>
      <c r="R964" s="154"/>
      <c r="S964" s="154"/>
    </row>
    <row r="965" spans="15:19" ht="11.25" customHeight="1">
      <c r="O965" s="154"/>
      <c r="P965" s="154"/>
      <c r="Q965" s="154"/>
      <c r="R965" s="154"/>
      <c r="S965" s="154"/>
    </row>
    <row r="966" spans="15:19" ht="11.25" customHeight="1">
      <c r="O966" s="154"/>
      <c r="P966" s="154"/>
      <c r="Q966" s="154"/>
      <c r="R966" s="154"/>
      <c r="S966" s="154"/>
    </row>
    <row r="967" spans="15:19" ht="11.25" customHeight="1">
      <c r="O967" s="154"/>
      <c r="P967" s="154"/>
      <c r="Q967" s="154"/>
      <c r="R967" s="154"/>
      <c r="S967" s="154"/>
    </row>
    <row r="968" spans="15:19" ht="11.25" customHeight="1">
      <c r="O968" s="154"/>
      <c r="P968" s="154"/>
      <c r="Q968" s="154"/>
      <c r="R968" s="154"/>
      <c r="S968" s="154"/>
    </row>
    <row r="969" spans="15:19" ht="11.25" customHeight="1">
      <c r="O969" s="154"/>
      <c r="P969" s="154"/>
      <c r="Q969" s="154"/>
      <c r="R969" s="154"/>
      <c r="S969" s="154"/>
    </row>
    <row r="970" spans="15:19" ht="11.25" customHeight="1">
      <c r="O970" s="154"/>
      <c r="P970" s="154"/>
      <c r="Q970" s="154"/>
      <c r="R970" s="154"/>
      <c r="S970" s="154"/>
    </row>
    <row r="971" spans="15:19" ht="11.25" customHeight="1">
      <c r="O971" s="154"/>
      <c r="P971" s="154"/>
      <c r="Q971" s="154"/>
      <c r="R971" s="154"/>
      <c r="S971" s="154"/>
    </row>
    <row r="972" spans="15:19" ht="11.25" customHeight="1">
      <c r="O972" s="154"/>
      <c r="P972" s="154"/>
      <c r="Q972" s="154"/>
      <c r="R972" s="154"/>
      <c r="S972" s="154"/>
    </row>
    <row r="973" spans="15:19" ht="11.25" customHeight="1">
      <c r="O973" s="154"/>
      <c r="P973" s="154"/>
      <c r="Q973" s="154"/>
      <c r="R973" s="154"/>
      <c r="S973" s="154"/>
    </row>
    <row r="974" spans="15:19" ht="11.25" customHeight="1">
      <c r="O974" s="154"/>
      <c r="P974" s="154"/>
      <c r="Q974" s="154"/>
      <c r="R974" s="154"/>
      <c r="S974" s="154"/>
    </row>
    <row r="975" spans="15:19" ht="11.25" customHeight="1">
      <c r="O975" s="154"/>
      <c r="P975" s="154"/>
      <c r="Q975" s="154"/>
      <c r="R975" s="154"/>
      <c r="S975" s="154"/>
    </row>
    <row r="976" spans="15:19" ht="11.25" customHeight="1">
      <c r="O976" s="154"/>
      <c r="P976" s="154"/>
      <c r="Q976" s="154"/>
      <c r="R976" s="154"/>
      <c r="S976" s="154"/>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3:AF77"/>
  <sheetViews>
    <sheetView showGridLines="0" workbookViewId="0" topLeftCell="A1"/>
  </sheetViews>
  <sheetFormatPr defaultColWidth="8.8515625" defaultRowHeight="12"/>
  <cols>
    <col min="1" max="2" width="2.7109375" style="56" customWidth="1"/>
    <col min="3" max="3" width="13.7109375" style="56" customWidth="1"/>
    <col min="4" max="5" width="17.421875" style="56" customWidth="1"/>
    <col min="6" max="9" width="8.8515625" style="56" customWidth="1"/>
    <col min="10" max="10" width="3.28125" style="56" customWidth="1"/>
    <col min="11" max="12" width="9.140625" style="56" customWidth="1"/>
    <col min="13" max="19" width="8.8515625" style="56" customWidth="1"/>
    <col min="20" max="20" width="16.28125" style="56" customWidth="1"/>
    <col min="21" max="16384" width="8.8515625" style="56" customWidth="1"/>
  </cols>
  <sheetData>
    <row r="1" ht="12"/>
    <row r="2" ht="12"/>
    <row r="3" ht="12">
      <c r="C3" s="129" t="s">
        <v>1786</v>
      </c>
    </row>
    <row r="4" ht="12">
      <c r="C4" s="129" t="s">
        <v>1784</v>
      </c>
    </row>
    <row r="5" ht="12"/>
    <row r="6" ht="16.5">
      <c r="C6" s="119" t="s">
        <v>2035</v>
      </c>
    </row>
    <row r="7" spans="3:20" ht="12">
      <c r="C7" s="214" t="s">
        <v>2025</v>
      </c>
      <c r="T7" s="94"/>
    </row>
    <row r="8" ht="12" customHeight="1"/>
    <row r="9" ht="12" customHeight="1"/>
    <row r="10" spans="3:21" ht="12" customHeight="1">
      <c r="C10" s="95"/>
      <c r="D10" s="163" t="s">
        <v>1727</v>
      </c>
      <c r="E10" s="210" t="s">
        <v>1792</v>
      </c>
      <c r="F10" s="126"/>
      <c r="G10" s="126"/>
      <c r="H10" s="163"/>
      <c r="I10" s="164"/>
      <c r="J10" s="95"/>
      <c r="K10" s="95"/>
      <c r="L10" s="95"/>
      <c r="M10" s="126"/>
      <c r="N10" s="126"/>
      <c r="O10" s="126"/>
      <c r="P10" s="126"/>
      <c r="Q10" s="126"/>
      <c r="T10" s="29"/>
      <c r="U10" s="58"/>
    </row>
    <row r="11" spans="3:20" ht="12" customHeight="1">
      <c r="C11" s="123" t="s">
        <v>1937</v>
      </c>
      <c r="D11" s="97">
        <v>27.4</v>
      </c>
      <c r="E11" s="97">
        <v>25</v>
      </c>
      <c r="F11" s="97"/>
      <c r="G11" s="97"/>
      <c r="H11" s="124"/>
      <c r="I11" s="124"/>
      <c r="L11" s="123"/>
      <c r="M11" s="124"/>
      <c r="N11" s="124"/>
      <c r="O11" s="124"/>
      <c r="P11" s="124"/>
      <c r="Q11" s="124"/>
      <c r="T11" s="29"/>
    </row>
    <row r="12" spans="3:20" ht="12" customHeight="1">
      <c r="C12" s="123" t="s">
        <v>1938</v>
      </c>
      <c r="D12" s="97">
        <v>51</v>
      </c>
      <c r="E12" s="97">
        <v>54.699999999999996</v>
      </c>
      <c r="F12" s="97"/>
      <c r="G12" s="97"/>
      <c r="H12" s="124"/>
      <c r="K12" s="124"/>
      <c r="L12" s="164"/>
      <c r="O12" s="124"/>
      <c r="P12" s="124"/>
      <c r="Q12" s="124"/>
      <c r="R12" s="124"/>
      <c r="T12" s="29"/>
    </row>
    <row r="13" spans="3:20" ht="12" customHeight="1">
      <c r="C13" s="123" t="s">
        <v>1930</v>
      </c>
      <c r="D13" s="97">
        <v>10</v>
      </c>
      <c r="E13" s="97">
        <v>9.3</v>
      </c>
      <c r="F13" s="124"/>
      <c r="G13" s="124"/>
      <c r="H13" s="124"/>
      <c r="K13" s="124"/>
      <c r="N13" s="81"/>
      <c r="O13" s="81"/>
      <c r="P13" s="212"/>
      <c r="Q13" s="124"/>
      <c r="R13" s="124"/>
      <c r="T13" s="31"/>
    </row>
    <row r="14" spans="3:21" ht="12" customHeight="1">
      <c r="C14" s="123" t="s">
        <v>1931</v>
      </c>
      <c r="D14" s="97">
        <v>11.6</v>
      </c>
      <c r="E14" s="97">
        <v>11</v>
      </c>
      <c r="F14" s="124"/>
      <c r="G14" s="124"/>
      <c r="H14" s="124"/>
      <c r="K14" s="124"/>
      <c r="N14" s="81"/>
      <c r="O14" s="81"/>
      <c r="P14" s="212"/>
      <c r="Q14" s="124"/>
      <c r="R14" s="124"/>
      <c r="T14" s="29"/>
      <c r="U14" s="58"/>
    </row>
    <row r="15" spans="4:18" ht="12" customHeight="1">
      <c r="D15" s="123"/>
      <c r="E15" s="124"/>
      <c r="F15" s="124"/>
      <c r="G15" s="124"/>
      <c r="H15" s="124"/>
      <c r="K15" s="124"/>
      <c r="N15" s="81"/>
      <c r="O15" s="81"/>
      <c r="P15" s="212"/>
      <c r="Q15" s="124"/>
      <c r="R15" s="124"/>
    </row>
    <row r="16" spans="4:18" ht="12" customHeight="1">
      <c r="D16" s="163" t="s">
        <v>1725</v>
      </c>
      <c r="E16" s="164" t="s">
        <v>1670</v>
      </c>
      <c r="F16" s="124"/>
      <c r="G16" s="124"/>
      <c r="H16" s="124"/>
      <c r="K16" s="124"/>
      <c r="N16" s="81"/>
      <c r="O16" s="81"/>
      <c r="P16" s="212"/>
      <c r="Q16" s="124"/>
      <c r="R16" s="124"/>
    </row>
    <row r="17" spans="3:18" ht="12" customHeight="1">
      <c r="C17" s="123" t="s">
        <v>1937</v>
      </c>
      <c r="D17" s="97">
        <v>18.299999999999997</v>
      </c>
      <c r="E17" s="97">
        <v>16.199999999999996</v>
      </c>
      <c r="F17" s="97"/>
      <c r="G17" s="97"/>
      <c r="H17" s="126"/>
      <c r="K17" s="211"/>
      <c r="L17" s="95"/>
      <c r="M17" s="95"/>
      <c r="N17" s="95"/>
      <c r="O17" s="211"/>
      <c r="P17" s="213"/>
      <c r="Q17" s="211"/>
      <c r="R17" s="126"/>
    </row>
    <row r="18" spans="3:21" ht="12" customHeight="1">
      <c r="C18" s="123" t="s">
        <v>1938</v>
      </c>
      <c r="D18" s="97">
        <v>48.4</v>
      </c>
      <c r="E18" s="97">
        <v>53</v>
      </c>
      <c r="F18" s="97"/>
      <c r="G18" s="97"/>
      <c r="H18" s="124"/>
      <c r="K18" s="124"/>
      <c r="O18" s="125"/>
      <c r="P18" s="212"/>
      <c r="Q18" s="124"/>
      <c r="R18" s="124"/>
      <c r="T18" s="98"/>
      <c r="U18" s="46"/>
    </row>
    <row r="19" spans="3:21" ht="12" customHeight="1">
      <c r="C19" s="123" t="s">
        <v>1930</v>
      </c>
      <c r="D19" s="97">
        <v>12.699999999999996</v>
      </c>
      <c r="E19" s="97">
        <v>11.800000000000004</v>
      </c>
      <c r="F19" s="124"/>
      <c r="G19" s="124"/>
      <c r="H19" s="124"/>
      <c r="K19" s="124"/>
      <c r="O19" s="125"/>
      <c r="P19" s="212"/>
      <c r="Q19" s="124"/>
      <c r="R19" s="124"/>
      <c r="T19" s="98"/>
      <c r="U19" s="46"/>
    </row>
    <row r="20" spans="3:21" ht="12" customHeight="1">
      <c r="C20" s="123" t="s">
        <v>1931</v>
      </c>
      <c r="D20" s="97">
        <v>20.6</v>
      </c>
      <c r="E20" s="97">
        <v>19</v>
      </c>
      <c r="F20" s="124"/>
      <c r="G20" s="124"/>
      <c r="H20" s="124"/>
      <c r="K20" s="124"/>
      <c r="O20" s="125"/>
      <c r="P20" s="212"/>
      <c r="Q20" s="124"/>
      <c r="R20" s="124"/>
      <c r="T20" s="98"/>
      <c r="U20" s="46"/>
    </row>
    <row r="21" spans="4:21" ht="12" customHeight="1">
      <c r="D21" s="123"/>
      <c r="E21" s="124"/>
      <c r="F21" s="124"/>
      <c r="G21" s="124"/>
      <c r="H21" s="124"/>
      <c r="K21" s="124"/>
      <c r="O21" s="125"/>
      <c r="P21" s="212"/>
      <c r="Q21" s="124"/>
      <c r="R21" s="124"/>
      <c r="T21" s="98"/>
      <c r="U21" s="46"/>
    </row>
    <row r="22" spans="3:21" ht="12" customHeight="1">
      <c r="C22" s="95"/>
      <c r="D22" s="163" t="s">
        <v>1729</v>
      </c>
      <c r="E22" s="164" t="s">
        <v>1649</v>
      </c>
      <c r="F22" s="126"/>
      <c r="G22" s="126"/>
      <c r="H22" s="126"/>
      <c r="K22" s="211"/>
      <c r="L22" s="95"/>
      <c r="M22" s="95"/>
      <c r="N22" s="95"/>
      <c r="O22" s="211"/>
      <c r="P22" s="213"/>
      <c r="Q22" s="211"/>
      <c r="R22" s="126"/>
      <c r="T22" s="29"/>
      <c r="U22" s="58"/>
    </row>
    <row r="23" spans="3:20" ht="12" customHeight="1">
      <c r="C23" s="123" t="s">
        <v>1937</v>
      </c>
      <c r="D23" s="97">
        <v>19.700000000000003</v>
      </c>
      <c r="E23" s="97">
        <v>17.700000000000003</v>
      </c>
      <c r="F23" s="97"/>
      <c r="G23" s="97"/>
      <c r="H23" s="124"/>
      <c r="K23" s="124"/>
      <c r="O23" s="124"/>
      <c r="P23" s="212"/>
      <c r="Q23" s="124"/>
      <c r="R23" s="124"/>
      <c r="T23" s="29"/>
    </row>
    <row r="24" spans="3:20" ht="12" customHeight="1">
      <c r="C24" s="123" t="s">
        <v>1938</v>
      </c>
      <c r="D24" s="97">
        <v>51.9</v>
      </c>
      <c r="E24" s="97">
        <v>52.3</v>
      </c>
      <c r="F24" s="97"/>
      <c r="G24" s="97"/>
      <c r="H24" s="124"/>
      <c r="I24" s="124"/>
      <c r="M24" s="124"/>
      <c r="N24" s="124"/>
      <c r="O24" s="124"/>
      <c r="P24" s="124"/>
      <c r="Q24" s="124"/>
      <c r="T24" s="29"/>
    </row>
    <row r="25" spans="3:20" ht="12" customHeight="1">
      <c r="C25" s="123" t="s">
        <v>1930</v>
      </c>
      <c r="D25" s="97">
        <v>10.999999999999996</v>
      </c>
      <c r="E25" s="97">
        <v>10.600000000000001</v>
      </c>
      <c r="F25" s="124"/>
      <c r="G25" s="124"/>
      <c r="H25" s="124"/>
      <c r="I25" s="124"/>
      <c r="L25" s="123"/>
      <c r="M25" s="124"/>
      <c r="N25" s="124"/>
      <c r="O25" s="124"/>
      <c r="P25" s="124"/>
      <c r="Q25" s="124"/>
      <c r="T25" s="31"/>
    </row>
    <row r="26" spans="3:21" ht="12" customHeight="1">
      <c r="C26" s="123" t="s">
        <v>1931</v>
      </c>
      <c r="D26" s="97">
        <v>17.4</v>
      </c>
      <c r="E26" s="97">
        <v>19.4</v>
      </c>
      <c r="F26" s="124"/>
      <c r="G26" s="124"/>
      <c r="H26" s="124"/>
      <c r="I26" s="124"/>
      <c r="L26" s="123"/>
      <c r="M26" s="124"/>
      <c r="N26" s="124"/>
      <c r="O26" s="124"/>
      <c r="P26" s="124"/>
      <c r="Q26" s="124"/>
      <c r="T26" s="29"/>
      <c r="U26" s="58"/>
    </row>
    <row r="27" spans="4:17" ht="12" customHeight="1">
      <c r="D27" s="123"/>
      <c r="E27" s="124"/>
      <c r="F27" s="124"/>
      <c r="G27" s="124"/>
      <c r="H27" s="124"/>
      <c r="I27" s="124"/>
      <c r="L27" s="123"/>
      <c r="M27" s="124"/>
      <c r="N27" s="124"/>
      <c r="O27" s="124"/>
      <c r="P27" s="124"/>
      <c r="Q27" s="124"/>
    </row>
    <row r="28" spans="4:17" ht="12" customHeight="1">
      <c r="D28" s="163" t="s">
        <v>1732</v>
      </c>
      <c r="E28" s="164" t="s">
        <v>1637</v>
      </c>
      <c r="F28" s="124"/>
      <c r="G28" s="124"/>
      <c r="H28" s="124"/>
      <c r="I28" s="124"/>
      <c r="L28" s="123"/>
      <c r="M28" s="124"/>
      <c r="N28" s="124"/>
      <c r="O28" s="124"/>
      <c r="P28" s="124"/>
      <c r="Q28" s="124"/>
    </row>
    <row r="29" spans="3:18" ht="12" customHeight="1">
      <c r="C29" s="123" t="s">
        <v>1937</v>
      </c>
      <c r="D29" s="97">
        <v>20.4</v>
      </c>
      <c r="E29" s="97">
        <v>17.1</v>
      </c>
      <c r="F29" s="97"/>
      <c r="G29" s="97"/>
      <c r="H29" s="126"/>
      <c r="I29" s="126"/>
      <c r="J29" s="95"/>
      <c r="K29" s="95"/>
      <c r="L29" s="95"/>
      <c r="M29" s="126"/>
      <c r="N29" s="126"/>
      <c r="O29" s="126"/>
      <c r="P29" s="126"/>
      <c r="Q29" s="126"/>
      <c r="R29" s="96"/>
    </row>
    <row r="30" spans="3:21" ht="12" customHeight="1">
      <c r="C30" s="123" t="s">
        <v>1938</v>
      </c>
      <c r="D30" s="97">
        <v>48.199999999999996</v>
      </c>
      <c r="E30" s="97">
        <v>49.6</v>
      </c>
      <c r="F30" s="97"/>
      <c r="G30" s="97"/>
      <c r="H30" s="124"/>
      <c r="I30" s="124"/>
      <c r="L30" s="123"/>
      <c r="M30" s="125"/>
      <c r="N30" s="124"/>
      <c r="O30" s="124"/>
      <c r="P30" s="124"/>
      <c r="Q30" s="124"/>
      <c r="R30" s="97"/>
      <c r="T30" s="98"/>
      <c r="U30" s="46"/>
    </row>
    <row r="31" spans="3:21" ht="12" customHeight="1">
      <c r="C31" s="123" t="s">
        <v>1930</v>
      </c>
      <c r="D31" s="97">
        <v>14.600000000000009</v>
      </c>
      <c r="E31" s="97">
        <v>19.500000000000004</v>
      </c>
      <c r="F31" s="124"/>
      <c r="G31" s="124"/>
      <c r="H31" s="124"/>
      <c r="I31" s="124"/>
      <c r="L31" s="123"/>
      <c r="M31" s="125"/>
      <c r="N31" s="124"/>
      <c r="O31" s="124"/>
      <c r="P31" s="124"/>
      <c r="Q31" s="124"/>
      <c r="R31" s="97"/>
      <c r="T31" s="98"/>
      <c r="U31" s="46"/>
    </row>
    <row r="32" spans="3:21" ht="12" customHeight="1">
      <c r="C32" s="123" t="s">
        <v>1931</v>
      </c>
      <c r="D32" s="97">
        <v>16.8</v>
      </c>
      <c r="E32" s="97">
        <v>13.8</v>
      </c>
      <c r="F32" s="124"/>
      <c r="G32" s="124"/>
      <c r="H32" s="124"/>
      <c r="I32" s="124"/>
      <c r="L32" s="123"/>
      <c r="M32" s="125"/>
      <c r="N32" s="124"/>
      <c r="O32" s="124"/>
      <c r="P32" s="124"/>
      <c r="Q32" s="124"/>
      <c r="R32" s="97"/>
      <c r="T32" s="98"/>
      <c r="U32" s="46"/>
    </row>
    <row r="33" spans="4:21" ht="12" customHeight="1">
      <c r="D33" s="123"/>
      <c r="E33" s="124"/>
      <c r="F33" s="124"/>
      <c r="G33" s="124"/>
      <c r="H33" s="124"/>
      <c r="I33" s="124"/>
      <c r="L33" s="123"/>
      <c r="M33" s="125"/>
      <c r="N33" s="124"/>
      <c r="O33" s="124"/>
      <c r="P33" s="124"/>
      <c r="Q33" s="124"/>
      <c r="R33" s="97"/>
      <c r="T33" s="98"/>
      <c r="U33" s="46"/>
    </row>
    <row r="34" spans="3:21" ht="12" customHeight="1">
      <c r="C34" s="95"/>
      <c r="D34" s="163" t="s">
        <v>1735</v>
      </c>
      <c r="E34" s="164" t="s">
        <v>1544</v>
      </c>
      <c r="F34" s="126"/>
      <c r="G34" s="126"/>
      <c r="H34" s="126"/>
      <c r="I34" s="126"/>
      <c r="J34" s="95"/>
      <c r="K34" s="95"/>
      <c r="L34" s="95"/>
      <c r="M34" s="126"/>
      <c r="N34" s="126"/>
      <c r="O34" s="126"/>
      <c r="P34" s="126"/>
      <c r="Q34" s="126"/>
      <c r="T34" s="29"/>
      <c r="U34" s="58"/>
    </row>
    <row r="35" spans="3:20" ht="12" customHeight="1">
      <c r="C35" s="123" t="s">
        <v>1937</v>
      </c>
      <c r="D35" s="97">
        <v>20.8</v>
      </c>
      <c r="E35" s="97">
        <v>17.299999999999997</v>
      </c>
      <c r="F35" s="97"/>
      <c r="G35" s="97"/>
      <c r="H35" s="124"/>
      <c r="I35" s="124"/>
      <c r="L35" s="123"/>
      <c r="M35" s="124"/>
      <c r="N35" s="124"/>
      <c r="O35" s="124"/>
      <c r="P35" s="124"/>
      <c r="Q35" s="124"/>
      <c r="T35" s="29"/>
    </row>
    <row r="36" spans="3:20" ht="12" customHeight="1">
      <c r="C36" s="123" t="s">
        <v>1938</v>
      </c>
      <c r="D36" s="97">
        <v>50.599999999999994</v>
      </c>
      <c r="E36" s="97">
        <v>49.5</v>
      </c>
      <c r="F36" s="97"/>
      <c r="G36" s="97"/>
      <c r="H36" s="124"/>
      <c r="I36" s="124"/>
      <c r="L36" s="123"/>
      <c r="M36" s="124"/>
      <c r="N36" s="124"/>
      <c r="O36" s="124"/>
      <c r="P36" s="124"/>
      <c r="Q36" s="124"/>
      <c r="T36" s="29"/>
    </row>
    <row r="37" spans="3:20" ht="12" customHeight="1">
      <c r="C37" s="123" t="s">
        <v>1930</v>
      </c>
      <c r="D37" s="97">
        <v>14.400000000000006</v>
      </c>
      <c r="E37" s="97">
        <v>15.199999999999996</v>
      </c>
      <c r="F37" s="124"/>
      <c r="G37" s="124"/>
      <c r="H37" s="124"/>
      <c r="I37" s="124"/>
      <c r="L37" s="123"/>
      <c r="M37" s="124"/>
      <c r="N37" s="124"/>
      <c r="O37" s="124"/>
      <c r="P37" s="124"/>
      <c r="Q37" s="124"/>
      <c r="T37" s="31"/>
    </row>
    <row r="38" spans="3:21" ht="12" customHeight="1">
      <c r="C38" s="123" t="s">
        <v>1931</v>
      </c>
      <c r="D38" s="97">
        <v>14.2</v>
      </c>
      <c r="E38" s="97">
        <v>18</v>
      </c>
      <c r="F38" s="124"/>
      <c r="G38" s="124"/>
      <c r="H38" s="124"/>
      <c r="I38" s="124"/>
      <c r="L38" s="123"/>
      <c r="M38" s="124"/>
      <c r="N38" s="124"/>
      <c r="O38" s="124"/>
      <c r="P38" s="124"/>
      <c r="Q38" s="124"/>
      <c r="T38" s="29"/>
      <c r="U38" s="58"/>
    </row>
    <row r="39" spans="4:17" ht="12" customHeight="1">
      <c r="D39" s="123"/>
      <c r="E39" s="124"/>
      <c r="F39" s="124"/>
      <c r="G39" s="124"/>
      <c r="H39" s="124"/>
      <c r="I39" s="124"/>
      <c r="L39" s="123"/>
      <c r="M39" s="124"/>
      <c r="N39" s="124"/>
      <c r="O39" s="124"/>
      <c r="P39" s="124"/>
      <c r="Q39" s="124"/>
    </row>
    <row r="40" spans="4:17" ht="12" customHeight="1">
      <c r="D40" s="163" t="s">
        <v>1736</v>
      </c>
      <c r="E40" s="164" t="s">
        <v>1856</v>
      </c>
      <c r="F40" s="124"/>
      <c r="G40" s="124"/>
      <c r="H40" s="124"/>
      <c r="I40" s="124"/>
      <c r="L40" s="123"/>
      <c r="M40" s="124"/>
      <c r="N40" s="124"/>
      <c r="O40" s="124"/>
      <c r="P40" s="124"/>
      <c r="Q40" s="124"/>
    </row>
    <row r="41" spans="3:18" ht="12" customHeight="1">
      <c r="C41" s="123" t="s">
        <v>1937</v>
      </c>
      <c r="D41" s="97">
        <v>20.200000000000003</v>
      </c>
      <c r="E41" s="97">
        <v>19.6</v>
      </c>
      <c r="F41" s="97"/>
      <c r="G41" s="97"/>
      <c r="H41" s="126"/>
      <c r="I41" s="126"/>
      <c r="J41" s="95"/>
      <c r="K41" s="95"/>
      <c r="L41" s="95"/>
      <c r="M41" s="126"/>
      <c r="N41" s="126"/>
      <c r="O41" s="126"/>
      <c r="P41" s="126"/>
      <c r="Q41" s="126"/>
      <c r="R41" s="96"/>
    </row>
    <row r="42" spans="3:21" ht="12" customHeight="1">
      <c r="C42" s="123" t="s">
        <v>1938</v>
      </c>
      <c r="D42" s="97">
        <v>48.4</v>
      </c>
      <c r="E42" s="97">
        <v>46.2</v>
      </c>
      <c r="F42" s="97"/>
      <c r="G42" s="97"/>
      <c r="H42" s="124"/>
      <c r="I42" s="124"/>
      <c r="L42" s="123"/>
      <c r="M42" s="125"/>
      <c r="N42" s="124"/>
      <c r="O42" s="124"/>
      <c r="P42" s="124"/>
      <c r="Q42" s="124"/>
      <c r="R42" s="97"/>
      <c r="T42" s="98"/>
      <c r="U42" s="46"/>
    </row>
    <row r="43" spans="3:21" ht="12" customHeight="1">
      <c r="C43" s="123" t="s">
        <v>1930</v>
      </c>
      <c r="D43" s="97">
        <v>12.299999999999997</v>
      </c>
      <c r="E43" s="97">
        <v>13.400000000000006</v>
      </c>
      <c r="F43" s="124"/>
      <c r="G43" s="124"/>
      <c r="H43" s="124"/>
      <c r="I43" s="124"/>
      <c r="L43" s="123"/>
      <c r="M43" s="125"/>
      <c r="N43" s="124"/>
      <c r="O43" s="124"/>
      <c r="P43" s="124"/>
      <c r="Q43" s="124"/>
      <c r="R43" s="97"/>
      <c r="T43" s="98"/>
      <c r="U43" s="46"/>
    </row>
    <row r="44" spans="3:21" ht="12" customHeight="1">
      <c r="C44" s="123" t="s">
        <v>1931</v>
      </c>
      <c r="D44" s="97">
        <v>19.1</v>
      </c>
      <c r="E44" s="97">
        <v>20.799999999999997</v>
      </c>
      <c r="F44" s="124"/>
      <c r="G44" s="124"/>
      <c r="H44" s="124"/>
      <c r="I44" s="124"/>
      <c r="L44" s="123"/>
      <c r="M44" s="125"/>
      <c r="N44" s="124"/>
      <c r="O44" s="124"/>
      <c r="P44" s="124"/>
      <c r="Q44" s="124"/>
      <c r="R44" s="97"/>
      <c r="T44" s="98"/>
      <c r="U44" s="46"/>
    </row>
    <row r="45" spans="4:21" ht="12" customHeight="1">
      <c r="D45" s="123"/>
      <c r="E45" s="124"/>
      <c r="F45" s="124"/>
      <c r="G45" s="124"/>
      <c r="H45" s="124"/>
      <c r="I45" s="124"/>
      <c r="L45" s="123"/>
      <c r="M45" s="125"/>
      <c r="N45" s="124"/>
      <c r="O45" s="124"/>
      <c r="P45" s="124"/>
      <c r="Q45" s="124"/>
      <c r="R45" s="97"/>
      <c r="T45" s="100"/>
      <c r="U45" s="101"/>
    </row>
    <row r="46" spans="3:21" ht="12" customHeight="1">
      <c r="C46" s="156" t="s">
        <v>2015</v>
      </c>
      <c r="D46" s="99"/>
      <c r="E46" s="97"/>
      <c r="F46" s="97"/>
      <c r="G46" s="97"/>
      <c r="H46" s="97"/>
      <c r="I46" s="97"/>
      <c r="T46" s="102"/>
      <c r="U46" s="39"/>
    </row>
    <row r="47" spans="1:21" ht="12" customHeight="1">
      <c r="A47" s="103" t="s">
        <v>142</v>
      </c>
      <c r="B47" s="103"/>
      <c r="C47" s="39" t="s">
        <v>1772</v>
      </c>
      <c r="T47" s="102"/>
      <c r="U47" s="41"/>
    </row>
    <row r="48" spans="2:21" ht="12" customHeight="1">
      <c r="B48" s="104"/>
      <c r="C48" s="156"/>
      <c r="T48" s="102"/>
      <c r="U48" s="39"/>
    </row>
    <row r="49" spans="5:21" ht="12" customHeight="1">
      <c r="E49" s="103" t="s">
        <v>143</v>
      </c>
      <c r="T49" s="102"/>
      <c r="U49" s="42"/>
    </row>
    <row r="50" spans="1:21" ht="12" customHeight="1">
      <c r="A50" s="38"/>
      <c r="T50" s="102"/>
      <c r="U50" s="39"/>
    </row>
    <row r="51" ht="12" customHeight="1">
      <c r="A51" s="123"/>
    </row>
    <row r="52" ht="12" customHeight="1">
      <c r="T52" s="60"/>
    </row>
    <row r="53" ht="12" customHeight="1"/>
    <row r="54" ht="12" customHeight="1"/>
    <row r="55" spans="13:30" ht="12" customHeight="1">
      <c r="M55" s="105"/>
      <c r="N55" s="105"/>
      <c r="O55" s="105"/>
      <c r="P55" s="85"/>
      <c r="Q55" s="85"/>
      <c r="R55" s="85"/>
      <c r="S55" s="85"/>
      <c r="T55" s="106"/>
      <c r="U55" s="86"/>
      <c r="V55" s="86"/>
      <c r="W55" s="86"/>
      <c r="X55" s="86"/>
      <c r="Y55" s="86"/>
      <c r="Z55" s="86"/>
      <c r="AA55" s="86"/>
      <c r="AB55" s="86"/>
      <c r="AC55" s="86"/>
      <c r="AD55" s="86"/>
    </row>
    <row r="56" spans="13:30" ht="12" customHeight="1">
      <c r="M56" s="94"/>
      <c r="P56" s="86"/>
      <c r="Q56" s="86"/>
      <c r="R56" s="86"/>
      <c r="S56" s="86"/>
      <c r="T56" s="106"/>
      <c r="U56" s="86"/>
      <c r="V56" s="86"/>
      <c r="W56" s="86"/>
      <c r="X56" s="86"/>
      <c r="Y56" s="86"/>
      <c r="Z56" s="86"/>
      <c r="AA56" s="86"/>
      <c r="AB56" s="86"/>
      <c r="AC56" s="86"/>
      <c r="AD56" s="86"/>
    </row>
    <row r="57" spans="16:32" ht="12" customHeight="1">
      <c r="P57" s="86"/>
      <c r="Q57" s="86"/>
      <c r="R57" s="86"/>
      <c r="S57" s="86"/>
      <c r="T57" s="106"/>
      <c r="U57" s="86"/>
      <c r="V57" s="86"/>
      <c r="W57" s="86"/>
      <c r="X57" s="86"/>
      <c r="Y57" s="86"/>
      <c r="Z57" s="86"/>
      <c r="AA57" s="86"/>
      <c r="AB57" s="86"/>
      <c r="AC57" s="86"/>
      <c r="AD57" s="86"/>
      <c r="AE57" s="107"/>
      <c r="AF57" s="107"/>
    </row>
    <row r="58" ht="12"/>
    <row r="77" ht="12">
      <c r="M77" s="94"/>
    </row>
  </sheetData>
  <printOptions/>
  <pageMargins left="0.75" right="0.75" top="1" bottom="1" header="0.5" footer="0.5"/>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T1429"/>
  <sheetViews>
    <sheetView showGridLines="0" workbookViewId="0" topLeftCell="A1"/>
  </sheetViews>
  <sheetFormatPr defaultColWidth="8.8515625" defaultRowHeight="12"/>
  <cols>
    <col min="1" max="2" width="2.7109375" style="19" customWidth="1"/>
    <col min="3" max="3" width="20.7109375" style="18" customWidth="1"/>
    <col min="4" max="5" width="15.7109375" style="18" customWidth="1"/>
    <col min="6" max="6" width="20.7109375" style="18" customWidth="1"/>
    <col min="7" max="9" width="15.7109375" style="18" customWidth="1"/>
    <col min="10" max="10" width="8.7109375" style="19" customWidth="1"/>
    <col min="11" max="11" width="35.8515625" style="19" bestFit="1" customWidth="1"/>
    <col min="12" max="12" width="22.8515625" style="19" customWidth="1"/>
    <col min="13" max="13" width="5.7109375" style="19" customWidth="1"/>
    <col min="14" max="14" width="14.7109375" style="19" customWidth="1"/>
    <col min="15" max="15" width="6.7109375" style="23" customWidth="1"/>
    <col min="16" max="16" width="12.7109375" style="23" customWidth="1"/>
    <col min="17" max="17" width="5.7109375" style="19" customWidth="1"/>
    <col min="18" max="18" width="14.7109375" style="19" customWidth="1"/>
    <col min="19" max="19" width="6.7109375" style="23" customWidth="1"/>
    <col min="20" max="20" width="8.8515625" style="23" customWidth="1"/>
    <col min="21" max="16384" width="8.8515625" style="19" customWidth="1"/>
  </cols>
  <sheetData>
    <row r="1" spans="3:20" ht="12">
      <c r="C1" s="16"/>
      <c r="D1" s="24"/>
      <c r="J1" s="13" t="s">
        <v>1629</v>
      </c>
      <c r="K1" s="14" t="s">
        <v>1628</v>
      </c>
      <c r="L1" s="15" t="s">
        <v>1407</v>
      </c>
      <c r="M1" s="15" t="s">
        <v>283</v>
      </c>
      <c r="N1" s="15" t="s">
        <v>1783</v>
      </c>
      <c r="O1" s="15" t="s">
        <v>1429</v>
      </c>
      <c r="P1" s="15" t="s">
        <v>1784</v>
      </c>
      <c r="Q1" s="15" t="s">
        <v>283</v>
      </c>
      <c r="R1" s="15" t="s">
        <v>1785</v>
      </c>
      <c r="S1" s="15" t="s">
        <v>1429</v>
      </c>
      <c r="T1" s="15"/>
    </row>
    <row r="2" spans="4:19" ht="12">
      <c r="D2" s="24"/>
      <c r="J2" s="20" t="s">
        <v>31</v>
      </c>
      <c r="K2" s="21" t="s">
        <v>1747</v>
      </c>
      <c r="L2" s="110">
        <v>21.4</v>
      </c>
      <c r="M2" s="19" t="s">
        <v>1926</v>
      </c>
      <c r="N2" s="19">
        <f>IF(L2&lt;25,2)</f>
        <v>2</v>
      </c>
      <c r="O2" s="19"/>
      <c r="P2" s="205">
        <v>1159448</v>
      </c>
      <c r="Q2" s="206" t="s">
        <v>1926</v>
      </c>
      <c r="R2" s="157">
        <f>IF(P2&lt;3000000,5)</f>
        <v>5</v>
      </c>
      <c r="S2" s="157"/>
    </row>
    <row r="3" spans="3:19" ht="12">
      <c r="C3" s="129" t="s">
        <v>1786</v>
      </c>
      <c r="J3" s="20" t="s">
        <v>32</v>
      </c>
      <c r="K3" s="21" t="s">
        <v>1430</v>
      </c>
      <c r="L3" s="110">
        <v>29</v>
      </c>
      <c r="M3" s="19" t="s">
        <v>1926</v>
      </c>
      <c r="N3" s="19">
        <f>IF(L3&lt;30,3)</f>
        <v>3</v>
      </c>
      <c r="O3" s="19"/>
      <c r="P3" s="205">
        <v>507368</v>
      </c>
      <c r="Q3" s="206" t="s">
        <v>1926</v>
      </c>
      <c r="R3" s="157">
        <f>IF(P3&lt;1000000,4)</f>
        <v>4</v>
      </c>
      <c r="S3" s="157"/>
    </row>
    <row r="4" spans="3:19" ht="12">
      <c r="C4" s="129" t="s">
        <v>1784</v>
      </c>
      <c r="J4" s="20" t="s">
        <v>33</v>
      </c>
      <c r="K4" s="21" t="s">
        <v>1431</v>
      </c>
      <c r="L4" s="110">
        <v>27.2</v>
      </c>
      <c r="M4" s="19" t="s">
        <v>1926</v>
      </c>
      <c r="N4" s="19">
        <f aca="true" t="shared" si="0" ref="N4:N8">IF(L4&lt;30,3)</f>
        <v>3</v>
      </c>
      <c r="O4" s="19"/>
      <c r="P4" s="205">
        <v>249205</v>
      </c>
      <c r="Q4" s="206" t="s">
        <v>1926</v>
      </c>
      <c r="R4" s="157">
        <f aca="true" t="shared" si="1" ref="R4:R8">IF(P4&lt;250000,2)</f>
        <v>2</v>
      </c>
      <c r="S4" s="157"/>
    </row>
    <row r="5" spans="4:19" ht="12">
      <c r="D5" s="27"/>
      <c r="E5" s="19"/>
      <c r="J5" s="20" t="s">
        <v>34</v>
      </c>
      <c r="K5" s="21" t="s">
        <v>1432</v>
      </c>
      <c r="L5" s="110">
        <v>27.8</v>
      </c>
      <c r="M5" s="19" t="s">
        <v>1926</v>
      </c>
      <c r="N5" s="19">
        <f t="shared" si="0"/>
        <v>3</v>
      </c>
      <c r="O5" s="19"/>
      <c r="P5" s="205">
        <v>204762</v>
      </c>
      <c r="Q5" s="206" t="s">
        <v>1926</v>
      </c>
      <c r="R5" s="157">
        <f t="shared" si="1"/>
        <v>2</v>
      </c>
      <c r="S5" s="157"/>
    </row>
    <row r="6" spans="3:19" ht="17.25">
      <c r="C6" s="120" t="s">
        <v>2027</v>
      </c>
      <c r="D6" s="19"/>
      <c r="J6" s="20" t="s">
        <v>35</v>
      </c>
      <c r="K6" s="21" t="s">
        <v>1433</v>
      </c>
      <c r="L6" s="110">
        <v>28.9</v>
      </c>
      <c r="M6" s="19" t="s">
        <v>1926</v>
      </c>
      <c r="N6" s="19">
        <f t="shared" si="0"/>
        <v>3</v>
      </c>
      <c r="O6" s="19"/>
      <c r="P6" s="205">
        <v>379978</v>
      </c>
      <c r="Q6" s="206" t="s">
        <v>1926</v>
      </c>
      <c r="R6" s="157">
        <f>IF(P6&lt;500000,3)</f>
        <v>3</v>
      </c>
      <c r="S6" s="157"/>
    </row>
    <row r="7" spans="3:19" ht="12">
      <c r="C7" s="127" t="s">
        <v>1936</v>
      </c>
      <c r="D7" s="19"/>
      <c r="E7" s="27"/>
      <c r="J7" s="20" t="s">
        <v>36</v>
      </c>
      <c r="K7" s="21" t="s">
        <v>1434</v>
      </c>
      <c r="L7" s="110">
        <v>37.2</v>
      </c>
      <c r="M7" s="19" t="s">
        <v>1926</v>
      </c>
      <c r="N7" s="19">
        <v>5</v>
      </c>
      <c r="O7" s="19"/>
      <c r="P7" s="205">
        <v>117617</v>
      </c>
      <c r="Q7" s="206" t="s">
        <v>1926</v>
      </c>
      <c r="R7" s="157">
        <f t="shared" si="1"/>
        <v>2</v>
      </c>
      <c r="S7" s="157"/>
    </row>
    <row r="8" spans="3:19" ht="12">
      <c r="C8" s="109"/>
      <c r="E8" s="28"/>
      <c r="J8" s="20" t="s">
        <v>37</v>
      </c>
      <c r="K8" s="21" t="s">
        <v>1435</v>
      </c>
      <c r="L8" s="110">
        <v>29.1</v>
      </c>
      <c r="M8" s="19" t="s">
        <v>1926</v>
      </c>
      <c r="N8" s="19">
        <f t="shared" si="0"/>
        <v>3</v>
      </c>
      <c r="O8" s="19"/>
      <c r="P8" s="205">
        <v>110753</v>
      </c>
      <c r="Q8" s="206" t="s">
        <v>1926</v>
      </c>
      <c r="R8" s="157">
        <f t="shared" si="1"/>
        <v>2</v>
      </c>
      <c r="S8" s="157"/>
    </row>
    <row r="9" spans="3:19" ht="12">
      <c r="C9" s="13"/>
      <c r="E9" s="28"/>
      <c r="J9" s="20" t="s">
        <v>38</v>
      </c>
      <c r="K9" s="21" t="s">
        <v>39</v>
      </c>
      <c r="L9" s="110">
        <v>24.8</v>
      </c>
      <c r="M9" s="19" t="s">
        <v>1926</v>
      </c>
      <c r="N9" s="19">
        <f aca="true" t="shared" si="2" ref="N9:N27">IF(L9&lt;25,2)</f>
        <v>2</v>
      </c>
      <c r="O9" s="19"/>
      <c r="P9" s="205">
        <v>98056</v>
      </c>
      <c r="Q9" s="206" t="s">
        <v>1926</v>
      </c>
      <c r="R9" s="157">
        <f aca="true" t="shared" si="3" ref="R9:R30">IF(P9&lt;100000,1)</f>
        <v>1</v>
      </c>
      <c r="S9" s="157"/>
    </row>
    <row r="10" spans="3:19" ht="12">
      <c r="C10" s="19"/>
      <c r="E10" s="27"/>
      <c r="J10" s="20" t="s">
        <v>40</v>
      </c>
      <c r="K10" s="21" t="s">
        <v>41</v>
      </c>
      <c r="L10" s="110">
        <v>26.3</v>
      </c>
      <c r="M10" s="19" t="s">
        <v>1926</v>
      </c>
      <c r="N10" s="19">
        <f aca="true" t="shared" si="4" ref="N10">IF(L10&lt;30,3)</f>
        <v>3</v>
      </c>
      <c r="O10" s="19"/>
      <c r="P10" s="205">
        <v>93398</v>
      </c>
      <c r="Q10" s="206" t="s">
        <v>1926</v>
      </c>
      <c r="R10" s="157">
        <f t="shared" si="3"/>
        <v>1</v>
      </c>
      <c r="S10" s="157"/>
    </row>
    <row r="11" spans="3:19" ht="12">
      <c r="C11" s="19"/>
      <c r="D11" s="19"/>
      <c r="E11" s="19"/>
      <c r="F11" s="19"/>
      <c r="G11" s="19"/>
      <c r="J11" s="20" t="s">
        <v>42</v>
      </c>
      <c r="K11" s="21" t="s">
        <v>43</v>
      </c>
      <c r="L11" s="110">
        <v>36.2</v>
      </c>
      <c r="M11" s="19" t="s">
        <v>1926</v>
      </c>
      <c r="N11" s="19">
        <v>5</v>
      </c>
      <c r="O11" s="19"/>
      <c r="P11" s="205">
        <v>75667</v>
      </c>
      <c r="Q11" s="206" t="s">
        <v>1926</v>
      </c>
      <c r="R11" s="157">
        <f t="shared" si="3"/>
        <v>1</v>
      </c>
      <c r="S11" s="157"/>
    </row>
    <row r="12" spans="3:19" ht="12">
      <c r="C12" s="161" t="s">
        <v>1409</v>
      </c>
      <c r="D12" s="111"/>
      <c r="E12" s="111"/>
      <c r="F12" s="161" t="s">
        <v>1933</v>
      </c>
      <c r="G12" s="19"/>
      <c r="J12" s="20" t="s">
        <v>44</v>
      </c>
      <c r="K12" s="21" t="s">
        <v>45</v>
      </c>
      <c r="L12" s="110">
        <v>46.8</v>
      </c>
      <c r="M12" s="19" t="s">
        <v>1926</v>
      </c>
      <c r="N12" s="19">
        <v>5</v>
      </c>
      <c r="O12" s="19"/>
      <c r="P12" s="205">
        <v>70655</v>
      </c>
      <c r="Q12" s="206" t="s">
        <v>1926</v>
      </c>
      <c r="R12" s="157">
        <f t="shared" si="3"/>
        <v>1</v>
      </c>
      <c r="S12" s="157"/>
    </row>
    <row r="13" spans="3:19" ht="12">
      <c r="C13" s="30" t="s">
        <v>1407</v>
      </c>
      <c r="F13" s="30" t="s">
        <v>1408</v>
      </c>
      <c r="J13" s="20" t="s">
        <v>46</v>
      </c>
      <c r="K13" s="21" t="s">
        <v>1680</v>
      </c>
      <c r="L13" s="110">
        <v>23.3</v>
      </c>
      <c r="M13" s="19" t="s">
        <v>1927</v>
      </c>
      <c r="N13" s="19">
        <f t="shared" si="2"/>
        <v>2</v>
      </c>
      <c r="O13" s="19"/>
      <c r="P13" s="205">
        <v>1208097</v>
      </c>
      <c r="Q13" s="206" t="s">
        <v>1927</v>
      </c>
      <c r="R13" s="157">
        <f>IF(P13&lt;3000000,5)</f>
        <v>5</v>
      </c>
      <c r="S13" s="157"/>
    </row>
    <row r="14" spans="3:19" ht="12">
      <c r="C14" s="127" t="s">
        <v>1936</v>
      </c>
      <c r="F14" s="28" t="s">
        <v>1436</v>
      </c>
      <c r="J14" s="20" t="s">
        <v>47</v>
      </c>
      <c r="K14" s="21" t="s">
        <v>1681</v>
      </c>
      <c r="L14" s="110">
        <v>24.4</v>
      </c>
      <c r="M14" s="19" t="s">
        <v>1927</v>
      </c>
      <c r="N14" s="19">
        <f t="shared" si="2"/>
        <v>2</v>
      </c>
      <c r="O14" s="19"/>
      <c r="P14" s="205">
        <v>338184</v>
      </c>
      <c r="Q14" s="206" t="s">
        <v>1927</v>
      </c>
      <c r="R14" s="157">
        <f>IF(P14&lt;500000,3)</f>
        <v>3</v>
      </c>
      <c r="S14" s="157"/>
    </row>
    <row r="15" spans="3:19" ht="12">
      <c r="C15" s="32" t="s">
        <v>1773</v>
      </c>
      <c r="D15" s="204">
        <v>1</v>
      </c>
      <c r="E15" s="24"/>
      <c r="F15" s="32" t="s">
        <v>1928</v>
      </c>
      <c r="G15" s="33">
        <v>1</v>
      </c>
      <c r="J15" s="20" t="s">
        <v>48</v>
      </c>
      <c r="K15" s="21" t="s">
        <v>1677</v>
      </c>
      <c r="L15" s="110">
        <v>22.4</v>
      </c>
      <c r="M15" s="19" t="s">
        <v>1927</v>
      </c>
      <c r="N15" s="19">
        <f t="shared" si="2"/>
        <v>2</v>
      </c>
      <c r="O15" s="19"/>
      <c r="P15" s="205">
        <v>334781</v>
      </c>
      <c r="Q15" s="206" t="s">
        <v>1927</v>
      </c>
      <c r="R15" s="157">
        <f>IF(P15&lt;500000,3)</f>
        <v>3</v>
      </c>
      <c r="S15" s="157"/>
    </row>
    <row r="16" spans="3:19" ht="12">
      <c r="C16" s="112" t="s">
        <v>1774</v>
      </c>
      <c r="D16" s="204">
        <v>2</v>
      </c>
      <c r="E16" s="24"/>
      <c r="F16" s="32" t="s">
        <v>1929</v>
      </c>
      <c r="G16" s="33">
        <v>2</v>
      </c>
      <c r="I16" s="19"/>
      <c r="J16" s="20" t="s">
        <v>49</v>
      </c>
      <c r="K16" s="21" t="s">
        <v>1678</v>
      </c>
      <c r="L16" s="110">
        <v>22.5</v>
      </c>
      <c r="M16" s="19" t="s">
        <v>1927</v>
      </c>
      <c r="N16" s="19">
        <f t="shared" si="2"/>
        <v>2</v>
      </c>
      <c r="O16" s="19"/>
      <c r="P16" s="205">
        <v>199484</v>
      </c>
      <c r="Q16" s="206" t="s">
        <v>1927</v>
      </c>
      <c r="R16" s="157">
        <f aca="true" t="shared" si="5" ref="R16:R18">IF(P16&lt;250000,2)</f>
        <v>2</v>
      </c>
      <c r="S16" s="157"/>
    </row>
    <row r="17" spans="3:19" ht="12">
      <c r="C17" s="112" t="s">
        <v>1775</v>
      </c>
      <c r="D17" s="204">
        <v>3</v>
      </c>
      <c r="E17" s="24"/>
      <c r="F17" s="32" t="s">
        <v>1767</v>
      </c>
      <c r="G17" s="33">
        <v>3</v>
      </c>
      <c r="I17" s="19"/>
      <c r="J17" s="20" t="s">
        <v>50</v>
      </c>
      <c r="K17" s="21" t="s">
        <v>1675</v>
      </c>
      <c r="L17" s="110">
        <v>24.8</v>
      </c>
      <c r="M17" s="19" t="s">
        <v>1927</v>
      </c>
      <c r="N17" s="19">
        <f t="shared" si="2"/>
        <v>2</v>
      </c>
      <c r="O17" s="19"/>
      <c r="P17" s="205">
        <v>105673</v>
      </c>
      <c r="Q17" s="206" t="s">
        <v>1927</v>
      </c>
      <c r="R17" s="157">
        <f t="shared" si="5"/>
        <v>2</v>
      </c>
      <c r="S17" s="157"/>
    </row>
    <row r="18" spans="3:19" ht="12">
      <c r="C18" s="112" t="s">
        <v>1776</v>
      </c>
      <c r="D18" s="204">
        <v>4</v>
      </c>
      <c r="E18" s="24"/>
      <c r="F18" s="32" t="s">
        <v>1769</v>
      </c>
      <c r="G18" s="33">
        <v>4</v>
      </c>
      <c r="I18" s="19"/>
      <c r="J18" s="20" t="s">
        <v>51</v>
      </c>
      <c r="K18" s="21" t="s">
        <v>1676</v>
      </c>
      <c r="L18" s="110">
        <v>26.8</v>
      </c>
      <c r="M18" s="19" t="s">
        <v>1927</v>
      </c>
      <c r="N18" s="19">
        <f>IF(L18&lt;30,3)</f>
        <v>3</v>
      </c>
      <c r="O18" s="19"/>
      <c r="P18" s="205">
        <v>149134</v>
      </c>
      <c r="Q18" s="206" t="s">
        <v>1927</v>
      </c>
      <c r="R18" s="157">
        <f t="shared" si="5"/>
        <v>2</v>
      </c>
      <c r="S18" s="157"/>
    </row>
    <row r="19" spans="3:19" ht="12">
      <c r="C19" s="18" t="s">
        <v>1777</v>
      </c>
      <c r="D19" s="204">
        <v>5</v>
      </c>
      <c r="E19" s="24"/>
      <c r="F19" s="32" t="s">
        <v>1768</v>
      </c>
      <c r="G19" s="33">
        <v>5</v>
      </c>
      <c r="I19" s="44"/>
      <c r="J19" s="20" t="s">
        <v>52</v>
      </c>
      <c r="K19" s="21" t="s">
        <v>1674</v>
      </c>
      <c r="L19" s="110">
        <v>22.5</v>
      </c>
      <c r="M19" s="19" t="s">
        <v>1927</v>
      </c>
      <c r="N19" s="19">
        <f t="shared" si="2"/>
        <v>2</v>
      </c>
      <c r="O19" s="19"/>
      <c r="P19" s="205">
        <v>47382</v>
      </c>
      <c r="Q19" s="206" t="s">
        <v>1927</v>
      </c>
      <c r="R19" s="157">
        <f t="shared" si="3"/>
        <v>1</v>
      </c>
      <c r="S19" s="157"/>
    </row>
    <row r="20" spans="3:19" ht="12">
      <c r="C20" s="24" t="s">
        <v>30</v>
      </c>
      <c r="D20" s="35" t="s">
        <v>1639</v>
      </c>
      <c r="E20" s="24"/>
      <c r="F20" s="18" t="s">
        <v>1932</v>
      </c>
      <c r="G20" s="33">
        <v>6</v>
      </c>
      <c r="I20" s="183"/>
      <c r="J20" s="20" t="s">
        <v>53</v>
      </c>
      <c r="K20" s="21" t="s">
        <v>1679</v>
      </c>
      <c r="L20" s="110">
        <v>22.8</v>
      </c>
      <c r="M20" s="19" t="s">
        <v>1927</v>
      </c>
      <c r="N20" s="19">
        <f t="shared" si="2"/>
        <v>2</v>
      </c>
      <c r="O20" s="19"/>
      <c r="P20" s="205">
        <v>137416</v>
      </c>
      <c r="Q20" s="206" t="s">
        <v>1927</v>
      </c>
      <c r="R20" s="157">
        <f>IF(P20&lt;250000,2)</f>
        <v>2</v>
      </c>
      <c r="S20" s="157"/>
    </row>
    <row r="21" spans="5:19" ht="12">
      <c r="E21" s="24"/>
      <c r="F21" s="24" t="s">
        <v>30</v>
      </c>
      <c r="G21" s="35" t="s">
        <v>1639</v>
      </c>
      <c r="I21" s="183"/>
      <c r="J21" s="20" t="s">
        <v>54</v>
      </c>
      <c r="K21" s="21" t="s">
        <v>55</v>
      </c>
      <c r="L21" s="110">
        <v>23.9</v>
      </c>
      <c r="M21" s="19" t="s">
        <v>1927</v>
      </c>
      <c r="N21" s="19">
        <f t="shared" si="2"/>
        <v>2</v>
      </c>
      <c r="O21" s="19"/>
      <c r="P21" s="205">
        <v>91042</v>
      </c>
      <c r="Q21" s="206" t="s">
        <v>1927</v>
      </c>
      <c r="R21" s="157">
        <f t="shared" si="3"/>
        <v>1</v>
      </c>
      <c r="S21" s="157"/>
    </row>
    <row r="22" spans="3:19" ht="12">
      <c r="C22" s="19"/>
      <c r="D22" s="19"/>
      <c r="E22" s="19"/>
      <c r="F22" s="19"/>
      <c r="G22" s="19"/>
      <c r="I22" s="183"/>
      <c r="J22" s="20" t="s">
        <v>56</v>
      </c>
      <c r="K22" s="21" t="s">
        <v>57</v>
      </c>
      <c r="L22" s="110">
        <v>23.8</v>
      </c>
      <c r="M22" s="19" t="s">
        <v>1927</v>
      </c>
      <c r="N22" s="19">
        <f t="shared" si="2"/>
        <v>2</v>
      </c>
      <c r="O22" s="19"/>
      <c r="P22" s="205">
        <v>90375</v>
      </c>
      <c r="Q22" s="206" t="s">
        <v>1927</v>
      </c>
      <c r="R22" s="157">
        <f t="shared" si="3"/>
        <v>1</v>
      </c>
      <c r="S22" s="157"/>
    </row>
    <row r="23" spans="3:19" ht="13.5">
      <c r="C23" s="156" t="s">
        <v>1941</v>
      </c>
      <c r="D23" s="19"/>
      <c r="E23" s="19"/>
      <c r="F23" s="19"/>
      <c r="I23" s="183"/>
      <c r="J23" s="20" t="s">
        <v>58</v>
      </c>
      <c r="K23" s="21" t="s">
        <v>59</v>
      </c>
      <c r="L23" s="110">
        <v>23.7</v>
      </c>
      <c r="M23" s="19" t="s">
        <v>1927</v>
      </c>
      <c r="N23" s="19">
        <f t="shared" si="2"/>
        <v>2</v>
      </c>
      <c r="O23" s="19"/>
      <c r="P23" s="205">
        <v>80511</v>
      </c>
      <c r="Q23" s="206" t="s">
        <v>1927</v>
      </c>
      <c r="R23" s="157">
        <f t="shared" si="3"/>
        <v>1</v>
      </c>
      <c r="S23" s="157"/>
    </row>
    <row r="24" spans="3:19" ht="12">
      <c r="C24" s="39" t="s">
        <v>1772</v>
      </c>
      <c r="I24" s="183"/>
      <c r="J24" s="20" t="s">
        <v>1683</v>
      </c>
      <c r="K24" s="19" t="s">
        <v>1684</v>
      </c>
      <c r="L24" s="110">
        <v>27.7</v>
      </c>
      <c r="M24" s="19" t="s">
        <v>1927</v>
      </c>
      <c r="N24" s="19">
        <f>IF(L24&lt;30,3)</f>
        <v>3</v>
      </c>
      <c r="O24" s="19"/>
      <c r="P24" s="205">
        <v>79169</v>
      </c>
      <c r="Q24" s="206" t="s">
        <v>1927</v>
      </c>
      <c r="R24" s="157">
        <f t="shared" si="3"/>
        <v>1</v>
      </c>
      <c r="S24" s="157"/>
    </row>
    <row r="25" spans="4:19" ht="12">
      <c r="D25" s="19"/>
      <c r="E25" s="19"/>
      <c r="F25" s="19"/>
      <c r="I25" s="183"/>
      <c r="J25" s="20" t="s">
        <v>60</v>
      </c>
      <c r="K25" s="21" t="s">
        <v>61</v>
      </c>
      <c r="L25" s="110">
        <v>24.1</v>
      </c>
      <c r="M25" s="19" t="s">
        <v>1927</v>
      </c>
      <c r="N25" s="19">
        <f t="shared" si="2"/>
        <v>2</v>
      </c>
      <c r="O25" s="19"/>
      <c r="P25" s="205">
        <v>73268</v>
      </c>
      <c r="Q25" s="206" t="s">
        <v>1927</v>
      </c>
      <c r="R25" s="157">
        <f t="shared" si="3"/>
        <v>1</v>
      </c>
      <c r="S25" s="157"/>
    </row>
    <row r="26" spans="9:19" ht="12">
      <c r="I26" s="183"/>
      <c r="J26" s="20" t="s">
        <v>62</v>
      </c>
      <c r="K26" s="21" t="s">
        <v>63</v>
      </c>
      <c r="L26" s="110">
        <v>23.8</v>
      </c>
      <c r="M26" s="19" t="s">
        <v>1927</v>
      </c>
      <c r="N26" s="19">
        <f t="shared" si="2"/>
        <v>2</v>
      </c>
      <c r="O26" s="19"/>
      <c r="P26" s="205">
        <v>75641</v>
      </c>
      <c r="Q26" s="206" t="s">
        <v>1927</v>
      </c>
      <c r="R26" s="157">
        <f t="shared" si="3"/>
        <v>1</v>
      </c>
      <c r="S26" s="157"/>
    </row>
    <row r="27" spans="9:19" ht="12">
      <c r="I27" s="19"/>
      <c r="J27" s="20" t="s">
        <v>64</v>
      </c>
      <c r="K27" s="21" t="s">
        <v>65</v>
      </c>
      <c r="L27" s="110">
        <v>23.4</v>
      </c>
      <c r="M27" s="19" t="s">
        <v>1927</v>
      </c>
      <c r="N27" s="19">
        <f t="shared" si="2"/>
        <v>2</v>
      </c>
      <c r="O27" s="19"/>
      <c r="P27" s="205">
        <v>71437</v>
      </c>
      <c r="Q27" s="206" t="s">
        <v>1927</v>
      </c>
      <c r="R27" s="157">
        <f t="shared" si="3"/>
        <v>1</v>
      </c>
      <c r="S27" s="157"/>
    </row>
    <row r="28" spans="3:19" ht="12">
      <c r="C28" s="41"/>
      <c r="I28" s="19"/>
      <c r="J28" s="20" t="s">
        <v>66</v>
      </c>
      <c r="K28" s="21" t="s">
        <v>67</v>
      </c>
      <c r="L28" s="110">
        <v>17.2</v>
      </c>
      <c r="M28" s="19" t="s">
        <v>1927</v>
      </c>
      <c r="N28" s="19">
        <f aca="true" t="shared" si="6" ref="N28:N49">IF(L28&lt;20,1)</f>
        <v>1</v>
      </c>
      <c r="O28" s="19"/>
      <c r="P28" s="205">
        <v>70656</v>
      </c>
      <c r="Q28" s="206" t="s">
        <v>1927</v>
      </c>
      <c r="R28" s="157">
        <f t="shared" si="3"/>
        <v>1</v>
      </c>
      <c r="S28" s="157"/>
    </row>
    <row r="29" spans="9:19" ht="12">
      <c r="I29" s="19"/>
      <c r="J29" s="20" t="s">
        <v>68</v>
      </c>
      <c r="K29" s="21" t="s">
        <v>69</v>
      </c>
      <c r="L29" s="110">
        <v>19</v>
      </c>
      <c r="M29" s="19" t="s">
        <v>1927</v>
      </c>
      <c r="N29" s="19">
        <f t="shared" si="6"/>
        <v>1</v>
      </c>
      <c r="O29" s="19"/>
      <c r="P29" s="205">
        <v>68735</v>
      </c>
      <c r="Q29" s="206" t="s">
        <v>1927</v>
      </c>
      <c r="R29" s="157">
        <f t="shared" si="3"/>
        <v>1</v>
      </c>
      <c r="S29" s="157"/>
    </row>
    <row r="30" spans="9:19" ht="12">
      <c r="I30" s="19"/>
      <c r="J30" s="20" t="s">
        <v>70</v>
      </c>
      <c r="K30" s="21" t="s">
        <v>71</v>
      </c>
      <c r="L30" s="110">
        <v>22.2</v>
      </c>
      <c r="M30" s="19" t="s">
        <v>1927</v>
      </c>
      <c r="N30" s="19">
        <f aca="true" t="shared" si="7" ref="N30:N48">IF(L30&lt;25,2)</f>
        <v>2</v>
      </c>
      <c r="O30" s="19"/>
      <c r="P30" s="205">
        <v>59700</v>
      </c>
      <c r="Q30" s="206" t="s">
        <v>1927</v>
      </c>
      <c r="R30" s="157">
        <f t="shared" si="3"/>
        <v>1</v>
      </c>
      <c r="S30" s="157"/>
    </row>
    <row r="31" spans="9:19" ht="12">
      <c r="I31" s="19"/>
      <c r="J31" s="20" t="s">
        <v>72</v>
      </c>
      <c r="K31" s="21" t="s">
        <v>1638</v>
      </c>
      <c r="L31" s="110">
        <v>27.19</v>
      </c>
      <c r="M31" s="19" t="s">
        <v>1926</v>
      </c>
      <c r="N31" s="19">
        <f aca="true" t="shared" si="8" ref="N31:N33">IF(L31&lt;30,3)</f>
        <v>3</v>
      </c>
      <c r="O31" s="19"/>
      <c r="P31" s="207">
        <v>1246780</v>
      </c>
      <c r="Q31" s="206" t="s">
        <v>1926</v>
      </c>
      <c r="R31" s="157">
        <f>IF(P31&lt;3000000,5)</f>
        <v>5</v>
      </c>
      <c r="S31" s="208"/>
    </row>
    <row r="32" spans="9:19" ht="12">
      <c r="I32" s="19"/>
      <c r="J32" s="20" t="s">
        <v>73</v>
      </c>
      <c r="K32" s="21" t="s">
        <v>1437</v>
      </c>
      <c r="L32" s="110">
        <v>29.97</v>
      </c>
      <c r="M32" s="19" t="s">
        <v>1926</v>
      </c>
      <c r="N32" s="19">
        <f t="shared" si="8"/>
        <v>3</v>
      </c>
      <c r="O32" s="19"/>
      <c r="P32" s="207">
        <v>378327</v>
      </c>
      <c r="Q32" s="206" t="s">
        <v>1926</v>
      </c>
      <c r="R32" s="157">
        <f>IF(P32&lt;500000,3)</f>
        <v>3</v>
      </c>
      <c r="S32" s="208"/>
    </row>
    <row r="33" spans="9:19" ht="12">
      <c r="I33" s="19"/>
      <c r="J33" s="20" t="s">
        <v>74</v>
      </c>
      <c r="K33" s="21" t="s">
        <v>1438</v>
      </c>
      <c r="L33" s="110">
        <v>26.94</v>
      </c>
      <c r="M33" s="19" t="s">
        <v>1926</v>
      </c>
      <c r="N33" s="19">
        <f t="shared" si="8"/>
        <v>3</v>
      </c>
      <c r="O33" s="19"/>
      <c r="P33" s="207">
        <v>297421</v>
      </c>
      <c r="Q33" s="206" t="s">
        <v>1926</v>
      </c>
      <c r="R33" s="157">
        <f>IF(P33&lt;500000,3)</f>
        <v>3</v>
      </c>
      <c r="S33" s="208"/>
    </row>
    <row r="34" spans="9:19" ht="12">
      <c r="I34" s="19"/>
      <c r="J34" s="20" t="s">
        <v>75</v>
      </c>
      <c r="K34" s="21" t="s">
        <v>1788</v>
      </c>
      <c r="L34" s="110">
        <v>30.28</v>
      </c>
      <c r="M34" s="19" t="s">
        <v>1926</v>
      </c>
      <c r="N34" s="19">
        <v>4</v>
      </c>
      <c r="O34" s="19"/>
      <c r="P34" s="207">
        <v>167472</v>
      </c>
      <c r="Q34" s="206" t="s">
        <v>1926</v>
      </c>
      <c r="R34" s="157">
        <f aca="true" t="shared" si="9" ref="R34">IF(P34&lt;250000,2)</f>
        <v>2</v>
      </c>
      <c r="S34" s="208"/>
    </row>
    <row r="35" spans="9:19" ht="12">
      <c r="I35" s="19"/>
      <c r="J35" s="20" t="s">
        <v>76</v>
      </c>
      <c r="K35" s="21" t="s">
        <v>77</v>
      </c>
      <c r="L35" s="110">
        <v>26.67</v>
      </c>
      <c r="M35" s="19" t="s">
        <v>1926</v>
      </c>
      <c r="N35" s="19">
        <v>3</v>
      </c>
      <c r="O35" s="19"/>
      <c r="P35" s="207">
        <v>93747</v>
      </c>
      <c r="Q35" s="206" t="s">
        <v>1926</v>
      </c>
      <c r="R35" s="157">
        <f aca="true" t="shared" si="10" ref="R35:R48">IF(P35&lt;100000,1)</f>
        <v>1</v>
      </c>
      <c r="S35" s="208"/>
    </row>
    <row r="36" spans="4:19" ht="12">
      <c r="D36" s="34"/>
      <c r="I36" s="19"/>
      <c r="J36" s="20" t="s">
        <v>78</v>
      </c>
      <c r="K36" s="21" t="s">
        <v>1440</v>
      </c>
      <c r="L36" s="110">
        <v>27.87</v>
      </c>
      <c r="M36" s="19" t="s">
        <v>1926</v>
      </c>
      <c r="N36" s="19">
        <f aca="true" t="shared" si="11" ref="N36:N45">IF(L36&lt;30,3)</f>
        <v>3</v>
      </c>
      <c r="O36" s="19"/>
      <c r="P36" s="207">
        <v>99471</v>
      </c>
      <c r="Q36" s="206" t="s">
        <v>1926</v>
      </c>
      <c r="R36" s="157">
        <f t="shared" si="10"/>
        <v>1</v>
      </c>
      <c r="S36" s="208"/>
    </row>
    <row r="37" spans="4:19" ht="12">
      <c r="D37" s="40"/>
      <c r="I37" s="19"/>
      <c r="J37" s="20" t="s">
        <v>79</v>
      </c>
      <c r="K37" s="21" t="s">
        <v>1441</v>
      </c>
      <c r="L37" s="110">
        <v>26.76</v>
      </c>
      <c r="M37" s="19" t="s">
        <v>1926</v>
      </c>
      <c r="N37" s="19">
        <f t="shared" si="11"/>
        <v>3</v>
      </c>
      <c r="O37" s="19"/>
      <c r="P37" s="207">
        <v>102113</v>
      </c>
      <c r="Q37" s="206" t="s">
        <v>1926</v>
      </c>
      <c r="R37" s="157">
        <f>IF(P37&lt;250000,2)</f>
        <v>2</v>
      </c>
      <c r="S37" s="208"/>
    </row>
    <row r="38" spans="4:19" ht="12">
      <c r="D38" s="34"/>
      <c r="I38" s="19"/>
      <c r="J38" s="20" t="s">
        <v>80</v>
      </c>
      <c r="K38" s="21" t="s">
        <v>1789</v>
      </c>
      <c r="L38" s="110">
        <v>28.71</v>
      </c>
      <c r="M38" s="19" t="s">
        <v>1926</v>
      </c>
      <c r="N38" s="19">
        <f t="shared" si="11"/>
        <v>3</v>
      </c>
      <c r="O38" s="19"/>
      <c r="P38" s="207">
        <v>93467</v>
      </c>
      <c r="Q38" s="206" t="s">
        <v>1926</v>
      </c>
      <c r="R38" s="157">
        <f t="shared" si="10"/>
        <v>1</v>
      </c>
      <c r="S38" s="208"/>
    </row>
    <row r="39" spans="4:19" ht="12">
      <c r="D39" s="40"/>
      <c r="I39" s="19"/>
      <c r="J39" s="20" t="s">
        <v>81</v>
      </c>
      <c r="K39" s="21" t="s">
        <v>82</v>
      </c>
      <c r="L39" s="110">
        <v>34.23</v>
      </c>
      <c r="M39" s="19" t="s">
        <v>1926</v>
      </c>
      <c r="N39" s="19">
        <f>IF(L39&lt;35,4)</f>
        <v>4</v>
      </c>
      <c r="O39" s="19"/>
      <c r="P39" s="207">
        <v>93035</v>
      </c>
      <c r="Q39" s="206" t="s">
        <v>1926</v>
      </c>
      <c r="R39" s="157">
        <f t="shared" si="10"/>
        <v>1</v>
      </c>
      <c r="S39" s="208"/>
    </row>
    <row r="40" spans="3:19" ht="12">
      <c r="C40" s="42"/>
      <c r="I40" s="19"/>
      <c r="J40" s="20" t="s">
        <v>83</v>
      </c>
      <c r="K40" s="21" t="s">
        <v>1442</v>
      </c>
      <c r="L40" s="110">
        <v>30.92</v>
      </c>
      <c r="M40" s="19" t="s">
        <v>1926</v>
      </c>
      <c r="N40" s="19">
        <v>4</v>
      </c>
      <c r="O40" s="19"/>
      <c r="P40" s="207">
        <v>89467</v>
      </c>
      <c r="Q40" s="206" t="s">
        <v>1926</v>
      </c>
      <c r="R40" s="157">
        <f t="shared" si="10"/>
        <v>1</v>
      </c>
      <c r="S40" s="208"/>
    </row>
    <row r="41" spans="3:19" ht="12">
      <c r="C41" s="39"/>
      <c r="I41" s="19"/>
      <c r="J41" s="20" t="s">
        <v>84</v>
      </c>
      <c r="K41" s="21" t="s">
        <v>85</v>
      </c>
      <c r="L41" s="110">
        <v>31.11</v>
      </c>
      <c r="M41" s="19" t="s">
        <v>1926</v>
      </c>
      <c r="N41" s="19">
        <f>IF(L41&lt;35,4)</f>
        <v>4</v>
      </c>
      <c r="O41" s="19"/>
      <c r="P41" s="207">
        <v>75555</v>
      </c>
      <c r="Q41" s="206" t="s">
        <v>1926</v>
      </c>
      <c r="R41" s="157">
        <f t="shared" si="10"/>
        <v>1</v>
      </c>
      <c r="S41" s="208"/>
    </row>
    <row r="42" spans="9:19" ht="12">
      <c r="I42" s="19"/>
      <c r="J42" s="20" t="s">
        <v>1685</v>
      </c>
      <c r="K42" s="19" t="s">
        <v>1443</v>
      </c>
      <c r="L42" s="110">
        <v>27.17</v>
      </c>
      <c r="M42" s="19" t="s">
        <v>1926</v>
      </c>
      <c r="N42" s="19">
        <f t="shared" si="11"/>
        <v>3</v>
      </c>
      <c r="O42" s="19"/>
      <c r="P42" s="207">
        <v>68551</v>
      </c>
      <c r="Q42" s="206" t="s">
        <v>1926</v>
      </c>
      <c r="R42" s="157">
        <f t="shared" si="10"/>
        <v>1</v>
      </c>
      <c r="S42" s="208"/>
    </row>
    <row r="43" spans="9:19" ht="12">
      <c r="I43" s="19"/>
      <c r="J43" s="20" t="s">
        <v>86</v>
      </c>
      <c r="K43" s="21" t="s">
        <v>1444</v>
      </c>
      <c r="L43" s="110">
        <v>30.58</v>
      </c>
      <c r="M43" s="19" t="s">
        <v>1926</v>
      </c>
      <c r="N43" s="19">
        <v>4</v>
      </c>
      <c r="O43" s="19"/>
      <c r="P43" s="207">
        <v>50172</v>
      </c>
      <c r="Q43" s="206" t="s">
        <v>1926</v>
      </c>
      <c r="R43" s="157">
        <f t="shared" si="10"/>
        <v>1</v>
      </c>
      <c r="S43" s="208"/>
    </row>
    <row r="44" spans="9:19" ht="12">
      <c r="I44" s="19"/>
      <c r="J44" s="20" t="s">
        <v>87</v>
      </c>
      <c r="K44" s="21" t="s">
        <v>1445</v>
      </c>
      <c r="L44" s="110">
        <v>27.27</v>
      </c>
      <c r="M44" s="19" t="s">
        <v>1926</v>
      </c>
      <c r="N44" s="19">
        <f t="shared" si="11"/>
        <v>3</v>
      </c>
      <c r="O44" s="19"/>
      <c r="P44" s="207">
        <v>50598</v>
      </c>
      <c r="Q44" s="206" t="s">
        <v>1926</v>
      </c>
      <c r="R44" s="157">
        <f t="shared" si="10"/>
        <v>1</v>
      </c>
      <c r="S44" s="208"/>
    </row>
    <row r="45" spans="9:19" ht="12">
      <c r="I45" s="19"/>
      <c r="J45" s="20" t="s">
        <v>1686</v>
      </c>
      <c r="K45" s="19" t="s">
        <v>1790</v>
      </c>
      <c r="L45" s="110">
        <v>29.32</v>
      </c>
      <c r="M45" s="19" t="s">
        <v>1926</v>
      </c>
      <c r="N45" s="19">
        <f t="shared" si="11"/>
        <v>3</v>
      </c>
      <c r="O45" s="19"/>
      <c r="P45" s="207">
        <v>77371</v>
      </c>
      <c r="Q45" s="206" t="s">
        <v>1926</v>
      </c>
      <c r="R45" s="157">
        <f t="shared" si="10"/>
        <v>1</v>
      </c>
      <c r="S45" s="208"/>
    </row>
    <row r="46" spans="9:19" ht="12">
      <c r="I46" s="19"/>
      <c r="J46" s="20" t="s">
        <v>88</v>
      </c>
      <c r="K46" s="21" t="s">
        <v>940</v>
      </c>
      <c r="L46" s="110">
        <v>23.49</v>
      </c>
      <c r="M46" s="19" t="s">
        <v>1926</v>
      </c>
      <c r="N46" s="19">
        <f t="shared" si="7"/>
        <v>2</v>
      </c>
      <c r="O46" s="19"/>
      <c r="P46" s="207">
        <v>67490</v>
      </c>
      <c r="Q46" s="206" t="s">
        <v>1926</v>
      </c>
      <c r="R46" s="157">
        <f t="shared" si="10"/>
        <v>1</v>
      </c>
      <c r="S46" s="208"/>
    </row>
    <row r="47" spans="9:19" ht="12">
      <c r="I47" s="19"/>
      <c r="J47" s="20" t="s">
        <v>1687</v>
      </c>
      <c r="K47" s="19" t="s">
        <v>1688</v>
      </c>
      <c r="L47" s="110">
        <v>29.04</v>
      </c>
      <c r="M47" s="19" t="s">
        <v>1926</v>
      </c>
      <c r="N47" s="19">
        <f>IF(L47&lt;30,3)</f>
        <v>3</v>
      </c>
      <c r="O47" s="19"/>
      <c r="P47" s="207">
        <v>57842</v>
      </c>
      <c r="Q47" s="206" t="s">
        <v>1926</v>
      </c>
      <c r="R47" s="157">
        <f t="shared" si="10"/>
        <v>1</v>
      </c>
      <c r="S47" s="208"/>
    </row>
    <row r="48" spans="10:19" ht="12">
      <c r="J48" s="20" t="s">
        <v>1791</v>
      </c>
      <c r="K48" s="43" t="s">
        <v>1689</v>
      </c>
      <c r="L48" s="110">
        <v>22.34</v>
      </c>
      <c r="M48" s="19" t="s">
        <v>1926</v>
      </c>
      <c r="N48" s="19">
        <f t="shared" si="7"/>
        <v>2</v>
      </c>
      <c r="O48" s="19"/>
      <c r="P48" s="207">
        <v>69417</v>
      </c>
      <c r="Q48" s="206" t="s">
        <v>1926</v>
      </c>
      <c r="R48" s="157">
        <f t="shared" si="10"/>
        <v>1</v>
      </c>
      <c r="S48" s="208"/>
    </row>
    <row r="49" spans="10:19" ht="12">
      <c r="J49" s="20" t="s">
        <v>941</v>
      </c>
      <c r="K49" s="21" t="s">
        <v>1446</v>
      </c>
      <c r="L49" s="110">
        <v>14.85</v>
      </c>
      <c r="M49" s="19" t="s">
        <v>1926</v>
      </c>
      <c r="N49" s="19">
        <f t="shared" si="6"/>
        <v>1</v>
      </c>
      <c r="O49" s="19"/>
      <c r="P49" s="205">
        <v>559440</v>
      </c>
      <c r="Q49" s="206" t="s">
        <v>1926</v>
      </c>
      <c r="R49" s="157">
        <v>4</v>
      </c>
      <c r="S49" s="208"/>
    </row>
    <row r="50" spans="10:19" ht="12">
      <c r="J50" s="20" t="s">
        <v>942</v>
      </c>
      <c r="K50" s="21" t="s">
        <v>943</v>
      </c>
      <c r="L50" s="110">
        <v>20.86</v>
      </c>
      <c r="M50" s="19" t="s">
        <v>1926</v>
      </c>
      <c r="N50" s="19">
        <v>2</v>
      </c>
      <c r="O50" s="19"/>
      <c r="P50" s="205">
        <v>319094</v>
      </c>
      <c r="Q50" s="206" t="s">
        <v>1926</v>
      </c>
      <c r="R50" s="157">
        <v>3</v>
      </c>
      <c r="S50" s="208"/>
    </row>
    <row r="51" spans="9:19" ht="12">
      <c r="I51" s="19"/>
      <c r="J51" s="20" t="s">
        <v>944</v>
      </c>
      <c r="K51" s="21" t="s">
        <v>1447</v>
      </c>
      <c r="L51" s="110">
        <v>26.43</v>
      </c>
      <c r="M51" s="19" t="s">
        <v>1926</v>
      </c>
      <c r="N51" s="19">
        <v>3</v>
      </c>
      <c r="O51" s="19"/>
      <c r="P51" s="205">
        <v>193370</v>
      </c>
      <c r="Q51" s="206" t="s">
        <v>1926</v>
      </c>
      <c r="R51" s="157">
        <v>2</v>
      </c>
      <c r="S51" s="208"/>
    </row>
    <row r="52" spans="9:19" ht="12">
      <c r="I52" s="19"/>
      <c r="J52" s="20" t="s">
        <v>2036</v>
      </c>
      <c r="K52" s="21" t="s">
        <v>1448</v>
      </c>
      <c r="L52" s="110">
        <v>27.55</v>
      </c>
      <c r="M52" s="19" t="s">
        <v>1926</v>
      </c>
      <c r="N52" s="19">
        <v>3</v>
      </c>
      <c r="O52" s="19"/>
      <c r="P52" s="205">
        <v>203448</v>
      </c>
      <c r="Q52" s="206" t="s">
        <v>1926</v>
      </c>
      <c r="R52" s="157">
        <v>2</v>
      </c>
      <c r="S52" s="208"/>
    </row>
    <row r="53" spans="9:19" ht="12">
      <c r="I53" s="19"/>
      <c r="J53" s="20" t="s">
        <v>945</v>
      </c>
      <c r="K53" s="21" t="s">
        <v>1670</v>
      </c>
      <c r="L53" s="110">
        <v>29.2</v>
      </c>
      <c r="M53" s="19" t="s">
        <v>1926</v>
      </c>
      <c r="N53" s="19">
        <f aca="true" t="shared" si="12" ref="N53:N76">IF(L53&lt;30,3)</f>
        <v>3</v>
      </c>
      <c r="O53" s="19"/>
      <c r="P53" s="205">
        <v>3501872</v>
      </c>
      <c r="Q53" s="206" t="s">
        <v>1926</v>
      </c>
      <c r="R53" s="157">
        <v>6</v>
      </c>
      <c r="S53" s="208"/>
    </row>
    <row r="54" spans="9:19" ht="12">
      <c r="I54" s="19"/>
      <c r="J54" s="20" t="s">
        <v>946</v>
      </c>
      <c r="K54" s="21" t="s">
        <v>1672</v>
      </c>
      <c r="L54" s="110">
        <v>29.3</v>
      </c>
      <c r="M54" s="19" t="s">
        <v>1926</v>
      </c>
      <c r="N54" s="19">
        <f t="shared" si="12"/>
        <v>3</v>
      </c>
      <c r="O54" s="19"/>
      <c r="P54" s="205">
        <v>1798836</v>
      </c>
      <c r="Q54" s="206" t="s">
        <v>1926</v>
      </c>
      <c r="R54" s="157">
        <f aca="true" t="shared" si="13" ref="R54:R56">IF(P54&lt;3000000,5)</f>
        <v>5</v>
      </c>
      <c r="S54" s="208"/>
    </row>
    <row r="55" spans="9:19" ht="12">
      <c r="I55" s="19"/>
      <c r="J55" s="20" t="s">
        <v>947</v>
      </c>
      <c r="K55" s="21" t="s">
        <v>1449</v>
      </c>
      <c r="L55" s="110">
        <v>26.7</v>
      </c>
      <c r="M55" s="19" t="s">
        <v>1926</v>
      </c>
      <c r="N55" s="19">
        <f t="shared" si="12"/>
        <v>3</v>
      </c>
      <c r="O55" s="19"/>
      <c r="P55" s="205">
        <v>1378176</v>
      </c>
      <c r="Q55" s="206" t="s">
        <v>1926</v>
      </c>
      <c r="R55" s="157">
        <f t="shared" si="13"/>
        <v>5</v>
      </c>
      <c r="S55" s="208"/>
    </row>
    <row r="56" spans="9:19" ht="12">
      <c r="I56" s="19"/>
      <c r="J56" s="20" t="s">
        <v>948</v>
      </c>
      <c r="K56" s="21" t="s">
        <v>1609</v>
      </c>
      <c r="L56" s="110">
        <v>28.1</v>
      </c>
      <c r="M56" s="19" t="s">
        <v>1926</v>
      </c>
      <c r="N56" s="19">
        <f t="shared" si="12"/>
        <v>3</v>
      </c>
      <c r="O56" s="19"/>
      <c r="P56" s="205">
        <v>1017155</v>
      </c>
      <c r="Q56" s="206" t="s">
        <v>1926</v>
      </c>
      <c r="R56" s="157">
        <f t="shared" si="13"/>
        <v>5</v>
      </c>
      <c r="S56" s="208"/>
    </row>
    <row r="57" spans="9:19" ht="12">
      <c r="I57" s="19"/>
      <c r="J57" s="20" t="s">
        <v>949</v>
      </c>
      <c r="K57" s="21" t="s">
        <v>1450</v>
      </c>
      <c r="L57" s="110">
        <v>25.7</v>
      </c>
      <c r="M57" s="19" t="s">
        <v>1926</v>
      </c>
      <c r="N57" s="19">
        <f t="shared" si="12"/>
        <v>3</v>
      </c>
      <c r="O57" s="19"/>
      <c r="P57" s="205">
        <v>691518</v>
      </c>
      <c r="Q57" s="206" t="s">
        <v>1926</v>
      </c>
      <c r="R57" s="157">
        <f aca="true" t="shared" si="14" ref="R57:R66">IF(P57&lt;1000000,4)</f>
        <v>4</v>
      </c>
      <c r="S57" s="208"/>
    </row>
    <row r="58" spans="9:19" ht="12">
      <c r="I58" s="19"/>
      <c r="J58" s="20" t="s">
        <v>1690</v>
      </c>
      <c r="K58" s="19" t="s">
        <v>1451</v>
      </c>
      <c r="L58" s="110">
        <v>36.6</v>
      </c>
      <c r="M58" s="19" t="s">
        <v>1926</v>
      </c>
      <c r="N58" s="19">
        <v>5</v>
      </c>
      <c r="O58" s="19"/>
      <c r="P58" s="205">
        <v>573468</v>
      </c>
      <c r="Q58" s="206" t="s">
        <v>1926</v>
      </c>
      <c r="R58" s="157">
        <f t="shared" si="14"/>
        <v>4</v>
      </c>
      <c r="S58" s="208"/>
    </row>
    <row r="59" spans="9:19" ht="12">
      <c r="I59" s="19"/>
      <c r="J59" s="20" t="s">
        <v>950</v>
      </c>
      <c r="K59" s="21" t="s">
        <v>1668</v>
      </c>
      <c r="L59" s="110">
        <v>28.7</v>
      </c>
      <c r="M59" s="19" t="s">
        <v>1926</v>
      </c>
      <c r="N59" s="19">
        <f t="shared" si="12"/>
        <v>3</v>
      </c>
      <c r="O59" s="19"/>
      <c r="P59" s="205">
        <v>613392</v>
      </c>
      <c r="Q59" s="206" t="s">
        <v>1926</v>
      </c>
      <c r="R59" s="157">
        <f t="shared" si="14"/>
        <v>4</v>
      </c>
      <c r="S59" s="208"/>
    </row>
    <row r="60" spans="9:19" ht="12">
      <c r="I60" s="19"/>
      <c r="J60" s="20" t="s">
        <v>951</v>
      </c>
      <c r="K60" s="21" t="s">
        <v>1613</v>
      </c>
      <c r="L60" s="110">
        <v>34.5</v>
      </c>
      <c r="M60" s="19" t="s">
        <v>1926</v>
      </c>
      <c r="N60" s="19">
        <f aca="true" t="shared" si="15" ref="N60:N71">IF(L60&lt;35,4)</f>
        <v>4</v>
      </c>
      <c r="O60" s="19"/>
      <c r="P60" s="205">
        <v>531809</v>
      </c>
      <c r="Q60" s="206" t="s">
        <v>1926</v>
      </c>
      <c r="R60" s="157">
        <f t="shared" si="14"/>
        <v>4</v>
      </c>
      <c r="S60" s="208"/>
    </row>
    <row r="61" spans="9:19" ht="12">
      <c r="I61" s="19"/>
      <c r="J61" s="20" t="s">
        <v>952</v>
      </c>
      <c r="K61" s="21" t="s">
        <v>1612</v>
      </c>
      <c r="L61" s="110">
        <v>34.6</v>
      </c>
      <c r="M61" s="19" t="s">
        <v>1926</v>
      </c>
      <c r="N61" s="19">
        <f t="shared" si="15"/>
        <v>4</v>
      </c>
      <c r="O61" s="19"/>
      <c r="P61" s="205">
        <v>529781</v>
      </c>
      <c r="Q61" s="206" t="s">
        <v>1926</v>
      </c>
      <c r="R61" s="157">
        <f t="shared" si="14"/>
        <v>4</v>
      </c>
      <c r="S61" s="208"/>
    </row>
    <row r="62" spans="9:19" ht="12">
      <c r="I62" s="19"/>
      <c r="J62" s="20" t="s">
        <v>1691</v>
      </c>
      <c r="K62" s="19" t="s">
        <v>1452</v>
      </c>
      <c r="L62" s="110">
        <v>34</v>
      </c>
      <c r="M62" s="19" t="s">
        <v>1926</v>
      </c>
      <c r="N62" s="19">
        <f t="shared" si="15"/>
        <v>4</v>
      </c>
      <c r="O62" s="19"/>
      <c r="P62" s="205">
        <v>580956</v>
      </c>
      <c r="Q62" s="206" t="s">
        <v>1926</v>
      </c>
      <c r="R62" s="157">
        <f t="shared" si="14"/>
        <v>4</v>
      </c>
      <c r="S62" s="208"/>
    </row>
    <row r="63" spans="9:19" ht="12">
      <c r="I63" s="19"/>
      <c r="J63" s="20" t="s">
        <v>953</v>
      </c>
      <c r="K63" s="21" t="s">
        <v>1608</v>
      </c>
      <c r="L63" s="110">
        <v>30.7</v>
      </c>
      <c r="M63" s="19" t="s">
        <v>1926</v>
      </c>
      <c r="N63" s="19">
        <f t="shared" si="15"/>
        <v>4</v>
      </c>
      <c r="O63" s="19"/>
      <c r="P63" s="205">
        <v>592393</v>
      </c>
      <c r="Q63" s="206" t="s">
        <v>1926</v>
      </c>
      <c r="R63" s="157">
        <f t="shared" si="14"/>
        <v>4</v>
      </c>
      <c r="S63" s="208"/>
    </row>
    <row r="64" spans="9:19" ht="12">
      <c r="I64" s="19"/>
      <c r="J64" s="20" t="s">
        <v>954</v>
      </c>
      <c r="K64" s="21" t="s">
        <v>1671</v>
      </c>
      <c r="L64" s="110">
        <v>34.7</v>
      </c>
      <c r="M64" s="19" t="s">
        <v>1926</v>
      </c>
      <c r="N64" s="19">
        <f t="shared" si="15"/>
        <v>4</v>
      </c>
      <c r="O64" s="19"/>
      <c r="P64" s="205">
        <v>548319</v>
      </c>
      <c r="Q64" s="206" t="s">
        <v>1926</v>
      </c>
      <c r="R64" s="157">
        <f t="shared" si="14"/>
        <v>4</v>
      </c>
      <c r="S64" s="208"/>
    </row>
    <row r="65" spans="9:19" ht="12">
      <c r="I65" s="19"/>
      <c r="J65" s="20" t="s">
        <v>955</v>
      </c>
      <c r="K65" s="21" t="s">
        <v>1607</v>
      </c>
      <c r="L65" s="110">
        <v>30.5</v>
      </c>
      <c r="M65" s="19" t="s">
        <v>1926</v>
      </c>
      <c r="N65" s="19">
        <f t="shared" si="15"/>
        <v>4</v>
      </c>
      <c r="O65" s="19"/>
      <c r="P65" s="205">
        <v>522686</v>
      </c>
      <c r="Q65" s="206" t="s">
        <v>1926</v>
      </c>
      <c r="R65" s="157">
        <f t="shared" si="14"/>
        <v>4</v>
      </c>
      <c r="S65" s="208">
        <v>2011</v>
      </c>
    </row>
    <row r="66" spans="9:19" ht="12">
      <c r="I66" s="19"/>
      <c r="J66" s="20" t="s">
        <v>956</v>
      </c>
      <c r="K66" s="21" t="s">
        <v>1453</v>
      </c>
      <c r="L66" s="110">
        <v>32.7</v>
      </c>
      <c r="M66" s="19" t="s">
        <v>1926</v>
      </c>
      <c r="N66" s="19">
        <f t="shared" si="15"/>
        <v>4</v>
      </c>
      <c r="O66" s="19"/>
      <c r="P66" s="205">
        <v>510602</v>
      </c>
      <c r="Q66" s="206" t="s">
        <v>1926</v>
      </c>
      <c r="R66" s="157">
        <f t="shared" si="14"/>
        <v>4</v>
      </c>
      <c r="S66" s="208"/>
    </row>
    <row r="67" spans="9:19" ht="12">
      <c r="I67" s="19"/>
      <c r="J67" s="19" t="s">
        <v>1692</v>
      </c>
      <c r="K67" s="19" t="s">
        <v>1454</v>
      </c>
      <c r="L67" s="110">
        <v>33.7</v>
      </c>
      <c r="M67" s="19" t="s">
        <v>1926</v>
      </c>
      <c r="N67" s="19">
        <f t="shared" si="15"/>
        <v>4</v>
      </c>
      <c r="O67" s="19"/>
      <c r="P67" s="205">
        <v>373976</v>
      </c>
      <c r="Q67" s="206" t="s">
        <v>1926</v>
      </c>
      <c r="R67" s="157">
        <f>IF(P67&lt;500000,3)</f>
        <v>3</v>
      </c>
      <c r="S67" s="208"/>
    </row>
    <row r="68" spans="9:19" ht="12">
      <c r="I68" s="19"/>
      <c r="J68" s="20" t="s">
        <v>957</v>
      </c>
      <c r="K68" s="21" t="s">
        <v>1455</v>
      </c>
      <c r="L68" s="110">
        <v>33.9</v>
      </c>
      <c r="M68" s="19" t="s">
        <v>1926</v>
      </c>
      <c r="N68" s="19">
        <f t="shared" si="15"/>
        <v>4</v>
      </c>
      <c r="O68" s="19"/>
      <c r="P68" s="205">
        <v>323395</v>
      </c>
      <c r="Q68" s="206" t="s">
        <v>1926</v>
      </c>
      <c r="R68" s="157">
        <f>IF(P68&lt;500000,3)</f>
        <v>3</v>
      </c>
      <c r="S68" s="208"/>
    </row>
    <row r="69" spans="9:19" ht="12">
      <c r="I69" s="19"/>
      <c r="J69" s="20" t="s">
        <v>958</v>
      </c>
      <c r="K69" s="21" t="s">
        <v>1456</v>
      </c>
      <c r="L69" s="110">
        <v>37.7</v>
      </c>
      <c r="M69" s="19" t="s">
        <v>1926</v>
      </c>
      <c r="N69" s="19">
        <v>5</v>
      </c>
      <c r="O69" s="19"/>
      <c r="P69" s="205">
        <v>233705</v>
      </c>
      <c r="Q69" s="206" t="s">
        <v>1926</v>
      </c>
      <c r="R69" s="157">
        <f aca="true" t="shared" si="16" ref="R69:R78">IF(P69&lt;250000,2)</f>
        <v>2</v>
      </c>
      <c r="S69" s="208"/>
    </row>
    <row r="70" spans="9:19" ht="12">
      <c r="I70" s="19"/>
      <c r="J70" s="20" t="s">
        <v>959</v>
      </c>
      <c r="K70" s="21" t="s">
        <v>1457</v>
      </c>
      <c r="L70" s="110">
        <v>37.7</v>
      </c>
      <c r="M70" s="19" t="s">
        <v>1926</v>
      </c>
      <c r="N70" s="19">
        <v>5</v>
      </c>
      <c r="O70" s="19"/>
      <c r="P70" s="205">
        <v>232364</v>
      </c>
      <c r="Q70" s="206" t="s">
        <v>1926</v>
      </c>
      <c r="R70" s="157">
        <f t="shared" si="16"/>
        <v>2</v>
      </c>
      <c r="S70" s="208"/>
    </row>
    <row r="71" spans="9:19" ht="12">
      <c r="I71" s="19"/>
      <c r="J71" s="20" t="s">
        <v>960</v>
      </c>
      <c r="K71" s="21" t="s">
        <v>1458</v>
      </c>
      <c r="L71" s="110">
        <v>31.3</v>
      </c>
      <c r="M71" s="19" t="s">
        <v>1926</v>
      </c>
      <c r="N71" s="19">
        <f t="shared" si="15"/>
        <v>4</v>
      </c>
      <c r="O71" s="19"/>
      <c r="P71" s="205">
        <v>278919</v>
      </c>
      <c r="Q71" s="206" t="s">
        <v>1926</v>
      </c>
      <c r="R71" s="157">
        <f>IF(P71&lt;500000,3)</f>
        <v>3</v>
      </c>
      <c r="S71" s="208"/>
    </row>
    <row r="72" spans="9:19" ht="12">
      <c r="I72" s="19"/>
      <c r="J72" s="20" t="s">
        <v>961</v>
      </c>
      <c r="K72" s="21" t="s">
        <v>9</v>
      </c>
      <c r="L72" s="110">
        <v>26.1</v>
      </c>
      <c r="M72" s="19" t="s">
        <v>1926</v>
      </c>
      <c r="N72" s="19">
        <f t="shared" si="12"/>
        <v>3</v>
      </c>
      <c r="O72" s="19"/>
      <c r="P72" s="205">
        <v>121364</v>
      </c>
      <c r="Q72" s="206" t="s">
        <v>1926</v>
      </c>
      <c r="R72" s="157">
        <f t="shared" si="16"/>
        <v>2</v>
      </c>
      <c r="S72" s="208"/>
    </row>
    <row r="73" spans="9:19" ht="12">
      <c r="I73" s="19"/>
      <c r="J73" s="19" t="s">
        <v>1693</v>
      </c>
      <c r="K73" s="19" t="s">
        <v>1459</v>
      </c>
      <c r="L73" s="110">
        <v>41</v>
      </c>
      <c r="M73" s="19" t="s">
        <v>1926</v>
      </c>
      <c r="N73" s="19">
        <v>5</v>
      </c>
      <c r="O73" s="19"/>
      <c r="P73" s="205">
        <v>167156</v>
      </c>
      <c r="Q73" s="206" t="s">
        <v>1926</v>
      </c>
      <c r="R73" s="157">
        <f t="shared" si="16"/>
        <v>2</v>
      </c>
      <c r="S73" s="208"/>
    </row>
    <row r="74" spans="9:19" ht="12">
      <c r="I74" s="19"/>
      <c r="J74" s="19" t="s">
        <v>1694</v>
      </c>
      <c r="K74" s="19" t="s">
        <v>1460</v>
      </c>
      <c r="L74" s="110">
        <v>36.9</v>
      </c>
      <c r="M74" s="19" t="s">
        <v>1926</v>
      </c>
      <c r="N74" s="19">
        <v>5</v>
      </c>
      <c r="O74" s="19"/>
      <c r="P74" s="205">
        <v>105102</v>
      </c>
      <c r="Q74" s="206" t="s">
        <v>1926</v>
      </c>
      <c r="R74" s="157">
        <f t="shared" si="16"/>
        <v>2</v>
      </c>
      <c r="S74" s="208"/>
    </row>
    <row r="75" spans="9:19" ht="12">
      <c r="I75" s="19"/>
      <c r="J75" s="20" t="s">
        <v>962</v>
      </c>
      <c r="K75" s="21" t="s">
        <v>1673</v>
      </c>
      <c r="L75" s="110">
        <v>27.2</v>
      </c>
      <c r="M75" s="19" t="s">
        <v>1926</v>
      </c>
      <c r="N75" s="19">
        <f t="shared" si="12"/>
        <v>3</v>
      </c>
      <c r="O75" s="19"/>
      <c r="P75" s="205">
        <v>149052</v>
      </c>
      <c r="Q75" s="206" t="s">
        <v>1926</v>
      </c>
      <c r="R75" s="157">
        <f t="shared" si="16"/>
        <v>2</v>
      </c>
      <c r="S75" s="208"/>
    </row>
    <row r="76" spans="9:19" ht="12">
      <c r="I76" s="19"/>
      <c r="J76" s="20" t="s">
        <v>90</v>
      </c>
      <c r="K76" s="21" t="s">
        <v>1611</v>
      </c>
      <c r="L76" s="110">
        <v>27</v>
      </c>
      <c r="M76" s="19" t="s">
        <v>1926</v>
      </c>
      <c r="N76" s="19">
        <f t="shared" si="12"/>
        <v>3</v>
      </c>
      <c r="O76" s="19"/>
      <c r="P76" s="205">
        <v>105675</v>
      </c>
      <c r="Q76" s="206" t="s">
        <v>1926</v>
      </c>
      <c r="R76" s="157">
        <f t="shared" si="16"/>
        <v>2</v>
      </c>
      <c r="S76" s="208"/>
    </row>
    <row r="77" spans="10:19" ht="12">
      <c r="J77" s="20" t="s">
        <v>91</v>
      </c>
      <c r="K77" s="21" t="s">
        <v>1461</v>
      </c>
      <c r="L77" s="110">
        <v>23.6</v>
      </c>
      <c r="M77" s="19" t="s">
        <v>1926</v>
      </c>
      <c r="N77" s="19">
        <f aca="true" t="shared" si="17" ref="N77">IF(L77&lt;25,2)</f>
        <v>2</v>
      </c>
      <c r="O77" s="19"/>
      <c r="P77" s="205">
        <v>229144</v>
      </c>
      <c r="Q77" s="206" t="s">
        <v>1926</v>
      </c>
      <c r="R77" s="157">
        <f t="shared" si="16"/>
        <v>2</v>
      </c>
      <c r="S77" s="208"/>
    </row>
    <row r="78" spans="10:19" ht="12">
      <c r="J78" s="20" t="s">
        <v>92</v>
      </c>
      <c r="K78" s="21" t="s">
        <v>1462</v>
      </c>
      <c r="L78" s="110">
        <v>28.3</v>
      </c>
      <c r="M78" s="19" t="s">
        <v>1926</v>
      </c>
      <c r="N78" s="19">
        <f aca="true" t="shared" si="18" ref="N78:N88">IF(L78&lt;30,3)</f>
        <v>3</v>
      </c>
      <c r="O78" s="19"/>
      <c r="P78" s="205">
        <v>136577</v>
      </c>
      <c r="Q78" s="206" t="s">
        <v>1926</v>
      </c>
      <c r="R78" s="157">
        <f t="shared" si="16"/>
        <v>2</v>
      </c>
      <c r="S78" s="208"/>
    </row>
    <row r="79" spans="10:19" ht="12">
      <c r="J79" s="20" t="s">
        <v>93</v>
      </c>
      <c r="K79" s="21" t="s">
        <v>1463</v>
      </c>
      <c r="L79" s="110">
        <v>35.7</v>
      </c>
      <c r="M79" s="19" t="s">
        <v>1926</v>
      </c>
      <c r="N79" s="19">
        <v>5</v>
      </c>
      <c r="O79" s="19"/>
      <c r="P79" s="205">
        <v>60002</v>
      </c>
      <c r="Q79" s="206" t="s">
        <v>1926</v>
      </c>
      <c r="R79" s="157">
        <f aca="true" t="shared" si="19" ref="R79:R131">IF(P79&lt;100000,1)</f>
        <v>1</v>
      </c>
      <c r="S79" s="208"/>
    </row>
    <row r="80" spans="10:19" ht="12">
      <c r="J80" s="20" t="s">
        <v>94</v>
      </c>
      <c r="K80" s="21" t="s">
        <v>1464</v>
      </c>
      <c r="L80" s="110">
        <v>33.2</v>
      </c>
      <c r="M80" s="19" t="s">
        <v>1926</v>
      </c>
      <c r="N80" s="19">
        <f aca="true" t="shared" si="20" ref="N80:N83">IF(L80&lt;35,4)</f>
        <v>4</v>
      </c>
      <c r="O80" s="19"/>
      <c r="P80" s="205">
        <v>65542</v>
      </c>
      <c r="Q80" s="206" t="s">
        <v>1926</v>
      </c>
      <c r="R80" s="157">
        <f t="shared" si="19"/>
        <v>1</v>
      </c>
      <c r="S80" s="208"/>
    </row>
    <row r="81" spans="10:19" ht="12">
      <c r="J81" s="20" t="s">
        <v>95</v>
      </c>
      <c r="K81" s="21" t="s">
        <v>1465</v>
      </c>
      <c r="L81" s="110">
        <v>38.3</v>
      </c>
      <c r="M81" s="19" t="s">
        <v>1926</v>
      </c>
      <c r="N81" s="19">
        <v>5</v>
      </c>
      <c r="O81" s="19"/>
      <c r="P81" s="205">
        <v>95300</v>
      </c>
      <c r="Q81" s="206" t="s">
        <v>1926</v>
      </c>
      <c r="R81" s="157">
        <f t="shared" si="19"/>
        <v>1</v>
      </c>
      <c r="S81" s="208"/>
    </row>
    <row r="82" spans="10:19" ht="12">
      <c r="J82" s="20" t="s">
        <v>96</v>
      </c>
      <c r="K82" s="21" t="s">
        <v>1466</v>
      </c>
      <c r="L82" s="110">
        <v>32.6</v>
      </c>
      <c r="M82" s="19" t="s">
        <v>1926</v>
      </c>
      <c r="N82" s="19">
        <f t="shared" si="20"/>
        <v>4</v>
      </c>
      <c r="O82" s="19"/>
      <c r="P82" s="205">
        <v>206384</v>
      </c>
      <c r="Q82" s="206" t="s">
        <v>1926</v>
      </c>
      <c r="R82" s="157">
        <f aca="true" t="shared" si="21" ref="R82:R92">IF(P82&lt;250000,2)</f>
        <v>2</v>
      </c>
      <c r="S82" s="208"/>
    </row>
    <row r="83" spans="10:19" ht="12">
      <c r="J83" s="20" t="s">
        <v>97</v>
      </c>
      <c r="K83" s="21" t="s">
        <v>1467</v>
      </c>
      <c r="L83" s="110">
        <v>32.9</v>
      </c>
      <c r="M83" s="19" t="s">
        <v>1926</v>
      </c>
      <c r="N83" s="19">
        <f t="shared" si="20"/>
        <v>4</v>
      </c>
      <c r="O83" s="19"/>
      <c r="P83" s="205">
        <v>266647</v>
      </c>
      <c r="Q83" s="206" t="s">
        <v>1926</v>
      </c>
      <c r="R83" s="157">
        <f>IF(P83&lt;500000,3)</f>
        <v>3</v>
      </c>
      <c r="S83" s="208"/>
    </row>
    <row r="84" spans="10:19" ht="12">
      <c r="J84" s="20" t="s">
        <v>98</v>
      </c>
      <c r="K84" s="21" t="s">
        <v>1468</v>
      </c>
      <c r="L84" s="110">
        <v>28.7</v>
      </c>
      <c r="M84" s="19" t="s">
        <v>1926</v>
      </c>
      <c r="N84" s="19">
        <f t="shared" si="18"/>
        <v>3</v>
      </c>
      <c r="O84" s="19"/>
      <c r="P84" s="205">
        <v>327913</v>
      </c>
      <c r="Q84" s="206" t="s">
        <v>1926</v>
      </c>
      <c r="R84" s="157">
        <f>IF(P84&lt;500000,3)</f>
        <v>3</v>
      </c>
      <c r="S84" s="208"/>
    </row>
    <row r="85" spans="10:19" ht="12">
      <c r="J85" s="20" t="s">
        <v>99</v>
      </c>
      <c r="K85" s="21" t="s">
        <v>1669</v>
      </c>
      <c r="L85" s="110">
        <v>29.5</v>
      </c>
      <c r="M85" s="19" t="s">
        <v>1926</v>
      </c>
      <c r="N85" s="19">
        <f t="shared" si="18"/>
        <v>3</v>
      </c>
      <c r="O85" s="19"/>
      <c r="P85" s="205">
        <v>297488</v>
      </c>
      <c r="Q85" s="206" t="s">
        <v>1926</v>
      </c>
      <c r="R85" s="157">
        <f>IF(P85&lt;500000,3)</f>
        <v>3</v>
      </c>
      <c r="S85" s="208"/>
    </row>
    <row r="86" spans="10:19" ht="12">
      <c r="J86" s="20" t="s">
        <v>100</v>
      </c>
      <c r="K86" s="21" t="s">
        <v>1469</v>
      </c>
      <c r="L86" s="110">
        <v>33.7</v>
      </c>
      <c r="M86" s="19" t="s">
        <v>1926</v>
      </c>
      <c r="N86" s="19">
        <f>IF(L86&lt;35,4)</f>
        <v>4</v>
      </c>
      <c r="O86" s="19"/>
      <c r="P86" s="205">
        <v>257208</v>
      </c>
      <c r="Q86" s="206" t="s">
        <v>1926</v>
      </c>
      <c r="R86" s="157">
        <f>IF(P86&lt;500000,3)</f>
        <v>3</v>
      </c>
      <c r="S86" s="208"/>
    </row>
    <row r="87" spans="10:19" ht="12">
      <c r="J87" s="20" t="s">
        <v>101</v>
      </c>
      <c r="K87" s="21" t="s">
        <v>1470</v>
      </c>
      <c r="L87" s="110">
        <v>26.6</v>
      </c>
      <c r="M87" s="19" t="s">
        <v>1926</v>
      </c>
      <c r="N87" s="19">
        <f t="shared" si="18"/>
        <v>3</v>
      </c>
      <c r="O87" s="19"/>
      <c r="P87" s="205">
        <v>200957</v>
      </c>
      <c r="Q87" s="206" t="s">
        <v>1926</v>
      </c>
      <c r="R87" s="157">
        <f t="shared" si="21"/>
        <v>2</v>
      </c>
      <c r="S87" s="208"/>
    </row>
    <row r="88" spans="10:19" ht="12">
      <c r="J88" s="20" t="s">
        <v>102</v>
      </c>
      <c r="K88" s="21" t="s">
        <v>1471</v>
      </c>
      <c r="L88" s="110">
        <v>27.8</v>
      </c>
      <c r="M88" s="19" t="s">
        <v>1926</v>
      </c>
      <c r="N88" s="19">
        <f t="shared" si="18"/>
        <v>3</v>
      </c>
      <c r="O88" s="19"/>
      <c r="P88" s="205">
        <v>242041</v>
      </c>
      <c r="Q88" s="206" t="s">
        <v>1926</v>
      </c>
      <c r="R88" s="157">
        <f t="shared" si="21"/>
        <v>2</v>
      </c>
      <c r="S88" s="208"/>
    </row>
    <row r="89" spans="10:19" ht="12">
      <c r="J89" s="20" t="s">
        <v>103</v>
      </c>
      <c r="K89" s="21" t="s">
        <v>104</v>
      </c>
      <c r="L89" s="110">
        <v>32.2</v>
      </c>
      <c r="M89" s="19" t="s">
        <v>1926</v>
      </c>
      <c r="N89" s="19">
        <f aca="true" t="shared" si="22" ref="N89:N98">IF(L89&lt;35,4)</f>
        <v>4</v>
      </c>
      <c r="O89" s="19"/>
      <c r="P89" s="205">
        <v>176135</v>
      </c>
      <c r="Q89" s="206" t="s">
        <v>1926</v>
      </c>
      <c r="R89" s="157">
        <f t="shared" si="21"/>
        <v>2</v>
      </c>
      <c r="S89" s="208"/>
    </row>
    <row r="90" spans="10:19" ht="12">
      <c r="J90" s="19" t="s">
        <v>1695</v>
      </c>
      <c r="K90" s="19" t="s">
        <v>1472</v>
      </c>
      <c r="L90" s="110">
        <v>30.5</v>
      </c>
      <c r="M90" s="19" t="s">
        <v>1926</v>
      </c>
      <c r="N90" s="19">
        <f t="shared" si="22"/>
        <v>4</v>
      </c>
      <c r="O90" s="19"/>
      <c r="P90" s="205">
        <v>158902</v>
      </c>
      <c r="Q90" s="206" t="s">
        <v>1926</v>
      </c>
      <c r="R90" s="157">
        <f t="shared" si="21"/>
        <v>2</v>
      </c>
      <c r="S90" s="208"/>
    </row>
    <row r="91" spans="10:19" ht="12">
      <c r="J91" s="20" t="s">
        <v>105</v>
      </c>
      <c r="K91" s="21" t="s">
        <v>1610</v>
      </c>
      <c r="L91" s="110">
        <v>36.2</v>
      </c>
      <c r="M91" s="19" t="s">
        <v>1926</v>
      </c>
      <c r="N91" s="19">
        <v>5</v>
      </c>
      <c r="O91" s="19"/>
      <c r="P91" s="205">
        <v>106677</v>
      </c>
      <c r="Q91" s="206" t="s">
        <v>1926</v>
      </c>
      <c r="R91" s="157">
        <f t="shared" si="21"/>
        <v>2</v>
      </c>
      <c r="S91" s="208"/>
    </row>
    <row r="92" spans="10:19" ht="12">
      <c r="J92" s="20" t="s">
        <v>106</v>
      </c>
      <c r="K92" s="21" t="s">
        <v>1473</v>
      </c>
      <c r="L92" s="110">
        <v>35.8</v>
      </c>
      <c r="M92" s="19" t="s">
        <v>1926</v>
      </c>
      <c r="N92" s="19">
        <v>5</v>
      </c>
      <c r="O92" s="19"/>
      <c r="P92" s="205">
        <v>204260</v>
      </c>
      <c r="Q92" s="206" t="s">
        <v>1926</v>
      </c>
      <c r="R92" s="157">
        <f t="shared" si="21"/>
        <v>2</v>
      </c>
      <c r="S92" s="208"/>
    </row>
    <row r="93" spans="10:19" ht="12">
      <c r="J93" s="20" t="s">
        <v>107</v>
      </c>
      <c r="K93" s="21" t="s">
        <v>108</v>
      </c>
      <c r="L93" s="110">
        <v>30.9</v>
      </c>
      <c r="M93" s="19" t="s">
        <v>1926</v>
      </c>
      <c r="N93" s="19">
        <f t="shared" si="22"/>
        <v>4</v>
      </c>
      <c r="O93" s="19"/>
      <c r="P93" s="205">
        <v>99790</v>
      </c>
      <c r="Q93" s="206" t="s">
        <v>1926</v>
      </c>
      <c r="R93" s="157">
        <f t="shared" si="19"/>
        <v>1</v>
      </c>
      <c r="S93" s="208"/>
    </row>
    <row r="94" spans="10:19" ht="12">
      <c r="J94" s="20" t="s">
        <v>109</v>
      </c>
      <c r="K94" s="21" t="s">
        <v>110</v>
      </c>
      <c r="L94" s="110">
        <v>35.9</v>
      </c>
      <c r="M94" s="19" t="s">
        <v>1926</v>
      </c>
      <c r="N94" s="19">
        <v>5</v>
      </c>
      <c r="O94" s="19"/>
      <c r="P94" s="205">
        <v>94536</v>
      </c>
      <c r="Q94" s="206" t="s">
        <v>1926</v>
      </c>
      <c r="R94" s="157">
        <f t="shared" si="19"/>
        <v>1</v>
      </c>
      <c r="S94" s="208"/>
    </row>
    <row r="95" spans="10:19" ht="12">
      <c r="J95" s="19" t="s">
        <v>1696</v>
      </c>
      <c r="K95" s="19" t="s">
        <v>1697</v>
      </c>
      <c r="L95" s="110">
        <v>36.1</v>
      </c>
      <c r="M95" s="19" t="s">
        <v>1926</v>
      </c>
      <c r="N95" s="19">
        <v>5</v>
      </c>
      <c r="O95" s="19"/>
      <c r="P95" s="205">
        <v>92629</v>
      </c>
      <c r="Q95" s="206" t="s">
        <v>1926</v>
      </c>
      <c r="R95" s="157">
        <f t="shared" si="19"/>
        <v>1</v>
      </c>
      <c r="S95" s="208"/>
    </row>
    <row r="96" spans="10:19" ht="12">
      <c r="J96" s="19" t="s">
        <v>1698</v>
      </c>
      <c r="K96" s="19" t="s">
        <v>1699</v>
      </c>
      <c r="L96" s="110">
        <v>32.3</v>
      </c>
      <c r="M96" s="19" t="s">
        <v>1926</v>
      </c>
      <c r="N96" s="19">
        <f t="shared" si="22"/>
        <v>4</v>
      </c>
      <c r="O96" s="19"/>
      <c r="P96" s="205">
        <v>88637</v>
      </c>
      <c r="Q96" s="206" t="s">
        <v>1926</v>
      </c>
      <c r="R96" s="157">
        <f t="shared" si="19"/>
        <v>1</v>
      </c>
      <c r="S96" s="208"/>
    </row>
    <row r="97" spans="10:19" ht="12">
      <c r="J97" s="20" t="s">
        <v>111</v>
      </c>
      <c r="K97" s="21" t="s">
        <v>112</v>
      </c>
      <c r="L97" s="110">
        <v>41.2</v>
      </c>
      <c r="M97" s="19" t="s">
        <v>1926</v>
      </c>
      <c r="N97" s="19">
        <v>5</v>
      </c>
      <c r="O97" s="19"/>
      <c r="P97" s="205">
        <v>81020</v>
      </c>
      <c r="Q97" s="206" t="s">
        <v>1926</v>
      </c>
      <c r="R97" s="157">
        <f t="shared" si="19"/>
        <v>1</v>
      </c>
      <c r="S97" s="208"/>
    </row>
    <row r="98" spans="10:19" ht="12">
      <c r="J98" s="19" t="s">
        <v>1700</v>
      </c>
      <c r="K98" s="19" t="s">
        <v>1701</v>
      </c>
      <c r="L98" s="110">
        <v>31.7</v>
      </c>
      <c r="M98" s="19" t="s">
        <v>1926</v>
      </c>
      <c r="N98" s="19">
        <f t="shared" si="22"/>
        <v>4</v>
      </c>
      <c r="O98" s="19"/>
      <c r="P98" s="205">
        <v>88673</v>
      </c>
      <c r="Q98" s="206" t="s">
        <v>1926</v>
      </c>
      <c r="R98" s="157">
        <f t="shared" si="19"/>
        <v>1</v>
      </c>
      <c r="S98" s="208"/>
    </row>
    <row r="99" spans="10:19" ht="12">
      <c r="J99" s="20" t="s">
        <v>113</v>
      </c>
      <c r="K99" s="21" t="s">
        <v>114</v>
      </c>
      <c r="L99" s="110">
        <v>19.7</v>
      </c>
      <c r="M99" s="19" t="s">
        <v>1926</v>
      </c>
      <c r="N99" s="19">
        <f aca="true" t="shared" si="23" ref="N99">IF(L99&lt;20,1)</f>
        <v>1</v>
      </c>
      <c r="O99" s="19"/>
      <c r="P99" s="205">
        <v>89011</v>
      </c>
      <c r="Q99" s="206" t="s">
        <v>1926</v>
      </c>
      <c r="R99" s="157">
        <f t="shared" si="19"/>
        <v>1</v>
      </c>
      <c r="S99" s="208"/>
    </row>
    <row r="100" spans="10:19" ht="12">
      <c r="J100" s="20" t="s">
        <v>115</v>
      </c>
      <c r="K100" s="21" t="s">
        <v>116</v>
      </c>
      <c r="L100" s="110">
        <v>37.9</v>
      </c>
      <c r="M100" s="19" t="s">
        <v>1926</v>
      </c>
      <c r="N100" s="19">
        <v>5</v>
      </c>
      <c r="O100" s="19"/>
      <c r="P100" s="205">
        <v>80990</v>
      </c>
      <c r="Q100" s="206" t="s">
        <v>1926</v>
      </c>
      <c r="R100" s="157">
        <f t="shared" si="19"/>
        <v>1</v>
      </c>
      <c r="S100" s="208"/>
    </row>
    <row r="101" spans="10:19" ht="12">
      <c r="J101" s="20" t="s">
        <v>117</v>
      </c>
      <c r="K101" s="21" t="s">
        <v>118</v>
      </c>
      <c r="L101" s="110">
        <v>31.2</v>
      </c>
      <c r="M101" s="19" t="s">
        <v>1926</v>
      </c>
      <c r="N101" s="19">
        <f aca="true" t="shared" si="24" ref="N101">IF(L101&lt;35,4)</f>
        <v>4</v>
      </c>
      <c r="O101" s="19"/>
      <c r="P101" s="205">
        <v>89357</v>
      </c>
      <c r="Q101" s="206" t="s">
        <v>1926</v>
      </c>
      <c r="R101" s="157">
        <f t="shared" si="19"/>
        <v>1</v>
      </c>
      <c r="S101" s="208"/>
    </row>
    <row r="102" spans="10:19" ht="12">
      <c r="J102" s="20" t="s">
        <v>119</v>
      </c>
      <c r="K102" s="21" t="s">
        <v>120</v>
      </c>
      <c r="L102" s="110">
        <v>21.3</v>
      </c>
      <c r="M102" s="19" t="s">
        <v>1926</v>
      </c>
      <c r="N102" s="19">
        <f aca="true" t="shared" si="25" ref="N102:N152">IF(L102&lt;25,2)</f>
        <v>2</v>
      </c>
      <c r="O102" s="19"/>
      <c r="P102" s="205">
        <v>81147</v>
      </c>
      <c r="Q102" s="206" t="s">
        <v>1926</v>
      </c>
      <c r="R102" s="157">
        <f t="shared" si="19"/>
        <v>1</v>
      </c>
      <c r="S102" s="208"/>
    </row>
    <row r="103" spans="10:19" ht="12">
      <c r="J103" s="20" t="s">
        <v>121</v>
      </c>
      <c r="K103" s="21" t="s">
        <v>122</v>
      </c>
      <c r="L103" s="110">
        <v>28.6</v>
      </c>
      <c r="M103" s="19" t="s">
        <v>1926</v>
      </c>
      <c r="N103" s="19">
        <f aca="true" t="shared" si="26" ref="N103">IF(L103&lt;30,3)</f>
        <v>3</v>
      </c>
      <c r="O103" s="19"/>
      <c r="P103" s="205">
        <v>85524</v>
      </c>
      <c r="Q103" s="206" t="s">
        <v>1926</v>
      </c>
      <c r="R103" s="157">
        <f t="shared" si="19"/>
        <v>1</v>
      </c>
      <c r="S103" s="208"/>
    </row>
    <row r="104" spans="10:19" ht="12">
      <c r="J104" s="20" t="s">
        <v>123</v>
      </c>
      <c r="K104" s="21" t="s">
        <v>124</v>
      </c>
      <c r="L104" s="110">
        <v>37.3</v>
      </c>
      <c r="M104" s="19" t="s">
        <v>1926</v>
      </c>
      <c r="N104" s="19">
        <v>5</v>
      </c>
      <c r="O104" s="19"/>
      <c r="P104" s="205">
        <v>76939</v>
      </c>
      <c r="Q104" s="206" t="s">
        <v>1926</v>
      </c>
      <c r="R104" s="157">
        <f t="shared" si="19"/>
        <v>1</v>
      </c>
      <c r="S104" s="208"/>
    </row>
    <row r="105" spans="10:19" ht="12">
      <c r="J105" s="20" t="s">
        <v>125</v>
      </c>
      <c r="K105" s="21" t="s">
        <v>126</v>
      </c>
      <c r="L105" s="110">
        <v>43.8</v>
      </c>
      <c r="M105" s="19" t="s">
        <v>1926</v>
      </c>
      <c r="N105" s="19">
        <v>5</v>
      </c>
      <c r="O105" s="19"/>
      <c r="P105" s="205">
        <v>71534</v>
      </c>
      <c r="Q105" s="206" t="s">
        <v>1926</v>
      </c>
      <c r="R105" s="157">
        <f t="shared" si="19"/>
        <v>1</v>
      </c>
      <c r="S105" s="208"/>
    </row>
    <row r="106" spans="10:19" ht="12">
      <c r="J106" s="20" t="s">
        <v>127</v>
      </c>
      <c r="K106" s="21" t="s">
        <v>128</v>
      </c>
      <c r="L106" s="110">
        <v>22.2</v>
      </c>
      <c r="M106" s="19" t="s">
        <v>1926</v>
      </c>
      <c r="N106" s="19">
        <f t="shared" si="25"/>
        <v>2</v>
      </c>
      <c r="O106" s="19"/>
      <c r="P106" s="205">
        <v>78584</v>
      </c>
      <c r="Q106" s="206" t="s">
        <v>1926</v>
      </c>
      <c r="R106" s="157">
        <f t="shared" si="19"/>
        <v>1</v>
      </c>
      <c r="S106" s="208"/>
    </row>
    <row r="107" spans="10:19" ht="12">
      <c r="J107" s="20" t="s">
        <v>129</v>
      </c>
      <c r="K107" s="21" t="s">
        <v>130</v>
      </c>
      <c r="L107" s="110">
        <v>27.7</v>
      </c>
      <c r="M107" s="19" t="s">
        <v>1926</v>
      </c>
      <c r="N107" s="19">
        <f aca="true" t="shared" si="27" ref="N107:N150">IF(L107&lt;30,3)</f>
        <v>3</v>
      </c>
      <c r="O107" s="19"/>
      <c r="P107" s="205">
        <v>73581</v>
      </c>
      <c r="Q107" s="206" t="s">
        <v>1926</v>
      </c>
      <c r="R107" s="157">
        <f t="shared" si="19"/>
        <v>1</v>
      </c>
      <c r="S107" s="208"/>
    </row>
    <row r="108" spans="10:19" ht="12">
      <c r="J108" s="20" t="s">
        <v>131</v>
      </c>
      <c r="K108" s="21" t="s">
        <v>132</v>
      </c>
      <c r="L108" s="110">
        <v>32.1</v>
      </c>
      <c r="M108" s="19" t="s">
        <v>1926</v>
      </c>
      <c r="N108" s="19">
        <f aca="true" t="shared" si="28" ref="N108:N125">IF(L108&lt;35,4)</f>
        <v>4</v>
      </c>
      <c r="O108" s="19"/>
      <c r="P108" s="205">
        <v>73111</v>
      </c>
      <c r="Q108" s="206" t="s">
        <v>1926</v>
      </c>
      <c r="R108" s="157">
        <f t="shared" si="19"/>
        <v>1</v>
      </c>
      <c r="S108" s="208"/>
    </row>
    <row r="109" spans="10:19" ht="12">
      <c r="J109" s="20" t="s">
        <v>133</v>
      </c>
      <c r="K109" s="21" t="s">
        <v>134</v>
      </c>
      <c r="L109" s="110">
        <v>39.9</v>
      </c>
      <c r="M109" s="19" t="s">
        <v>1926</v>
      </c>
      <c r="N109" s="19">
        <v>5</v>
      </c>
      <c r="O109" s="19"/>
      <c r="P109" s="205">
        <v>69972</v>
      </c>
      <c r="Q109" s="206" t="s">
        <v>1926</v>
      </c>
      <c r="R109" s="157">
        <f t="shared" si="19"/>
        <v>1</v>
      </c>
      <c r="S109" s="208"/>
    </row>
    <row r="110" spans="10:19" ht="12">
      <c r="J110" s="20" t="s">
        <v>135</v>
      </c>
      <c r="K110" s="21" t="s">
        <v>136</v>
      </c>
      <c r="L110" s="110">
        <v>32.4</v>
      </c>
      <c r="M110" s="19" t="s">
        <v>1926</v>
      </c>
      <c r="N110" s="19">
        <f t="shared" si="28"/>
        <v>4</v>
      </c>
      <c r="O110" s="19"/>
      <c r="P110" s="205">
        <v>68808</v>
      </c>
      <c r="Q110" s="206" t="s">
        <v>1926</v>
      </c>
      <c r="R110" s="157">
        <f t="shared" si="19"/>
        <v>1</v>
      </c>
      <c r="S110" s="208"/>
    </row>
    <row r="111" spans="10:19" ht="12">
      <c r="J111" s="20" t="s">
        <v>137</v>
      </c>
      <c r="K111" s="21" t="s">
        <v>138</v>
      </c>
      <c r="L111" s="110">
        <v>34.2</v>
      </c>
      <c r="M111" s="19" t="s">
        <v>1926</v>
      </c>
      <c r="N111" s="19">
        <f t="shared" si="28"/>
        <v>4</v>
      </c>
      <c r="O111" s="19"/>
      <c r="P111" s="205">
        <v>70084</v>
      </c>
      <c r="Q111" s="206" t="s">
        <v>1926</v>
      </c>
      <c r="R111" s="157">
        <f t="shared" si="19"/>
        <v>1</v>
      </c>
      <c r="S111" s="208"/>
    </row>
    <row r="112" spans="10:19" ht="12">
      <c r="J112" s="20" t="s">
        <v>139</v>
      </c>
      <c r="K112" s="21" t="s">
        <v>140</v>
      </c>
      <c r="L112" s="110">
        <v>44.6</v>
      </c>
      <c r="M112" s="19" t="s">
        <v>1926</v>
      </c>
      <c r="N112" s="19">
        <v>5</v>
      </c>
      <c r="O112" s="19"/>
      <c r="P112" s="205">
        <v>65738</v>
      </c>
      <c r="Q112" s="206" t="s">
        <v>1926</v>
      </c>
      <c r="R112" s="157">
        <f t="shared" si="19"/>
        <v>1</v>
      </c>
      <c r="S112" s="208"/>
    </row>
    <row r="113" spans="10:19" ht="12">
      <c r="J113" s="20" t="s">
        <v>141</v>
      </c>
      <c r="K113" s="21" t="s">
        <v>144</v>
      </c>
      <c r="L113" s="110">
        <v>34.1</v>
      </c>
      <c r="M113" s="19" t="s">
        <v>1926</v>
      </c>
      <c r="N113" s="19">
        <f t="shared" si="28"/>
        <v>4</v>
      </c>
      <c r="O113" s="19"/>
      <c r="P113" s="205">
        <v>64995</v>
      </c>
      <c r="Q113" s="206" t="s">
        <v>1926</v>
      </c>
      <c r="R113" s="157">
        <f t="shared" si="19"/>
        <v>1</v>
      </c>
      <c r="S113" s="208"/>
    </row>
    <row r="114" spans="10:19" ht="12">
      <c r="J114" s="20" t="s">
        <v>145</v>
      </c>
      <c r="K114" s="21" t="s">
        <v>146</v>
      </c>
      <c r="L114" s="110">
        <v>33</v>
      </c>
      <c r="M114" s="19" t="s">
        <v>1926</v>
      </c>
      <c r="N114" s="19">
        <f t="shared" si="28"/>
        <v>4</v>
      </c>
      <c r="O114" s="19"/>
      <c r="P114" s="205">
        <v>64249</v>
      </c>
      <c r="Q114" s="206" t="s">
        <v>1926</v>
      </c>
      <c r="R114" s="157">
        <f t="shared" si="19"/>
        <v>1</v>
      </c>
      <c r="S114" s="208"/>
    </row>
    <row r="115" spans="10:19" ht="12">
      <c r="J115" s="20" t="s">
        <v>147</v>
      </c>
      <c r="K115" s="21" t="s">
        <v>148</v>
      </c>
      <c r="L115" s="110">
        <v>39.2</v>
      </c>
      <c r="M115" s="19" t="s">
        <v>1926</v>
      </c>
      <c r="N115" s="19">
        <v>5</v>
      </c>
      <c r="O115" s="19"/>
      <c r="P115" s="205">
        <v>62240</v>
      </c>
      <c r="Q115" s="206" t="s">
        <v>1926</v>
      </c>
      <c r="R115" s="157">
        <f t="shared" si="19"/>
        <v>1</v>
      </c>
      <c r="S115" s="208"/>
    </row>
    <row r="116" spans="10:19" ht="12">
      <c r="J116" s="20" t="s">
        <v>149</v>
      </c>
      <c r="K116" s="21" t="s">
        <v>150</v>
      </c>
      <c r="L116" s="110">
        <v>35.3</v>
      </c>
      <c r="M116" s="19" t="s">
        <v>1926</v>
      </c>
      <c r="N116" s="19">
        <v>5</v>
      </c>
      <c r="O116" s="19"/>
      <c r="P116" s="205">
        <v>64258</v>
      </c>
      <c r="Q116" s="206" t="s">
        <v>1926</v>
      </c>
      <c r="R116" s="157">
        <f t="shared" si="19"/>
        <v>1</v>
      </c>
      <c r="S116" s="208"/>
    </row>
    <row r="117" spans="10:19" ht="12">
      <c r="J117" s="19" t="s">
        <v>1702</v>
      </c>
      <c r="K117" s="19" t="s">
        <v>1703</v>
      </c>
      <c r="L117" s="110">
        <v>35.4</v>
      </c>
      <c r="M117" s="19" t="s">
        <v>1926</v>
      </c>
      <c r="N117" s="19">
        <v>5</v>
      </c>
      <c r="O117" s="19"/>
      <c r="P117" s="205">
        <v>60287</v>
      </c>
      <c r="Q117" s="206" t="s">
        <v>1926</v>
      </c>
      <c r="R117" s="157">
        <f t="shared" si="19"/>
        <v>1</v>
      </c>
      <c r="S117" s="208"/>
    </row>
    <row r="118" spans="10:19" ht="12">
      <c r="J118" s="20" t="s">
        <v>151</v>
      </c>
      <c r="K118" s="21" t="s">
        <v>152</v>
      </c>
      <c r="L118" s="110">
        <v>32.5</v>
      </c>
      <c r="M118" s="19" t="s">
        <v>1926</v>
      </c>
      <c r="N118" s="19">
        <f t="shared" si="28"/>
        <v>4</v>
      </c>
      <c r="O118" s="19"/>
      <c r="P118" s="205">
        <v>61512</v>
      </c>
      <c r="Q118" s="206" t="s">
        <v>1926</v>
      </c>
      <c r="R118" s="157">
        <f t="shared" si="19"/>
        <v>1</v>
      </c>
      <c r="S118" s="208"/>
    </row>
    <row r="119" spans="10:19" ht="12">
      <c r="J119" s="19" t="s">
        <v>1704</v>
      </c>
      <c r="K119" s="19" t="s">
        <v>1705</v>
      </c>
      <c r="L119" s="110">
        <v>38.7</v>
      </c>
      <c r="M119" s="19" t="s">
        <v>1926</v>
      </c>
      <c r="N119" s="19">
        <v>5</v>
      </c>
      <c r="O119" s="19"/>
      <c r="P119" s="205">
        <v>47002</v>
      </c>
      <c r="Q119" s="206" t="s">
        <v>1926</v>
      </c>
      <c r="R119" s="157">
        <f t="shared" si="19"/>
        <v>1</v>
      </c>
      <c r="S119" s="208"/>
    </row>
    <row r="120" spans="10:19" ht="12">
      <c r="J120" s="20" t="s">
        <v>153</v>
      </c>
      <c r="K120" s="21" t="s">
        <v>154</v>
      </c>
      <c r="L120" s="110">
        <v>40.7</v>
      </c>
      <c r="M120" s="19" t="s">
        <v>1926</v>
      </c>
      <c r="N120" s="19">
        <v>5</v>
      </c>
      <c r="O120" s="19"/>
      <c r="P120" s="205">
        <v>57862</v>
      </c>
      <c r="Q120" s="206" t="s">
        <v>1926</v>
      </c>
      <c r="R120" s="157">
        <f t="shared" si="19"/>
        <v>1</v>
      </c>
      <c r="S120" s="208"/>
    </row>
    <row r="121" spans="10:19" ht="12">
      <c r="J121" s="20" t="s">
        <v>155</v>
      </c>
      <c r="K121" s="21" t="s">
        <v>156</v>
      </c>
      <c r="L121" s="110">
        <v>35.8</v>
      </c>
      <c r="M121" s="19" t="s">
        <v>1926</v>
      </c>
      <c r="N121" s="19">
        <v>5</v>
      </c>
      <c r="O121" s="19"/>
      <c r="P121" s="205">
        <v>59286</v>
      </c>
      <c r="Q121" s="206" t="s">
        <v>1926</v>
      </c>
      <c r="R121" s="157">
        <f t="shared" si="19"/>
        <v>1</v>
      </c>
      <c r="S121" s="208"/>
    </row>
    <row r="122" spans="10:19" ht="12">
      <c r="J122" s="20" t="s">
        <v>157</v>
      </c>
      <c r="K122" s="21" t="s">
        <v>158</v>
      </c>
      <c r="L122" s="110">
        <v>33.6</v>
      </c>
      <c r="M122" s="19" t="s">
        <v>1926</v>
      </c>
      <c r="N122" s="19">
        <f t="shared" si="28"/>
        <v>4</v>
      </c>
      <c r="O122" s="19"/>
      <c r="P122" s="205">
        <v>59283</v>
      </c>
      <c r="Q122" s="206" t="s">
        <v>1926</v>
      </c>
      <c r="R122" s="157">
        <f t="shared" si="19"/>
        <v>1</v>
      </c>
      <c r="S122" s="208"/>
    </row>
    <row r="123" spans="10:19" ht="12">
      <c r="J123" s="20" t="s">
        <v>159</v>
      </c>
      <c r="K123" s="21" t="s">
        <v>160</v>
      </c>
      <c r="L123" s="110">
        <v>49.2</v>
      </c>
      <c r="M123" s="19" t="s">
        <v>1926</v>
      </c>
      <c r="N123" s="19">
        <v>5</v>
      </c>
      <c r="O123" s="19"/>
      <c r="P123" s="205">
        <v>55350</v>
      </c>
      <c r="Q123" s="206" t="s">
        <v>1926</v>
      </c>
      <c r="R123" s="157">
        <f t="shared" si="19"/>
        <v>1</v>
      </c>
      <c r="S123" s="208"/>
    </row>
    <row r="124" spans="10:19" ht="12">
      <c r="J124" s="19" t="s">
        <v>1706</v>
      </c>
      <c r="K124" s="19" t="s">
        <v>1707</v>
      </c>
      <c r="L124" s="110">
        <v>36.8</v>
      </c>
      <c r="M124" s="19" t="s">
        <v>1926</v>
      </c>
      <c r="N124" s="19">
        <v>5</v>
      </c>
      <c r="O124" s="19"/>
      <c r="P124" s="205">
        <v>55810</v>
      </c>
      <c r="Q124" s="206" t="s">
        <v>1926</v>
      </c>
      <c r="R124" s="157">
        <f t="shared" si="19"/>
        <v>1</v>
      </c>
      <c r="S124" s="208"/>
    </row>
    <row r="125" spans="10:19" ht="12">
      <c r="J125" s="19" t="s">
        <v>1708</v>
      </c>
      <c r="K125" s="19" t="s">
        <v>1709</v>
      </c>
      <c r="L125" s="110">
        <v>31.4</v>
      </c>
      <c r="M125" s="19" t="s">
        <v>1926</v>
      </c>
      <c r="N125" s="19">
        <f t="shared" si="28"/>
        <v>4</v>
      </c>
      <c r="O125" s="19"/>
      <c r="P125" s="205">
        <v>54314</v>
      </c>
      <c r="Q125" s="206" t="s">
        <v>1926</v>
      </c>
      <c r="R125" s="157">
        <f t="shared" si="19"/>
        <v>1</v>
      </c>
      <c r="S125" s="208"/>
    </row>
    <row r="126" spans="10:19" ht="12">
      <c r="J126" s="20" t="s">
        <v>161</v>
      </c>
      <c r="K126" s="21" t="s">
        <v>162</v>
      </c>
      <c r="L126" s="110">
        <v>40.9</v>
      </c>
      <c r="M126" s="19" t="s">
        <v>1926</v>
      </c>
      <c r="N126" s="19">
        <v>5</v>
      </c>
      <c r="O126" s="19"/>
      <c r="P126" s="205">
        <v>53247</v>
      </c>
      <c r="Q126" s="206" t="s">
        <v>1926</v>
      </c>
      <c r="R126" s="157">
        <f t="shared" si="19"/>
        <v>1</v>
      </c>
      <c r="S126" s="208"/>
    </row>
    <row r="127" spans="10:19" ht="12">
      <c r="J127" s="20" t="s">
        <v>163</v>
      </c>
      <c r="K127" s="21" t="s">
        <v>164</v>
      </c>
      <c r="L127" s="110">
        <v>28</v>
      </c>
      <c r="M127" s="19" t="s">
        <v>1926</v>
      </c>
      <c r="N127" s="19">
        <f t="shared" si="27"/>
        <v>3</v>
      </c>
      <c r="O127" s="19"/>
      <c r="P127" s="205">
        <v>55051</v>
      </c>
      <c r="Q127" s="206" t="s">
        <v>1926</v>
      </c>
      <c r="R127" s="157">
        <f t="shared" si="19"/>
        <v>1</v>
      </c>
      <c r="S127" s="208"/>
    </row>
    <row r="128" spans="10:19" ht="12">
      <c r="J128" s="20" t="s">
        <v>165</v>
      </c>
      <c r="K128" s="21" t="s">
        <v>166</v>
      </c>
      <c r="L128" s="110">
        <v>36.6</v>
      </c>
      <c r="M128" s="19" t="s">
        <v>1926</v>
      </c>
      <c r="N128" s="19">
        <v>5</v>
      </c>
      <c r="O128" s="19"/>
      <c r="P128" s="205">
        <v>51521</v>
      </c>
      <c r="Q128" s="206" t="s">
        <v>1926</v>
      </c>
      <c r="R128" s="157">
        <f t="shared" si="19"/>
        <v>1</v>
      </c>
      <c r="S128" s="208"/>
    </row>
    <row r="129" spans="10:19" ht="12">
      <c r="J129" s="19" t="s">
        <v>1710</v>
      </c>
      <c r="K129" s="19" t="s">
        <v>1711</v>
      </c>
      <c r="L129" s="110">
        <v>33.1</v>
      </c>
      <c r="M129" s="19" t="s">
        <v>1926</v>
      </c>
      <c r="N129" s="19">
        <f aca="true" t="shared" si="29" ref="N129:N130">IF(L129&lt;35,4)</f>
        <v>4</v>
      </c>
      <c r="O129" s="19"/>
      <c r="P129" s="205">
        <v>50036</v>
      </c>
      <c r="Q129" s="206" t="s">
        <v>1926</v>
      </c>
      <c r="R129" s="157">
        <f t="shared" si="19"/>
        <v>1</v>
      </c>
      <c r="S129" s="208"/>
    </row>
    <row r="130" spans="10:19" ht="12">
      <c r="J130" s="20" t="s">
        <v>167</v>
      </c>
      <c r="K130" s="21" t="s">
        <v>168</v>
      </c>
      <c r="L130" s="110">
        <v>34.5</v>
      </c>
      <c r="M130" s="19" t="s">
        <v>1926</v>
      </c>
      <c r="N130" s="19">
        <f t="shared" si="29"/>
        <v>4</v>
      </c>
      <c r="O130" s="19"/>
      <c r="P130" s="205">
        <v>50548</v>
      </c>
      <c r="Q130" s="206" t="s">
        <v>1926</v>
      </c>
      <c r="R130" s="157">
        <f t="shared" si="19"/>
        <v>1</v>
      </c>
      <c r="S130" s="208"/>
    </row>
    <row r="131" spans="10:19" ht="12">
      <c r="J131" s="20" t="s">
        <v>169</v>
      </c>
      <c r="K131" s="21" t="s">
        <v>170</v>
      </c>
      <c r="L131" s="110">
        <v>48.3</v>
      </c>
      <c r="M131" s="19" t="s">
        <v>1926</v>
      </c>
      <c r="N131" s="19">
        <v>5</v>
      </c>
      <c r="O131" s="19"/>
      <c r="P131" s="205">
        <v>85838</v>
      </c>
      <c r="Q131" s="206" t="s">
        <v>1926</v>
      </c>
      <c r="R131" s="157">
        <f t="shared" si="19"/>
        <v>1</v>
      </c>
      <c r="S131" s="208"/>
    </row>
    <row r="132" spans="10:19" ht="12">
      <c r="J132" s="19" t="s">
        <v>1712</v>
      </c>
      <c r="K132" s="19" t="s">
        <v>1713</v>
      </c>
      <c r="L132" s="110">
        <v>35.4</v>
      </c>
      <c r="M132" s="19" t="s">
        <v>1926</v>
      </c>
      <c r="N132" s="19">
        <v>5</v>
      </c>
      <c r="O132" s="19"/>
      <c r="P132" s="205">
        <v>488005</v>
      </c>
      <c r="Q132" s="206" t="s">
        <v>1926</v>
      </c>
      <c r="R132" s="157">
        <f>IF(P132&lt;500000,3)</f>
        <v>3</v>
      </c>
      <c r="S132" s="208"/>
    </row>
    <row r="133" spans="10:19" ht="12">
      <c r="J133" s="19" t="s">
        <v>1714</v>
      </c>
      <c r="K133" s="19" t="s">
        <v>1715</v>
      </c>
      <c r="L133" s="110">
        <v>29.7</v>
      </c>
      <c r="M133" s="19" t="s">
        <v>1926</v>
      </c>
      <c r="N133" s="19">
        <f t="shared" si="27"/>
        <v>3</v>
      </c>
      <c r="O133" s="19"/>
      <c r="P133" s="205">
        <v>314931</v>
      </c>
      <c r="Q133" s="206" t="s">
        <v>1926</v>
      </c>
      <c r="R133" s="157">
        <f>IF(P133&lt;500000,3)</f>
        <v>3</v>
      </c>
      <c r="S133" s="208"/>
    </row>
    <row r="134" spans="10:19" ht="12">
      <c r="J134" s="19" t="s">
        <v>1716</v>
      </c>
      <c r="K134" s="19" t="s">
        <v>977</v>
      </c>
      <c r="L134" s="110">
        <v>34.7</v>
      </c>
      <c r="M134" s="19" t="s">
        <v>1926</v>
      </c>
      <c r="N134" s="19">
        <f>IF(L134&lt;35,4)</f>
        <v>4</v>
      </c>
      <c r="O134" s="19"/>
      <c r="P134" s="205">
        <v>256652</v>
      </c>
      <c r="Q134" s="206" t="s">
        <v>1926</v>
      </c>
      <c r="R134" s="157">
        <f>IF(P134&lt;500000,3)</f>
        <v>3</v>
      </c>
      <c r="S134" s="208"/>
    </row>
    <row r="135" spans="10:19" ht="12">
      <c r="J135" s="20" t="s">
        <v>171</v>
      </c>
      <c r="K135" s="21" t="s">
        <v>172</v>
      </c>
      <c r="L135" s="110">
        <v>25.7</v>
      </c>
      <c r="M135" s="19" t="s">
        <v>1926</v>
      </c>
      <c r="N135" s="19">
        <f t="shared" si="27"/>
        <v>3</v>
      </c>
      <c r="O135" s="19"/>
      <c r="P135" s="205">
        <v>291754</v>
      </c>
      <c r="Q135" s="206" t="s">
        <v>1926</v>
      </c>
      <c r="R135" s="157">
        <f>IF(P135&lt;500000,3)</f>
        <v>3</v>
      </c>
      <c r="S135" s="208"/>
    </row>
    <row r="136" spans="10:19" ht="12">
      <c r="J136" s="20" t="s">
        <v>173</v>
      </c>
      <c r="K136" s="21" t="s">
        <v>174</v>
      </c>
      <c r="L136" s="110">
        <v>45.2</v>
      </c>
      <c r="M136" s="19" t="s">
        <v>1926</v>
      </c>
      <c r="N136" s="19">
        <v>5</v>
      </c>
      <c r="O136" s="19"/>
      <c r="P136" s="205">
        <v>243173</v>
      </c>
      <c r="Q136" s="206" t="s">
        <v>1926</v>
      </c>
      <c r="R136" s="157">
        <f aca="true" t="shared" si="30" ref="R136:R164">IF(P136&lt;250000,2)</f>
        <v>2</v>
      </c>
      <c r="S136" s="208"/>
    </row>
    <row r="137" spans="10:19" ht="12">
      <c r="J137" s="19" t="s">
        <v>978</v>
      </c>
      <c r="K137" s="19" t="s">
        <v>979</v>
      </c>
      <c r="L137" s="110">
        <v>33.2</v>
      </c>
      <c r="M137" s="19" t="s">
        <v>1926</v>
      </c>
      <c r="N137" s="19">
        <f aca="true" t="shared" si="31" ref="N137">IF(L137&lt;35,4)</f>
        <v>4</v>
      </c>
      <c r="O137" s="19"/>
      <c r="P137" s="205">
        <v>250556</v>
      </c>
      <c r="Q137" s="206" t="s">
        <v>1926</v>
      </c>
      <c r="R137" s="157">
        <f>IF(P137&lt;500000,3)</f>
        <v>3</v>
      </c>
      <c r="S137" s="208"/>
    </row>
    <row r="138" spans="10:19" ht="12">
      <c r="J138" s="20" t="s">
        <v>175</v>
      </c>
      <c r="K138" s="21" t="s">
        <v>176</v>
      </c>
      <c r="L138" s="110">
        <v>26.9</v>
      </c>
      <c r="M138" s="19" t="s">
        <v>1926</v>
      </c>
      <c r="N138" s="19">
        <f t="shared" si="27"/>
        <v>3</v>
      </c>
      <c r="O138" s="19"/>
      <c r="P138" s="205">
        <v>260454</v>
      </c>
      <c r="Q138" s="206" t="s">
        <v>1926</v>
      </c>
      <c r="R138" s="157">
        <f>IF(P138&lt;500000,3)</f>
        <v>3</v>
      </c>
      <c r="S138" s="208"/>
    </row>
    <row r="139" spans="10:19" ht="12">
      <c r="J139" s="20" t="s">
        <v>177</v>
      </c>
      <c r="K139" s="21" t="s">
        <v>178</v>
      </c>
      <c r="L139" s="110">
        <v>35.7</v>
      </c>
      <c r="M139" s="19" t="s">
        <v>1926</v>
      </c>
      <c r="N139" s="19">
        <v>5</v>
      </c>
      <c r="O139" s="19"/>
      <c r="P139" s="205">
        <v>234396</v>
      </c>
      <c r="Q139" s="206" t="s">
        <v>1926</v>
      </c>
      <c r="R139" s="157">
        <f t="shared" si="30"/>
        <v>2</v>
      </c>
      <c r="S139" s="208"/>
    </row>
    <row r="140" spans="10:19" ht="12">
      <c r="J140" s="19" t="s">
        <v>980</v>
      </c>
      <c r="K140" s="19" t="s">
        <v>981</v>
      </c>
      <c r="L140" s="110">
        <v>34.1</v>
      </c>
      <c r="M140" s="19" t="s">
        <v>1926</v>
      </c>
      <c r="N140" s="19">
        <f aca="true" t="shared" si="32" ref="N140:N148">IF(L140&lt;35,4)</f>
        <v>4</v>
      </c>
      <c r="O140" s="19"/>
      <c r="P140" s="205">
        <v>212568</v>
      </c>
      <c r="Q140" s="206" t="s">
        <v>1926</v>
      </c>
      <c r="R140" s="157">
        <f t="shared" si="30"/>
        <v>2</v>
      </c>
      <c r="S140" s="208"/>
    </row>
    <row r="141" spans="10:19" ht="12">
      <c r="J141" s="20" t="s">
        <v>179</v>
      </c>
      <c r="K141" s="21" t="s">
        <v>180</v>
      </c>
      <c r="L141" s="110">
        <v>38.7</v>
      </c>
      <c r="M141" s="19" t="s">
        <v>1926</v>
      </c>
      <c r="N141" s="19">
        <v>5</v>
      </c>
      <c r="O141" s="19"/>
      <c r="P141" s="205">
        <v>210577</v>
      </c>
      <c r="Q141" s="206" t="s">
        <v>1926</v>
      </c>
      <c r="R141" s="157">
        <f t="shared" si="30"/>
        <v>2</v>
      </c>
      <c r="S141" s="208"/>
    </row>
    <row r="142" spans="10:19" ht="12">
      <c r="J142" s="19" t="s">
        <v>982</v>
      </c>
      <c r="K142" s="19" t="s">
        <v>983</v>
      </c>
      <c r="L142" s="110">
        <v>38.5</v>
      </c>
      <c r="M142" s="19" t="s">
        <v>1926</v>
      </c>
      <c r="N142" s="19">
        <v>5</v>
      </c>
      <c r="O142" s="19"/>
      <c r="P142" s="205">
        <v>187447</v>
      </c>
      <c r="Q142" s="206" t="s">
        <v>1926</v>
      </c>
      <c r="R142" s="157">
        <f t="shared" si="30"/>
        <v>2</v>
      </c>
      <c r="S142" s="208"/>
    </row>
    <row r="143" spans="10:19" ht="12">
      <c r="J143" s="20" t="s">
        <v>181</v>
      </c>
      <c r="K143" s="21" t="s">
        <v>182</v>
      </c>
      <c r="L143" s="110">
        <v>32.2</v>
      </c>
      <c r="M143" s="19" t="s">
        <v>1926</v>
      </c>
      <c r="N143" s="19">
        <f t="shared" si="32"/>
        <v>4</v>
      </c>
      <c r="O143" s="19"/>
      <c r="P143" s="205">
        <v>196526</v>
      </c>
      <c r="Q143" s="206" t="s">
        <v>1926</v>
      </c>
      <c r="R143" s="157">
        <f t="shared" si="30"/>
        <v>2</v>
      </c>
      <c r="S143" s="208"/>
    </row>
    <row r="144" spans="10:19" ht="12">
      <c r="J144" s="19" t="s">
        <v>984</v>
      </c>
      <c r="K144" s="19" t="s">
        <v>985</v>
      </c>
      <c r="L144" s="110">
        <v>32.4</v>
      </c>
      <c r="M144" s="19" t="s">
        <v>1926</v>
      </c>
      <c r="N144" s="19">
        <f t="shared" si="32"/>
        <v>4</v>
      </c>
      <c r="O144" s="19"/>
      <c r="P144" s="205">
        <v>182112</v>
      </c>
      <c r="Q144" s="206" t="s">
        <v>1926</v>
      </c>
      <c r="R144" s="157">
        <f t="shared" si="30"/>
        <v>2</v>
      </c>
      <c r="S144" s="208"/>
    </row>
    <row r="145" spans="10:19" ht="12">
      <c r="J145" s="19" t="s">
        <v>986</v>
      </c>
      <c r="K145" s="19" t="s">
        <v>987</v>
      </c>
      <c r="L145" s="110">
        <v>35.5</v>
      </c>
      <c r="M145" s="19" t="s">
        <v>1926</v>
      </c>
      <c r="N145" s="19">
        <v>5</v>
      </c>
      <c r="O145" s="19"/>
      <c r="P145" s="205">
        <v>164244</v>
      </c>
      <c r="Q145" s="206" t="s">
        <v>1926</v>
      </c>
      <c r="R145" s="157">
        <f t="shared" si="30"/>
        <v>2</v>
      </c>
      <c r="S145" s="208"/>
    </row>
    <row r="146" spans="10:19" ht="12">
      <c r="J146" s="20" t="s">
        <v>183</v>
      </c>
      <c r="K146" s="21" t="s">
        <v>184</v>
      </c>
      <c r="L146" s="110">
        <v>36.7</v>
      </c>
      <c r="M146" s="19" t="s">
        <v>1926</v>
      </c>
      <c r="N146" s="19">
        <v>5</v>
      </c>
      <c r="O146" s="19"/>
      <c r="P146" s="205">
        <v>159699</v>
      </c>
      <c r="Q146" s="206" t="s">
        <v>1926</v>
      </c>
      <c r="R146" s="157">
        <f t="shared" si="30"/>
        <v>2</v>
      </c>
      <c r="S146" s="208"/>
    </row>
    <row r="147" spans="10:19" ht="12">
      <c r="J147" s="20" t="s">
        <v>185</v>
      </c>
      <c r="K147" s="21" t="s">
        <v>186</v>
      </c>
      <c r="L147" s="110">
        <v>30.5</v>
      </c>
      <c r="M147" s="19" t="s">
        <v>1926</v>
      </c>
      <c r="N147" s="19">
        <f t="shared" si="32"/>
        <v>4</v>
      </c>
      <c r="O147" s="19"/>
      <c r="P147" s="205">
        <v>165021</v>
      </c>
      <c r="Q147" s="206" t="s">
        <v>1926</v>
      </c>
      <c r="R147" s="157">
        <f t="shared" si="30"/>
        <v>2</v>
      </c>
      <c r="S147" s="208"/>
    </row>
    <row r="148" spans="10:19" ht="12">
      <c r="J148" s="19" t="s">
        <v>988</v>
      </c>
      <c r="K148" s="19" t="s">
        <v>989</v>
      </c>
      <c r="L148" s="110">
        <v>32.4</v>
      </c>
      <c r="M148" s="19" t="s">
        <v>1926</v>
      </c>
      <c r="N148" s="19">
        <f t="shared" si="32"/>
        <v>4</v>
      </c>
      <c r="O148" s="19"/>
      <c r="P148" s="205">
        <v>165560</v>
      </c>
      <c r="Q148" s="206" t="s">
        <v>1926</v>
      </c>
      <c r="R148" s="157">
        <f t="shared" si="30"/>
        <v>2</v>
      </c>
      <c r="S148" s="208"/>
    </row>
    <row r="149" spans="10:19" ht="12">
      <c r="J149" s="19" t="s">
        <v>990</v>
      </c>
      <c r="K149" s="19" t="s">
        <v>991</v>
      </c>
      <c r="L149" s="110">
        <v>38</v>
      </c>
      <c r="M149" s="19" t="s">
        <v>1926</v>
      </c>
      <c r="N149" s="19">
        <v>5</v>
      </c>
      <c r="O149" s="19"/>
      <c r="P149" s="205">
        <v>161195</v>
      </c>
      <c r="Q149" s="206" t="s">
        <v>1926</v>
      </c>
      <c r="R149" s="157">
        <f t="shared" si="30"/>
        <v>2</v>
      </c>
      <c r="S149" s="208"/>
    </row>
    <row r="150" spans="10:19" ht="12">
      <c r="J150" s="20" t="s">
        <v>187</v>
      </c>
      <c r="K150" s="21" t="s">
        <v>188</v>
      </c>
      <c r="L150" s="110">
        <v>28.7</v>
      </c>
      <c r="M150" s="19" t="s">
        <v>1926</v>
      </c>
      <c r="N150" s="19">
        <f t="shared" si="27"/>
        <v>3</v>
      </c>
      <c r="O150" s="19"/>
      <c r="P150" s="205">
        <v>162481</v>
      </c>
      <c r="Q150" s="206" t="s">
        <v>1926</v>
      </c>
      <c r="R150" s="157">
        <f t="shared" si="30"/>
        <v>2</v>
      </c>
      <c r="S150" s="208"/>
    </row>
    <row r="151" spans="10:19" ht="12">
      <c r="J151" s="19" t="s">
        <v>992</v>
      </c>
      <c r="K151" s="19" t="s">
        <v>993</v>
      </c>
      <c r="L151" s="110">
        <v>32.9</v>
      </c>
      <c r="M151" s="19" t="s">
        <v>1926</v>
      </c>
      <c r="N151" s="19">
        <f>IF(L151&lt;35,4)</f>
        <v>4</v>
      </c>
      <c r="O151" s="19"/>
      <c r="P151" s="205">
        <v>152010</v>
      </c>
      <c r="Q151" s="206" t="s">
        <v>1926</v>
      </c>
      <c r="R151" s="157">
        <f t="shared" si="30"/>
        <v>2</v>
      </c>
      <c r="S151" s="208"/>
    </row>
    <row r="152" spans="10:19" ht="12">
      <c r="J152" s="20" t="s">
        <v>189</v>
      </c>
      <c r="K152" s="21" t="s">
        <v>190</v>
      </c>
      <c r="L152" s="110">
        <v>23.6</v>
      </c>
      <c r="M152" s="19" t="s">
        <v>1926</v>
      </c>
      <c r="N152" s="19">
        <f t="shared" si="25"/>
        <v>2</v>
      </c>
      <c r="O152" s="19"/>
      <c r="P152" s="205">
        <v>149633</v>
      </c>
      <c r="Q152" s="206" t="s">
        <v>1926</v>
      </c>
      <c r="R152" s="157">
        <f t="shared" si="30"/>
        <v>2</v>
      </c>
      <c r="S152" s="208"/>
    </row>
    <row r="153" spans="10:19" ht="12">
      <c r="J153" s="20" t="s">
        <v>191</v>
      </c>
      <c r="K153" s="21" t="s">
        <v>192</v>
      </c>
      <c r="L153" s="110">
        <v>25.1</v>
      </c>
      <c r="M153" s="19" t="s">
        <v>1926</v>
      </c>
      <c r="N153" s="19">
        <f aca="true" t="shared" si="33" ref="N153:N178">IF(L153&lt;30,3)</f>
        <v>3</v>
      </c>
      <c r="O153" s="19"/>
      <c r="P153" s="205">
        <v>147688</v>
      </c>
      <c r="Q153" s="206" t="s">
        <v>1926</v>
      </c>
      <c r="R153" s="157">
        <f t="shared" si="30"/>
        <v>2</v>
      </c>
      <c r="S153" s="208"/>
    </row>
    <row r="154" spans="10:19" ht="12">
      <c r="J154" s="20" t="s">
        <v>193</v>
      </c>
      <c r="K154" s="21" t="s">
        <v>194</v>
      </c>
      <c r="L154" s="110">
        <v>28.4</v>
      </c>
      <c r="M154" s="19" t="s">
        <v>1926</v>
      </c>
      <c r="N154" s="19">
        <f t="shared" si="33"/>
        <v>3</v>
      </c>
      <c r="O154" s="19"/>
      <c r="P154" s="205">
        <v>133808</v>
      </c>
      <c r="Q154" s="206" t="s">
        <v>1926</v>
      </c>
      <c r="R154" s="157">
        <f t="shared" si="30"/>
        <v>2</v>
      </c>
      <c r="S154" s="208"/>
    </row>
    <row r="155" spans="10:19" ht="12">
      <c r="J155" s="19" t="s">
        <v>994</v>
      </c>
      <c r="K155" s="19" t="s">
        <v>995</v>
      </c>
      <c r="L155" s="110">
        <v>34.4</v>
      </c>
      <c r="M155" s="19" t="s">
        <v>1926</v>
      </c>
      <c r="N155" s="19">
        <f aca="true" t="shared" si="34" ref="N155:N159">IF(L155&lt;35,4)</f>
        <v>4</v>
      </c>
      <c r="O155" s="19"/>
      <c r="P155" s="205">
        <v>117672</v>
      </c>
      <c r="Q155" s="206" t="s">
        <v>1926</v>
      </c>
      <c r="R155" s="157">
        <f t="shared" si="30"/>
        <v>2</v>
      </c>
      <c r="S155" s="208"/>
    </row>
    <row r="156" spans="10:19" ht="12">
      <c r="J156" s="19" t="s">
        <v>996</v>
      </c>
      <c r="K156" s="19" t="s">
        <v>997</v>
      </c>
      <c r="L156" s="110">
        <v>39</v>
      </c>
      <c r="M156" s="19" t="s">
        <v>1926</v>
      </c>
      <c r="N156" s="19">
        <v>5</v>
      </c>
      <c r="O156" s="19"/>
      <c r="P156" s="205">
        <v>122583</v>
      </c>
      <c r="Q156" s="206" t="s">
        <v>1926</v>
      </c>
      <c r="R156" s="157">
        <f t="shared" si="30"/>
        <v>2</v>
      </c>
      <c r="S156" s="208"/>
    </row>
    <row r="157" spans="10:19" ht="12">
      <c r="J157" s="20" t="s">
        <v>195</v>
      </c>
      <c r="K157" s="21" t="s">
        <v>196</v>
      </c>
      <c r="L157" s="110">
        <v>36.9</v>
      </c>
      <c r="M157" s="19" t="s">
        <v>1926</v>
      </c>
      <c r="N157" s="19">
        <v>5</v>
      </c>
      <c r="O157" s="19"/>
      <c r="P157" s="205">
        <v>112982</v>
      </c>
      <c r="Q157" s="206" t="s">
        <v>1926</v>
      </c>
      <c r="R157" s="157">
        <f t="shared" si="30"/>
        <v>2</v>
      </c>
      <c r="S157" s="208"/>
    </row>
    <row r="158" spans="10:19" ht="12">
      <c r="J158" s="19" t="s">
        <v>998</v>
      </c>
      <c r="K158" s="19" t="s">
        <v>999</v>
      </c>
      <c r="L158" s="110">
        <v>34.6</v>
      </c>
      <c r="M158" s="19" t="s">
        <v>1926</v>
      </c>
      <c r="N158" s="19">
        <f t="shared" si="34"/>
        <v>4</v>
      </c>
      <c r="O158" s="19"/>
      <c r="P158" s="205">
        <v>116361</v>
      </c>
      <c r="Q158" s="206" t="s">
        <v>1926</v>
      </c>
      <c r="R158" s="157">
        <f t="shared" si="30"/>
        <v>2</v>
      </c>
      <c r="S158" s="208"/>
    </row>
    <row r="159" spans="10:19" ht="12">
      <c r="J159" s="20" t="s">
        <v>197</v>
      </c>
      <c r="K159" s="21" t="s">
        <v>198</v>
      </c>
      <c r="L159" s="110">
        <v>32.8</v>
      </c>
      <c r="M159" s="19" t="s">
        <v>1926</v>
      </c>
      <c r="N159" s="19">
        <f t="shared" si="34"/>
        <v>4</v>
      </c>
      <c r="O159" s="19"/>
      <c r="P159" s="205">
        <v>124257</v>
      </c>
      <c r="Q159" s="206" t="s">
        <v>1926</v>
      </c>
      <c r="R159" s="157">
        <f t="shared" si="30"/>
        <v>2</v>
      </c>
      <c r="S159" s="208"/>
    </row>
    <row r="160" spans="10:19" ht="12">
      <c r="J160" s="20" t="s">
        <v>199</v>
      </c>
      <c r="K160" s="21" t="s">
        <v>200</v>
      </c>
      <c r="L160" s="110">
        <v>37.9</v>
      </c>
      <c r="M160" s="19" t="s">
        <v>1926</v>
      </c>
      <c r="N160" s="19">
        <v>5</v>
      </c>
      <c r="O160" s="19"/>
      <c r="P160" s="205">
        <v>109596</v>
      </c>
      <c r="Q160" s="206" t="s">
        <v>1926</v>
      </c>
      <c r="R160" s="157">
        <f t="shared" si="30"/>
        <v>2</v>
      </c>
      <c r="S160" s="208"/>
    </row>
    <row r="161" spans="10:19" ht="12">
      <c r="J161" s="19" t="s">
        <v>1000</v>
      </c>
      <c r="K161" s="19" t="s">
        <v>1001</v>
      </c>
      <c r="L161" s="110">
        <v>27.3</v>
      </c>
      <c r="M161" s="19" t="s">
        <v>1926</v>
      </c>
      <c r="N161" s="19">
        <f t="shared" si="33"/>
        <v>3</v>
      </c>
      <c r="O161" s="19"/>
      <c r="P161" s="205">
        <v>122705</v>
      </c>
      <c r="Q161" s="206" t="s">
        <v>1926</v>
      </c>
      <c r="R161" s="157">
        <f t="shared" si="30"/>
        <v>2</v>
      </c>
      <c r="S161" s="208"/>
    </row>
    <row r="162" spans="10:19" ht="12">
      <c r="J162" s="20" t="s">
        <v>201</v>
      </c>
      <c r="K162" s="21" t="s">
        <v>202</v>
      </c>
      <c r="L162" s="110">
        <v>28.9</v>
      </c>
      <c r="M162" s="19" t="s">
        <v>1926</v>
      </c>
      <c r="N162" s="19">
        <f t="shared" si="33"/>
        <v>3</v>
      </c>
      <c r="O162" s="19"/>
      <c r="P162" s="205">
        <v>123672</v>
      </c>
      <c r="Q162" s="206" t="s">
        <v>1926</v>
      </c>
      <c r="R162" s="157">
        <f t="shared" si="30"/>
        <v>2</v>
      </c>
      <c r="S162" s="208"/>
    </row>
    <row r="163" spans="10:19" ht="12">
      <c r="J163" s="20" t="s">
        <v>203</v>
      </c>
      <c r="K163" s="21" t="s">
        <v>204</v>
      </c>
      <c r="L163" s="110">
        <v>34.4</v>
      </c>
      <c r="M163" s="19" t="s">
        <v>1926</v>
      </c>
      <c r="N163" s="19">
        <f aca="true" t="shared" si="35" ref="N163:N167">IF(L163&lt;35,4)</f>
        <v>4</v>
      </c>
      <c r="O163" s="19"/>
      <c r="P163" s="205">
        <v>120709</v>
      </c>
      <c r="Q163" s="206" t="s">
        <v>1926</v>
      </c>
      <c r="R163" s="157">
        <f t="shared" si="30"/>
        <v>2</v>
      </c>
      <c r="S163" s="208"/>
    </row>
    <row r="164" spans="10:19" ht="12">
      <c r="J164" s="20" t="s">
        <v>205</v>
      </c>
      <c r="K164" s="21" t="s">
        <v>206</v>
      </c>
      <c r="L164" s="110">
        <v>30.1</v>
      </c>
      <c r="M164" s="19" t="s">
        <v>1926</v>
      </c>
      <c r="N164" s="19">
        <f t="shared" si="35"/>
        <v>4</v>
      </c>
      <c r="O164" s="19"/>
      <c r="P164" s="205">
        <v>126732</v>
      </c>
      <c r="Q164" s="206" t="s">
        <v>1926</v>
      </c>
      <c r="R164" s="157">
        <f t="shared" si="30"/>
        <v>2</v>
      </c>
      <c r="S164" s="208"/>
    </row>
    <row r="165" spans="10:19" ht="12">
      <c r="J165" s="20" t="s">
        <v>207</v>
      </c>
      <c r="K165" s="21" t="s">
        <v>208</v>
      </c>
      <c r="L165" s="110">
        <v>42.2</v>
      </c>
      <c r="M165" s="19" t="s">
        <v>1926</v>
      </c>
      <c r="N165" s="19">
        <v>5</v>
      </c>
      <c r="O165" s="19"/>
      <c r="P165" s="205">
        <v>98762</v>
      </c>
      <c r="Q165" s="206" t="s">
        <v>1926</v>
      </c>
      <c r="R165" s="157">
        <f aca="true" t="shared" si="36" ref="R165:R194">IF(P165&lt;100000,1)</f>
        <v>1</v>
      </c>
      <c r="S165" s="208"/>
    </row>
    <row r="166" spans="10:19" ht="12">
      <c r="J166" s="19" t="s">
        <v>1002</v>
      </c>
      <c r="K166" s="19" t="s">
        <v>1003</v>
      </c>
      <c r="L166" s="110">
        <v>40.6</v>
      </c>
      <c r="M166" s="19" t="s">
        <v>1926</v>
      </c>
      <c r="N166" s="19">
        <v>5</v>
      </c>
      <c r="O166" s="19"/>
      <c r="P166" s="205">
        <v>101750</v>
      </c>
      <c r="Q166" s="206" t="s">
        <v>1926</v>
      </c>
      <c r="R166" s="157">
        <f aca="true" t="shared" si="37" ref="R166:R172">IF(P166&lt;250000,2)</f>
        <v>2</v>
      </c>
      <c r="S166" s="208"/>
    </row>
    <row r="167" spans="10:19" ht="12">
      <c r="J167" s="20" t="s">
        <v>209</v>
      </c>
      <c r="K167" s="21" t="s">
        <v>210</v>
      </c>
      <c r="L167" s="110">
        <v>32.2</v>
      </c>
      <c r="M167" s="19" t="s">
        <v>1926</v>
      </c>
      <c r="N167" s="19">
        <f t="shared" si="35"/>
        <v>4</v>
      </c>
      <c r="O167" s="19"/>
      <c r="P167" s="205">
        <v>112735</v>
      </c>
      <c r="Q167" s="206" t="s">
        <v>1926</v>
      </c>
      <c r="R167" s="157">
        <f t="shared" si="37"/>
        <v>2</v>
      </c>
      <c r="S167" s="208"/>
    </row>
    <row r="168" spans="10:19" ht="12">
      <c r="J168" s="19" t="s">
        <v>1004</v>
      </c>
      <c r="K168" s="19" t="s">
        <v>1005</v>
      </c>
      <c r="L168" s="110">
        <v>29.8</v>
      </c>
      <c r="M168" s="19" t="s">
        <v>1926</v>
      </c>
      <c r="N168" s="19">
        <f t="shared" si="33"/>
        <v>3</v>
      </c>
      <c r="O168" s="19"/>
      <c r="P168" s="205">
        <v>116317</v>
      </c>
      <c r="Q168" s="206" t="s">
        <v>1926</v>
      </c>
      <c r="R168" s="157">
        <f t="shared" si="37"/>
        <v>2</v>
      </c>
      <c r="S168" s="208"/>
    </row>
    <row r="169" spans="10:19" ht="12">
      <c r="J169" s="20" t="s">
        <v>211</v>
      </c>
      <c r="K169" s="21" t="s">
        <v>212</v>
      </c>
      <c r="L169" s="110">
        <v>35.3</v>
      </c>
      <c r="M169" s="19" t="s">
        <v>1926</v>
      </c>
      <c r="N169" s="19">
        <v>5</v>
      </c>
      <c r="O169" s="19"/>
      <c r="P169" s="205">
        <v>102129</v>
      </c>
      <c r="Q169" s="206" t="s">
        <v>1926</v>
      </c>
      <c r="R169" s="157">
        <f t="shared" si="37"/>
        <v>2</v>
      </c>
      <c r="S169" s="208"/>
    </row>
    <row r="170" spans="10:19" ht="12">
      <c r="J170" s="20" t="s">
        <v>213</v>
      </c>
      <c r="K170" s="21" t="s">
        <v>214</v>
      </c>
      <c r="L170" s="110">
        <v>32.2</v>
      </c>
      <c r="M170" s="19" t="s">
        <v>1926</v>
      </c>
      <c r="N170" s="19">
        <f aca="true" t="shared" si="38" ref="N170">IF(L170&lt;35,4)</f>
        <v>4</v>
      </c>
      <c r="O170" s="19"/>
      <c r="P170" s="205">
        <v>103370</v>
      </c>
      <c r="Q170" s="206" t="s">
        <v>1926</v>
      </c>
      <c r="R170" s="157">
        <f t="shared" si="37"/>
        <v>2</v>
      </c>
      <c r="S170" s="208"/>
    </row>
    <row r="171" spans="10:19" ht="12">
      <c r="J171" s="19" t="s">
        <v>1006</v>
      </c>
      <c r="K171" s="19" t="s">
        <v>1007</v>
      </c>
      <c r="L171" s="110">
        <v>43.5</v>
      </c>
      <c r="M171" s="19" t="s">
        <v>1926</v>
      </c>
      <c r="N171" s="19">
        <v>5</v>
      </c>
      <c r="O171" s="19"/>
      <c r="P171" s="205">
        <v>105836</v>
      </c>
      <c r="Q171" s="206" t="s">
        <v>1926</v>
      </c>
      <c r="R171" s="157">
        <f t="shared" si="37"/>
        <v>2</v>
      </c>
      <c r="S171" s="208"/>
    </row>
    <row r="172" spans="10:19" ht="12">
      <c r="J172" s="20" t="s">
        <v>215</v>
      </c>
      <c r="K172" s="21" t="s">
        <v>216</v>
      </c>
      <c r="L172" s="110">
        <v>36.4</v>
      </c>
      <c r="M172" s="19" t="s">
        <v>1926</v>
      </c>
      <c r="N172" s="19">
        <v>5</v>
      </c>
      <c r="O172" s="19"/>
      <c r="P172" s="205">
        <v>102584</v>
      </c>
      <c r="Q172" s="206" t="s">
        <v>1926</v>
      </c>
      <c r="R172" s="157">
        <f t="shared" si="37"/>
        <v>2</v>
      </c>
      <c r="S172" s="208"/>
    </row>
    <row r="173" spans="10:19" ht="12">
      <c r="J173" s="19" t="s">
        <v>1008</v>
      </c>
      <c r="K173" s="19" t="s">
        <v>1009</v>
      </c>
      <c r="L173" s="110">
        <v>36.7</v>
      </c>
      <c r="M173" s="19" t="s">
        <v>1926</v>
      </c>
      <c r="N173" s="19">
        <v>5</v>
      </c>
      <c r="O173" s="19"/>
      <c r="P173" s="205">
        <v>97819</v>
      </c>
      <c r="Q173" s="206" t="s">
        <v>1926</v>
      </c>
      <c r="R173" s="157">
        <f t="shared" si="36"/>
        <v>1</v>
      </c>
      <c r="S173" s="208"/>
    </row>
    <row r="174" spans="10:19" ht="12">
      <c r="J174" s="20" t="s">
        <v>217</v>
      </c>
      <c r="K174" s="21" t="s">
        <v>218</v>
      </c>
      <c r="L174" s="110">
        <v>44.2</v>
      </c>
      <c r="M174" s="19" t="s">
        <v>1926</v>
      </c>
      <c r="N174" s="19">
        <v>5</v>
      </c>
      <c r="O174" s="19"/>
      <c r="P174" s="205">
        <v>93128</v>
      </c>
      <c r="Q174" s="206" t="s">
        <v>1926</v>
      </c>
      <c r="R174" s="157">
        <f t="shared" si="36"/>
        <v>1</v>
      </c>
      <c r="S174" s="208"/>
    </row>
    <row r="175" spans="10:19" ht="12">
      <c r="J175" s="19" t="s">
        <v>1010</v>
      </c>
      <c r="K175" s="19" t="s">
        <v>1011</v>
      </c>
      <c r="L175" s="110">
        <v>29.9</v>
      </c>
      <c r="M175" s="19" t="s">
        <v>1926</v>
      </c>
      <c r="N175" s="19">
        <f t="shared" si="33"/>
        <v>3</v>
      </c>
      <c r="O175" s="19"/>
      <c r="P175" s="205">
        <v>106326</v>
      </c>
      <c r="Q175" s="206" t="s">
        <v>1926</v>
      </c>
      <c r="R175" s="157">
        <f aca="true" t="shared" si="39" ref="R175:R179">IF(P175&lt;250000,2)</f>
        <v>2</v>
      </c>
      <c r="S175" s="208"/>
    </row>
    <row r="176" spans="10:19" ht="12">
      <c r="J176" s="20" t="s">
        <v>219</v>
      </c>
      <c r="K176" s="21" t="s">
        <v>220</v>
      </c>
      <c r="L176" s="110">
        <v>35.5</v>
      </c>
      <c r="M176" s="19" t="s">
        <v>1926</v>
      </c>
      <c r="N176" s="19">
        <v>5</v>
      </c>
      <c r="O176" s="19"/>
      <c r="P176" s="205">
        <v>349470</v>
      </c>
      <c r="Q176" s="206" t="s">
        <v>1926</v>
      </c>
      <c r="R176" s="157">
        <f>IF(P176&lt;500000,3)</f>
        <v>3</v>
      </c>
      <c r="S176" s="208"/>
    </row>
    <row r="177" spans="10:19" ht="12">
      <c r="J177" s="20" t="s">
        <v>221</v>
      </c>
      <c r="K177" s="21" t="s">
        <v>222</v>
      </c>
      <c r="L177" s="110">
        <v>31.7</v>
      </c>
      <c r="M177" s="19" t="s">
        <v>1926</v>
      </c>
      <c r="N177" s="19">
        <f aca="true" t="shared" si="40" ref="N177">IF(L177&lt;35,4)</f>
        <v>4</v>
      </c>
      <c r="O177" s="19"/>
      <c r="P177" s="205">
        <v>105463</v>
      </c>
      <c r="Q177" s="206" t="s">
        <v>1926</v>
      </c>
      <c r="R177" s="157">
        <f t="shared" si="39"/>
        <v>2</v>
      </c>
      <c r="S177" s="208"/>
    </row>
    <row r="178" spans="10:19" ht="12">
      <c r="J178" s="20" t="s">
        <v>223</v>
      </c>
      <c r="K178" s="21" t="s">
        <v>1474</v>
      </c>
      <c r="L178" s="110">
        <v>25.8</v>
      </c>
      <c r="M178" s="19" t="s">
        <v>1926</v>
      </c>
      <c r="N178" s="19">
        <f t="shared" si="33"/>
        <v>3</v>
      </c>
      <c r="O178" s="19"/>
      <c r="P178" s="205">
        <v>407534</v>
      </c>
      <c r="Q178" s="206" t="s">
        <v>1926</v>
      </c>
      <c r="R178" s="157">
        <f>IF(P178&lt;500000,3)</f>
        <v>3</v>
      </c>
      <c r="S178" s="208"/>
    </row>
    <row r="179" spans="10:19" ht="12">
      <c r="J179" s="20" t="s">
        <v>224</v>
      </c>
      <c r="K179" s="21" t="s">
        <v>1475</v>
      </c>
      <c r="L179" s="110">
        <v>24.9</v>
      </c>
      <c r="M179" s="19" t="s">
        <v>1926</v>
      </c>
      <c r="N179" s="19">
        <f aca="true" t="shared" si="41" ref="N179">IF(L179&lt;25,2)</f>
        <v>2</v>
      </c>
      <c r="O179" s="19"/>
      <c r="P179" s="205">
        <v>100143</v>
      </c>
      <c r="Q179" s="206" t="s">
        <v>1926</v>
      </c>
      <c r="R179" s="157">
        <f t="shared" si="39"/>
        <v>2</v>
      </c>
      <c r="S179" s="208"/>
    </row>
    <row r="180" spans="10:19" ht="12">
      <c r="J180" s="19" t="s">
        <v>1012</v>
      </c>
      <c r="K180" s="19" t="s">
        <v>1013</v>
      </c>
      <c r="L180" s="110">
        <v>29.2</v>
      </c>
      <c r="M180" s="19" t="s">
        <v>1926</v>
      </c>
      <c r="N180" s="19">
        <f>IF(L180&lt;30,3)</f>
        <v>3</v>
      </c>
      <c r="O180" s="19"/>
      <c r="P180" s="205">
        <v>60860</v>
      </c>
      <c r="Q180" s="206" t="s">
        <v>1926</v>
      </c>
      <c r="R180" s="157">
        <f t="shared" si="36"/>
        <v>1</v>
      </c>
      <c r="S180" s="208"/>
    </row>
    <row r="181" spans="10:19" ht="12">
      <c r="J181" s="20" t="s">
        <v>225</v>
      </c>
      <c r="K181" s="21" t="s">
        <v>1792</v>
      </c>
      <c r="L181" s="110">
        <v>17.1</v>
      </c>
      <c r="M181" s="19" t="s">
        <v>1927</v>
      </c>
      <c r="N181" s="19">
        <f aca="true" t="shared" si="42" ref="N181:N189">IF(L181&lt;20,1)</f>
        <v>1</v>
      </c>
      <c r="O181" s="19">
        <v>2011</v>
      </c>
      <c r="P181" s="205">
        <v>1261332</v>
      </c>
      <c r="Q181" s="206" t="s">
        <v>1927</v>
      </c>
      <c r="R181" s="157">
        <f>IF(P181&lt;3000000,5)</f>
        <v>5</v>
      </c>
      <c r="S181" s="208">
        <v>2011</v>
      </c>
    </row>
    <row r="182" spans="10:19" ht="12">
      <c r="J182" s="20" t="s">
        <v>226</v>
      </c>
      <c r="K182" s="21" t="s">
        <v>1476</v>
      </c>
      <c r="L182" s="110">
        <v>23.3</v>
      </c>
      <c r="M182" s="19" t="s">
        <v>1927</v>
      </c>
      <c r="N182" s="19">
        <f aca="true" t="shared" si="43" ref="N182:N183">IF(L182&lt;25,2)</f>
        <v>2</v>
      </c>
      <c r="O182" s="19">
        <v>2011</v>
      </c>
      <c r="P182" s="205">
        <v>118713</v>
      </c>
      <c r="Q182" s="206" t="s">
        <v>1927</v>
      </c>
      <c r="R182" s="157">
        <f aca="true" t="shared" si="44" ref="R182">IF(P182&lt;250000,2)</f>
        <v>2</v>
      </c>
      <c r="S182" s="208">
        <v>2011</v>
      </c>
    </row>
    <row r="183" spans="10:19" ht="12">
      <c r="J183" s="20" t="s">
        <v>227</v>
      </c>
      <c r="K183" s="21" t="s">
        <v>1477</v>
      </c>
      <c r="L183" s="110">
        <v>21.1</v>
      </c>
      <c r="M183" s="19" t="s">
        <v>1927</v>
      </c>
      <c r="N183" s="19">
        <f t="shared" si="43"/>
        <v>2</v>
      </c>
      <c r="O183" s="19">
        <v>2011</v>
      </c>
      <c r="P183" s="205">
        <v>56980</v>
      </c>
      <c r="Q183" s="206" t="s">
        <v>1927</v>
      </c>
      <c r="R183" s="157">
        <f t="shared" si="36"/>
        <v>1</v>
      </c>
      <c r="S183" s="208">
        <v>2011</v>
      </c>
    </row>
    <row r="184" spans="10:19" ht="12">
      <c r="J184" s="20" t="s">
        <v>228</v>
      </c>
      <c r="K184" s="21" t="s">
        <v>1478</v>
      </c>
      <c r="L184" s="110">
        <v>13.7</v>
      </c>
      <c r="M184" s="19" t="s">
        <v>1927</v>
      </c>
      <c r="N184" s="19">
        <f t="shared" si="42"/>
        <v>1</v>
      </c>
      <c r="O184" s="19">
        <v>2011</v>
      </c>
      <c r="P184" s="205">
        <v>73963</v>
      </c>
      <c r="Q184" s="206" t="s">
        <v>1927</v>
      </c>
      <c r="R184" s="157">
        <f t="shared" si="36"/>
        <v>1</v>
      </c>
      <c r="S184" s="208">
        <v>2011</v>
      </c>
    </row>
    <row r="185" spans="10:19" ht="12">
      <c r="J185" s="20" t="s">
        <v>229</v>
      </c>
      <c r="K185" s="21" t="s">
        <v>1479</v>
      </c>
      <c r="L185" s="110">
        <v>20.7</v>
      </c>
      <c r="M185" s="19" t="s">
        <v>1927</v>
      </c>
      <c r="N185" s="19">
        <f aca="true" t="shared" si="45" ref="N185:N188">IF(L185&lt;25,2)</f>
        <v>2</v>
      </c>
      <c r="O185" s="19">
        <v>2011</v>
      </c>
      <c r="P185" s="205">
        <v>46583</v>
      </c>
      <c r="Q185" s="206" t="s">
        <v>1927</v>
      </c>
      <c r="R185" s="157">
        <f t="shared" si="36"/>
        <v>1</v>
      </c>
      <c r="S185" s="208">
        <v>2011</v>
      </c>
    </row>
    <row r="186" spans="10:19" ht="12">
      <c r="J186" s="20" t="s">
        <v>230</v>
      </c>
      <c r="K186" s="21" t="s">
        <v>1793</v>
      </c>
      <c r="L186" s="110">
        <v>25.2</v>
      </c>
      <c r="M186" s="19" t="s">
        <v>1927</v>
      </c>
      <c r="N186" s="19">
        <f aca="true" t="shared" si="46" ref="N186">IF(L186&lt;30,3)</f>
        <v>3</v>
      </c>
      <c r="O186" s="19">
        <v>2009</v>
      </c>
      <c r="P186" s="205">
        <v>2989023</v>
      </c>
      <c r="Q186" s="206" t="s">
        <v>1927</v>
      </c>
      <c r="R186" s="157">
        <f>IF(P186&lt;3000000,5)</f>
        <v>5</v>
      </c>
      <c r="S186" s="208">
        <v>2009</v>
      </c>
    </row>
    <row r="187" spans="10:19" ht="12">
      <c r="J187" s="20" t="s">
        <v>231</v>
      </c>
      <c r="K187" s="21" t="s">
        <v>1645</v>
      </c>
      <c r="L187" s="110">
        <v>30.1</v>
      </c>
      <c r="M187" s="19" t="s">
        <v>1927</v>
      </c>
      <c r="N187" s="19">
        <f>IF(L187&lt;35,4)</f>
        <v>4</v>
      </c>
      <c r="O187" s="19">
        <v>2009</v>
      </c>
      <c r="P187" s="205">
        <v>376047</v>
      </c>
      <c r="Q187" s="206" t="s">
        <v>1927</v>
      </c>
      <c r="R187" s="157">
        <f>IF(P187&lt;500000,3)</f>
        <v>3</v>
      </c>
      <c r="S187" s="208">
        <v>2009</v>
      </c>
    </row>
    <row r="188" spans="10:19" ht="12">
      <c r="J188" s="20" t="s">
        <v>232</v>
      </c>
      <c r="K188" s="21" t="s">
        <v>233</v>
      </c>
      <c r="L188" s="110">
        <v>23.7</v>
      </c>
      <c r="M188" s="19" t="s">
        <v>1927</v>
      </c>
      <c r="N188" s="19">
        <f t="shared" si="45"/>
        <v>2</v>
      </c>
      <c r="O188" s="19">
        <v>2009</v>
      </c>
      <c r="P188" s="205">
        <v>187086</v>
      </c>
      <c r="Q188" s="206" t="s">
        <v>1927</v>
      </c>
      <c r="R188" s="157">
        <f aca="true" t="shared" si="47" ref="R188:R190">IF(P188&lt;250000,2)</f>
        <v>2</v>
      </c>
      <c r="S188" s="208">
        <v>2009</v>
      </c>
    </row>
    <row r="189" spans="10:19" ht="12">
      <c r="J189" s="20" t="s">
        <v>234</v>
      </c>
      <c r="K189" s="21" t="s">
        <v>1648</v>
      </c>
      <c r="L189" s="110">
        <v>18.3</v>
      </c>
      <c r="M189" s="19" t="s">
        <v>1927</v>
      </c>
      <c r="N189" s="19">
        <f t="shared" si="42"/>
        <v>1</v>
      </c>
      <c r="O189" s="19">
        <v>2009</v>
      </c>
      <c r="P189" s="205">
        <v>156315</v>
      </c>
      <c r="Q189" s="206" t="s">
        <v>1927</v>
      </c>
      <c r="R189" s="157">
        <f t="shared" si="47"/>
        <v>2</v>
      </c>
      <c r="S189" s="208">
        <v>2009</v>
      </c>
    </row>
    <row r="190" spans="10:19" ht="12">
      <c r="J190" s="20" t="s">
        <v>235</v>
      </c>
      <c r="K190" s="21" t="s">
        <v>1646</v>
      </c>
      <c r="L190" s="110">
        <v>21.5</v>
      </c>
      <c r="M190" s="19" t="s">
        <v>1927</v>
      </c>
      <c r="N190" s="19">
        <f aca="true" t="shared" si="48" ref="N190:N222">IF(L190&lt;25,2)</f>
        <v>2</v>
      </c>
      <c r="O190" s="19">
        <v>2009</v>
      </c>
      <c r="P190" s="205">
        <v>143148</v>
      </c>
      <c r="Q190" s="206" t="s">
        <v>1927</v>
      </c>
      <c r="R190" s="157">
        <f t="shared" si="47"/>
        <v>2</v>
      </c>
      <c r="S190" s="208">
        <v>2009</v>
      </c>
    </row>
    <row r="191" spans="10:19" ht="12">
      <c r="J191" s="20" t="s">
        <v>236</v>
      </c>
      <c r="K191" s="21" t="s">
        <v>1480</v>
      </c>
      <c r="L191" s="110">
        <v>29.1</v>
      </c>
      <c r="M191" s="19" t="s">
        <v>1927</v>
      </c>
      <c r="N191" s="19">
        <f>IF(L191&lt;30,3)</f>
        <v>3</v>
      </c>
      <c r="O191" s="19">
        <v>2009</v>
      </c>
      <c r="P191" s="205">
        <v>87059</v>
      </c>
      <c r="Q191" s="206" t="s">
        <v>1927</v>
      </c>
      <c r="R191" s="157">
        <f t="shared" si="36"/>
        <v>1</v>
      </c>
      <c r="S191" s="208">
        <v>2009</v>
      </c>
    </row>
    <row r="192" spans="10:19" ht="12">
      <c r="J192" s="20" t="s">
        <v>237</v>
      </c>
      <c r="K192" s="21" t="s">
        <v>1647</v>
      </c>
      <c r="L192" s="110">
        <v>24.1</v>
      </c>
      <c r="M192" s="19" t="s">
        <v>1927</v>
      </c>
      <c r="N192" s="19">
        <f t="shared" si="48"/>
        <v>2</v>
      </c>
      <c r="O192" s="19">
        <v>2009</v>
      </c>
      <c r="P192" s="205">
        <v>90270</v>
      </c>
      <c r="Q192" s="206" t="s">
        <v>1927</v>
      </c>
      <c r="R192" s="157">
        <f t="shared" si="36"/>
        <v>1</v>
      </c>
      <c r="S192" s="208">
        <v>2009</v>
      </c>
    </row>
    <row r="193" spans="10:19" ht="12">
      <c r="J193" s="20" t="s">
        <v>238</v>
      </c>
      <c r="K193" s="21" t="s">
        <v>1644</v>
      </c>
      <c r="L193" s="110">
        <v>37.5</v>
      </c>
      <c r="M193" s="19" t="s">
        <v>1927</v>
      </c>
      <c r="N193" s="19">
        <v>5</v>
      </c>
      <c r="O193" s="19">
        <v>2009</v>
      </c>
      <c r="P193" s="205">
        <v>65372</v>
      </c>
      <c r="Q193" s="206" t="s">
        <v>1927</v>
      </c>
      <c r="R193" s="157">
        <f t="shared" si="36"/>
        <v>1</v>
      </c>
      <c r="S193" s="208">
        <v>2009</v>
      </c>
    </row>
    <row r="194" spans="10:19" ht="12">
      <c r="J194" s="20" t="s">
        <v>239</v>
      </c>
      <c r="K194" s="21" t="s">
        <v>1481</v>
      </c>
      <c r="L194" s="110">
        <v>24.6</v>
      </c>
      <c r="M194" s="19" t="s">
        <v>1927</v>
      </c>
      <c r="N194" s="19">
        <f t="shared" si="48"/>
        <v>2</v>
      </c>
      <c r="O194" s="19">
        <v>2006</v>
      </c>
      <c r="P194" s="205">
        <v>70018</v>
      </c>
      <c r="Q194" s="206" t="s">
        <v>1927</v>
      </c>
      <c r="R194" s="157">
        <f t="shared" si="36"/>
        <v>1</v>
      </c>
      <c r="S194" s="208">
        <v>2009</v>
      </c>
    </row>
    <row r="195" spans="10:19" ht="12">
      <c r="J195" s="20" t="s">
        <v>240</v>
      </c>
      <c r="K195" s="21" t="s">
        <v>1649</v>
      </c>
      <c r="L195" s="110">
        <v>30.8</v>
      </c>
      <c r="M195" s="19" t="s">
        <v>1926</v>
      </c>
      <c r="N195" s="19">
        <f>IF(L195&lt;35,4)</f>
        <v>4</v>
      </c>
      <c r="O195" s="19"/>
      <c r="P195" s="205">
        <v>3233527</v>
      </c>
      <c r="Q195" s="206" t="s">
        <v>1926</v>
      </c>
      <c r="R195" s="157">
        <v>6</v>
      </c>
      <c r="S195" s="208"/>
    </row>
    <row r="196" spans="10:19" ht="12">
      <c r="J196" s="20" t="s">
        <v>1794</v>
      </c>
      <c r="K196" s="21" t="s">
        <v>1795</v>
      </c>
      <c r="L196" s="110">
        <v>29.6</v>
      </c>
      <c r="M196" s="19" t="s">
        <v>1926</v>
      </c>
      <c r="N196" s="19">
        <f aca="true" t="shared" si="49" ref="N196:N199">IF(L196&lt;30,3)</f>
        <v>3</v>
      </c>
      <c r="O196" s="19"/>
      <c r="P196" s="205">
        <v>3202571</v>
      </c>
      <c r="Q196" s="206" t="s">
        <v>1926</v>
      </c>
      <c r="R196" s="157">
        <v>6</v>
      </c>
      <c r="S196" s="208"/>
    </row>
    <row r="197" spans="10:19" ht="12">
      <c r="J197" s="20" t="s">
        <v>241</v>
      </c>
      <c r="K197" s="21" t="s">
        <v>1482</v>
      </c>
      <c r="L197" s="110">
        <v>29.5</v>
      </c>
      <c r="M197" s="19" t="s">
        <v>1926</v>
      </c>
      <c r="N197" s="19">
        <f t="shared" si="49"/>
        <v>3</v>
      </c>
      <c r="O197" s="19"/>
      <c r="P197" s="205">
        <v>797028</v>
      </c>
      <c r="Q197" s="206" t="s">
        <v>1926</v>
      </c>
      <c r="R197" s="157">
        <f aca="true" t="shared" si="50" ref="R197:R200">IF(P197&lt;1000000,4)</f>
        <v>4</v>
      </c>
      <c r="S197" s="208"/>
    </row>
    <row r="198" spans="10:19" ht="12">
      <c r="J198" s="20" t="s">
        <v>242</v>
      </c>
      <c r="K198" s="21" t="s">
        <v>1656</v>
      </c>
      <c r="L198" s="110">
        <v>27.6</v>
      </c>
      <c r="M198" s="19" t="s">
        <v>1926</v>
      </c>
      <c r="N198" s="19">
        <f t="shared" si="49"/>
        <v>3</v>
      </c>
      <c r="O198" s="19"/>
      <c r="P198" s="205">
        <v>702355</v>
      </c>
      <c r="Q198" s="206" t="s">
        <v>1926</v>
      </c>
      <c r="R198" s="157">
        <f t="shared" si="50"/>
        <v>4</v>
      </c>
      <c r="S198" s="208"/>
    </row>
    <row r="199" spans="10:19" ht="12">
      <c r="J199" s="20" t="s">
        <v>243</v>
      </c>
      <c r="K199" s="21" t="s">
        <v>1650</v>
      </c>
      <c r="L199" s="110">
        <v>29.8</v>
      </c>
      <c r="M199" s="19" t="s">
        <v>1926</v>
      </c>
      <c r="N199" s="19">
        <f t="shared" si="49"/>
        <v>3</v>
      </c>
      <c r="O199" s="19"/>
      <c r="P199" s="205">
        <v>679624</v>
      </c>
      <c r="Q199" s="206" t="s">
        <v>1926</v>
      </c>
      <c r="R199" s="157">
        <f t="shared" si="50"/>
        <v>4</v>
      </c>
      <c r="S199" s="208"/>
    </row>
    <row r="200" spans="10:19" ht="12">
      <c r="J200" s="20" t="s">
        <v>244</v>
      </c>
      <c r="K200" s="21" t="s">
        <v>1655</v>
      </c>
      <c r="L200" s="110">
        <v>24.3</v>
      </c>
      <c r="M200" s="19" t="s">
        <v>1926</v>
      </c>
      <c r="N200" s="19">
        <f t="shared" si="48"/>
        <v>2</v>
      </c>
      <c r="O200" s="19"/>
      <c r="P200" s="205">
        <v>567433</v>
      </c>
      <c r="Q200" s="206" t="s">
        <v>1926</v>
      </c>
      <c r="R200" s="157">
        <f t="shared" si="50"/>
        <v>4</v>
      </c>
      <c r="S200" s="208"/>
    </row>
    <row r="201" spans="10:19" ht="12">
      <c r="J201" s="20" t="s">
        <v>245</v>
      </c>
      <c r="K201" s="21" t="s">
        <v>1657</v>
      </c>
      <c r="L201" s="110">
        <v>22.3</v>
      </c>
      <c r="M201" s="19" t="s">
        <v>1926</v>
      </c>
      <c r="N201" s="19">
        <f t="shared" si="48"/>
        <v>2</v>
      </c>
      <c r="O201" s="19"/>
      <c r="P201" s="205">
        <v>441354</v>
      </c>
      <c r="Q201" s="206" t="s">
        <v>1926</v>
      </c>
      <c r="R201" s="157">
        <f aca="true" t="shared" si="51" ref="R201:R204">IF(P201&lt;500000,3)</f>
        <v>3</v>
      </c>
      <c r="S201" s="208"/>
    </row>
    <row r="202" spans="10:19" ht="12">
      <c r="J202" s="20" t="s">
        <v>246</v>
      </c>
      <c r="K202" s="21" t="s">
        <v>1483</v>
      </c>
      <c r="L202" s="110">
        <v>23.9</v>
      </c>
      <c r="M202" s="19" t="s">
        <v>1926</v>
      </c>
      <c r="N202" s="19">
        <f t="shared" si="48"/>
        <v>2</v>
      </c>
      <c r="O202" s="19"/>
      <c r="P202" s="205">
        <v>382296</v>
      </c>
      <c r="Q202" s="206" t="s">
        <v>1926</v>
      </c>
      <c r="R202" s="157">
        <f t="shared" si="51"/>
        <v>3</v>
      </c>
      <c r="S202" s="208"/>
    </row>
    <row r="203" spans="10:19" ht="12">
      <c r="J203" s="20" t="s">
        <v>247</v>
      </c>
      <c r="K203" s="21" t="s">
        <v>1651</v>
      </c>
      <c r="L203" s="110">
        <v>34.4</v>
      </c>
      <c r="M203" s="19" t="s">
        <v>1926</v>
      </c>
      <c r="N203" s="19">
        <f>IF(L203&lt;35,4)</f>
        <v>4</v>
      </c>
      <c r="O203" s="19"/>
      <c r="P203" s="205">
        <v>311501</v>
      </c>
      <c r="Q203" s="206" t="s">
        <v>1926</v>
      </c>
      <c r="R203" s="157">
        <f t="shared" si="51"/>
        <v>3</v>
      </c>
      <c r="S203" s="208"/>
    </row>
    <row r="204" spans="10:19" ht="12">
      <c r="J204" s="20" t="s">
        <v>248</v>
      </c>
      <c r="K204" s="21" t="s">
        <v>1484</v>
      </c>
      <c r="L204" s="110">
        <v>21.4</v>
      </c>
      <c r="M204" s="19" t="s">
        <v>1926</v>
      </c>
      <c r="N204" s="19">
        <f t="shared" si="48"/>
        <v>2</v>
      </c>
      <c r="O204" s="19"/>
      <c r="P204" s="205">
        <v>407648</v>
      </c>
      <c r="Q204" s="206" t="s">
        <v>1926</v>
      </c>
      <c r="R204" s="157">
        <f t="shared" si="51"/>
        <v>3</v>
      </c>
      <c r="S204" s="208"/>
    </row>
    <row r="205" spans="10:19" ht="12">
      <c r="J205" s="20" t="s">
        <v>249</v>
      </c>
      <c r="K205" s="21" t="s">
        <v>1485</v>
      </c>
      <c r="L205" s="110">
        <v>29.2</v>
      </c>
      <c r="M205" s="19" t="s">
        <v>1926</v>
      </c>
      <c r="N205" s="19">
        <f aca="true" t="shared" si="52" ref="N205:N207">IF(L205&lt;30,3)</f>
        <v>3</v>
      </c>
      <c r="O205" s="19"/>
      <c r="P205" s="205">
        <v>95671</v>
      </c>
      <c r="Q205" s="206" t="s">
        <v>1926</v>
      </c>
      <c r="R205" s="157">
        <f aca="true" t="shared" si="53" ref="R205:R268">IF(P205&lt;100000,1)</f>
        <v>1</v>
      </c>
      <c r="S205" s="208"/>
    </row>
    <row r="206" spans="10:19" ht="12">
      <c r="J206" s="20" t="s">
        <v>250</v>
      </c>
      <c r="K206" s="21" t="s">
        <v>1796</v>
      </c>
      <c r="L206" s="110">
        <v>27.9</v>
      </c>
      <c r="M206" s="19" t="s">
        <v>1926</v>
      </c>
      <c r="N206" s="19">
        <f t="shared" si="52"/>
        <v>3</v>
      </c>
      <c r="O206" s="19"/>
      <c r="P206" s="205">
        <v>242223</v>
      </c>
      <c r="Q206" s="206" t="s">
        <v>1926</v>
      </c>
      <c r="R206" s="157">
        <f aca="true" t="shared" si="54" ref="R206:R209">IF(P206&lt;250000,2)</f>
        <v>2</v>
      </c>
      <c r="S206" s="208"/>
    </row>
    <row r="207" spans="10:19" ht="12">
      <c r="J207" s="20" t="s">
        <v>251</v>
      </c>
      <c r="K207" s="21" t="s">
        <v>1486</v>
      </c>
      <c r="L207" s="110">
        <v>29.8</v>
      </c>
      <c r="M207" s="19" t="s">
        <v>1926</v>
      </c>
      <c r="N207" s="19">
        <f t="shared" si="52"/>
        <v>3</v>
      </c>
      <c r="O207" s="19"/>
      <c r="P207" s="205">
        <v>225973</v>
      </c>
      <c r="Q207" s="206" t="s">
        <v>1926</v>
      </c>
      <c r="R207" s="157">
        <f t="shared" si="54"/>
        <v>2</v>
      </c>
      <c r="S207" s="208"/>
    </row>
    <row r="208" spans="10:19" ht="12">
      <c r="J208" s="20" t="s">
        <v>252</v>
      </c>
      <c r="K208" s="21" t="s">
        <v>1797</v>
      </c>
      <c r="L208" s="110">
        <v>32.4</v>
      </c>
      <c r="M208" s="19" t="s">
        <v>1926</v>
      </c>
      <c r="N208" s="19">
        <f aca="true" t="shared" si="55" ref="N208:N209">IF(L208&lt;35,4)</f>
        <v>4</v>
      </c>
      <c r="O208" s="19"/>
      <c r="P208" s="205">
        <v>197604</v>
      </c>
      <c r="Q208" s="206" t="s">
        <v>1926</v>
      </c>
      <c r="R208" s="157">
        <f t="shared" si="54"/>
        <v>2</v>
      </c>
      <c r="S208" s="208"/>
    </row>
    <row r="209" spans="10:19" ht="12">
      <c r="J209" s="20" t="s">
        <v>253</v>
      </c>
      <c r="K209" s="21" t="s">
        <v>1487</v>
      </c>
      <c r="L209" s="110">
        <v>33.8</v>
      </c>
      <c r="M209" s="19" t="s">
        <v>1926</v>
      </c>
      <c r="N209" s="19">
        <f t="shared" si="55"/>
        <v>4</v>
      </c>
      <c r="O209" s="19"/>
      <c r="P209" s="205">
        <v>178465</v>
      </c>
      <c r="Q209" s="206" t="s">
        <v>1926</v>
      </c>
      <c r="R209" s="157">
        <f t="shared" si="54"/>
        <v>2</v>
      </c>
      <c r="S209" s="208"/>
    </row>
    <row r="210" spans="10:19" ht="12">
      <c r="J210" s="20" t="s">
        <v>254</v>
      </c>
      <c r="K210" s="21" t="s">
        <v>1652</v>
      </c>
      <c r="L210" s="110">
        <v>21.9</v>
      </c>
      <c r="M210" s="19" t="s">
        <v>1926</v>
      </c>
      <c r="N210" s="19">
        <f t="shared" si="48"/>
        <v>2</v>
      </c>
      <c r="O210" s="19"/>
      <c r="P210" s="205">
        <v>84019</v>
      </c>
      <c r="Q210" s="206" t="s">
        <v>1926</v>
      </c>
      <c r="R210" s="157">
        <f t="shared" si="53"/>
        <v>1</v>
      </c>
      <c r="S210" s="208"/>
    </row>
    <row r="211" spans="10:19" ht="12">
      <c r="J211" s="20" t="s">
        <v>255</v>
      </c>
      <c r="K211" s="21" t="s">
        <v>1653</v>
      </c>
      <c r="L211" s="110">
        <v>22.3</v>
      </c>
      <c r="M211" s="19" t="s">
        <v>1926</v>
      </c>
      <c r="N211" s="19">
        <f t="shared" si="48"/>
        <v>2</v>
      </c>
      <c r="O211" s="19"/>
      <c r="P211" s="205">
        <v>152270</v>
      </c>
      <c r="Q211" s="206" t="s">
        <v>1926</v>
      </c>
      <c r="R211" s="157">
        <f aca="true" t="shared" si="56" ref="R211:R224">IF(P211&lt;250000,2)</f>
        <v>2</v>
      </c>
      <c r="S211" s="208"/>
    </row>
    <row r="212" spans="10:19" ht="12">
      <c r="J212" s="20" t="s">
        <v>256</v>
      </c>
      <c r="K212" s="21" t="s">
        <v>1488</v>
      </c>
      <c r="L212" s="110">
        <v>27.3</v>
      </c>
      <c r="M212" s="19" t="s">
        <v>1926</v>
      </c>
      <c r="N212" s="19">
        <f aca="true" t="shared" si="57" ref="N212:N219">IF(L212&lt;30,3)</f>
        <v>3</v>
      </c>
      <c r="O212" s="19"/>
      <c r="P212" s="205">
        <v>153402</v>
      </c>
      <c r="Q212" s="206" t="s">
        <v>1926</v>
      </c>
      <c r="R212" s="157">
        <f t="shared" si="56"/>
        <v>2</v>
      </c>
      <c r="S212" s="208"/>
    </row>
    <row r="213" spans="10:19" ht="12">
      <c r="J213" s="20" t="s">
        <v>1798</v>
      </c>
      <c r="K213" s="21" t="s">
        <v>1799</v>
      </c>
      <c r="L213" s="110">
        <v>34.4</v>
      </c>
      <c r="M213" s="19" t="s">
        <v>1926</v>
      </c>
      <c r="N213" s="19">
        <f>IF(L213&lt;35,4)</f>
        <v>4</v>
      </c>
      <c r="O213" s="19"/>
      <c r="P213" s="205">
        <v>785793</v>
      </c>
      <c r="Q213" s="206" t="s">
        <v>1926</v>
      </c>
      <c r="R213" s="157">
        <f>IF(P213&lt;1000000,4)</f>
        <v>4</v>
      </c>
      <c r="S213" s="208"/>
    </row>
    <row r="214" spans="10:19" ht="12">
      <c r="J214" s="20" t="s">
        <v>257</v>
      </c>
      <c r="K214" s="21" t="s">
        <v>1654</v>
      </c>
      <c r="L214" s="110">
        <v>26.6</v>
      </c>
      <c r="M214" s="19" t="s">
        <v>1926</v>
      </c>
      <c r="N214" s="19">
        <f t="shared" si="57"/>
        <v>3</v>
      </c>
      <c r="O214" s="19"/>
      <c r="P214" s="205">
        <v>328841</v>
      </c>
      <c r="Q214" s="206" t="s">
        <v>1926</v>
      </c>
      <c r="R214" s="157">
        <f>IF(P214&lt;500000,3)</f>
        <v>3</v>
      </c>
      <c r="S214" s="208"/>
    </row>
    <row r="215" spans="10:19" ht="12">
      <c r="J215" s="20" t="s">
        <v>258</v>
      </c>
      <c r="K215" s="21" t="s">
        <v>1800</v>
      </c>
      <c r="L215" s="110">
        <v>26.6</v>
      </c>
      <c r="M215" s="19" t="s">
        <v>1926</v>
      </c>
      <c r="N215" s="19">
        <f t="shared" si="57"/>
        <v>3</v>
      </c>
      <c r="O215" s="19"/>
      <c r="P215" s="205">
        <v>334678</v>
      </c>
      <c r="Q215" s="206" t="s">
        <v>1926</v>
      </c>
      <c r="R215" s="157">
        <f>IF(P215&lt;500000,3)</f>
        <v>3</v>
      </c>
      <c r="S215" s="208"/>
    </row>
    <row r="216" spans="10:19" ht="12">
      <c r="J216" s="20" t="s">
        <v>259</v>
      </c>
      <c r="K216" s="21" t="s">
        <v>1489</v>
      </c>
      <c r="L216" s="110">
        <v>29.7</v>
      </c>
      <c r="M216" s="19" t="s">
        <v>1926</v>
      </c>
      <c r="N216" s="19">
        <f t="shared" si="57"/>
        <v>3</v>
      </c>
      <c r="O216" s="19"/>
      <c r="P216" s="205">
        <v>297355</v>
      </c>
      <c r="Q216" s="206" t="s">
        <v>1926</v>
      </c>
      <c r="R216" s="157">
        <f>IF(P216&lt;500000,3)</f>
        <v>3</v>
      </c>
      <c r="S216" s="208"/>
    </row>
    <row r="217" spans="10:19" ht="12">
      <c r="J217" s="20" t="s">
        <v>260</v>
      </c>
      <c r="K217" s="21" t="s">
        <v>1490</v>
      </c>
      <c r="L217" s="110">
        <v>35.3</v>
      </c>
      <c r="M217" s="19" t="s">
        <v>1926</v>
      </c>
      <c r="N217" s="19">
        <v>5</v>
      </c>
      <c r="O217" s="19"/>
      <c r="P217" s="205">
        <v>277733</v>
      </c>
      <c r="Q217" s="206" t="s">
        <v>1926</v>
      </c>
      <c r="R217" s="157">
        <f>IF(P217&lt;500000,3)</f>
        <v>3</v>
      </c>
      <c r="S217" s="208"/>
    </row>
    <row r="218" spans="10:19" ht="12">
      <c r="J218" s="19" t="s">
        <v>1014</v>
      </c>
      <c r="K218" s="19" t="s">
        <v>1015</v>
      </c>
      <c r="L218" s="110">
        <v>31</v>
      </c>
      <c r="M218" s="19" t="s">
        <v>1926</v>
      </c>
      <c r="N218" s="19">
        <f aca="true" t="shared" si="58" ref="N218">IF(L218&lt;35,4)</f>
        <v>4</v>
      </c>
      <c r="O218" s="19"/>
      <c r="P218" s="205">
        <v>257057</v>
      </c>
      <c r="Q218" s="206" t="s">
        <v>1926</v>
      </c>
      <c r="R218" s="157">
        <f>IF(P218&lt;500000,3)</f>
        <v>3</v>
      </c>
      <c r="S218" s="208"/>
    </row>
    <row r="219" spans="10:19" ht="12">
      <c r="J219" s="20" t="s">
        <v>261</v>
      </c>
      <c r="K219" s="21" t="s">
        <v>262</v>
      </c>
      <c r="L219" s="110">
        <v>26.7</v>
      </c>
      <c r="M219" s="19" t="s">
        <v>1926</v>
      </c>
      <c r="N219" s="19">
        <f t="shared" si="57"/>
        <v>3</v>
      </c>
      <c r="O219" s="19"/>
      <c r="P219" s="205">
        <v>206965</v>
      </c>
      <c r="Q219" s="206" t="s">
        <v>1926</v>
      </c>
      <c r="R219" s="157">
        <f t="shared" si="56"/>
        <v>2</v>
      </c>
      <c r="S219" s="208"/>
    </row>
    <row r="220" spans="10:19" ht="12">
      <c r="J220" s="20" t="s">
        <v>263</v>
      </c>
      <c r="K220" s="21" t="s">
        <v>264</v>
      </c>
      <c r="L220" s="110">
        <v>35.1</v>
      </c>
      <c r="M220" s="19" t="s">
        <v>1926</v>
      </c>
      <c r="N220" s="19">
        <v>5</v>
      </c>
      <c r="O220" s="19"/>
      <c r="P220" s="205">
        <v>246146</v>
      </c>
      <c r="Q220" s="206" t="s">
        <v>1926</v>
      </c>
      <c r="R220" s="157">
        <f t="shared" si="56"/>
        <v>2</v>
      </c>
      <c r="S220" s="208"/>
    </row>
    <row r="221" spans="10:19" ht="12">
      <c r="J221" s="19" t="s">
        <v>1016</v>
      </c>
      <c r="K221" s="19" t="s">
        <v>1017</v>
      </c>
      <c r="L221" s="110">
        <v>33.1</v>
      </c>
      <c r="M221" s="19" t="s">
        <v>1926</v>
      </c>
      <c r="N221" s="19">
        <f aca="true" t="shared" si="59" ref="N221">IF(L221&lt;35,4)</f>
        <v>4</v>
      </c>
      <c r="O221" s="19"/>
      <c r="P221" s="205">
        <v>100369</v>
      </c>
      <c r="Q221" s="206" t="s">
        <v>1926</v>
      </c>
      <c r="R221" s="157">
        <f t="shared" si="56"/>
        <v>2</v>
      </c>
      <c r="S221" s="208"/>
    </row>
    <row r="222" spans="10:19" ht="12">
      <c r="J222" s="20" t="s">
        <v>265</v>
      </c>
      <c r="K222" s="21" t="s">
        <v>266</v>
      </c>
      <c r="L222" s="110">
        <v>23.9</v>
      </c>
      <c r="M222" s="19" t="s">
        <v>1926</v>
      </c>
      <c r="N222" s="19">
        <f t="shared" si="48"/>
        <v>2</v>
      </c>
      <c r="O222" s="19"/>
      <c r="P222" s="205">
        <v>107211</v>
      </c>
      <c r="Q222" s="206" t="s">
        <v>1926</v>
      </c>
      <c r="R222" s="157">
        <f t="shared" si="56"/>
        <v>2</v>
      </c>
      <c r="S222" s="208"/>
    </row>
    <row r="223" spans="10:19" ht="12">
      <c r="J223" s="19" t="s">
        <v>1018</v>
      </c>
      <c r="K223" s="19" t="s">
        <v>1019</v>
      </c>
      <c r="L223" s="110">
        <v>16.8</v>
      </c>
      <c r="M223" s="19" t="s">
        <v>1926</v>
      </c>
      <c r="N223" s="19">
        <f aca="true" t="shared" si="60" ref="N223:N256">IF(L223&lt;20,1)</f>
        <v>1</v>
      </c>
      <c r="O223" s="19"/>
      <c r="P223" s="205">
        <v>101300</v>
      </c>
      <c r="Q223" s="206" t="s">
        <v>1926</v>
      </c>
      <c r="R223" s="157">
        <f t="shared" si="56"/>
        <v>2</v>
      </c>
      <c r="S223" s="208"/>
    </row>
    <row r="224" spans="10:19" ht="12">
      <c r="J224" s="19" t="s">
        <v>1020</v>
      </c>
      <c r="K224" s="19" t="s">
        <v>1021</v>
      </c>
      <c r="L224" s="110">
        <v>10.6</v>
      </c>
      <c r="M224" s="19" t="s">
        <v>1926</v>
      </c>
      <c r="N224" s="19">
        <f t="shared" si="60"/>
        <v>1</v>
      </c>
      <c r="O224" s="19"/>
      <c r="P224" s="205">
        <v>124208</v>
      </c>
      <c r="Q224" s="206" t="s">
        <v>1926</v>
      </c>
      <c r="R224" s="157">
        <f t="shared" si="56"/>
        <v>2</v>
      </c>
      <c r="S224" s="208"/>
    </row>
    <row r="225" spans="10:19" ht="12">
      <c r="J225" s="20" t="s">
        <v>267</v>
      </c>
      <c r="K225" s="21" t="s">
        <v>268</v>
      </c>
      <c r="L225" s="110">
        <v>31.6</v>
      </c>
      <c r="M225" s="19" t="s">
        <v>1926</v>
      </c>
      <c r="N225" s="19">
        <f>IF(L225&lt;35,4)</f>
        <v>4</v>
      </c>
      <c r="O225" s="19"/>
      <c r="P225" s="205">
        <v>98457</v>
      </c>
      <c r="Q225" s="206" t="s">
        <v>1926</v>
      </c>
      <c r="R225" s="157">
        <f t="shared" si="53"/>
        <v>1</v>
      </c>
      <c r="S225" s="208"/>
    </row>
    <row r="226" spans="10:19" ht="12">
      <c r="J226" s="19" t="s">
        <v>1022</v>
      </c>
      <c r="K226" s="19" t="s">
        <v>1023</v>
      </c>
      <c r="L226" s="110">
        <v>20.6</v>
      </c>
      <c r="M226" s="19" t="s">
        <v>1926</v>
      </c>
      <c r="N226" s="19">
        <f aca="true" t="shared" si="61" ref="N226:N230">IF(L226&lt;25,2)</f>
        <v>2</v>
      </c>
      <c r="O226" s="19"/>
      <c r="P226" s="205">
        <v>96772</v>
      </c>
      <c r="Q226" s="206" t="s">
        <v>1926</v>
      </c>
      <c r="R226" s="157">
        <f t="shared" si="53"/>
        <v>1</v>
      </c>
      <c r="S226" s="208"/>
    </row>
    <row r="227" spans="10:19" ht="12">
      <c r="J227" s="19" t="s">
        <v>1024</v>
      </c>
      <c r="K227" s="19" t="s">
        <v>1025</v>
      </c>
      <c r="L227" s="110">
        <v>21.6</v>
      </c>
      <c r="M227" s="19" t="s">
        <v>1926</v>
      </c>
      <c r="N227" s="19">
        <f t="shared" si="61"/>
        <v>2</v>
      </c>
      <c r="O227" s="19"/>
      <c r="P227" s="205">
        <v>97198</v>
      </c>
      <c r="Q227" s="206" t="s">
        <v>1926</v>
      </c>
      <c r="R227" s="157">
        <f t="shared" si="53"/>
        <v>1</v>
      </c>
      <c r="S227" s="208"/>
    </row>
    <row r="228" spans="10:19" ht="12">
      <c r="J228" s="20" t="s">
        <v>269</v>
      </c>
      <c r="K228" s="21" t="s">
        <v>270</v>
      </c>
      <c r="L228" s="110">
        <v>22.9</v>
      </c>
      <c r="M228" s="19" t="s">
        <v>1926</v>
      </c>
      <c r="N228" s="19">
        <f t="shared" si="61"/>
        <v>2</v>
      </c>
      <c r="O228" s="19"/>
      <c r="P228" s="205">
        <v>95668</v>
      </c>
      <c r="Q228" s="206" t="s">
        <v>1926</v>
      </c>
      <c r="R228" s="157">
        <f t="shared" si="53"/>
        <v>1</v>
      </c>
      <c r="S228" s="208"/>
    </row>
    <row r="229" spans="10:19" ht="12">
      <c r="J229" s="20" t="s">
        <v>271</v>
      </c>
      <c r="K229" s="21" t="s">
        <v>272</v>
      </c>
      <c r="L229" s="110">
        <v>43.9</v>
      </c>
      <c r="M229" s="19" t="s">
        <v>1926</v>
      </c>
      <c r="N229" s="19">
        <v>5</v>
      </c>
      <c r="O229" s="19"/>
      <c r="P229" s="205">
        <v>103720</v>
      </c>
      <c r="Q229" s="206" t="s">
        <v>1926</v>
      </c>
      <c r="R229" s="157">
        <f>IF(P229&lt;250000,2)</f>
        <v>2</v>
      </c>
      <c r="S229" s="208"/>
    </row>
    <row r="230" spans="10:19" ht="12">
      <c r="J230" s="19" t="s">
        <v>1026</v>
      </c>
      <c r="K230" s="19" t="s">
        <v>1027</v>
      </c>
      <c r="L230" s="110">
        <v>21</v>
      </c>
      <c r="M230" s="19" t="s">
        <v>1926</v>
      </c>
      <c r="N230" s="19">
        <f t="shared" si="61"/>
        <v>2</v>
      </c>
      <c r="O230" s="19"/>
      <c r="P230" s="205">
        <v>83844</v>
      </c>
      <c r="Q230" s="206" t="s">
        <v>1926</v>
      </c>
      <c r="R230" s="157">
        <f t="shared" si="53"/>
        <v>1</v>
      </c>
      <c r="S230" s="208"/>
    </row>
    <row r="231" spans="10:19" ht="12">
      <c r="J231" s="19" t="s">
        <v>1028</v>
      </c>
      <c r="K231" s="19" t="s">
        <v>1029</v>
      </c>
      <c r="L231" s="110">
        <v>18.8</v>
      </c>
      <c r="M231" s="19" t="s">
        <v>1926</v>
      </c>
      <c r="N231" s="19">
        <f t="shared" si="60"/>
        <v>1</v>
      </c>
      <c r="O231" s="19"/>
      <c r="P231" s="205">
        <v>89068</v>
      </c>
      <c r="Q231" s="206" t="s">
        <v>1926</v>
      </c>
      <c r="R231" s="157">
        <f t="shared" si="53"/>
        <v>1</v>
      </c>
      <c r="S231" s="208"/>
    </row>
    <row r="232" spans="10:19" ht="12">
      <c r="J232" s="19" t="s">
        <v>1030</v>
      </c>
      <c r="K232" s="19" t="s">
        <v>1031</v>
      </c>
      <c r="L232" s="110">
        <v>14.6</v>
      </c>
      <c r="M232" s="19" t="s">
        <v>1926</v>
      </c>
      <c r="N232" s="19">
        <f t="shared" si="60"/>
        <v>1</v>
      </c>
      <c r="O232" s="19"/>
      <c r="P232" s="205">
        <v>91832</v>
      </c>
      <c r="Q232" s="206" t="s">
        <v>1926</v>
      </c>
      <c r="R232" s="157">
        <f t="shared" si="53"/>
        <v>1</v>
      </c>
      <c r="S232" s="208"/>
    </row>
    <row r="233" spans="10:19" ht="12">
      <c r="J233" s="20" t="s">
        <v>273</v>
      </c>
      <c r="K233" s="21" t="s">
        <v>274</v>
      </c>
      <c r="L233" s="110">
        <v>34.8</v>
      </c>
      <c r="M233" s="19" t="s">
        <v>1926</v>
      </c>
      <c r="N233" s="19">
        <f>IF(L233&lt;35,4)</f>
        <v>4</v>
      </c>
      <c r="O233" s="19"/>
      <c r="P233" s="205">
        <v>83107</v>
      </c>
      <c r="Q233" s="206" t="s">
        <v>1926</v>
      </c>
      <c r="R233" s="157">
        <f t="shared" si="53"/>
        <v>1</v>
      </c>
      <c r="S233" s="208"/>
    </row>
    <row r="234" spans="10:19" ht="12">
      <c r="J234" s="20" t="s">
        <v>275</v>
      </c>
      <c r="K234" s="21" t="s">
        <v>276</v>
      </c>
      <c r="L234" s="110">
        <v>25.3</v>
      </c>
      <c r="M234" s="19" t="s">
        <v>1926</v>
      </c>
      <c r="N234" s="19">
        <f aca="true" t="shared" si="62" ref="N234:N238">IF(L234&lt;30,3)</f>
        <v>3</v>
      </c>
      <c r="O234" s="19"/>
      <c r="P234" s="205">
        <v>88755</v>
      </c>
      <c r="Q234" s="206" t="s">
        <v>1926</v>
      </c>
      <c r="R234" s="157">
        <f t="shared" si="53"/>
        <v>1</v>
      </c>
      <c r="S234" s="208"/>
    </row>
    <row r="235" spans="10:19" ht="12">
      <c r="J235" s="19" t="s">
        <v>1032</v>
      </c>
      <c r="K235" s="19" t="s">
        <v>1033</v>
      </c>
      <c r="L235" s="110">
        <v>32.3</v>
      </c>
      <c r="M235" s="19" t="s">
        <v>1926</v>
      </c>
      <c r="N235" s="19">
        <f>IF(L235&lt;35,4)</f>
        <v>4</v>
      </c>
      <c r="O235" s="19"/>
      <c r="P235" s="205">
        <v>81198</v>
      </c>
      <c r="Q235" s="206" t="s">
        <v>1926</v>
      </c>
      <c r="R235" s="157">
        <f t="shared" si="53"/>
        <v>1</v>
      </c>
      <c r="S235" s="208"/>
    </row>
    <row r="236" spans="10:19" ht="12">
      <c r="J236" s="19" t="s">
        <v>1034</v>
      </c>
      <c r="K236" s="19" t="s">
        <v>1035</v>
      </c>
      <c r="L236" s="110">
        <v>25.6</v>
      </c>
      <c r="M236" s="19" t="s">
        <v>1926</v>
      </c>
      <c r="N236" s="19">
        <f t="shared" si="62"/>
        <v>3</v>
      </c>
      <c r="O236" s="19"/>
      <c r="P236" s="205">
        <v>83070</v>
      </c>
      <c r="Q236" s="206" t="s">
        <v>1926</v>
      </c>
      <c r="R236" s="157">
        <f t="shared" si="53"/>
        <v>1</v>
      </c>
      <c r="S236" s="208"/>
    </row>
    <row r="237" spans="10:19" ht="12">
      <c r="J237" s="19" t="s">
        <v>1036</v>
      </c>
      <c r="K237" s="19" t="s">
        <v>1037</v>
      </c>
      <c r="L237" s="110">
        <v>40.7</v>
      </c>
      <c r="M237" s="19" t="s">
        <v>1926</v>
      </c>
      <c r="N237" s="19">
        <v>5</v>
      </c>
      <c r="O237" s="19"/>
      <c r="P237" s="205">
        <v>71997</v>
      </c>
      <c r="Q237" s="206" t="s">
        <v>1926</v>
      </c>
      <c r="R237" s="157">
        <f t="shared" si="53"/>
        <v>1</v>
      </c>
      <c r="S237" s="208"/>
    </row>
    <row r="238" spans="10:19" ht="12">
      <c r="J238" s="20" t="s">
        <v>277</v>
      </c>
      <c r="K238" s="21" t="s">
        <v>278</v>
      </c>
      <c r="L238" s="110">
        <v>28</v>
      </c>
      <c r="M238" s="19" t="s">
        <v>1926</v>
      </c>
      <c r="N238" s="19">
        <f t="shared" si="62"/>
        <v>3</v>
      </c>
      <c r="O238" s="19"/>
      <c r="P238" s="205">
        <v>82684</v>
      </c>
      <c r="Q238" s="206" t="s">
        <v>1926</v>
      </c>
      <c r="R238" s="157">
        <f t="shared" si="53"/>
        <v>1</v>
      </c>
      <c r="S238" s="208"/>
    </row>
    <row r="239" spans="10:19" ht="12">
      <c r="J239" s="20" t="s">
        <v>279</v>
      </c>
      <c r="K239" s="21" t="s">
        <v>280</v>
      </c>
      <c r="L239" s="110">
        <v>17.5</v>
      </c>
      <c r="M239" s="19" t="s">
        <v>1926</v>
      </c>
      <c r="N239" s="19">
        <f t="shared" si="60"/>
        <v>1</v>
      </c>
      <c r="O239" s="19"/>
      <c r="P239" s="205">
        <v>84018</v>
      </c>
      <c r="Q239" s="206" t="s">
        <v>1926</v>
      </c>
      <c r="R239" s="157">
        <f t="shared" si="53"/>
        <v>1</v>
      </c>
      <c r="S239" s="208"/>
    </row>
    <row r="240" spans="10:19" ht="12">
      <c r="J240" s="20" t="s">
        <v>281</v>
      </c>
      <c r="K240" s="21" t="s">
        <v>282</v>
      </c>
      <c r="L240" s="110">
        <v>23.4</v>
      </c>
      <c r="M240" s="19" t="s">
        <v>1926</v>
      </c>
      <c r="N240" s="19">
        <f>IF(L240&lt;25,2)</f>
        <v>2</v>
      </c>
      <c r="O240" s="19"/>
      <c r="P240" s="205">
        <v>79010</v>
      </c>
      <c r="Q240" s="206" t="s">
        <v>1926</v>
      </c>
      <c r="R240" s="157">
        <f t="shared" si="53"/>
        <v>1</v>
      </c>
      <c r="S240" s="208"/>
    </row>
    <row r="241" spans="10:19" ht="12">
      <c r="J241" s="19" t="s">
        <v>1038</v>
      </c>
      <c r="K241" s="19" t="s">
        <v>1039</v>
      </c>
      <c r="L241" s="110">
        <v>14.9</v>
      </c>
      <c r="M241" s="19" t="s">
        <v>1926</v>
      </c>
      <c r="N241" s="19">
        <f t="shared" si="60"/>
        <v>1</v>
      </c>
      <c r="O241" s="19"/>
      <c r="P241" s="205">
        <v>90390</v>
      </c>
      <c r="Q241" s="206" t="s">
        <v>1926</v>
      </c>
      <c r="R241" s="157">
        <f t="shared" si="53"/>
        <v>1</v>
      </c>
      <c r="S241" s="208"/>
    </row>
    <row r="242" spans="10:19" ht="12">
      <c r="J242" s="20" t="s">
        <v>284</v>
      </c>
      <c r="K242" s="21" t="s">
        <v>285</v>
      </c>
      <c r="L242" s="110">
        <v>23</v>
      </c>
      <c r="M242" s="19" t="s">
        <v>1926</v>
      </c>
      <c r="N242" s="19">
        <f>IF(L242&lt;25,2)</f>
        <v>2</v>
      </c>
      <c r="O242" s="19"/>
      <c r="P242" s="205">
        <v>84803</v>
      </c>
      <c r="Q242" s="206" t="s">
        <v>1926</v>
      </c>
      <c r="R242" s="157">
        <f t="shared" si="53"/>
        <v>1</v>
      </c>
      <c r="S242" s="208"/>
    </row>
    <row r="243" spans="10:19" ht="12">
      <c r="J243" s="19" t="s">
        <v>1040</v>
      </c>
      <c r="K243" s="19" t="s">
        <v>1041</v>
      </c>
      <c r="L243" s="110">
        <v>18</v>
      </c>
      <c r="M243" s="19" t="s">
        <v>1926</v>
      </c>
      <c r="N243" s="19">
        <f t="shared" si="60"/>
        <v>1</v>
      </c>
      <c r="O243" s="19"/>
      <c r="P243" s="205">
        <v>84946</v>
      </c>
      <c r="Q243" s="206" t="s">
        <v>1926</v>
      </c>
      <c r="R243" s="157">
        <f t="shared" si="53"/>
        <v>1</v>
      </c>
      <c r="S243" s="208"/>
    </row>
    <row r="244" spans="10:19" ht="12">
      <c r="J244" s="20" t="s">
        <v>286</v>
      </c>
      <c r="K244" s="21" t="s">
        <v>287</v>
      </c>
      <c r="L244" s="110">
        <v>31.1</v>
      </c>
      <c r="M244" s="19" t="s">
        <v>1926</v>
      </c>
      <c r="N244" s="19">
        <f aca="true" t="shared" si="63" ref="N244:N245">IF(L244&lt;35,4)</f>
        <v>4</v>
      </c>
      <c r="O244" s="19"/>
      <c r="P244" s="205">
        <v>76570</v>
      </c>
      <c r="Q244" s="206" t="s">
        <v>1926</v>
      </c>
      <c r="R244" s="157">
        <f t="shared" si="53"/>
        <v>1</v>
      </c>
      <c r="S244" s="208"/>
    </row>
    <row r="245" spans="10:19" ht="12">
      <c r="J245" s="19" t="s">
        <v>1042</v>
      </c>
      <c r="K245" s="19" t="s">
        <v>1043</v>
      </c>
      <c r="L245" s="110">
        <v>31.1</v>
      </c>
      <c r="M245" s="19" t="s">
        <v>1926</v>
      </c>
      <c r="N245" s="19">
        <f t="shared" si="63"/>
        <v>4</v>
      </c>
      <c r="O245" s="19"/>
      <c r="P245" s="205">
        <v>80026</v>
      </c>
      <c r="Q245" s="206" t="s">
        <v>1926</v>
      </c>
      <c r="R245" s="157">
        <f t="shared" si="53"/>
        <v>1</v>
      </c>
      <c r="S245" s="208"/>
    </row>
    <row r="246" spans="10:19" ht="12">
      <c r="J246" s="19" t="s">
        <v>1044</v>
      </c>
      <c r="K246" s="19" t="s">
        <v>1045</v>
      </c>
      <c r="L246" s="110">
        <v>20.2</v>
      </c>
      <c r="M246" s="19" t="s">
        <v>1926</v>
      </c>
      <c r="N246" s="19">
        <f aca="true" t="shared" si="64" ref="N246:N247">IF(L246&lt;25,2)</f>
        <v>2</v>
      </c>
      <c r="O246" s="19"/>
      <c r="P246" s="205">
        <v>74484</v>
      </c>
      <c r="Q246" s="206" t="s">
        <v>1926</v>
      </c>
      <c r="R246" s="157">
        <f t="shared" si="53"/>
        <v>1</v>
      </c>
      <c r="S246" s="208"/>
    </row>
    <row r="247" spans="10:19" ht="12">
      <c r="J247" s="20" t="s">
        <v>288</v>
      </c>
      <c r="K247" s="21" t="s">
        <v>289</v>
      </c>
      <c r="L247" s="110">
        <v>23.2</v>
      </c>
      <c r="M247" s="19" t="s">
        <v>1926</v>
      </c>
      <c r="N247" s="19">
        <f t="shared" si="64"/>
        <v>2</v>
      </c>
      <c r="O247" s="19"/>
      <c r="P247" s="205">
        <v>74921</v>
      </c>
      <c r="Q247" s="206" t="s">
        <v>1926</v>
      </c>
      <c r="R247" s="157">
        <f t="shared" si="53"/>
        <v>1</v>
      </c>
      <c r="S247" s="208"/>
    </row>
    <row r="248" spans="10:19" ht="12">
      <c r="J248" s="20" t="s">
        <v>290</v>
      </c>
      <c r="K248" s="21" t="s">
        <v>291</v>
      </c>
      <c r="L248" s="110">
        <v>27.6</v>
      </c>
      <c r="M248" s="19" t="s">
        <v>1926</v>
      </c>
      <c r="N248" s="19">
        <f>IF(L248&lt;30,3)</f>
        <v>3</v>
      </c>
      <c r="O248" s="19"/>
      <c r="P248" s="205">
        <v>72991</v>
      </c>
      <c r="Q248" s="206" t="s">
        <v>1926</v>
      </c>
      <c r="R248" s="157">
        <f t="shared" si="53"/>
        <v>1</v>
      </c>
      <c r="S248" s="208"/>
    </row>
    <row r="249" spans="10:19" ht="12">
      <c r="J249" s="20" t="s">
        <v>292</v>
      </c>
      <c r="K249" s="21" t="s">
        <v>293</v>
      </c>
      <c r="L249" s="110">
        <v>16.3</v>
      </c>
      <c r="M249" s="19" t="s">
        <v>1926</v>
      </c>
      <c r="N249" s="19">
        <f t="shared" si="60"/>
        <v>1</v>
      </c>
      <c r="O249" s="19"/>
      <c r="P249" s="205">
        <v>80802</v>
      </c>
      <c r="Q249" s="206" t="s">
        <v>1926</v>
      </c>
      <c r="R249" s="157">
        <f t="shared" si="53"/>
        <v>1</v>
      </c>
      <c r="S249" s="208"/>
    </row>
    <row r="250" spans="10:19" ht="12">
      <c r="J250" s="19" t="s">
        <v>1046</v>
      </c>
      <c r="K250" s="19" t="s">
        <v>1047</v>
      </c>
      <c r="L250" s="110">
        <v>21</v>
      </c>
      <c r="M250" s="19" t="s">
        <v>1926</v>
      </c>
      <c r="N250" s="19">
        <f aca="true" t="shared" si="65" ref="N250">IF(L250&lt;25,2)</f>
        <v>2</v>
      </c>
      <c r="O250" s="19"/>
      <c r="P250" s="205">
        <v>65188</v>
      </c>
      <c r="Q250" s="206" t="s">
        <v>1926</v>
      </c>
      <c r="R250" s="157">
        <f t="shared" si="53"/>
        <v>1</v>
      </c>
      <c r="S250" s="208"/>
    </row>
    <row r="251" spans="10:19" ht="12">
      <c r="J251" s="20" t="s">
        <v>294</v>
      </c>
      <c r="K251" s="21" t="s">
        <v>295</v>
      </c>
      <c r="L251" s="110">
        <v>32.7</v>
      </c>
      <c r="M251" s="19" t="s">
        <v>1926</v>
      </c>
      <c r="N251" s="19">
        <f>IF(L251&lt;35,4)</f>
        <v>4</v>
      </c>
      <c r="O251" s="19"/>
      <c r="P251" s="205">
        <v>68549</v>
      </c>
      <c r="Q251" s="206" t="s">
        <v>1926</v>
      </c>
      <c r="R251" s="157">
        <f t="shared" si="53"/>
        <v>1</v>
      </c>
      <c r="S251" s="208"/>
    </row>
    <row r="252" spans="10:19" ht="12">
      <c r="J252" s="19" t="s">
        <v>1048</v>
      </c>
      <c r="K252" s="19" t="s">
        <v>1049</v>
      </c>
      <c r="L252" s="110">
        <v>15.6</v>
      </c>
      <c r="M252" s="19" t="s">
        <v>1926</v>
      </c>
      <c r="N252" s="19">
        <f t="shared" si="60"/>
        <v>1</v>
      </c>
      <c r="O252" s="19"/>
      <c r="P252" s="205">
        <v>81466</v>
      </c>
      <c r="Q252" s="206" t="s">
        <v>1926</v>
      </c>
      <c r="R252" s="157">
        <f t="shared" si="53"/>
        <v>1</v>
      </c>
      <c r="S252" s="208"/>
    </row>
    <row r="253" spans="10:19" ht="12">
      <c r="J253" s="20" t="s">
        <v>296</v>
      </c>
      <c r="K253" s="21" t="s">
        <v>297</v>
      </c>
      <c r="L253" s="110">
        <v>34.9</v>
      </c>
      <c r="M253" s="19" t="s">
        <v>1926</v>
      </c>
      <c r="N253" s="19">
        <f aca="true" t="shared" si="66" ref="N253:N254">IF(L253&lt;35,4)</f>
        <v>4</v>
      </c>
      <c r="O253" s="19"/>
      <c r="P253" s="205">
        <v>65362</v>
      </c>
      <c r="Q253" s="206" t="s">
        <v>1926</v>
      </c>
      <c r="R253" s="157">
        <f t="shared" si="53"/>
        <v>1</v>
      </c>
      <c r="S253" s="208"/>
    </row>
    <row r="254" spans="10:19" ht="12">
      <c r="J254" s="19" t="s">
        <v>1050</v>
      </c>
      <c r="K254" s="19" t="s">
        <v>1051</v>
      </c>
      <c r="L254" s="110">
        <v>31.2</v>
      </c>
      <c r="M254" s="19" t="s">
        <v>1926</v>
      </c>
      <c r="N254" s="19">
        <f t="shared" si="66"/>
        <v>4</v>
      </c>
      <c r="O254" s="19"/>
      <c r="P254" s="205">
        <v>75953</v>
      </c>
      <c r="Q254" s="206" t="s">
        <v>1926</v>
      </c>
      <c r="R254" s="157">
        <f t="shared" si="53"/>
        <v>1</v>
      </c>
      <c r="S254" s="208"/>
    </row>
    <row r="255" spans="10:19" ht="12">
      <c r="J255" s="19" t="s">
        <v>1052</v>
      </c>
      <c r="K255" s="19" t="s">
        <v>1053</v>
      </c>
      <c r="L255" s="110">
        <v>22.4</v>
      </c>
      <c r="M255" s="19" t="s">
        <v>1926</v>
      </c>
      <c r="N255" s="19">
        <f aca="true" t="shared" si="67" ref="N255">IF(L255&lt;25,2)</f>
        <v>2</v>
      </c>
      <c r="O255" s="19"/>
      <c r="P255" s="205">
        <v>57892</v>
      </c>
      <c r="Q255" s="206" t="s">
        <v>1926</v>
      </c>
      <c r="R255" s="157">
        <f t="shared" si="53"/>
        <v>1</v>
      </c>
      <c r="S255" s="208"/>
    </row>
    <row r="256" spans="10:19" ht="12">
      <c r="J256" s="20" t="s">
        <v>298</v>
      </c>
      <c r="K256" s="21" t="s">
        <v>299</v>
      </c>
      <c r="L256" s="110">
        <v>19.5</v>
      </c>
      <c r="M256" s="19" t="s">
        <v>1926</v>
      </c>
      <c r="N256" s="19">
        <f t="shared" si="60"/>
        <v>1</v>
      </c>
      <c r="O256" s="19"/>
      <c r="P256" s="205">
        <v>67308</v>
      </c>
      <c r="Q256" s="206" t="s">
        <v>1926</v>
      </c>
      <c r="R256" s="157">
        <f t="shared" si="53"/>
        <v>1</v>
      </c>
      <c r="S256" s="208"/>
    </row>
    <row r="257" spans="10:19" ht="12">
      <c r="J257" s="19" t="s">
        <v>1054</v>
      </c>
      <c r="K257" s="19" t="s">
        <v>1055</v>
      </c>
      <c r="L257" s="110">
        <v>26.2</v>
      </c>
      <c r="M257" s="19" t="s">
        <v>1926</v>
      </c>
      <c r="N257" s="19">
        <f aca="true" t="shared" si="68" ref="N257:N258">IF(L257&lt;30,3)</f>
        <v>3</v>
      </c>
      <c r="O257" s="19"/>
      <c r="P257" s="205">
        <v>66591</v>
      </c>
      <c r="Q257" s="206" t="s">
        <v>1926</v>
      </c>
      <c r="R257" s="157">
        <f t="shared" si="53"/>
        <v>1</v>
      </c>
      <c r="S257" s="208"/>
    </row>
    <row r="258" spans="10:19" ht="12">
      <c r="J258" s="19" t="s">
        <v>1056</v>
      </c>
      <c r="K258" s="19" t="s">
        <v>1057</v>
      </c>
      <c r="L258" s="110">
        <v>25.4</v>
      </c>
      <c r="M258" s="19" t="s">
        <v>1926</v>
      </c>
      <c r="N258" s="19">
        <f t="shared" si="68"/>
        <v>3</v>
      </c>
      <c r="O258" s="19"/>
      <c r="P258" s="205">
        <v>63162</v>
      </c>
      <c r="Q258" s="206" t="s">
        <v>1926</v>
      </c>
      <c r="R258" s="157">
        <f t="shared" si="53"/>
        <v>1</v>
      </c>
      <c r="S258" s="208"/>
    </row>
    <row r="259" spans="10:19" ht="12">
      <c r="J259" s="19" t="s">
        <v>1058</v>
      </c>
      <c r="K259" s="19" t="s">
        <v>1059</v>
      </c>
      <c r="L259" s="110">
        <v>24.7</v>
      </c>
      <c r="M259" s="19" t="s">
        <v>1926</v>
      </c>
      <c r="N259" s="19">
        <f aca="true" t="shared" si="69" ref="N259">IF(L259&lt;25,2)</f>
        <v>2</v>
      </c>
      <c r="O259" s="19"/>
      <c r="P259" s="205">
        <v>64704</v>
      </c>
      <c r="Q259" s="206" t="s">
        <v>1926</v>
      </c>
      <c r="R259" s="157">
        <f t="shared" si="53"/>
        <v>1</v>
      </c>
      <c r="S259" s="208"/>
    </row>
    <row r="260" spans="10:19" ht="12">
      <c r="J260" s="19" t="s">
        <v>1060</v>
      </c>
      <c r="K260" s="19" t="s">
        <v>1061</v>
      </c>
      <c r="L260" s="110">
        <v>29.8</v>
      </c>
      <c r="M260" s="19" t="s">
        <v>1926</v>
      </c>
      <c r="N260" s="19">
        <f>IF(L260&lt;30,3)</f>
        <v>3</v>
      </c>
      <c r="O260" s="19"/>
      <c r="P260" s="205">
        <v>87458</v>
      </c>
      <c r="Q260" s="206" t="s">
        <v>1926</v>
      </c>
      <c r="R260" s="157">
        <f t="shared" si="53"/>
        <v>1</v>
      </c>
      <c r="S260" s="208"/>
    </row>
    <row r="261" spans="10:19" ht="12">
      <c r="J261" s="19" t="s">
        <v>1062</v>
      </c>
      <c r="K261" s="19" t="s">
        <v>1063</v>
      </c>
      <c r="L261" s="110">
        <v>17.8</v>
      </c>
      <c r="M261" s="19" t="s">
        <v>1926</v>
      </c>
      <c r="N261" s="19">
        <f aca="true" t="shared" si="70" ref="N261:N303">IF(L261&lt;20,1)</f>
        <v>1</v>
      </c>
      <c r="O261" s="19"/>
      <c r="P261" s="205">
        <v>70198</v>
      </c>
      <c r="Q261" s="206" t="s">
        <v>1926</v>
      </c>
      <c r="R261" s="157">
        <f t="shared" si="53"/>
        <v>1</v>
      </c>
      <c r="S261" s="208"/>
    </row>
    <row r="262" spans="10:19" ht="12">
      <c r="J262" s="19" t="s">
        <v>1064</v>
      </c>
      <c r="K262" s="19" t="s">
        <v>1065</v>
      </c>
      <c r="L262" s="110">
        <v>23.6</v>
      </c>
      <c r="M262" s="19" t="s">
        <v>1926</v>
      </c>
      <c r="N262" s="19">
        <f>IF(L262&lt;25,2)</f>
        <v>2</v>
      </c>
      <c r="O262" s="19"/>
      <c r="P262" s="205">
        <v>68961</v>
      </c>
      <c r="Q262" s="206" t="s">
        <v>1926</v>
      </c>
      <c r="R262" s="157">
        <f t="shared" si="53"/>
        <v>1</v>
      </c>
      <c r="S262" s="208"/>
    </row>
    <row r="263" spans="10:19" ht="12">
      <c r="J263" s="19" t="s">
        <v>1066</v>
      </c>
      <c r="K263" s="19" t="s">
        <v>1067</v>
      </c>
      <c r="L263" s="110">
        <v>18.6</v>
      </c>
      <c r="M263" s="19" t="s">
        <v>1926</v>
      </c>
      <c r="N263" s="19">
        <f t="shared" si="70"/>
        <v>1</v>
      </c>
      <c r="O263" s="19"/>
      <c r="P263" s="205">
        <v>62989</v>
      </c>
      <c r="Q263" s="206" t="s">
        <v>1926</v>
      </c>
      <c r="R263" s="157">
        <f t="shared" si="53"/>
        <v>1</v>
      </c>
      <c r="S263" s="208"/>
    </row>
    <row r="264" spans="10:19" ht="12">
      <c r="J264" s="20" t="s">
        <v>300</v>
      </c>
      <c r="K264" s="21" t="s">
        <v>301</v>
      </c>
      <c r="L264" s="110">
        <v>29.8</v>
      </c>
      <c r="M264" s="19" t="s">
        <v>1926</v>
      </c>
      <c r="N264" s="19">
        <f>IF(L264&lt;30,3)</f>
        <v>3</v>
      </c>
      <c r="O264" s="19"/>
      <c r="P264" s="205">
        <v>61102</v>
      </c>
      <c r="Q264" s="206" t="s">
        <v>1926</v>
      </c>
      <c r="R264" s="157">
        <f t="shared" si="53"/>
        <v>1</v>
      </c>
      <c r="S264" s="208"/>
    </row>
    <row r="265" spans="10:19" ht="12">
      <c r="J265" s="20" t="s">
        <v>302</v>
      </c>
      <c r="K265" s="21" t="s">
        <v>303</v>
      </c>
      <c r="L265" s="110">
        <v>24.1</v>
      </c>
      <c r="M265" s="19" t="s">
        <v>1926</v>
      </c>
      <c r="N265" s="19">
        <f aca="true" t="shared" si="71" ref="N265">IF(L265&lt;25,2)</f>
        <v>2</v>
      </c>
      <c r="O265" s="19"/>
      <c r="P265" s="205">
        <v>59954</v>
      </c>
      <c r="Q265" s="206" t="s">
        <v>1926</v>
      </c>
      <c r="R265" s="157">
        <f t="shared" si="53"/>
        <v>1</v>
      </c>
      <c r="S265" s="208"/>
    </row>
    <row r="266" spans="10:19" ht="12">
      <c r="J266" s="20" t="s">
        <v>304</v>
      </c>
      <c r="K266" s="21" t="s">
        <v>305</v>
      </c>
      <c r="L266" s="110">
        <v>13</v>
      </c>
      <c r="M266" s="19" t="s">
        <v>1926</v>
      </c>
      <c r="N266" s="19">
        <f t="shared" si="70"/>
        <v>1</v>
      </c>
      <c r="O266" s="19"/>
      <c r="P266" s="205">
        <v>56284</v>
      </c>
      <c r="Q266" s="206" t="s">
        <v>1926</v>
      </c>
      <c r="R266" s="157">
        <f t="shared" si="53"/>
        <v>1</v>
      </c>
      <c r="S266" s="208"/>
    </row>
    <row r="267" spans="10:19" ht="12">
      <c r="J267" s="20" t="s">
        <v>306</v>
      </c>
      <c r="K267" s="21" t="s">
        <v>307</v>
      </c>
      <c r="L267" s="110">
        <v>28.9</v>
      </c>
      <c r="M267" s="19" t="s">
        <v>1926</v>
      </c>
      <c r="N267" s="19">
        <f>IF(L267&lt;30,3)</f>
        <v>3</v>
      </c>
      <c r="O267" s="19"/>
      <c r="P267" s="205">
        <v>54536</v>
      </c>
      <c r="Q267" s="206" t="s">
        <v>1926</v>
      </c>
      <c r="R267" s="157">
        <f t="shared" si="53"/>
        <v>1</v>
      </c>
      <c r="S267" s="208"/>
    </row>
    <row r="268" spans="10:19" ht="12">
      <c r="J268" s="20" t="s">
        <v>308</v>
      </c>
      <c r="K268" s="21" t="s">
        <v>309</v>
      </c>
      <c r="L268" s="110">
        <v>12.3</v>
      </c>
      <c r="M268" s="19" t="s">
        <v>1926</v>
      </c>
      <c r="N268" s="19">
        <f t="shared" si="70"/>
        <v>1</v>
      </c>
      <c r="O268" s="19"/>
      <c r="P268" s="205">
        <v>67291</v>
      </c>
      <c r="Q268" s="206" t="s">
        <v>1926</v>
      </c>
      <c r="R268" s="157">
        <f t="shared" si="53"/>
        <v>1</v>
      </c>
      <c r="S268" s="208"/>
    </row>
    <row r="269" spans="10:19" ht="12">
      <c r="J269" s="20" t="s">
        <v>310</v>
      </c>
      <c r="K269" s="21" t="s">
        <v>311</v>
      </c>
      <c r="L269" s="110">
        <v>21</v>
      </c>
      <c r="M269" s="19" t="s">
        <v>1926</v>
      </c>
      <c r="N269" s="19">
        <f aca="true" t="shared" si="72" ref="N269">IF(L269&lt;25,2)</f>
        <v>2</v>
      </c>
      <c r="O269" s="19"/>
      <c r="P269" s="205">
        <v>52242</v>
      </c>
      <c r="Q269" s="206" t="s">
        <v>1926</v>
      </c>
      <c r="R269" s="157">
        <f aca="true" t="shared" si="73" ref="R269">IF(P269&lt;100000,1)</f>
        <v>1</v>
      </c>
      <c r="S269" s="208"/>
    </row>
    <row r="270" spans="10:19" ht="12">
      <c r="J270" s="20" t="s">
        <v>312</v>
      </c>
      <c r="K270" s="21" t="s">
        <v>313</v>
      </c>
      <c r="L270" s="110">
        <v>30.4</v>
      </c>
      <c r="M270" s="19" t="s">
        <v>1926</v>
      </c>
      <c r="N270" s="19">
        <f>IF(L270&lt;35,4)</f>
        <v>4</v>
      </c>
      <c r="O270" s="19"/>
      <c r="P270" s="205">
        <v>239017</v>
      </c>
      <c r="Q270" s="206" t="s">
        <v>1926</v>
      </c>
      <c r="R270" s="157">
        <f aca="true" t="shared" si="74" ref="R270:R325">IF(P270&lt;250000,2)</f>
        <v>2</v>
      </c>
      <c r="S270" s="208"/>
    </row>
    <row r="271" spans="10:19" ht="12">
      <c r="J271" s="19" t="s">
        <v>1068</v>
      </c>
      <c r="K271" s="19" t="s">
        <v>1069</v>
      </c>
      <c r="L271" s="110">
        <v>25</v>
      </c>
      <c r="M271" s="19" t="s">
        <v>1926</v>
      </c>
      <c r="N271" s="19">
        <f aca="true" t="shared" si="75" ref="N271">IF(L271&lt;30,3)</f>
        <v>3</v>
      </c>
      <c r="O271" s="19"/>
      <c r="P271" s="205">
        <v>220977</v>
      </c>
      <c r="Q271" s="206" t="s">
        <v>1926</v>
      </c>
      <c r="R271" s="157">
        <f t="shared" si="74"/>
        <v>2</v>
      </c>
      <c r="S271" s="208"/>
    </row>
    <row r="272" spans="10:19" ht="12">
      <c r="J272" s="19" t="s">
        <v>1070</v>
      </c>
      <c r="K272" s="19" t="s">
        <v>1071</v>
      </c>
      <c r="L272" s="110">
        <v>17.8</v>
      </c>
      <c r="M272" s="19" t="s">
        <v>1926</v>
      </c>
      <c r="N272" s="19">
        <f t="shared" si="70"/>
        <v>1</v>
      </c>
      <c r="O272" s="19"/>
      <c r="P272" s="205">
        <v>206031</v>
      </c>
      <c r="Q272" s="206" t="s">
        <v>1926</v>
      </c>
      <c r="R272" s="157">
        <f t="shared" si="74"/>
        <v>2</v>
      </c>
      <c r="S272" s="208"/>
    </row>
    <row r="273" spans="10:19" ht="12">
      <c r="J273" s="20" t="s">
        <v>314</v>
      </c>
      <c r="K273" s="21" t="s">
        <v>1801</v>
      </c>
      <c r="L273" s="110">
        <v>21.8</v>
      </c>
      <c r="M273" s="19" t="s">
        <v>1926</v>
      </c>
      <c r="N273" s="19">
        <f aca="true" t="shared" si="76" ref="N273:N276">IF(L273&lt;25,2)</f>
        <v>2</v>
      </c>
      <c r="O273" s="19"/>
      <c r="P273" s="205">
        <v>230587</v>
      </c>
      <c r="Q273" s="206" t="s">
        <v>1926</v>
      </c>
      <c r="R273" s="157">
        <f t="shared" si="74"/>
        <v>2</v>
      </c>
      <c r="S273" s="208"/>
    </row>
    <row r="274" spans="10:19" ht="12">
      <c r="J274" s="20" t="s">
        <v>315</v>
      </c>
      <c r="K274" s="21" t="s">
        <v>316</v>
      </c>
      <c r="L274" s="110">
        <v>24.5</v>
      </c>
      <c r="M274" s="19" t="s">
        <v>1926</v>
      </c>
      <c r="N274" s="19">
        <f t="shared" si="76"/>
        <v>2</v>
      </c>
      <c r="O274" s="19"/>
      <c r="P274" s="205">
        <v>216655</v>
      </c>
      <c r="Q274" s="206" t="s">
        <v>1926</v>
      </c>
      <c r="R274" s="157">
        <f t="shared" si="74"/>
        <v>2</v>
      </c>
      <c r="S274" s="208"/>
    </row>
    <row r="275" spans="10:19" ht="12">
      <c r="J275" s="19" t="s">
        <v>1072</v>
      </c>
      <c r="K275" s="19" t="s">
        <v>1073</v>
      </c>
      <c r="L275" s="110">
        <v>27.9</v>
      </c>
      <c r="M275" s="19" t="s">
        <v>1926</v>
      </c>
      <c r="N275" s="19">
        <f>IF(L275&lt;30,3)</f>
        <v>3</v>
      </c>
      <c r="O275" s="19"/>
      <c r="P275" s="205">
        <v>207938</v>
      </c>
      <c r="Q275" s="206" t="s">
        <v>1926</v>
      </c>
      <c r="R275" s="157">
        <f t="shared" si="74"/>
        <v>2</v>
      </c>
      <c r="S275" s="208"/>
    </row>
    <row r="276" spans="10:19" ht="12">
      <c r="J276" s="19" t="s">
        <v>1074</v>
      </c>
      <c r="K276" s="19" t="s">
        <v>1075</v>
      </c>
      <c r="L276" s="110">
        <v>21.7</v>
      </c>
      <c r="M276" s="19" t="s">
        <v>1926</v>
      </c>
      <c r="N276" s="19">
        <f t="shared" si="76"/>
        <v>2</v>
      </c>
      <c r="O276" s="19"/>
      <c r="P276" s="205">
        <v>211900</v>
      </c>
      <c r="Q276" s="206" t="s">
        <v>1926</v>
      </c>
      <c r="R276" s="157">
        <f t="shared" si="74"/>
        <v>2</v>
      </c>
      <c r="S276" s="208"/>
    </row>
    <row r="277" spans="10:19" ht="12">
      <c r="J277" s="19" t="s">
        <v>1076</v>
      </c>
      <c r="K277" s="19" t="s">
        <v>1077</v>
      </c>
      <c r="L277" s="110">
        <v>9.8</v>
      </c>
      <c r="M277" s="19" t="s">
        <v>1926</v>
      </c>
      <c r="N277" s="19">
        <f t="shared" si="70"/>
        <v>1</v>
      </c>
      <c r="O277" s="19"/>
      <c r="P277" s="205">
        <v>198132</v>
      </c>
      <c r="Q277" s="206" t="s">
        <v>1926</v>
      </c>
      <c r="R277" s="157">
        <f t="shared" si="74"/>
        <v>2</v>
      </c>
      <c r="S277" s="208"/>
    </row>
    <row r="278" spans="10:19" ht="12">
      <c r="J278" s="20" t="s">
        <v>317</v>
      </c>
      <c r="K278" s="21" t="s">
        <v>1802</v>
      </c>
      <c r="L278" s="110">
        <v>34.6</v>
      </c>
      <c r="M278" s="19" t="s">
        <v>1926</v>
      </c>
      <c r="N278" s="19">
        <f>IF(L278&lt;35,4)</f>
        <v>4</v>
      </c>
      <c r="O278" s="19"/>
      <c r="P278" s="205">
        <v>186409</v>
      </c>
      <c r="Q278" s="206" t="s">
        <v>1926</v>
      </c>
      <c r="R278" s="157">
        <f t="shared" si="74"/>
        <v>2</v>
      </c>
      <c r="S278" s="208"/>
    </row>
    <row r="279" spans="10:19" ht="12">
      <c r="J279" s="19" t="s">
        <v>1078</v>
      </c>
      <c r="K279" s="19" t="s">
        <v>1079</v>
      </c>
      <c r="L279" s="110">
        <v>19.2</v>
      </c>
      <c r="M279" s="19" t="s">
        <v>1926</v>
      </c>
      <c r="N279" s="19">
        <f t="shared" si="70"/>
        <v>1</v>
      </c>
      <c r="O279" s="19"/>
      <c r="P279" s="205">
        <v>203924</v>
      </c>
      <c r="Q279" s="206" t="s">
        <v>1926</v>
      </c>
      <c r="R279" s="157">
        <f t="shared" si="74"/>
        <v>2</v>
      </c>
      <c r="S279" s="208"/>
    </row>
    <row r="280" spans="10:19" ht="12">
      <c r="J280" s="19" t="s">
        <v>1080</v>
      </c>
      <c r="K280" s="19" t="s">
        <v>1081</v>
      </c>
      <c r="L280" s="110">
        <v>24</v>
      </c>
      <c r="M280" s="19" t="s">
        <v>1926</v>
      </c>
      <c r="N280" s="19">
        <f aca="true" t="shared" si="77" ref="N280:N298">IF(L280&lt;25,2)</f>
        <v>2</v>
      </c>
      <c r="O280" s="19"/>
      <c r="P280" s="205">
        <v>215678</v>
      </c>
      <c r="Q280" s="206" t="s">
        <v>1926</v>
      </c>
      <c r="R280" s="157">
        <f t="shared" si="74"/>
        <v>2</v>
      </c>
      <c r="S280" s="208"/>
    </row>
    <row r="281" spans="10:19" ht="12">
      <c r="J281" s="19" t="s">
        <v>1082</v>
      </c>
      <c r="K281" s="19" t="s">
        <v>1083</v>
      </c>
      <c r="L281" s="110">
        <v>25.9</v>
      </c>
      <c r="M281" s="19" t="s">
        <v>1926</v>
      </c>
      <c r="N281" s="19">
        <f>IF(L281&lt;30,3)</f>
        <v>3</v>
      </c>
      <c r="O281" s="19"/>
      <c r="P281" s="205">
        <v>187125</v>
      </c>
      <c r="Q281" s="206" t="s">
        <v>1926</v>
      </c>
      <c r="R281" s="157">
        <f t="shared" si="74"/>
        <v>2</v>
      </c>
      <c r="S281" s="208"/>
    </row>
    <row r="282" spans="10:19" ht="12">
      <c r="J282" s="20" t="s">
        <v>318</v>
      </c>
      <c r="K282" s="21" t="s">
        <v>319</v>
      </c>
      <c r="L282" s="110">
        <v>22.4</v>
      </c>
      <c r="M282" s="19" t="s">
        <v>1926</v>
      </c>
      <c r="N282" s="19">
        <f t="shared" si="77"/>
        <v>2</v>
      </c>
      <c r="O282" s="19"/>
      <c r="P282" s="205">
        <v>191443</v>
      </c>
      <c r="Q282" s="206" t="s">
        <v>1926</v>
      </c>
      <c r="R282" s="157">
        <f t="shared" si="74"/>
        <v>2</v>
      </c>
      <c r="S282" s="208"/>
    </row>
    <row r="283" spans="10:19" ht="12">
      <c r="J283" s="20" t="s">
        <v>320</v>
      </c>
      <c r="K283" s="21" t="s">
        <v>321</v>
      </c>
      <c r="L283" s="110">
        <v>30.1</v>
      </c>
      <c r="M283" s="19" t="s">
        <v>1926</v>
      </c>
      <c r="N283" s="19">
        <f aca="true" t="shared" si="78" ref="N283">IF(L283&lt;35,4)</f>
        <v>4</v>
      </c>
      <c r="O283" s="19"/>
      <c r="P283" s="205">
        <v>179906</v>
      </c>
      <c r="Q283" s="206" t="s">
        <v>1926</v>
      </c>
      <c r="R283" s="157">
        <f t="shared" si="74"/>
        <v>2</v>
      </c>
      <c r="S283" s="208"/>
    </row>
    <row r="284" spans="10:19" ht="12">
      <c r="J284" s="20" t="s">
        <v>322</v>
      </c>
      <c r="K284" s="21" t="s">
        <v>323</v>
      </c>
      <c r="L284" s="110">
        <v>40</v>
      </c>
      <c r="M284" s="19" t="s">
        <v>1926</v>
      </c>
      <c r="N284" s="19">
        <v>5</v>
      </c>
      <c r="O284" s="19"/>
      <c r="P284" s="205">
        <v>152048</v>
      </c>
      <c r="Q284" s="206" t="s">
        <v>1926</v>
      </c>
      <c r="R284" s="157">
        <f t="shared" si="74"/>
        <v>2</v>
      </c>
      <c r="S284" s="208"/>
    </row>
    <row r="285" spans="10:19" ht="12">
      <c r="J285" s="19" t="s">
        <v>1084</v>
      </c>
      <c r="K285" s="19" t="s">
        <v>1085</v>
      </c>
      <c r="L285" s="110">
        <v>27.4</v>
      </c>
      <c r="M285" s="19" t="s">
        <v>1926</v>
      </c>
      <c r="N285" s="19">
        <f aca="true" t="shared" si="79" ref="N285">IF(L285&lt;30,3)</f>
        <v>3</v>
      </c>
      <c r="O285" s="19"/>
      <c r="P285" s="205">
        <v>169308</v>
      </c>
      <c r="Q285" s="206" t="s">
        <v>1926</v>
      </c>
      <c r="R285" s="157">
        <f t="shared" si="74"/>
        <v>2</v>
      </c>
      <c r="S285" s="208"/>
    </row>
    <row r="286" spans="10:19" ht="12">
      <c r="J286" s="19" t="s">
        <v>1086</v>
      </c>
      <c r="K286" s="19" t="s">
        <v>1087</v>
      </c>
      <c r="L286" s="110">
        <v>24.4</v>
      </c>
      <c r="M286" s="19" t="s">
        <v>1926</v>
      </c>
      <c r="N286" s="19">
        <f t="shared" si="77"/>
        <v>2</v>
      </c>
      <c r="O286" s="19"/>
      <c r="P286" s="205">
        <v>171280</v>
      </c>
      <c r="Q286" s="206" t="s">
        <v>1926</v>
      </c>
      <c r="R286" s="157">
        <f t="shared" si="74"/>
        <v>2</v>
      </c>
      <c r="S286" s="208"/>
    </row>
    <row r="287" spans="10:19" ht="12">
      <c r="J287" s="20" t="s">
        <v>324</v>
      </c>
      <c r="K287" s="21" t="s">
        <v>325</v>
      </c>
      <c r="L287" s="110">
        <v>22.2</v>
      </c>
      <c r="M287" s="19" t="s">
        <v>1926</v>
      </c>
      <c r="N287" s="19">
        <f t="shared" si="77"/>
        <v>2</v>
      </c>
      <c r="O287" s="19"/>
      <c r="P287" s="205">
        <v>172472</v>
      </c>
      <c r="Q287" s="206" t="s">
        <v>1926</v>
      </c>
      <c r="R287" s="157">
        <f t="shared" si="74"/>
        <v>2</v>
      </c>
      <c r="S287" s="208"/>
    </row>
    <row r="288" spans="10:19" ht="12">
      <c r="J288" s="20" t="s">
        <v>326</v>
      </c>
      <c r="K288" s="21" t="s">
        <v>1803</v>
      </c>
      <c r="L288" s="110">
        <v>23.2</v>
      </c>
      <c r="M288" s="19" t="s">
        <v>1926</v>
      </c>
      <c r="N288" s="19">
        <f t="shared" si="77"/>
        <v>2</v>
      </c>
      <c r="O288" s="19"/>
      <c r="P288" s="205">
        <v>180204</v>
      </c>
      <c r="Q288" s="206" t="s">
        <v>1926</v>
      </c>
      <c r="R288" s="157">
        <f t="shared" si="74"/>
        <v>2</v>
      </c>
      <c r="S288" s="208"/>
    </row>
    <row r="289" spans="10:19" ht="12">
      <c r="J289" s="20" t="s">
        <v>327</v>
      </c>
      <c r="K289" s="21" t="s">
        <v>328</v>
      </c>
      <c r="L289" s="110">
        <v>24.4</v>
      </c>
      <c r="M289" s="19" t="s">
        <v>1926</v>
      </c>
      <c r="N289" s="19">
        <f t="shared" si="77"/>
        <v>2</v>
      </c>
      <c r="O289" s="19"/>
      <c r="P289" s="205">
        <v>148568</v>
      </c>
      <c r="Q289" s="206" t="s">
        <v>1926</v>
      </c>
      <c r="R289" s="157">
        <f t="shared" si="74"/>
        <v>2</v>
      </c>
      <c r="S289" s="208"/>
    </row>
    <row r="290" spans="10:19" ht="12">
      <c r="J290" s="20" t="s">
        <v>329</v>
      </c>
      <c r="K290" s="21" t="s">
        <v>330</v>
      </c>
      <c r="L290" s="110">
        <v>31.6</v>
      </c>
      <c r="M290" s="19" t="s">
        <v>1926</v>
      </c>
      <c r="N290" s="19">
        <f aca="true" t="shared" si="80" ref="N290">IF(L290&lt;35,4)</f>
        <v>4</v>
      </c>
      <c r="O290" s="19"/>
      <c r="P290" s="205">
        <v>123948</v>
      </c>
      <c r="Q290" s="206" t="s">
        <v>1926</v>
      </c>
      <c r="R290" s="157">
        <f t="shared" si="74"/>
        <v>2</v>
      </c>
      <c r="S290" s="208"/>
    </row>
    <row r="291" spans="10:19" ht="12">
      <c r="J291" s="20" t="s">
        <v>331</v>
      </c>
      <c r="K291" s="21" t="s">
        <v>332</v>
      </c>
      <c r="L291" s="110">
        <v>39</v>
      </c>
      <c r="M291" s="19" t="s">
        <v>1926</v>
      </c>
      <c r="N291" s="19">
        <v>5</v>
      </c>
      <c r="O291" s="19"/>
      <c r="P291" s="205">
        <v>131680</v>
      </c>
      <c r="Q291" s="206" t="s">
        <v>1926</v>
      </c>
      <c r="R291" s="157">
        <f t="shared" si="74"/>
        <v>2</v>
      </c>
      <c r="S291" s="208"/>
    </row>
    <row r="292" spans="10:19" ht="12">
      <c r="J292" s="19" t="s">
        <v>1088</v>
      </c>
      <c r="K292" s="19" t="s">
        <v>1089</v>
      </c>
      <c r="L292" s="110">
        <v>20.8</v>
      </c>
      <c r="M292" s="19" t="s">
        <v>1926</v>
      </c>
      <c r="N292" s="19">
        <f t="shared" si="77"/>
        <v>2</v>
      </c>
      <c r="O292" s="19"/>
      <c r="P292" s="205">
        <v>153224</v>
      </c>
      <c r="Q292" s="206" t="s">
        <v>1926</v>
      </c>
      <c r="R292" s="157">
        <f t="shared" si="74"/>
        <v>2</v>
      </c>
      <c r="S292" s="208"/>
    </row>
    <row r="293" spans="10:19" ht="12">
      <c r="J293" s="20" t="s">
        <v>333</v>
      </c>
      <c r="K293" s="21" t="s">
        <v>334</v>
      </c>
      <c r="L293" s="110">
        <v>25.1</v>
      </c>
      <c r="M293" s="19" t="s">
        <v>1926</v>
      </c>
      <c r="N293" s="19">
        <f aca="true" t="shared" si="81" ref="N293:N295">IF(L293&lt;30,3)</f>
        <v>3</v>
      </c>
      <c r="O293" s="19"/>
      <c r="P293" s="205">
        <v>133954</v>
      </c>
      <c r="Q293" s="206" t="s">
        <v>1926</v>
      </c>
      <c r="R293" s="157">
        <f t="shared" si="74"/>
        <v>2</v>
      </c>
      <c r="S293" s="208"/>
    </row>
    <row r="294" spans="10:19" ht="12">
      <c r="J294" s="19" t="s">
        <v>1090</v>
      </c>
      <c r="K294" s="19" t="s">
        <v>1091</v>
      </c>
      <c r="L294" s="110">
        <v>27.8</v>
      </c>
      <c r="M294" s="19" t="s">
        <v>1926</v>
      </c>
      <c r="N294" s="19">
        <f t="shared" si="81"/>
        <v>3</v>
      </c>
      <c r="O294" s="19"/>
      <c r="P294" s="205">
        <v>120593</v>
      </c>
      <c r="Q294" s="206" t="s">
        <v>1926</v>
      </c>
      <c r="R294" s="157">
        <f t="shared" si="74"/>
        <v>2</v>
      </c>
      <c r="S294" s="208"/>
    </row>
    <row r="295" spans="10:19" ht="12">
      <c r="J295" s="20" t="s">
        <v>335</v>
      </c>
      <c r="K295" s="21" t="s">
        <v>336</v>
      </c>
      <c r="L295" s="110">
        <v>25</v>
      </c>
      <c r="M295" s="19" t="s">
        <v>1926</v>
      </c>
      <c r="N295" s="19">
        <f t="shared" si="81"/>
        <v>3</v>
      </c>
      <c r="O295" s="19"/>
      <c r="P295" s="205">
        <v>116731</v>
      </c>
      <c r="Q295" s="206" t="s">
        <v>1926</v>
      </c>
      <c r="R295" s="157">
        <f t="shared" si="74"/>
        <v>2</v>
      </c>
      <c r="S295" s="208"/>
    </row>
    <row r="296" spans="10:19" ht="12">
      <c r="J296" s="20" t="s">
        <v>337</v>
      </c>
      <c r="K296" s="21" t="s">
        <v>338</v>
      </c>
      <c r="L296" s="110">
        <v>24.5</v>
      </c>
      <c r="M296" s="19" t="s">
        <v>1926</v>
      </c>
      <c r="N296" s="19">
        <f t="shared" si="77"/>
        <v>2</v>
      </c>
      <c r="O296" s="19"/>
      <c r="P296" s="205">
        <v>139834</v>
      </c>
      <c r="Q296" s="206" t="s">
        <v>1926</v>
      </c>
      <c r="R296" s="157">
        <f t="shared" si="74"/>
        <v>2</v>
      </c>
      <c r="S296" s="208"/>
    </row>
    <row r="297" spans="10:19" ht="12">
      <c r="J297" s="20" t="s">
        <v>339</v>
      </c>
      <c r="K297" s="21" t="s">
        <v>340</v>
      </c>
      <c r="L297" s="110">
        <v>37.7</v>
      </c>
      <c r="M297" s="19" t="s">
        <v>1926</v>
      </c>
      <c r="N297" s="19">
        <v>5</v>
      </c>
      <c r="O297" s="19"/>
      <c r="P297" s="205">
        <v>107597</v>
      </c>
      <c r="Q297" s="206" t="s">
        <v>1926</v>
      </c>
      <c r="R297" s="157">
        <f t="shared" si="74"/>
        <v>2</v>
      </c>
      <c r="S297" s="208"/>
    </row>
    <row r="298" spans="10:19" ht="12">
      <c r="J298" s="19" t="s">
        <v>1092</v>
      </c>
      <c r="K298" s="19" t="s">
        <v>1093</v>
      </c>
      <c r="L298" s="110">
        <v>24.3</v>
      </c>
      <c r="M298" s="19" t="s">
        <v>1926</v>
      </c>
      <c r="N298" s="19">
        <f t="shared" si="77"/>
        <v>2</v>
      </c>
      <c r="O298" s="19"/>
      <c r="P298" s="205">
        <v>124084</v>
      </c>
      <c r="Q298" s="206" t="s">
        <v>1926</v>
      </c>
      <c r="R298" s="157">
        <f t="shared" si="74"/>
        <v>2</v>
      </c>
      <c r="S298" s="208"/>
    </row>
    <row r="299" spans="10:19" ht="12">
      <c r="J299" s="19" t="s">
        <v>1094</v>
      </c>
      <c r="K299" s="19" t="s">
        <v>1095</v>
      </c>
      <c r="L299" s="110">
        <v>16</v>
      </c>
      <c r="M299" s="19" t="s">
        <v>1926</v>
      </c>
      <c r="N299" s="19">
        <f t="shared" si="70"/>
        <v>1</v>
      </c>
      <c r="O299" s="19"/>
      <c r="P299" s="205">
        <v>128794</v>
      </c>
      <c r="Q299" s="206" t="s">
        <v>1926</v>
      </c>
      <c r="R299" s="157">
        <f t="shared" si="74"/>
        <v>2</v>
      </c>
      <c r="S299" s="208"/>
    </row>
    <row r="300" spans="10:19" ht="12">
      <c r="J300" s="20" t="s">
        <v>341</v>
      </c>
      <c r="K300" s="21" t="s">
        <v>342</v>
      </c>
      <c r="L300" s="110">
        <v>21.8</v>
      </c>
      <c r="M300" s="19" t="s">
        <v>1926</v>
      </c>
      <c r="N300" s="19">
        <f>IF(L300&lt;25,2)</f>
        <v>2</v>
      </c>
      <c r="O300" s="19"/>
      <c r="P300" s="205">
        <v>116917</v>
      </c>
      <c r="Q300" s="206" t="s">
        <v>1926</v>
      </c>
      <c r="R300" s="157">
        <f t="shared" si="74"/>
        <v>2</v>
      </c>
      <c r="S300" s="208"/>
    </row>
    <row r="301" spans="10:19" ht="12">
      <c r="J301" s="20" t="s">
        <v>343</v>
      </c>
      <c r="K301" s="21" t="s">
        <v>344</v>
      </c>
      <c r="L301" s="110">
        <v>19.5</v>
      </c>
      <c r="M301" s="19" t="s">
        <v>1926</v>
      </c>
      <c r="N301" s="19">
        <f t="shared" si="70"/>
        <v>1</v>
      </c>
      <c r="O301" s="19"/>
      <c r="P301" s="205">
        <v>140473</v>
      </c>
      <c r="Q301" s="206" t="s">
        <v>1926</v>
      </c>
      <c r="R301" s="157">
        <f t="shared" si="74"/>
        <v>2</v>
      </c>
      <c r="S301" s="208"/>
    </row>
    <row r="302" spans="10:19" ht="12">
      <c r="J302" s="19" t="s">
        <v>1096</v>
      </c>
      <c r="K302" s="19" t="s">
        <v>1097</v>
      </c>
      <c r="L302" s="110">
        <v>14.9</v>
      </c>
      <c r="M302" s="19" t="s">
        <v>1926</v>
      </c>
      <c r="N302" s="19">
        <f t="shared" si="70"/>
        <v>1</v>
      </c>
      <c r="O302" s="19"/>
      <c r="P302" s="205">
        <v>125331</v>
      </c>
      <c r="Q302" s="206" t="s">
        <v>1926</v>
      </c>
      <c r="R302" s="157">
        <f t="shared" si="74"/>
        <v>2</v>
      </c>
      <c r="S302" s="208"/>
    </row>
    <row r="303" spans="10:19" ht="12">
      <c r="J303" s="19" t="s">
        <v>1098</v>
      </c>
      <c r="K303" s="19" t="s">
        <v>1099</v>
      </c>
      <c r="L303" s="110">
        <v>18.5</v>
      </c>
      <c r="M303" s="19" t="s">
        <v>1926</v>
      </c>
      <c r="N303" s="19">
        <f t="shared" si="70"/>
        <v>1</v>
      </c>
      <c r="O303" s="19"/>
      <c r="P303" s="205">
        <v>111040</v>
      </c>
      <c r="Q303" s="206" t="s">
        <v>1926</v>
      </c>
      <c r="R303" s="157">
        <f t="shared" si="74"/>
        <v>2</v>
      </c>
      <c r="S303" s="208"/>
    </row>
    <row r="304" spans="10:19" ht="12">
      <c r="J304" s="20" t="s">
        <v>1934</v>
      </c>
      <c r="K304" s="21" t="s">
        <v>1935</v>
      </c>
      <c r="L304" s="110">
        <v>21.7</v>
      </c>
      <c r="M304" s="19" t="s">
        <v>1926</v>
      </c>
      <c r="N304" s="19">
        <f aca="true" t="shared" si="82" ref="N304:N321">IF(L304&lt;25,2)</f>
        <v>2</v>
      </c>
      <c r="O304" s="19">
        <v>2010</v>
      </c>
      <c r="P304" s="205">
        <v>6507783</v>
      </c>
      <c r="Q304" s="206" t="s">
        <v>1927</v>
      </c>
      <c r="R304" s="157">
        <v>6</v>
      </c>
      <c r="S304" s="208">
        <v>2006</v>
      </c>
    </row>
    <row r="305" spans="10:19" ht="12">
      <c r="J305" s="19" t="s">
        <v>1106</v>
      </c>
      <c r="K305" s="19" t="s">
        <v>1491</v>
      </c>
      <c r="L305" s="110">
        <v>25.3</v>
      </c>
      <c r="M305" s="19" t="s">
        <v>1926</v>
      </c>
      <c r="N305" s="19">
        <f>IF(L305&lt;30,3)</f>
        <v>3</v>
      </c>
      <c r="O305" s="19">
        <v>2010</v>
      </c>
      <c r="P305" s="205">
        <v>1293288</v>
      </c>
      <c r="Q305" s="206" t="s">
        <v>1926</v>
      </c>
      <c r="R305" s="157">
        <f aca="true" t="shared" si="83" ref="R305">IF(P305&lt;3000000,5)</f>
        <v>5</v>
      </c>
      <c r="S305" s="208">
        <v>2010</v>
      </c>
    </row>
    <row r="306" spans="10:19" ht="12">
      <c r="J306" s="19" t="s">
        <v>1107</v>
      </c>
      <c r="K306" s="19" t="s">
        <v>1492</v>
      </c>
      <c r="L306" s="110">
        <v>21.3</v>
      </c>
      <c r="M306" s="19" t="s">
        <v>1926</v>
      </c>
      <c r="N306" s="19">
        <f t="shared" si="82"/>
        <v>2</v>
      </c>
      <c r="O306" s="19">
        <v>2010</v>
      </c>
      <c r="P306" s="205">
        <v>704454</v>
      </c>
      <c r="Q306" s="206" t="s">
        <v>1926</v>
      </c>
      <c r="R306" s="157">
        <f aca="true" t="shared" si="84" ref="R306">IF(P306&lt;1000000,4)</f>
        <v>4</v>
      </c>
      <c r="S306" s="208">
        <v>2010</v>
      </c>
    </row>
    <row r="307" spans="10:19" ht="12">
      <c r="J307" s="19" t="s">
        <v>1108</v>
      </c>
      <c r="K307" s="19" t="s">
        <v>1493</v>
      </c>
      <c r="L307" s="110">
        <v>23.7</v>
      </c>
      <c r="M307" s="19" t="s">
        <v>1926</v>
      </c>
      <c r="N307" s="19">
        <f t="shared" si="82"/>
        <v>2</v>
      </c>
      <c r="O307" s="19">
        <v>2010</v>
      </c>
      <c r="P307" s="205">
        <v>468242</v>
      </c>
      <c r="Q307" s="206" t="s">
        <v>1926</v>
      </c>
      <c r="R307" s="157">
        <f aca="true" t="shared" si="85" ref="R307:R312">IF(P307&lt;500000,3)</f>
        <v>3</v>
      </c>
      <c r="S307" s="208">
        <v>2010</v>
      </c>
    </row>
    <row r="308" spans="10:19" ht="12">
      <c r="J308" s="20" t="s">
        <v>346</v>
      </c>
      <c r="K308" s="21" t="s">
        <v>1494</v>
      </c>
      <c r="L308" s="110">
        <v>24.4</v>
      </c>
      <c r="M308" s="19" t="s">
        <v>1926</v>
      </c>
      <c r="N308" s="19">
        <f t="shared" si="82"/>
        <v>2</v>
      </c>
      <c r="O308" s="19">
        <v>2010</v>
      </c>
      <c r="P308" s="205">
        <v>714191</v>
      </c>
      <c r="Q308" s="206" t="s">
        <v>1926</v>
      </c>
      <c r="R308" s="157">
        <f aca="true" t="shared" si="86" ref="R308:R309">IF(P308&lt;1000000,4)</f>
        <v>4</v>
      </c>
      <c r="S308" s="208">
        <v>2010</v>
      </c>
    </row>
    <row r="309" spans="10:19" ht="12">
      <c r="J309" s="20" t="s">
        <v>347</v>
      </c>
      <c r="K309" s="21" t="s">
        <v>1495</v>
      </c>
      <c r="L309" s="110">
        <v>24.4</v>
      </c>
      <c r="M309" s="19" t="s">
        <v>1926</v>
      </c>
      <c r="N309" s="19">
        <f t="shared" si="82"/>
        <v>2</v>
      </c>
      <c r="O309" s="19">
        <v>2010</v>
      </c>
      <c r="P309" s="205">
        <v>587478</v>
      </c>
      <c r="Q309" s="206" t="s">
        <v>1926</v>
      </c>
      <c r="R309" s="157">
        <f t="shared" si="86"/>
        <v>4</v>
      </c>
      <c r="S309" s="208">
        <v>2010</v>
      </c>
    </row>
    <row r="310" spans="10:19" ht="12">
      <c r="J310" s="20" t="s">
        <v>348</v>
      </c>
      <c r="K310" s="21" t="s">
        <v>1496</v>
      </c>
      <c r="L310" s="110">
        <v>21.4</v>
      </c>
      <c r="M310" s="19" t="s">
        <v>1926</v>
      </c>
      <c r="N310" s="19">
        <f t="shared" si="82"/>
        <v>2</v>
      </c>
      <c r="O310" s="19">
        <v>2010</v>
      </c>
      <c r="P310" s="205">
        <v>1112454</v>
      </c>
      <c r="Q310" s="206" t="s">
        <v>1926</v>
      </c>
      <c r="R310" s="157">
        <f>IF(P310&lt;3000000,5)</f>
        <v>5</v>
      </c>
      <c r="S310" s="208">
        <v>2010</v>
      </c>
    </row>
    <row r="311" spans="10:19" ht="12">
      <c r="J311" s="20" t="s">
        <v>349</v>
      </c>
      <c r="K311" s="21" t="s">
        <v>1497</v>
      </c>
      <c r="L311" s="110">
        <v>23.7</v>
      </c>
      <c r="M311" s="19" t="s">
        <v>1926</v>
      </c>
      <c r="N311" s="19">
        <f t="shared" si="82"/>
        <v>2</v>
      </c>
      <c r="O311" s="19">
        <v>2010</v>
      </c>
      <c r="P311" s="205">
        <v>417540</v>
      </c>
      <c r="Q311" s="206" t="s">
        <v>1926</v>
      </c>
      <c r="R311" s="157">
        <f t="shared" si="85"/>
        <v>3</v>
      </c>
      <c r="S311" s="208">
        <v>2010</v>
      </c>
    </row>
    <row r="312" spans="10:19" ht="12">
      <c r="J312" s="20" t="s">
        <v>350</v>
      </c>
      <c r="K312" s="21" t="s">
        <v>1498</v>
      </c>
      <c r="L312" s="110">
        <v>34.3</v>
      </c>
      <c r="M312" s="19" t="s">
        <v>1926</v>
      </c>
      <c r="N312" s="19">
        <f>IF(L312&lt;35,4)</f>
        <v>4</v>
      </c>
      <c r="O312" s="19">
        <v>2010</v>
      </c>
      <c r="P312" s="205">
        <v>374369</v>
      </c>
      <c r="Q312" s="206" t="s">
        <v>1926</v>
      </c>
      <c r="R312" s="157">
        <f t="shared" si="85"/>
        <v>3</v>
      </c>
      <c r="S312" s="208">
        <v>2010</v>
      </c>
    </row>
    <row r="313" spans="10:19" ht="12">
      <c r="J313" s="20" t="s">
        <v>351</v>
      </c>
      <c r="K313" s="21" t="s">
        <v>1499</v>
      </c>
      <c r="L313" s="110">
        <v>28.6</v>
      </c>
      <c r="M313" s="19" t="s">
        <v>1926</v>
      </c>
      <c r="N313" s="19">
        <f aca="true" t="shared" si="87" ref="N313">IF(L313&lt;30,3)</f>
        <v>3</v>
      </c>
      <c r="O313" s="19">
        <v>2010</v>
      </c>
      <c r="P313" s="205">
        <v>239675</v>
      </c>
      <c r="Q313" s="206" t="s">
        <v>1926</v>
      </c>
      <c r="R313" s="157">
        <f t="shared" si="74"/>
        <v>2</v>
      </c>
      <c r="S313" s="208">
        <v>2010</v>
      </c>
    </row>
    <row r="314" spans="10:20" ht="12">
      <c r="J314" s="19" t="s">
        <v>1109</v>
      </c>
      <c r="K314" s="19" t="s">
        <v>1500</v>
      </c>
      <c r="L314" s="110">
        <v>21.1</v>
      </c>
      <c r="M314" s="19" t="s">
        <v>1926</v>
      </c>
      <c r="N314" s="19">
        <f t="shared" si="82"/>
        <v>2</v>
      </c>
      <c r="O314" s="19">
        <v>2010</v>
      </c>
      <c r="P314" s="205">
        <v>398319</v>
      </c>
      <c r="Q314" s="206" t="s">
        <v>1926</v>
      </c>
      <c r="R314" s="157">
        <f>IF(P314&lt;500000,3)</f>
        <v>3</v>
      </c>
      <c r="S314" s="208">
        <v>2010</v>
      </c>
      <c r="T314" s="19"/>
    </row>
    <row r="315" spans="10:20" ht="12">
      <c r="J315" s="19" t="s">
        <v>1110</v>
      </c>
      <c r="K315" s="19" t="s">
        <v>1501</v>
      </c>
      <c r="L315" s="110">
        <v>23</v>
      </c>
      <c r="M315" s="19" t="s">
        <v>1926</v>
      </c>
      <c r="N315" s="19">
        <f t="shared" si="82"/>
        <v>2</v>
      </c>
      <c r="O315" s="19">
        <v>2010</v>
      </c>
      <c r="P315" s="205">
        <v>175369</v>
      </c>
      <c r="Q315" s="206" t="s">
        <v>1926</v>
      </c>
      <c r="R315" s="157">
        <f t="shared" si="74"/>
        <v>2</v>
      </c>
      <c r="S315" s="208">
        <v>2010</v>
      </c>
      <c r="T315" s="19"/>
    </row>
    <row r="316" spans="10:19" ht="12">
      <c r="J316" s="20" t="s">
        <v>352</v>
      </c>
      <c r="K316" s="21" t="s">
        <v>1503</v>
      </c>
      <c r="L316" s="110">
        <v>24.5</v>
      </c>
      <c r="M316" s="19" t="s">
        <v>1926</v>
      </c>
      <c r="N316" s="19">
        <f t="shared" si="82"/>
        <v>2</v>
      </c>
      <c r="O316" s="19">
        <v>2010</v>
      </c>
      <c r="P316" s="205">
        <v>257072</v>
      </c>
      <c r="Q316" s="206" t="s">
        <v>1926</v>
      </c>
      <c r="R316" s="157">
        <f>IF(P316&lt;500000,3)</f>
        <v>3</v>
      </c>
      <c r="S316" s="208">
        <v>2010</v>
      </c>
    </row>
    <row r="317" spans="10:20" ht="12">
      <c r="J317" s="19" t="s">
        <v>1111</v>
      </c>
      <c r="K317" s="19" t="s">
        <v>1504</v>
      </c>
      <c r="L317" s="110">
        <v>24.5</v>
      </c>
      <c r="M317" s="19" t="s">
        <v>1926</v>
      </c>
      <c r="N317" s="19">
        <f t="shared" si="82"/>
        <v>2</v>
      </c>
      <c r="O317" s="19">
        <v>2010</v>
      </c>
      <c r="P317" s="205">
        <v>219236</v>
      </c>
      <c r="Q317" s="206" t="s">
        <v>1926</v>
      </c>
      <c r="R317" s="157">
        <f t="shared" si="74"/>
        <v>2</v>
      </c>
      <c r="S317" s="208">
        <v>2010</v>
      </c>
      <c r="T317" s="19"/>
    </row>
    <row r="318" spans="10:19" ht="12">
      <c r="J318" s="20" t="s">
        <v>353</v>
      </c>
      <c r="K318" s="21" t="s">
        <v>1505</v>
      </c>
      <c r="L318" s="110">
        <v>24</v>
      </c>
      <c r="M318" s="19" t="s">
        <v>1926</v>
      </c>
      <c r="N318" s="19">
        <f t="shared" si="82"/>
        <v>2</v>
      </c>
      <c r="O318" s="19">
        <v>2010</v>
      </c>
      <c r="P318" s="205">
        <v>207692</v>
      </c>
      <c r="Q318" s="206" t="s">
        <v>1926</v>
      </c>
      <c r="R318" s="157">
        <f t="shared" si="74"/>
        <v>2</v>
      </c>
      <c r="S318" s="208">
        <v>2010</v>
      </c>
    </row>
    <row r="319" spans="10:19" ht="12">
      <c r="J319" s="20" t="s">
        <v>354</v>
      </c>
      <c r="K319" s="21" t="s">
        <v>1506</v>
      </c>
      <c r="L319" s="110">
        <v>24.8</v>
      </c>
      <c r="M319" s="19" t="s">
        <v>1926</v>
      </c>
      <c r="N319" s="19">
        <f t="shared" si="82"/>
        <v>2</v>
      </c>
      <c r="O319" s="19">
        <v>2010</v>
      </c>
      <c r="P319" s="205">
        <v>273083</v>
      </c>
      <c r="Q319" s="206" t="s">
        <v>1926</v>
      </c>
      <c r="R319" s="157">
        <f>IF(P319&lt;500000,3)</f>
        <v>3</v>
      </c>
      <c r="S319" s="208">
        <v>2010</v>
      </c>
    </row>
    <row r="320" spans="10:20" ht="12">
      <c r="J320" s="19" t="s">
        <v>1112</v>
      </c>
      <c r="K320" s="19" t="s">
        <v>1507</v>
      </c>
      <c r="L320" s="110">
        <v>26.6</v>
      </c>
      <c r="M320" s="19" t="s">
        <v>1926</v>
      </c>
      <c r="N320" s="19">
        <f>IF(L320&lt;30,3)</f>
        <v>3</v>
      </c>
      <c r="O320" s="19">
        <v>2010</v>
      </c>
      <c r="P320" s="205">
        <v>243959</v>
      </c>
      <c r="Q320" s="206" t="s">
        <v>1926</v>
      </c>
      <c r="R320" s="157">
        <f t="shared" si="74"/>
        <v>2</v>
      </c>
      <c r="S320" s="208">
        <v>2010</v>
      </c>
      <c r="T320" s="19"/>
    </row>
    <row r="321" spans="10:20" ht="12">
      <c r="J321" s="19" t="s">
        <v>1113</v>
      </c>
      <c r="K321" s="19" t="s">
        <v>1508</v>
      </c>
      <c r="L321" s="110">
        <v>23.8</v>
      </c>
      <c r="M321" s="19" t="s">
        <v>1926</v>
      </c>
      <c r="N321" s="19">
        <f t="shared" si="82"/>
        <v>2</v>
      </c>
      <c r="O321" s="19">
        <v>2010</v>
      </c>
      <c r="P321" s="205">
        <v>135033</v>
      </c>
      <c r="Q321" s="206" t="s">
        <v>1926</v>
      </c>
      <c r="R321" s="157">
        <f t="shared" si="74"/>
        <v>2</v>
      </c>
      <c r="S321" s="208">
        <v>2010</v>
      </c>
      <c r="T321" s="19"/>
    </row>
    <row r="322" spans="10:20" ht="12">
      <c r="J322" s="19" t="s">
        <v>1114</v>
      </c>
      <c r="K322" s="19" t="s">
        <v>1509</v>
      </c>
      <c r="L322" s="110">
        <v>27.7</v>
      </c>
      <c r="M322" s="19" t="s">
        <v>1926</v>
      </c>
      <c r="N322" s="19">
        <f aca="true" t="shared" si="88" ref="N322:N326">IF(L322&lt;30,3)</f>
        <v>3</v>
      </c>
      <c r="O322" s="19">
        <v>2010</v>
      </c>
      <c r="P322" s="205">
        <v>280219</v>
      </c>
      <c r="Q322" s="206" t="s">
        <v>1926</v>
      </c>
      <c r="R322" s="157">
        <f>IF(P322&lt;500000,3)</f>
        <v>3</v>
      </c>
      <c r="S322" s="208">
        <v>2010</v>
      </c>
      <c r="T322" s="19"/>
    </row>
    <row r="323" spans="10:20" ht="12">
      <c r="J323" s="19" t="s">
        <v>1115</v>
      </c>
      <c r="K323" s="19" t="s">
        <v>1510</v>
      </c>
      <c r="L323" s="110">
        <v>25.7</v>
      </c>
      <c r="M323" s="19" t="s">
        <v>1926</v>
      </c>
      <c r="N323" s="19">
        <f t="shared" si="88"/>
        <v>3</v>
      </c>
      <c r="O323" s="19">
        <v>2010</v>
      </c>
      <c r="P323" s="205">
        <v>216919</v>
      </c>
      <c r="Q323" s="206" t="s">
        <v>1926</v>
      </c>
      <c r="R323" s="157">
        <f t="shared" si="74"/>
        <v>2</v>
      </c>
      <c r="S323" s="208">
        <v>2010</v>
      </c>
      <c r="T323" s="19"/>
    </row>
    <row r="324" spans="10:20" ht="12">
      <c r="J324" s="19" t="s">
        <v>1116</v>
      </c>
      <c r="K324" s="19" t="s">
        <v>1511</v>
      </c>
      <c r="L324" s="110">
        <v>30.4</v>
      </c>
      <c r="M324" s="19" t="s">
        <v>1926</v>
      </c>
      <c r="N324" s="19">
        <f>IF(L324&lt;35,4)</f>
        <v>4</v>
      </c>
      <c r="O324" s="19">
        <v>2010</v>
      </c>
      <c r="P324" s="205">
        <v>200115</v>
      </c>
      <c r="Q324" s="206" t="s">
        <v>1926</v>
      </c>
      <c r="R324" s="157">
        <f t="shared" si="74"/>
        <v>2</v>
      </c>
      <c r="S324" s="208">
        <v>2010</v>
      </c>
      <c r="T324" s="19"/>
    </row>
    <row r="325" spans="10:19" ht="12">
      <c r="J325" s="20" t="s">
        <v>355</v>
      </c>
      <c r="K325" s="21" t="s">
        <v>1512</v>
      </c>
      <c r="L325" s="110">
        <v>25.8</v>
      </c>
      <c r="M325" s="19" t="s">
        <v>1926</v>
      </c>
      <c r="N325" s="19">
        <f t="shared" si="88"/>
        <v>3</v>
      </c>
      <c r="O325" s="19">
        <v>2010</v>
      </c>
      <c r="P325" s="205">
        <v>176985</v>
      </c>
      <c r="Q325" s="206" t="s">
        <v>1926</v>
      </c>
      <c r="R325" s="157">
        <f t="shared" si="74"/>
        <v>2</v>
      </c>
      <c r="S325" s="208">
        <v>2010</v>
      </c>
    </row>
    <row r="326" spans="10:20" ht="12">
      <c r="J326" s="19" t="s">
        <v>1117</v>
      </c>
      <c r="K326" s="19" t="s">
        <v>1513</v>
      </c>
      <c r="L326" s="110">
        <v>25.9</v>
      </c>
      <c r="M326" s="19" t="s">
        <v>1926</v>
      </c>
      <c r="N326" s="19">
        <f t="shared" si="88"/>
        <v>3</v>
      </c>
      <c r="O326" s="19">
        <v>2010</v>
      </c>
      <c r="P326" s="205">
        <v>398287</v>
      </c>
      <c r="Q326" s="206" t="s">
        <v>1926</v>
      </c>
      <c r="R326" s="157">
        <f>IF(P326&lt;500000,3)</f>
        <v>3</v>
      </c>
      <c r="S326" s="208">
        <v>2010</v>
      </c>
      <c r="T326" s="19"/>
    </row>
    <row r="327" spans="10:19" ht="12">
      <c r="J327" s="20" t="s">
        <v>356</v>
      </c>
      <c r="K327" s="21" t="s">
        <v>1514</v>
      </c>
      <c r="L327" s="110">
        <v>31.8</v>
      </c>
      <c r="M327" s="19" t="s">
        <v>1926</v>
      </c>
      <c r="N327" s="19">
        <f>IF(L327&lt;35,4)</f>
        <v>4</v>
      </c>
      <c r="O327" s="19">
        <v>2010</v>
      </c>
      <c r="P327" s="205">
        <v>79501</v>
      </c>
      <c r="Q327" s="206" t="s">
        <v>1926</v>
      </c>
      <c r="R327" s="157">
        <f aca="true" t="shared" si="89" ref="R327:R385">IF(P327&lt;100000,1)</f>
        <v>1</v>
      </c>
      <c r="S327" s="208">
        <v>2010</v>
      </c>
    </row>
    <row r="328" spans="10:19" ht="12">
      <c r="J328" s="20" t="s">
        <v>357</v>
      </c>
      <c r="K328" s="21" t="s">
        <v>1515</v>
      </c>
      <c r="L328" s="110">
        <v>14.5</v>
      </c>
      <c r="M328" s="19" t="s">
        <v>1926</v>
      </c>
      <c r="N328" s="19">
        <f aca="true" t="shared" si="90" ref="N328:N385">IF(L328&lt;20,1)</f>
        <v>1</v>
      </c>
      <c r="O328" s="19">
        <v>2010</v>
      </c>
      <c r="P328" s="205">
        <v>197454</v>
      </c>
      <c r="Q328" s="206" t="s">
        <v>1926</v>
      </c>
      <c r="R328" s="157">
        <f aca="true" t="shared" si="91" ref="R328:R342">IF(P328&lt;250000,2)</f>
        <v>2</v>
      </c>
      <c r="S328" s="208">
        <v>2010</v>
      </c>
    </row>
    <row r="329" spans="10:19" ht="12">
      <c r="J329" s="20" t="s">
        <v>358</v>
      </c>
      <c r="K329" s="21" t="s">
        <v>1516</v>
      </c>
      <c r="L329" s="110">
        <v>26.2</v>
      </c>
      <c r="M329" s="19" t="s">
        <v>1926</v>
      </c>
      <c r="N329" s="19">
        <f aca="true" t="shared" si="92" ref="N329">IF(L329&lt;30,3)</f>
        <v>3</v>
      </c>
      <c r="O329" s="19">
        <v>2010</v>
      </c>
      <c r="P329" s="205">
        <v>164053</v>
      </c>
      <c r="Q329" s="206" t="s">
        <v>1926</v>
      </c>
      <c r="R329" s="157">
        <f t="shared" si="91"/>
        <v>2</v>
      </c>
      <c r="S329" s="208">
        <v>2010</v>
      </c>
    </row>
    <row r="330" spans="10:19" ht="12">
      <c r="J330" s="19" t="s">
        <v>1118</v>
      </c>
      <c r="K330" s="19" t="s">
        <v>1517</v>
      </c>
      <c r="L330" s="110">
        <v>39.5</v>
      </c>
      <c r="M330" s="19" t="s">
        <v>1926</v>
      </c>
      <c r="N330" s="19">
        <v>5</v>
      </c>
      <c r="O330" s="19">
        <v>2010</v>
      </c>
      <c r="P330" s="205">
        <v>423219</v>
      </c>
      <c r="Q330" s="206" t="s">
        <v>1926</v>
      </c>
      <c r="R330" s="157">
        <f>IF(P330&lt;500000,3)</f>
        <v>3</v>
      </c>
      <c r="S330" s="208">
        <v>2010</v>
      </c>
    </row>
    <row r="331" spans="10:19" ht="12">
      <c r="J331" s="19" t="s">
        <v>1119</v>
      </c>
      <c r="K331" s="19" t="s">
        <v>1120</v>
      </c>
      <c r="L331" s="110">
        <v>24.3</v>
      </c>
      <c r="M331" s="19" t="s">
        <v>1926</v>
      </c>
      <c r="N331" s="19">
        <f aca="true" t="shared" si="93" ref="N331:N369">IF(L331&lt;25,2)</f>
        <v>2</v>
      </c>
      <c r="O331" s="19">
        <v>2010</v>
      </c>
      <c r="P331" s="205">
        <v>191694</v>
      </c>
      <c r="Q331" s="206" t="s">
        <v>1926</v>
      </c>
      <c r="R331" s="157">
        <f t="shared" si="91"/>
        <v>2</v>
      </c>
      <c r="S331" s="208">
        <v>2010</v>
      </c>
    </row>
    <row r="332" spans="10:19" ht="12">
      <c r="J332" s="19" t="s">
        <v>1121</v>
      </c>
      <c r="K332" s="19" t="s">
        <v>1518</v>
      </c>
      <c r="L332" s="110">
        <v>29.9</v>
      </c>
      <c r="M332" s="19" t="s">
        <v>1926</v>
      </c>
      <c r="N332" s="19">
        <f aca="true" t="shared" si="94" ref="N332:N338">IF(L332&lt;30,3)</f>
        <v>3</v>
      </c>
      <c r="O332" s="19">
        <v>2010</v>
      </c>
      <c r="P332" s="205">
        <v>277791</v>
      </c>
      <c r="Q332" s="206" t="s">
        <v>1926</v>
      </c>
      <c r="R332" s="157">
        <f>IF(P332&lt;500000,3)</f>
        <v>3</v>
      </c>
      <c r="S332" s="208">
        <v>2010</v>
      </c>
    </row>
    <row r="333" spans="10:19" ht="12">
      <c r="J333" s="19" t="s">
        <v>1122</v>
      </c>
      <c r="K333" s="19" t="s">
        <v>1123</v>
      </c>
      <c r="L333" s="110">
        <v>26.8</v>
      </c>
      <c r="M333" s="19" t="s">
        <v>1926</v>
      </c>
      <c r="N333" s="19">
        <f t="shared" si="94"/>
        <v>3</v>
      </c>
      <c r="O333" s="19">
        <v>2010</v>
      </c>
      <c r="P333" s="205">
        <v>263761</v>
      </c>
      <c r="Q333" s="206" t="s">
        <v>1926</v>
      </c>
      <c r="R333" s="157">
        <f>IF(P333&lt;500000,3)</f>
        <v>3</v>
      </c>
      <c r="S333" s="208">
        <v>2010</v>
      </c>
    </row>
    <row r="334" spans="10:19" ht="12">
      <c r="J334" s="20" t="s">
        <v>359</v>
      </c>
      <c r="K334" s="21" t="s">
        <v>360</v>
      </c>
      <c r="L334" s="110">
        <v>26.6</v>
      </c>
      <c r="M334" s="19" t="s">
        <v>1926</v>
      </c>
      <c r="N334" s="19">
        <f t="shared" si="94"/>
        <v>3</v>
      </c>
      <c r="O334" s="19">
        <v>2010</v>
      </c>
      <c r="P334" s="205">
        <v>207243</v>
      </c>
      <c r="Q334" s="206" t="s">
        <v>1926</v>
      </c>
      <c r="R334" s="157">
        <f t="shared" si="91"/>
        <v>2</v>
      </c>
      <c r="S334" s="208">
        <v>2010</v>
      </c>
    </row>
    <row r="335" spans="10:19" ht="12">
      <c r="J335" s="19" t="s">
        <v>1124</v>
      </c>
      <c r="K335" s="19" t="s">
        <v>1125</v>
      </c>
      <c r="L335" s="110">
        <v>32.8</v>
      </c>
      <c r="M335" s="19" t="s">
        <v>1926</v>
      </c>
      <c r="N335" s="19">
        <f>IF(L335&lt;35,4)</f>
        <v>4</v>
      </c>
      <c r="O335" s="19">
        <v>2010</v>
      </c>
      <c r="P335" s="205">
        <v>182918</v>
      </c>
      <c r="Q335" s="206" t="s">
        <v>1926</v>
      </c>
      <c r="R335" s="157">
        <f t="shared" si="91"/>
        <v>2</v>
      </c>
      <c r="S335" s="208">
        <v>2010</v>
      </c>
    </row>
    <row r="336" spans="10:19" ht="12">
      <c r="J336" s="19" t="s">
        <v>1126</v>
      </c>
      <c r="K336" s="19" t="s">
        <v>1127</v>
      </c>
      <c r="L336" s="110">
        <v>29.7</v>
      </c>
      <c r="M336" s="19" t="s">
        <v>1926</v>
      </c>
      <c r="N336" s="19">
        <f t="shared" si="94"/>
        <v>3</v>
      </c>
      <c r="O336" s="19">
        <v>2010</v>
      </c>
      <c r="P336" s="205">
        <v>176034</v>
      </c>
      <c r="Q336" s="206" t="s">
        <v>1926</v>
      </c>
      <c r="R336" s="157">
        <f t="shared" si="91"/>
        <v>2</v>
      </c>
      <c r="S336" s="208">
        <v>2010</v>
      </c>
    </row>
    <row r="337" spans="10:19" ht="12">
      <c r="J337" s="19" t="s">
        <v>1128</v>
      </c>
      <c r="K337" s="19" t="s">
        <v>1129</v>
      </c>
      <c r="L337" s="110">
        <v>27.7</v>
      </c>
      <c r="M337" s="19" t="s">
        <v>1926</v>
      </c>
      <c r="N337" s="19">
        <f t="shared" si="94"/>
        <v>3</v>
      </c>
      <c r="O337" s="19">
        <v>2010</v>
      </c>
      <c r="P337" s="205">
        <v>250507</v>
      </c>
      <c r="Q337" s="206" t="s">
        <v>1926</v>
      </c>
      <c r="R337" s="157">
        <f>IF(P337&lt;500000,3)</f>
        <v>3</v>
      </c>
      <c r="S337" s="208">
        <v>2010</v>
      </c>
    </row>
    <row r="338" spans="10:19" ht="12">
      <c r="J338" s="20" t="s">
        <v>361</v>
      </c>
      <c r="K338" s="21" t="s">
        <v>362</v>
      </c>
      <c r="L338" s="110">
        <v>25.2</v>
      </c>
      <c r="M338" s="19" t="s">
        <v>1926</v>
      </c>
      <c r="N338" s="19">
        <f t="shared" si="94"/>
        <v>3</v>
      </c>
      <c r="O338" s="19">
        <v>2010</v>
      </c>
      <c r="P338" s="205">
        <v>196206</v>
      </c>
      <c r="Q338" s="206" t="s">
        <v>1926</v>
      </c>
      <c r="R338" s="157">
        <f t="shared" si="91"/>
        <v>2</v>
      </c>
      <c r="S338" s="208">
        <v>2010</v>
      </c>
    </row>
    <row r="339" spans="10:19" ht="12">
      <c r="J339" s="19" t="s">
        <v>1130</v>
      </c>
      <c r="K339" s="19" t="s">
        <v>1131</v>
      </c>
      <c r="L339" s="110">
        <v>37.1</v>
      </c>
      <c r="M339" s="19" t="s">
        <v>1926</v>
      </c>
      <c r="N339" s="19">
        <v>5</v>
      </c>
      <c r="O339" s="19">
        <v>2010</v>
      </c>
      <c r="P339" s="205">
        <v>253119</v>
      </c>
      <c r="Q339" s="206" t="s">
        <v>1926</v>
      </c>
      <c r="R339" s="157">
        <f>IF(P339&lt;500000,3)</f>
        <v>3</v>
      </c>
      <c r="S339" s="208">
        <v>2010</v>
      </c>
    </row>
    <row r="340" spans="10:19" ht="12">
      <c r="J340" s="19" t="s">
        <v>1132</v>
      </c>
      <c r="K340" s="19" t="s">
        <v>1805</v>
      </c>
      <c r="L340" s="110">
        <v>30.5</v>
      </c>
      <c r="M340" s="19" t="s">
        <v>1926</v>
      </c>
      <c r="N340" s="19">
        <f aca="true" t="shared" si="95" ref="N340:N341">IF(L340&lt;35,4)</f>
        <v>4</v>
      </c>
      <c r="O340" s="19">
        <v>2010</v>
      </c>
      <c r="P340" s="205">
        <v>233278</v>
      </c>
      <c r="Q340" s="206" t="s">
        <v>1926</v>
      </c>
      <c r="R340" s="157">
        <f t="shared" si="91"/>
        <v>2</v>
      </c>
      <c r="S340" s="208">
        <v>2010</v>
      </c>
    </row>
    <row r="341" spans="10:19" ht="12">
      <c r="J341" s="19" t="s">
        <v>1133</v>
      </c>
      <c r="K341" s="19" t="s">
        <v>1134</v>
      </c>
      <c r="L341" s="110">
        <v>33.6</v>
      </c>
      <c r="M341" s="19" t="s">
        <v>1926</v>
      </c>
      <c r="N341" s="19">
        <f t="shared" si="95"/>
        <v>4</v>
      </c>
      <c r="O341" s="19">
        <v>2010</v>
      </c>
      <c r="P341" s="205">
        <v>147739</v>
      </c>
      <c r="Q341" s="206" t="s">
        <v>1926</v>
      </c>
      <c r="R341" s="157">
        <f t="shared" si="91"/>
        <v>2</v>
      </c>
      <c r="S341" s="208">
        <v>2010</v>
      </c>
    </row>
    <row r="342" spans="10:19" ht="12">
      <c r="J342" s="19" t="s">
        <v>1135</v>
      </c>
      <c r="K342" s="19" t="s">
        <v>1136</v>
      </c>
      <c r="L342" s="110">
        <v>42.5</v>
      </c>
      <c r="M342" s="19" t="s">
        <v>1926</v>
      </c>
      <c r="N342" s="19">
        <v>5</v>
      </c>
      <c r="O342" s="19">
        <v>2010</v>
      </c>
      <c r="P342" s="205">
        <v>122122</v>
      </c>
      <c r="Q342" s="206" t="s">
        <v>1926</v>
      </c>
      <c r="R342" s="157">
        <f t="shared" si="91"/>
        <v>2</v>
      </c>
      <c r="S342" s="208">
        <v>2010</v>
      </c>
    </row>
    <row r="343" spans="10:19" ht="12">
      <c r="J343" s="19" t="s">
        <v>1137</v>
      </c>
      <c r="K343" s="19" t="s">
        <v>1138</v>
      </c>
      <c r="L343" s="110">
        <v>21.1</v>
      </c>
      <c r="M343" s="19" t="s">
        <v>1926</v>
      </c>
      <c r="N343" s="19">
        <f t="shared" si="93"/>
        <v>2</v>
      </c>
      <c r="O343" s="19">
        <v>2010</v>
      </c>
      <c r="P343" s="205">
        <v>80376</v>
      </c>
      <c r="Q343" s="206" t="s">
        <v>1926</v>
      </c>
      <c r="R343" s="157">
        <f t="shared" si="89"/>
        <v>1</v>
      </c>
      <c r="S343" s="208">
        <v>2010</v>
      </c>
    </row>
    <row r="344" spans="10:19" ht="12">
      <c r="J344" s="20" t="s">
        <v>363</v>
      </c>
      <c r="K344" s="21" t="s">
        <v>364</v>
      </c>
      <c r="L344" s="110">
        <v>29</v>
      </c>
      <c r="M344" s="19" t="s">
        <v>1926</v>
      </c>
      <c r="N344" s="19">
        <f aca="true" t="shared" si="96" ref="N344:N354">IF(L344&lt;30,3)</f>
        <v>3</v>
      </c>
      <c r="O344" s="19">
        <v>2010</v>
      </c>
      <c r="P344" s="205">
        <v>138745</v>
      </c>
      <c r="Q344" s="206" t="s">
        <v>1926</v>
      </c>
      <c r="R344" s="157">
        <f aca="true" t="shared" si="97" ref="R344:R355">IF(P344&lt;250000,2)</f>
        <v>2</v>
      </c>
      <c r="S344" s="208">
        <v>2010</v>
      </c>
    </row>
    <row r="345" spans="10:19" ht="12">
      <c r="J345" s="19" t="s">
        <v>1139</v>
      </c>
      <c r="K345" s="19" t="s">
        <v>1140</v>
      </c>
      <c r="L345" s="110">
        <v>34.4</v>
      </c>
      <c r="M345" s="19" t="s">
        <v>1926</v>
      </c>
      <c r="N345" s="19">
        <f aca="true" t="shared" si="98" ref="N345:N350">IF(L345&lt;35,4)</f>
        <v>4</v>
      </c>
      <c r="O345" s="19">
        <v>2010</v>
      </c>
      <c r="P345" s="205">
        <v>185559</v>
      </c>
      <c r="Q345" s="206" t="s">
        <v>1926</v>
      </c>
      <c r="R345" s="157">
        <f t="shared" si="97"/>
        <v>2</v>
      </c>
      <c r="S345" s="208">
        <v>2010</v>
      </c>
    </row>
    <row r="346" spans="10:19" ht="12">
      <c r="J346" s="19" t="s">
        <v>1141</v>
      </c>
      <c r="K346" s="19" t="s">
        <v>1806</v>
      </c>
      <c r="L346" s="110">
        <v>32.2</v>
      </c>
      <c r="M346" s="19" t="s">
        <v>1926</v>
      </c>
      <c r="N346" s="19">
        <f t="shared" si="98"/>
        <v>4</v>
      </c>
      <c r="O346" s="19">
        <v>2010</v>
      </c>
      <c r="P346" s="205">
        <v>117495</v>
      </c>
      <c r="Q346" s="206" t="s">
        <v>1926</v>
      </c>
      <c r="R346" s="157">
        <f t="shared" si="97"/>
        <v>2</v>
      </c>
      <c r="S346" s="208">
        <v>2010</v>
      </c>
    </row>
    <row r="347" spans="10:19" ht="12">
      <c r="J347" s="19" t="s">
        <v>1142</v>
      </c>
      <c r="K347" s="19" t="s">
        <v>1143</v>
      </c>
      <c r="L347" s="110">
        <v>31</v>
      </c>
      <c r="M347" s="19" t="s">
        <v>1926</v>
      </c>
      <c r="N347" s="19">
        <f t="shared" si="98"/>
        <v>4</v>
      </c>
      <c r="O347" s="19">
        <v>2010</v>
      </c>
      <c r="P347" s="205">
        <v>125693</v>
      </c>
      <c r="Q347" s="206" t="s">
        <v>1926</v>
      </c>
      <c r="R347" s="157">
        <f t="shared" si="97"/>
        <v>2</v>
      </c>
      <c r="S347" s="208">
        <v>2010</v>
      </c>
    </row>
    <row r="348" spans="10:19" ht="12">
      <c r="J348" s="19" t="s">
        <v>1144</v>
      </c>
      <c r="K348" s="19" t="s">
        <v>1145</v>
      </c>
      <c r="L348" s="110">
        <v>31.8</v>
      </c>
      <c r="M348" s="19" t="s">
        <v>1926</v>
      </c>
      <c r="N348" s="19">
        <f t="shared" si="98"/>
        <v>4</v>
      </c>
      <c r="O348" s="19">
        <v>2010</v>
      </c>
      <c r="P348" s="205">
        <v>117171</v>
      </c>
      <c r="Q348" s="206" t="s">
        <v>1926</v>
      </c>
      <c r="R348" s="157">
        <f t="shared" si="97"/>
        <v>2</v>
      </c>
      <c r="S348" s="208">
        <v>2010</v>
      </c>
    </row>
    <row r="349" spans="10:19" ht="12">
      <c r="J349" s="20" t="s">
        <v>365</v>
      </c>
      <c r="K349" s="21" t="s">
        <v>366</v>
      </c>
      <c r="L349" s="110">
        <v>35.2</v>
      </c>
      <c r="M349" s="19" t="s">
        <v>1926</v>
      </c>
      <c r="N349" s="19">
        <v>5</v>
      </c>
      <c r="O349" s="19">
        <v>2010</v>
      </c>
      <c r="P349" s="205">
        <v>147237</v>
      </c>
      <c r="Q349" s="206" t="s">
        <v>1926</v>
      </c>
      <c r="R349" s="157">
        <f t="shared" si="97"/>
        <v>2</v>
      </c>
      <c r="S349" s="208">
        <v>2010</v>
      </c>
    </row>
    <row r="350" spans="10:19" ht="12">
      <c r="J350" s="20" t="s">
        <v>367</v>
      </c>
      <c r="K350" s="21" t="s">
        <v>1807</v>
      </c>
      <c r="L350" s="110">
        <v>34.9</v>
      </c>
      <c r="M350" s="19" t="s">
        <v>1926</v>
      </c>
      <c r="N350" s="19">
        <f t="shared" si="98"/>
        <v>4</v>
      </c>
      <c r="O350" s="19">
        <v>2010</v>
      </c>
      <c r="P350" s="205">
        <v>103172</v>
      </c>
      <c r="Q350" s="206" t="s">
        <v>1926</v>
      </c>
      <c r="R350" s="157">
        <f t="shared" si="97"/>
        <v>2</v>
      </c>
      <c r="S350" s="208">
        <v>2010</v>
      </c>
    </row>
    <row r="351" spans="10:19" ht="12">
      <c r="J351" s="19" t="s">
        <v>1146</v>
      </c>
      <c r="K351" s="19" t="s">
        <v>1808</v>
      </c>
      <c r="L351" s="110">
        <v>27.5</v>
      </c>
      <c r="M351" s="19" t="s">
        <v>1926</v>
      </c>
      <c r="N351" s="19">
        <f t="shared" si="96"/>
        <v>3</v>
      </c>
      <c r="O351" s="19">
        <v>2010</v>
      </c>
      <c r="P351" s="205">
        <v>118304</v>
      </c>
      <c r="Q351" s="206" t="s">
        <v>1926</v>
      </c>
      <c r="R351" s="157">
        <f t="shared" si="97"/>
        <v>2</v>
      </c>
      <c r="S351" s="208">
        <v>2010</v>
      </c>
    </row>
    <row r="352" spans="10:19" ht="12">
      <c r="J352" s="19" t="s">
        <v>1147</v>
      </c>
      <c r="K352" s="19" t="s">
        <v>1809</v>
      </c>
      <c r="L352" s="110">
        <v>28.9</v>
      </c>
      <c r="M352" s="19" t="s">
        <v>1926</v>
      </c>
      <c r="N352" s="19">
        <f t="shared" si="96"/>
        <v>3</v>
      </c>
      <c r="O352" s="19">
        <v>2010</v>
      </c>
      <c r="P352" s="205">
        <v>122606</v>
      </c>
      <c r="Q352" s="206" t="s">
        <v>1926</v>
      </c>
      <c r="R352" s="157">
        <f t="shared" si="97"/>
        <v>2</v>
      </c>
      <c r="S352" s="208">
        <v>2010</v>
      </c>
    </row>
    <row r="353" spans="10:19" ht="12">
      <c r="J353" s="19" t="s">
        <v>1148</v>
      </c>
      <c r="K353" s="19" t="s">
        <v>1149</v>
      </c>
      <c r="L353" s="110">
        <v>32.2</v>
      </c>
      <c r="M353" s="19" t="s">
        <v>1926</v>
      </c>
      <c r="N353" s="19">
        <f>IF(L353&lt;35,4)</f>
        <v>4</v>
      </c>
      <c r="O353" s="19">
        <v>2010</v>
      </c>
      <c r="P353" s="205">
        <v>104907</v>
      </c>
      <c r="Q353" s="206" t="s">
        <v>1926</v>
      </c>
      <c r="R353" s="157">
        <f t="shared" si="97"/>
        <v>2</v>
      </c>
      <c r="S353" s="208">
        <v>2010</v>
      </c>
    </row>
    <row r="354" spans="10:19" ht="12">
      <c r="J354" s="19" t="s">
        <v>1150</v>
      </c>
      <c r="K354" s="19" t="s">
        <v>1151</v>
      </c>
      <c r="L354" s="110">
        <v>26.8</v>
      </c>
      <c r="M354" s="19" t="s">
        <v>1926</v>
      </c>
      <c r="N354" s="19">
        <f t="shared" si="96"/>
        <v>3</v>
      </c>
      <c r="O354" s="19">
        <v>2010</v>
      </c>
      <c r="P354" s="205">
        <v>109749</v>
      </c>
      <c r="Q354" s="206" t="s">
        <v>1926</v>
      </c>
      <c r="R354" s="157">
        <f t="shared" si="97"/>
        <v>2</v>
      </c>
      <c r="S354" s="208">
        <v>2010</v>
      </c>
    </row>
    <row r="355" spans="10:19" ht="12">
      <c r="J355" s="19" t="s">
        <v>1152</v>
      </c>
      <c r="K355" s="19" t="s">
        <v>1153</v>
      </c>
      <c r="L355" s="110">
        <v>31.4</v>
      </c>
      <c r="M355" s="19" t="s">
        <v>1926</v>
      </c>
      <c r="N355" s="19">
        <f>IF(L355&lt;35,4)</f>
        <v>4</v>
      </c>
      <c r="O355" s="19">
        <v>2010</v>
      </c>
      <c r="P355" s="205">
        <v>102931</v>
      </c>
      <c r="Q355" s="206" t="s">
        <v>1926</v>
      </c>
      <c r="R355" s="157">
        <f t="shared" si="97"/>
        <v>2</v>
      </c>
      <c r="S355" s="208">
        <v>2010</v>
      </c>
    </row>
    <row r="356" spans="10:19" ht="12">
      <c r="J356" s="20" t="s">
        <v>368</v>
      </c>
      <c r="K356" s="21" t="s">
        <v>369</v>
      </c>
      <c r="L356" s="110">
        <v>22.6</v>
      </c>
      <c r="M356" s="19" t="s">
        <v>1926</v>
      </c>
      <c r="N356" s="19">
        <f t="shared" si="93"/>
        <v>2</v>
      </c>
      <c r="O356" s="19">
        <v>2010</v>
      </c>
      <c r="P356" s="205">
        <v>95866</v>
      </c>
      <c r="Q356" s="206" t="s">
        <v>1926</v>
      </c>
      <c r="R356" s="157">
        <f t="shared" si="89"/>
        <v>1</v>
      </c>
      <c r="S356" s="208">
        <v>2010</v>
      </c>
    </row>
    <row r="357" spans="10:19" ht="12">
      <c r="J357" s="19" t="s">
        <v>1154</v>
      </c>
      <c r="K357" s="19" t="s">
        <v>1155</v>
      </c>
      <c r="L357" s="110">
        <v>41</v>
      </c>
      <c r="M357" s="19" t="s">
        <v>1926</v>
      </c>
      <c r="N357" s="19">
        <v>5</v>
      </c>
      <c r="O357" s="19">
        <v>2010</v>
      </c>
      <c r="P357" s="205">
        <v>108375</v>
      </c>
      <c r="Q357" s="206" t="s">
        <v>1926</v>
      </c>
      <c r="R357" s="157">
        <f>IF(P357&lt;250000,2)</f>
        <v>2</v>
      </c>
      <c r="S357" s="208">
        <v>2010</v>
      </c>
    </row>
    <row r="358" spans="10:19" ht="12">
      <c r="J358" s="19" t="s">
        <v>1156</v>
      </c>
      <c r="K358" s="19" t="s">
        <v>1157</v>
      </c>
      <c r="L358" s="110">
        <v>25</v>
      </c>
      <c r="M358" s="19" t="s">
        <v>1926</v>
      </c>
      <c r="N358" s="19">
        <f aca="true" t="shared" si="99" ref="N358:N363">IF(L358&lt;30,3)</f>
        <v>3</v>
      </c>
      <c r="O358" s="19">
        <v>2010</v>
      </c>
      <c r="P358" s="205">
        <v>92191</v>
      </c>
      <c r="Q358" s="206" t="s">
        <v>1926</v>
      </c>
      <c r="R358" s="157">
        <f t="shared" si="89"/>
        <v>1</v>
      </c>
      <c r="S358" s="208">
        <v>2010</v>
      </c>
    </row>
    <row r="359" spans="10:19" ht="12">
      <c r="J359" s="19" t="s">
        <v>1158</v>
      </c>
      <c r="K359" s="19" t="s">
        <v>1159</v>
      </c>
      <c r="L359" s="110">
        <v>32.8</v>
      </c>
      <c r="M359" s="19" t="s">
        <v>1926</v>
      </c>
      <c r="N359" s="19">
        <f aca="true" t="shared" si="100" ref="N359:N360">IF(L359&lt;35,4)</f>
        <v>4</v>
      </c>
      <c r="O359" s="19">
        <v>2010</v>
      </c>
      <c r="P359" s="205">
        <v>95950</v>
      </c>
      <c r="Q359" s="206" t="s">
        <v>1926</v>
      </c>
      <c r="R359" s="157">
        <f t="shared" si="89"/>
        <v>1</v>
      </c>
      <c r="S359" s="208">
        <v>2010</v>
      </c>
    </row>
    <row r="360" spans="10:19" ht="12">
      <c r="J360" s="20" t="s">
        <v>370</v>
      </c>
      <c r="K360" s="21" t="s">
        <v>371</v>
      </c>
      <c r="L360" s="110">
        <v>32.3</v>
      </c>
      <c r="M360" s="19" t="s">
        <v>1926</v>
      </c>
      <c r="N360" s="19">
        <f t="shared" si="100"/>
        <v>4</v>
      </c>
      <c r="O360" s="19">
        <v>2010</v>
      </c>
      <c r="P360" s="205">
        <v>114543</v>
      </c>
      <c r="Q360" s="206" t="s">
        <v>1926</v>
      </c>
      <c r="R360" s="157">
        <f>IF(P360&lt;250000,2)</f>
        <v>2</v>
      </c>
      <c r="S360" s="208">
        <v>2010</v>
      </c>
    </row>
    <row r="361" spans="10:19" ht="12">
      <c r="J361" s="19" t="s">
        <v>1160</v>
      </c>
      <c r="K361" s="19" t="s">
        <v>1161</v>
      </c>
      <c r="L361" s="110">
        <v>28.9</v>
      </c>
      <c r="M361" s="19" t="s">
        <v>1926</v>
      </c>
      <c r="N361" s="19">
        <f t="shared" si="99"/>
        <v>3</v>
      </c>
      <c r="O361" s="19">
        <v>2010</v>
      </c>
      <c r="P361" s="205">
        <v>86546</v>
      </c>
      <c r="Q361" s="206" t="s">
        <v>1926</v>
      </c>
      <c r="R361" s="157">
        <f t="shared" si="89"/>
        <v>1</v>
      </c>
      <c r="S361" s="208">
        <v>2010</v>
      </c>
    </row>
    <row r="362" spans="10:19" ht="12">
      <c r="J362" s="19" t="s">
        <v>1162</v>
      </c>
      <c r="K362" s="19" t="s">
        <v>1163</v>
      </c>
      <c r="L362" s="110">
        <v>30.4</v>
      </c>
      <c r="M362" s="19" t="s">
        <v>1926</v>
      </c>
      <c r="N362" s="19">
        <f>IF(L362&lt;35,4)</f>
        <v>4</v>
      </c>
      <c r="O362" s="19">
        <v>2010</v>
      </c>
      <c r="P362" s="205">
        <v>131323</v>
      </c>
      <c r="Q362" s="206" t="s">
        <v>1926</v>
      </c>
      <c r="R362" s="157">
        <f>IF(P362&lt;250000,2)</f>
        <v>2</v>
      </c>
      <c r="S362" s="208">
        <v>2010</v>
      </c>
    </row>
    <row r="363" spans="10:19" ht="12">
      <c r="J363" s="20" t="s">
        <v>372</v>
      </c>
      <c r="K363" s="21" t="s">
        <v>373</v>
      </c>
      <c r="L363" s="110">
        <v>29.8</v>
      </c>
      <c r="M363" s="19" t="s">
        <v>1926</v>
      </c>
      <c r="N363" s="19">
        <f t="shared" si="99"/>
        <v>3</v>
      </c>
      <c r="O363" s="19">
        <v>2010</v>
      </c>
      <c r="P363" s="205">
        <v>82437</v>
      </c>
      <c r="Q363" s="206" t="s">
        <v>1926</v>
      </c>
      <c r="R363" s="157">
        <f t="shared" si="89"/>
        <v>1</v>
      </c>
      <c r="S363" s="208">
        <v>2010</v>
      </c>
    </row>
    <row r="364" spans="10:19" ht="12">
      <c r="J364" s="19" t="s">
        <v>1164</v>
      </c>
      <c r="K364" s="19" t="s">
        <v>1165</v>
      </c>
      <c r="L364" s="110">
        <v>38.9</v>
      </c>
      <c r="M364" s="19" t="s">
        <v>1926</v>
      </c>
      <c r="N364" s="19">
        <v>5</v>
      </c>
      <c r="O364" s="19">
        <v>2010</v>
      </c>
      <c r="P364" s="205">
        <v>74442</v>
      </c>
      <c r="Q364" s="206" t="s">
        <v>1926</v>
      </c>
      <c r="R364" s="157">
        <f t="shared" si="89"/>
        <v>1</v>
      </c>
      <c r="S364" s="208">
        <v>2010</v>
      </c>
    </row>
    <row r="365" spans="10:19" ht="12">
      <c r="J365" s="19" t="s">
        <v>1166</v>
      </c>
      <c r="K365" s="19" t="s">
        <v>1167</v>
      </c>
      <c r="L365" s="110">
        <v>24.3</v>
      </c>
      <c r="M365" s="19" t="s">
        <v>1926</v>
      </c>
      <c r="N365" s="19">
        <f t="shared" si="93"/>
        <v>2</v>
      </c>
      <c r="O365" s="19">
        <v>2010</v>
      </c>
      <c r="P365" s="205">
        <v>70264</v>
      </c>
      <c r="Q365" s="206" t="s">
        <v>1926</v>
      </c>
      <c r="R365" s="157">
        <f t="shared" si="89"/>
        <v>1</v>
      </c>
      <c r="S365" s="208">
        <v>2010</v>
      </c>
    </row>
    <row r="366" spans="10:19" ht="12">
      <c r="J366" s="19" t="s">
        <v>1168</v>
      </c>
      <c r="K366" s="19" t="s">
        <v>1169</v>
      </c>
      <c r="L366" s="110">
        <v>26.3</v>
      </c>
      <c r="M366" s="19" t="s">
        <v>1926</v>
      </c>
      <c r="N366" s="19">
        <f aca="true" t="shared" si="101" ref="N366">IF(L366&lt;30,3)</f>
        <v>3</v>
      </c>
      <c r="O366" s="19">
        <v>2010</v>
      </c>
      <c r="P366" s="205">
        <v>95255</v>
      </c>
      <c r="Q366" s="206" t="s">
        <v>1926</v>
      </c>
      <c r="R366" s="157">
        <f t="shared" si="89"/>
        <v>1</v>
      </c>
      <c r="S366" s="208">
        <v>2010</v>
      </c>
    </row>
    <row r="367" spans="10:19" ht="12">
      <c r="J367" s="20" t="s">
        <v>374</v>
      </c>
      <c r="K367" s="21" t="s">
        <v>375</v>
      </c>
      <c r="L367" s="110">
        <v>42.7</v>
      </c>
      <c r="M367" s="19" t="s">
        <v>1926</v>
      </c>
      <c r="N367" s="19">
        <v>5</v>
      </c>
      <c r="O367" s="19">
        <v>2010</v>
      </c>
      <c r="P367" s="205">
        <v>69373</v>
      </c>
      <c r="Q367" s="206" t="s">
        <v>1926</v>
      </c>
      <c r="R367" s="157">
        <f t="shared" si="89"/>
        <v>1</v>
      </c>
      <c r="S367" s="208">
        <v>2010</v>
      </c>
    </row>
    <row r="368" spans="10:19" ht="12">
      <c r="J368" s="19" t="s">
        <v>1170</v>
      </c>
      <c r="K368" s="19" t="s">
        <v>1171</v>
      </c>
      <c r="L368" s="110">
        <v>30.4</v>
      </c>
      <c r="M368" s="19" t="s">
        <v>1926</v>
      </c>
      <c r="N368" s="19">
        <f aca="true" t="shared" si="102" ref="N368">IF(L368&lt;35,4)</f>
        <v>4</v>
      </c>
      <c r="O368" s="19">
        <v>2010</v>
      </c>
      <c r="P368" s="205">
        <v>72700</v>
      </c>
      <c r="Q368" s="206" t="s">
        <v>1926</v>
      </c>
      <c r="R368" s="157">
        <f t="shared" si="89"/>
        <v>1</v>
      </c>
      <c r="S368" s="208">
        <v>2010</v>
      </c>
    </row>
    <row r="369" spans="10:19" ht="12">
      <c r="J369" s="19" t="s">
        <v>1172</v>
      </c>
      <c r="K369" s="19" t="s">
        <v>1173</v>
      </c>
      <c r="L369" s="110">
        <v>24.7</v>
      </c>
      <c r="M369" s="19" t="s">
        <v>1926</v>
      </c>
      <c r="N369" s="19">
        <f t="shared" si="93"/>
        <v>2</v>
      </c>
      <c r="O369" s="19">
        <v>2010</v>
      </c>
      <c r="P369" s="205">
        <v>79380</v>
      </c>
      <c r="Q369" s="206" t="s">
        <v>1926</v>
      </c>
      <c r="R369" s="157">
        <f t="shared" si="89"/>
        <v>1</v>
      </c>
      <c r="S369" s="208">
        <v>2010</v>
      </c>
    </row>
    <row r="370" spans="10:19" ht="12">
      <c r="J370" s="20" t="s">
        <v>376</v>
      </c>
      <c r="K370" s="21" t="s">
        <v>377</v>
      </c>
      <c r="L370" s="110">
        <v>18.8</v>
      </c>
      <c r="M370" s="19" t="s">
        <v>1926</v>
      </c>
      <c r="N370" s="19">
        <f t="shared" si="90"/>
        <v>1</v>
      </c>
      <c r="O370" s="19">
        <v>2010</v>
      </c>
      <c r="P370" s="205">
        <v>71033</v>
      </c>
      <c r="Q370" s="206" t="s">
        <v>1926</v>
      </c>
      <c r="R370" s="157">
        <f t="shared" si="89"/>
        <v>1</v>
      </c>
      <c r="S370" s="208">
        <v>2010</v>
      </c>
    </row>
    <row r="371" spans="10:19" ht="12">
      <c r="J371" s="19" t="s">
        <v>1174</v>
      </c>
      <c r="K371" s="19" t="s">
        <v>1175</v>
      </c>
      <c r="L371" s="110">
        <v>22.9</v>
      </c>
      <c r="M371" s="19" t="s">
        <v>1926</v>
      </c>
      <c r="N371" s="19">
        <f aca="true" t="shared" si="103" ref="N371">IF(L371&lt;25,2)</f>
        <v>2</v>
      </c>
      <c r="O371" s="19">
        <v>2010</v>
      </c>
      <c r="P371" s="205">
        <v>81585</v>
      </c>
      <c r="Q371" s="206" t="s">
        <v>1926</v>
      </c>
      <c r="R371" s="157">
        <f t="shared" si="89"/>
        <v>1</v>
      </c>
      <c r="S371" s="208">
        <v>2010</v>
      </c>
    </row>
    <row r="372" spans="10:19" ht="12">
      <c r="J372" s="19" t="s">
        <v>1176</v>
      </c>
      <c r="K372" s="19" t="s">
        <v>1177</v>
      </c>
      <c r="L372" s="110">
        <v>32.9</v>
      </c>
      <c r="M372" s="19" t="s">
        <v>1926</v>
      </c>
      <c r="N372" s="19">
        <f aca="true" t="shared" si="104" ref="N372">IF(L372&lt;35,4)</f>
        <v>4</v>
      </c>
      <c r="O372" s="19">
        <v>2010</v>
      </c>
      <c r="P372" s="205">
        <v>72923</v>
      </c>
      <c r="Q372" s="206" t="s">
        <v>1926</v>
      </c>
      <c r="R372" s="157">
        <f t="shared" si="89"/>
        <v>1</v>
      </c>
      <c r="S372" s="208">
        <v>2010</v>
      </c>
    </row>
    <row r="373" spans="10:19" ht="12">
      <c r="J373" s="19" t="s">
        <v>1178</v>
      </c>
      <c r="K373" s="19" t="s">
        <v>1179</v>
      </c>
      <c r="L373" s="110">
        <v>40.1</v>
      </c>
      <c r="M373" s="19" t="s">
        <v>1926</v>
      </c>
      <c r="N373" s="19">
        <v>5</v>
      </c>
      <c r="O373" s="19">
        <v>2010</v>
      </c>
      <c r="P373" s="205">
        <v>79276</v>
      </c>
      <c r="Q373" s="206" t="s">
        <v>1926</v>
      </c>
      <c r="R373" s="157">
        <f t="shared" si="89"/>
        <v>1</v>
      </c>
      <c r="S373" s="208">
        <v>2010</v>
      </c>
    </row>
    <row r="374" spans="10:19" ht="12">
      <c r="J374" s="19" t="s">
        <v>1180</v>
      </c>
      <c r="K374" s="19" t="s">
        <v>1181</v>
      </c>
      <c r="L374" s="110">
        <v>38.2</v>
      </c>
      <c r="M374" s="19" t="s">
        <v>1926</v>
      </c>
      <c r="N374" s="19">
        <v>5</v>
      </c>
      <c r="O374" s="19">
        <v>2010</v>
      </c>
      <c r="P374" s="205">
        <v>80173</v>
      </c>
      <c r="Q374" s="206" t="s">
        <v>1926</v>
      </c>
      <c r="R374" s="157">
        <f t="shared" si="89"/>
        <v>1</v>
      </c>
      <c r="S374" s="208">
        <v>2010</v>
      </c>
    </row>
    <row r="375" spans="10:19" ht="12">
      <c r="J375" s="20" t="s">
        <v>378</v>
      </c>
      <c r="K375" s="21" t="s">
        <v>379</v>
      </c>
      <c r="L375" s="110">
        <v>57.2</v>
      </c>
      <c r="M375" s="19" t="s">
        <v>1926</v>
      </c>
      <c r="N375" s="19">
        <v>5</v>
      </c>
      <c r="O375" s="19">
        <v>2010</v>
      </c>
      <c r="P375" s="205">
        <v>85449</v>
      </c>
      <c r="Q375" s="206" t="s">
        <v>1926</v>
      </c>
      <c r="R375" s="157">
        <f t="shared" si="89"/>
        <v>1</v>
      </c>
      <c r="S375" s="208">
        <v>2010</v>
      </c>
    </row>
    <row r="376" spans="10:19" ht="12">
      <c r="J376" s="19" t="s">
        <v>1182</v>
      </c>
      <c r="K376" s="19" t="s">
        <v>1183</v>
      </c>
      <c r="L376" s="110">
        <v>26.4</v>
      </c>
      <c r="M376" s="19" t="s">
        <v>1926</v>
      </c>
      <c r="N376" s="19">
        <f aca="true" t="shared" si="105" ref="N376:N384">IF(L376&lt;30,3)</f>
        <v>3</v>
      </c>
      <c r="O376" s="19">
        <v>2010</v>
      </c>
      <c r="P376" s="205">
        <v>63368</v>
      </c>
      <c r="Q376" s="206" t="s">
        <v>1926</v>
      </c>
      <c r="R376" s="157">
        <f t="shared" si="89"/>
        <v>1</v>
      </c>
      <c r="S376" s="208">
        <v>2010</v>
      </c>
    </row>
    <row r="377" spans="10:19" ht="12">
      <c r="J377" s="19" t="s">
        <v>1184</v>
      </c>
      <c r="K377" s="19" t="s">
        <v>1185</v>
      </c>
      <c r="L377" s="110">
        <v>28.4</v>
      </c>
      <c r="M377" s="19" t="s">
        <v>1926</v>
      </c>
      <c r="N377" s="19">
        <f t="shared" si="105"/>
        <v>3</v>
      </c>
      <c r="O377" s="19">
        <v>2010</v>
      </c>
      <c r="P377" s="205">
        <v>104264</v>
      </c>
      <c r="Q377" s="206" t="s">
        <v>1926</v>
      </c>
      <c r="R377" s="157">
        <f aca="true" t="shared" si="106" ref="R377:R384">IF(P377&lt;250000,2)</f>
        <v>2</v>
      </c>
      <c r="S377" s="208">
        <v>2010</v>
      </c>
    </row>
    <row r="378" spans="10:20" ht="12">
      <c r="J378" s="19" t="s">
        <v>1186</v>
      </c>
      <c r="K378" s="19" t="s">
        <v>1519</v>
      </c>
      <c r="L378" s="110">
        <v>27.4</v>
      </c>
      <c r="M378" s="19" t="s">
        <v>1926</v>
      </c>
      <c r="N378" s="19">
        <f t="shared" si="105"/>
        <v>3</v>
      </c>
      <c r="O378" s="19">
        <v>2010</v>
      </c>
      <c r="P378" s="205">
        <v>355763</v>
      </c>
      <c r="Q378" s="206" t="s">
        <v>1926</v>
      </c>
      <c r="R378" s="157">
        <f>IF(P378&lt;500000,3)</f>
        <v>3</v>
      </c>
      <c r="S378" s="208">
        <v>2010</v>
      </c>
      <c r="T378" s="19"/>
    </row>
    <row r="379" spans="10:19" ht="12">
      <c r="J379" s="20" t="s">
        <v>380</v>
      </c>
      <c r="K379" s="21" t="s">
        <v>1520</v>
      </c>
      <c r="L379" s="110">
        <v>31.4</v>
      </c>
      <c r="M379" s="19" t="s">
        <v>1926</v>
      </c>
      <c r="N379" s="19">
        <f aca="true" t="shared" si="107" ref="N379">IF(L379&lt;35,4)</f>
        <v>4</v>
      </c>
      <c r="O379" s="19">
        <v>2010</v>
      </c>
      <c r="P379" s="205">
        <v>1041294</v>
      </c>
      <c r="Q379" s="206" t="s">
        <v>1926</v>
      </c>
      <c r="R379" s="157">
        <f>IF(P379&lt;3000000,5)</f>
        <v>5</v>
      </c>
      <c r="S379" s="208">
        <v>2010</v>
      </c>
    </row>
    <row r="380" spans="10:20" ht="12">
      <c r="J380" s="19" t="s">
        <v>1187</v>
      </c>
      <c r="K380" s="19" t="s">
        <v>1521</v>
      </c>
      <c r="L380" s="110">
        <v>38.7</v>
      </c>
      <c r="M380" s="19" t="s">
        <v>1926</v>
      </c>
      <c r="N380" s="19">
        <v>5</v>
      </c>
      <c r="O380" s="19">
        <v>2010</v>
      </c>
      <c r="P380" s="205">
        <v>521673</v>
      </c>
      <c r="Q380" s="206" t="s">
        <v>1926</v>
      </c>
      <c r="R380" s="157">
        <f aca="true" t="shared" si="108" ref="R380">IF(P380&lt;1000000,4)</f>
        <v>4</v>
      </c>
      <c r="S380" s="208">
        <v>2010</v>
      </c>
      <c r="T380" s="19"/>
    </row>
    <row r="381" spans="10:19" ht="12">
      <c r="J381" s="19" t="s">
        <v>1188</v>
      </c>
      <c r="K381" s="19" t="s">
        <v>1189</v>
      </c>
      <c r="L381" s="110">
        <v>37.7</v>
      </c>
      <c r="M381" s="19" t="s">
        <v>1926</v>
      </c>
      <c r="N381" s="19">
        <v>5</v>
      </c>
      <c r="O381" s="19">
        <v>2010</v>
      </c>
      <c r="P381" s="205">
        <v>173452</v>
      </c>
      <c r="Q381" s="206" t="s">
        <v>1926</v>
      </c>
      <c r="R381" s="157">
        <f t="shared" si="106"/>
        <v>2</v>
      </c>
      <c r="S381" s="208">
        <v>2010</v>
      </c>
    </row>
    <row r="382" spans="10:19" ht="12">
      <c r="J382" s="20" t="s">
        <v>381</v>
      </c>
      <c r="K382" s="21" t="s">
        <v>1522</v>
      </c>
      <c r="L382" s="110">
        <v>26.9</v>
      </c>
      <c r="M382" s="19" t="s">
        <v>1926</v>
      </c>
      <c r="N382" s="19">
        <f t="shared" si="105"/>
        <v>3</v>
      </c>
      <c r="O382" s="19">
        <v>2010</v>
      </c>
      <c r="P382" s="205">
        <v>244473</v>
      </c>
      <c r="Q382" s="206" t="s">
        <v>1926</v>
      </c>
      <c r="R382" s="157">
        <f t="shared" si="106"/>
        <v>2</v>
      </c>
      <c r="S382" s="208">
        <v>2010</v>
      </c>
    </row>
    <row r="383" spans="10:19" ht="12">
      <c r="J383" s="20" t="s">
        <v>382</v>
      </c>
      <c r="K383" s="21" t="s">
        <v>383</v>
      </c>
      <c r="L383" s="110">
        <v>25.7</v>
      </c>
      <c r="M383" s="19" t="s">
        <v>1926</v>
      </c>
      <c r="N383" s="19">
        <f t="shared" si="105"/>
        <v>3</v>
      </c>
      <c r="O383" s="19">
        <v>2010</v>
      </c>
      <c r="P383" s="205">
        <v>123702</v>
      </c>
      <c r="Q383" s="206" t="s">
        <v>1926</v>
      </c>
      <c r="R383" s="157">
        <f t="shared" si="106"/>
        <v>2</v>
      </c>
      <c r="S383" s="208">
        <v>2010</v>
      </c>
    </row>
    <row r="384" spans="10:19" ht="12">
      <c r="J384" s="19" t="s">
        <v>1190</v>
      </c>
      <c r="K384" s="19" t="s">
        <v>1191</v>
      </c>
      <c r="L384" s="110">
        <v>26.2</v>
      </c>
      <c r="M384" s="19" t="s">
        <v>1926</v>
      </c>
      <c r="N384" s="19">
        <f t="shared" si="105"/>
        <v>3</v>
      </c>
      <c r="O384" s="19">
        <v>2010</v>
      </c>
      <c r="P384" s="205">
        <v>152231</v>
      </c>
      <c r="Q384" s="206" t="s">
        <v>1926</v>
      </c>
      <c r="R384" s="157">
        <f t="shared" si="106"/>
        <v>2</v>
      </c>
      <c r="S384" s="208">
        <v>2010</v>
      </c>
    </row>
    <row r="385" spans="10:19" ht="12">
      <c r="J385" s="19" t="s">
        <v>1192</v>
      </c>
      <c r="K385" s="19" t="s">
        <v>1193</v>
      </c>
      <c r="L385" s="110">
        <v>11.3</v>
      </c>
      <c r="M385" s="19" t="s">
        <v>1926</v>
      </c>
      <c r="N385" s="19">
        <f t="shared" si="90"/>
        <v>1</v>
      </c>
      <c r="O385" s="19">
        <v>2010</v>
      </c>
      <c r="P385" s="205">
        <v>86432</v>
      </c>
      <c r="Q385" s="206" t="s">
        <v>1926</v>
      </c>
      <c r="R385" s="157">
        <f t="shared" si="89"/>
        <v>1</v>
      </c>
      <c r="S385" s="208">
        <v>2010</v>
      </c>
    </row>
    <row r="386" spans="10:19" ht="12">
      <c r="J386" s="19" t="s">
        <v>1194</v>
      </c>
      <c r="K386" s="19" t="s">
        <v>1195</v>
      </c>
      <c r="L386" s="110">
        <v>27.3</v>
      </c>
      <c r="M386" s="19" t="s">
        <v>1926</v>
      </c>
      <c r="N386" s="19">
        <f>IF(L386&lt;30,3)</f>
        <v>3</v>
      </c>
      <c r="O386" s="19">
        <v>2010</v>
      </c>
      <c r="P386" s="205">
        <v>181474</v>
      </c>
      <c r="Q386" s="206" t="s">
        <v>1926</v>
      </c>
      <c r="R386" s="157">
        <f aca="true" t="shared" si="109" ref="R386:R387">IF(P386&lt;250000,2)</f>
        <v>2</v>
      </c>
      <c r="S386" s="208">
        <v>2010</v>
      </c>
    </row>
    <row r="387" spans="10:19" ht="12">
      <c r="J387" s="19" t="s">
        <v>1196</v>
      </c>
      <c r="K387" s="19" t="s">
        <v>1197</v>
      </c>
      <c r="L387" s="110">
        <v>23</v>
      </c>
      <c r="M387" s="19" t="s">
        <v>1926</v>
      </c>
      <c r="N387" s="19">
        <f aca="true" t="shared" si="110" ref="N387">IF(L387&lt;25,2)</f>
        <v>2</v>
      </c>
      <c r="O387" s="19">
        <v>2010</v>
      </c>
      <c r="P387" s="205">
        <v>169624</v>
      </c>
      <c r="Q387" s="206" t="s">
        <v>1926</v>
      </c>
      <c r="R387" s="157">
        <f t="shared" si="109"/>
        <v>2</v>
      </c>
      <c r="S387" s="208">
        <v>2010</v>
      </c>
    </row>
    <row r="388" spans="10:19" ht="12">
      <c r="J388" s="19" t="s">
        <v>1198</v>
      </c>
      <c r="K388" s="19" t="s">
        <v>1199</v>
      </c>
      <c r="L388" s="110">
        <v>16.4</v>
      </c>
      <c r="M388" s="19" t="s">
        <v>1926</v>
      </c>
      <c r="N388" s="19">
        <f aca="true" t="shared" si="111" ref="N388:N417">IF(L388&lt;20,1)</f>
        <v>1</v>
      </c>
      <c r="O388" s="19">
        <v>2010</v>
      </c>
      <c r="P388" s="205">
        <v>16665</v>
      </c>
      <c r="Q388" s="206" t="s">
        <v>1926</v>
      </c>
      <c r="R388" s="157">
        <f aca="true" t="shared" si="112" ref="R388:R445">IF(P388&lt;100000,1)</f>
        <v>1</v>
      </c>
      <c r="S388" s="208">
        <v>2010</v>
      </c>
    </row>
    <row r="389" spans="10:19" ht="12">
      <c r="J389" s="20" t="s">
        <v>384</v>
      </c>
      <c r="K389" s="21" t="s">
        <v>385</v>
      </c>
      <c r="L389" s="110">
        <v>31.6</v>
      </c>
      <c r="M389" s="19" t="s">
        <v>1926</v>
      </c>
      <c r="N389" s="19">
        <f>IF(L389&lt;35,4)</f>
        <v>4</v>
      </c>
      <c r="O389" s="19">
        <v>2010</v>
      </c>
      <c r="P389" s="205">
        <v>118805</v>
      </c>
      <c r="Q389" s="206" t="s">
        <v>1926</v>
      </c>
      <c r="R389" s="157">
        <f aca="true" t="shared" si="113" ref="R389">IF(P389&lt;250000,2)</f>
        <v>2</v>
      </c>
      <c r="S389" s="208">
        <v>2010</v>
      </c>
    </row>
    <row r="390" spans="10:19" ht="12">
      <c r="J390" s="19" t="s">
        <v>1200</v>
      </c>
      <c r="K390" s="19" t="s">
        <v>1502</v>
      </c>
      <c r="L390" s="110">
        <v>27.2</v>
      </c>
      <c r="M390" s="19" t="s">
        <v>1926</v>
      </c>
      <c r="N390" s="19">
        <f aca="true" t="shared" si="114" ref="N390">IF(L390&lt;30,3)</f>
        <v>3</v>
      </c>
      <c r="O390" s="19">
        <v>2010</v>
      </c>
      <c r="P390" s="205">
        <v>486298</v>
      </c>
      <c r="Q390" s="206" t="s">
        <v>1926</v>
      </c>
      <c r="R390" s="157">
        <f>IF(P390&lt;500000,3)</f>
        <v>3</v>
      </c>
      <c r="S390" s="208">
        <v>2010</v>
      </c>
    </row>
    <row r="391" spans="10:19" ht="12">
      <c r="J391" s="19" t="s">
        <v>1201</v>
      </c>
      <c r="K391" s="19" t="s">
        <v>1202</v>
      </c>
      <c r="L391" s="110">
        <v>21.2</v>
      </c>
      <c r="M391" s="19" t="s">
        <v>1926</v>
      </c>
      <c r="N391" s="19">
        <f aca="true" t="shared" si="115" ref="N391">IF(L391&lt;25,2)</f>
        <v>2</v>
      </c>
      <c r="O391" s="19">
        <v>2010</v>
      </c>
      <c r="P391" s="205">
        <v>75471</v>
      </c>
      <c r="Q391" s="206" t="s">
        <v>1926</v>
      </c>
      <c r="R391" s="157">
        <f t="shared" si="112"/>
        <v>1</v>
      </c>
      <c r="S391" s="208">
        <v>2010</v>
      </c>
    </row>
    <row r="392" spans="10:19" ht="12">
      <c r="J392" s="19" t="s">
        <v>1203</v>
      </c>
      <c r="K392" s="19" t="s">
        <v>1204</v>
      </c>
      <c r="L392" s="110">
        <v>18.7</v>
      </c>
      <c r="M392" s="19" t="s">
        <v>1926</v>
      </c>
      <c r="N392" s="19">
        <f t="shared" si="111"/>
        <v>1</v>
      </c>
      <c r="O392" s="19">
        <v>2010</v>
      </c>
      <c r="P392" s="205">
        <v>65014</v>
      </c>
      <c r="Q392" s="206" t="s">
        <v>1926</v>
      </c>
      <c r="R392" s="157">
        <f t="shared" si="112"/>
        <v>1</v>
      </c>
      <c r="S392" s="208">
        <v>2010</v>
      </c>
    </row>
    <row r="393" spans="10:19" ht="12">
      <c r="J393" s="19" t="s">
        <v>1205</v>
      </c>
      <c r="K393" s="19" t="s">
        <v>1206</v>
      </c>
      <c r="L393" s="110">
        <v>32.9</v>
      </c>
      <c r="M393" s="19" t="s">
        <v>1926</v>
      </c>
      <c r="N393" s="19">
        <f>IF(L393&lt;35,4)</f>
        <v>4</v>
      </c>
      <c r="O393" s="19">
        <v>2010</v>
      </c>
      <c r="P393" s="205">
        <v>36692</v>
      </c>
      <c r="Q393" s="206" t="s">
        <v>1926</v>
      </c>
      <c r="R393" s="157">
        <f t="shared" si="112"/>
        <v>1</v>
      </c>
      <c r="S393" s="208">
        <v>2010</v>
      </c>
    </row>
    <row r="394" spans="10:19" ht="12">
      <c r="J394" s="19" t="s">
        <v>1207</v>
      </c>
      <c r="K394" s="19" t="s">
        <v>1208</v>
      </c>
      <c r="L394" s="110">
        <v>22</v>
      </c>
      <c r="M394" s="19" t="s">
        <v>1926</v>
      </c>
      <c r="N394" s="19">
        <f aca="true" t="shared" si="116" ref="N394">IF(L394&lt;25,2)</f>
        <v>2</v>
      </c>
      <c r="O394" s="19">
        <v>2010</v>
      </c>
      <c r="P394" s="205">
        <v>132556</v>
      </c>
      <c r="Q394" s="206" t="s">
        <v>1926</v>
      </c>
      <c r="R394" s="157">
        <f>IF(P394&lt;250000,2)</f>
        <v>2</v>
      </c>
      <c r="S394" s="208">
        <v>2010</v>
      </c>
    </row>
    <row r="395" spans="10:19" ht="12">
      <c r="J395" s="19" t="s">
        <v>1209</v>
      </c>
      <c r="K395" s="19" t="s">
        <v>1210</v>
      </c>
      <c r="L395" s="110">
        <v>15.5</v>
      </c>
      <c r="M395" s="19" t="s">
        <v>1926</v>
      </c>
      <c r="N395" s="19">
        <f t="shared" si="111"/>
        <v>1</v>
      </c>
      <c r="O395" s="19">
        <v>2010</v>
      </c>
      <c r="P395" s="205">
        <v>57884</v>
      </c>
      <c r="Q395" s="206" t="s">
        <v>1926</v>
      </c>
      <c r="R395" s="157">
        <f t="shared" si="112"/>
        <v>1</v>
      </c>
      <c r="S395" s="208">
        <v>2010</v>
      </c>
    </row>
    <row r="396" spans="10:19" ht="12">
      <c r="J396" s="19" t="s">
        <v>1211</v>
      </c>
      <c r="K396" s="19" t="s">
        <v>1212</v>
      </c>
      <c r="L396" s="110">
        <v>23.6</v>
      </c>
      <c r="M396" s="19" t="s">
        <v>1926</v>
      </c>
      <c r="N396" s="19">
        <f aca="true" t="shared" si="117" ref="N396">IF(L396&lt;25,2)</f>
        <v>2</v>
      </c>
      <c r="O396" s="19">
        <v>2010</v>
      </c>
      <c r="P396" s="205">
        <v>52147</v>
      </c>
      <c r="Q396" s="206" t="s">
        <v>1926</v>
      </c>
      <c r="R396" s="157">
        <f t="shared" si="112"/>
        <v>1</v>
      </c>
      <c r="S396" s="208">
        <v>2010</v>
      </c>
    </row>
    <row r="397" spans="10:19" ht="12">
      <c r="J397" s="19" t="s">
        <v>1213</v>
      </c>
      <c r="K397" s="19" t="s">
        <v>1214</v>
      </c>
      <c r="L397" s="110">
        <v>26.8</v>
      </c>
      <c r="M397" s="19" t="s">
        <v>1926</v>
      </c>
      <c r="N397" s="19">
        <f>IF(L397&lt;30,3)</f>
        <v>3</v>
      </c>
      <c r="O397" s="19">
        <v>2010</v>
      </c>
      <c r="P397" s="205">
        <v>83879</v>
      </c>
      <c r="Q397" s="206" t="s">
        <v>1926</v>
      </c>
      <c r="R397" s="157">
        <f t="shared" si="112"/>
        <v>1</v>
      </c>
      <c r="S397" s="208">
        <v>2010</v>
      </c>
    </row>
    <row r="398" spans="10:19" ht="12">
      <c r="J398" s="19" t="s">
        <v>1215</v>
      </c>
      <c r="K398" s="19" t="s">
        <v>1216</v>
      </c>
      <c r="L398" s="110">
        <v>19.2</v>
      </c>
      <c r="M398" s="19" t="s">
        <v>1926</v>
      </c>
      <c r="N398" s="19">
        <f t="shared" si="111"/>
        <v>1</v>
      </c>
      <c r="O398" s="19">
        <v>2010</v>
      </c>
      <c r="P398" s="205">
        <v>46088</v>
      </c>
      <c r="Q398" s="206" t="s">
        <v>1926</v>
      </c>
      <c r="R398" s="157">
        <f t="shared" si="112"/>
        <v>1</v>
      </c>
      <c r="S398" s="208">
        <v>2010</v>
      </c>
    </row>
    <row r="399" spans="10:19" ht="12">
      <c r="J399" s="19" t="s">
        <v>1217</v>
      </c>
      <c r="K399" s="19" t="s">
        <v>1218</v>
      </c>
      <c r="L399" s="110">
        <v>19.6</v>
      </c>
      <c r="M399" s="19" t="s">
        <v>1926</v>
      </c>
      <c r="N399" s="19">
        <f t="shared" si="111"/>
        <v>1</v>
      </c>
      <c r="O399" s="19">
        <v>2010</v>
      </c>
      <c r="P399" s="205">
        <v>89355</v>
      </c>
      <c r="Q399" s="206" t="s">
        <v>1926</v>
      </c>
      <c r="R399" s="157">
        <f t="shared" si="112"/>
        <v>1</v>
      </c>
      <c r="S399" s="208">
        <v>2010</v>
      </c>
    </row>
    <row r="400" spans="10:19" ht="12">
      <c r="J400" s="20" t="s">
        <v>386</v>
      </c>
      <c r="K400" s="21" t="s">
        <v>387</v>
      </c>
      <c r="L400" s="110">
        <v>20</v>
      </c>
      <c r="M400" s="19" t="s">
        <v>1926</v>
      </c>
      <c r="N400" s="19">
        <f>IF(L400&lt;25,2)</f>
        <v>2</v>
      </c>
      <c r="O400" s="19">
        <v>2010</v>
      </c>
      <c r="P400" s="205">
        <v>107750</v>
      </c>
      <c r="Q400" s="206" t="s">
        <v>1926</v>
      </c>
      <c r="R400" s="157">
        <f>IF(P400&lt;250000,2)</f>
        <v>2</v>
      </c>
      <c r="S400" s="208">
        <v>2010</v>
      </c>
    </row>
    <row r="401" spans="10:19" ht="12">
      <c r="J401" s="19" t="s">
        <v>1219</v>
      </c>
      <c r="K401" s="19" t="s">
        <v>1220</v>
      </c>
      <c r="L401" s="110">
        <v>18.3</v>
      </c>
      <c r="M401" s="19" t="s">
        <v>1926</v>
      </c>
      <c r="N401" s="19">
        <f t="shared" si="111"/>
        <v>1</v>
      </c>
      <c r="O401" s="19">
        <v>2010</v>
      </c>
      <c r="P401" s="205">
        <v>84197</v>
      </c>
      <c r="Q401" s="206" t="s">
        <v>1926</v>
      </c>
      <c r="R401" s="157">
        <f t="shared" si="112"/>
        <v>1</v>
      </c>
      <c r="S401" s="208">
        <v>2010</v>
      </c>
    </row>
    <row r="402" spans="10:19" ht="12">
      <c r="J402" s="19" t="s">
        <v>1221</v>
      </c>
      <c r="K402" s="19" t="s">
        <v>1222</v>
      </c>
      <c r="L402" s="110">
        <v>22.1</v>
      </c>
      <c r="M402" s="19" t="s">
        <v>1926</v>
      </c>
      <c r="N402" s="19">
        <f>IF(L402&lt;25,2)</f>
        <v>2</v>
      </c>
      <c r="O402" s="19">
        <v>2010</v>
      </c>
      <c r="P402" s="205">
        <v>87417</v>
      </c>
      <c r="Q402" s="206" t="s">
        <v>1926</v>
      </c>
      <c r="R402" s="157">
        <f t="shared" si="112"/>
        <v>1</v>
      </c>
      <c r="S402" s="208">
        <v>2010</v>
      </c>
    </row>
    <row r="403" spans="10:19" ht="12">
      <c r="J403" s="19" t="s">
        <v>1223</v>
      </c>
      <c r="K403" s="19" t="s">
        <v>1224</v>
      </c>
      <c r="L403" s="110">
        <v>14.4</v>
      </c>
      <c r="M403" s="19" t="s">
        <v>1926</v>
      </c>
      <c r="N403" s="19">
        <f t="shared" si="111"/>
        <v>1</v>
      </c>
      <c r="O403" s="19">
        <v>2010</v>
      </c>
      <c r="P403" s="205">
        <v>114720</v>
      </c>
      <c r="Q403" s="206" t="s">
        <v>1926</v>
      </c>
      <c r="R403" s="157">
        <f>IF(P403&lt;250000,2)</f>
        <v>2</v>
      </c>
      <c r="S403" s="208">
        <v>2010</v>
      </c>
    </row>
    <row r="404" spans="10:19" ht="12">
      <c r="J404" s="19" t="s">
        <v>1225</v>
      </c>
      <c r="K404" s="19" t="s">
        <v>1226</v>
      </c>
      <c r="L404" s="110">
        <v>25.7</v>
      </c>
      <c r="M404" s="19" t="s">
        <v>1926</v>
      </c>
      <c r="N404" s="19">
        <f>IF(L404&lt;30,3)</f>
        <v>3</v>
      </c>
      <c r="O404" s="19">
        <v>2010</v>
      </c>
      <c r="P404" s="205">
        <v>96416</v>
      </c>
      <c r="Q404" s="206" t="s">
        <v>1926</v>
      </c>
      <c r="R404" s="157">
        <f t="shared" si="112"/>
        <v>1</v>
      </c>
      <c r="S404" s="208">
        <v>2010</v>
      </c>
    </row>
    <row r="405" spans="10:19" ht="12">
      <c r="J405" s="19" t="s">
        <v>1227</v>
      </c>
      <c r="K405" s="19" t="s">
        <v>1228</v>
      </c>
      <c r="L405" s="110">
        <v>21.6</v>
      </c>
      <c r="M405" s="19" t="s">
        <v>1926</v>
      </c>
      <c r="N405" s="19">
        <f aca="true" t="shared" si="118" ref="N405:N407">IF(L405&lt;25,2)</f>
        <v>2</v>
      </c>
      <c r="O405" s="19">
        <v>2010</v>
      </c>
      <c r="P405" s="205">
        <v>65040</v>
      </c>
      <c r="Q405" s="206" t="s">
        <v>1926</v>
      </c>
      <c r="R405" s="157">
        <f t="shared" si="112"/>
        <v>1</v>
      </c>
      <c r="S405" s="208">
        <v>2010</v>
      </c>
    </row>
    <row r="406" spans="10:19" ht="12">
      <c r="J406" s="19" t="s">
        <v>1229</v>
      </c>
      <c r="K406" s="19" t="s">
        <v>1810</v>
      </c>
      <c r="L406" s="110">
        <v>21</v>
      </c>
      <c r="M406" s="19" t="s">
        <v>1926</v>
      </c>
      <c r="N406" s="19">
        <f t="shared" si="118"/>
        <v>2</v>
      </c>
      <c r="O406" s="19">
        <v>2010</v>
      </c>
      <c r="P406" s="205">
        <v>126577</v>
      </c>
      <c r="Q406" s="206" t="s">
        <v>1926</v>
      </c>
      <c r="R406" s="157">
        <f>IF(P406&lt;250000,2)</f>
        <v>2</v>
      </c>
      <c r="S406" s="208">
        <v>2010</v>
      </c>
    </row>
    <row r="407" spans="10:19" ht="12">
      <c r="J407" s="19" t="s">
        <v>1230</v>
      </c>
      <c r="K407" s="19" t="s">
        <v>1231</v>
      </c>
      <c r="L407" s="110">
        <v>24.1</v>
      </c>
      <c r="M407" s="19" t="s">
        <v>1926</v>
      </c>
      <c r="N407" s="19">
        <f t="shared" si="118"/>
        <v>2</v>
      </c>
      <c r="O407" s="19">
        <v>2010</v>
      </c>
      <c r="P407" s="205">
        <v>90035</v>
      </c>
      <c r="Q407" s="206" t="s">
        <v>1926</v>
      </c>
      <c r="R407" s="157">
        <f t="shared" si="112"/>
        <v>1</v>
      </c>
      <c r="S407" s="208">
        <v>2010</v>
      </c>
    </row>
    <row r="408" spans="10:19" ht="12">
      <c r="J408" s="19" t="s">
        <v>1232</v>
      </c>
      <c r="K408" s="19" t="s">
        <v>1233</v>
      </c>
      <c r="L408" s="110">
        <v>26.8</v>
      </c>
      <c r="M408" s="19" t="s">
        <v>1926</v>
      </c>
      <c r="N408" s="19">
        <f>IF(L408&lt;30,3)</f>
        <v>3</v>
      </c>
      <c r="O408" s="19">
        <v>2010</v>
      </c>
      <c r="P408" s="205">
        <v>78711</v>
      </c>
      <c r="Q408" s="206" t="s">
        <v>1926</v>
      </c>
      <c r="R408" s="157">
        <f t="shared" si="112"/>
        <v>1</v>
      </c>
      <c r="S408" s="208">
        <v>2010</v>
      </c>
    </row>
    <row r="409" spans="10:19" ht="12">
      <c r="J409" s="19" t="s">
        <v>1234</v>
      </c>
      <c r="K409" s="19" t="s">
        <v>1235</v>
      </c>
      <c r="L409" s="110">
        <v>18.2</v>
      </c>
      <c r="M409" s="19" t="s">
        <v>1926</v>
      </c>
      <c r="N409" s="19">
        <f t="shared" si="111"/>
        <v>1</v>
      </c>
      <c r="O409" s="19">
        <v>2010</v>
      </c>
      <c r="P409" s="205">
        <v>138883</v>
      </c>
      <c r="Q409" s="206" t="s">
        <v>1926</v>
      </c>
      <c r="R409" s="157">
        <f aca="true" t="shared" si="119" ref="R409:R410">IF(P409&lt;250000,2)</f>
        <v>2</v>
      </c>
      <c r="S409" s="208">
        <v>2010</v>
      </c>
    </row>
    <row r="410" spans="10:19" ht="12">
      <c r="J410" s="19" t="s">
        <v>1236</v>
      </c>
      <c r="K410" s="19" t="s">
        <v>1237</v>
      </c>
      <c r="L410" s="110">
        <v>22.9</v>
      </c>
      <c r="M410" s="19" t="s">
        <v>1926</v>
      </c>
      <c r="N410" s="19">
        <f aca="true" t="shared" si="120" ref="N410">IF(L410&lt;25,2)</f>
        <v>2</v>
      </c>
      <c r="O410" s="19">
        <v>2010</v>
      </c>
      <c r="P410" s="205">
        <v>108422</v>
      </c>
      <c r="Q410" s="206" t="s">
        <v>1926</v>
      </c>
      <c r="R410" s="157">
        <f t="shared" si="119"/>
        <v>2</v>
      </c>
      <c r="S410" s="208">
        <v>2010</v>
      </c>
    </row>
    <row r="411" spans="10:19" ht="12">
      <c r="J411" s="20" t="s">
        <v>388</v>
      </c>
      <c r="K411" s="21" t="s">
        <v>389</v>
      </c>
      <c r="L411" s="110">
        <v>32.9</v>
      </c>
      <c r="M411" s="19" t="s">
        <v>1926</v>
      </c>
      <c r="N411" s="19">
        <f>IF(L411&lt;35,4)</f>
        <v>4</v>
      </c>
      <c r="O411" s="19">
        <v>2010</v>
      </c>
      <c r="P411" s="205">
        <v>70184</v>
      </c>
      <c r="Q411" s="206" t="s">
        <v>1926</v>
      </c>
      <c r="R411" s="157">
        <f t="shared" si="112"/>
        <v>1</v>
      </c>
      <c r="S411" s="208">
        <v>2010</v>
      </c>
    </row>
    <row r="412" spans="10:19" ht="12">
      <c r="J412" s="19" t="s">
        <v>1238</v>
      </c>
      <c r="K412" s="19" t="s">
        <v>1239</v>
      </c>
      <c r="L412" s="110">
        <v>18.5</v>
      </c>
      <c r="M412" s="19" t="s">
        <v>1926</v>
      </c>
      <c r="N412" s="19">
        <f t="shared" si="111"/>
        <v>1</v>
      </c>
      <c r="O412" s="19">
        <v>2010</v>
      </c>
      <c r="P412" s="205">
        <v>131088</v>
      </c>
      <c r="Q412" s="206" t="s">
        <v>1926</v>
      </c>
      <c r="R412" s="157">
        <f aca="true" t="shared" si="121" ref="R412:R413">IF(P412&lt;250000,2)</f>
        <v>2</v>
      </c>
      <c r="S412" s="208">
        <v>2010</v>
      </c>
    </row>
    <row r="413" spans="10:19" ht="12">
      <c r="J413" s="19" t="s">
        <v>1240</v>
      </c>
      <c r="K413" s="19" t="s">
        <v>1241</v>
      </c>
      <c r="L413" s="110">
        <v>11.4</v>
      </c>
      <c r="M413" s="19" t="s">
        <v>1926</v>
      </c>
      <c r="N413" s="19">
        <f t="shared" si="111"/>
        <v>1</v>
      </c>
      <c r="O413" s="19">
        <v>2010</v>
      </c>
      <c r="P413" s="205">
        <v>190975</v>
      </c>
      <c r="Q413" s="206" t="s">
        <v>1926</v>
      </c>
      <c r="R413" s="157">
        <f t="shared" si="121"/>
        <v>2</v>
      </c>
      <c r="S413" s="208">
        <v>2010</v>
      </c>
    </row>
    <row r="414" spans="10:19" ht="12">
      <c r="J414" s="20" t="s">
        <v>390</v>
      </c>
      <c r="K414" s="21" t="s">
        <v>391</v>
      </c>
      <c r="L414" s="110">
        <v>28.8</v>
      </c>
      <c r="M414" s="19" t="s">
        <v>1926</v>
      </c>
      <c r="N414" s="19">
        <f aca="true" t="shared" si="122" ref="N414:N415">IF(L414&lt;30,3)</f>
        <v>3</v>
      </c>
      <c r="O414" s="19">
        <v>2010</v>
      </c>
      <c r="P414" s="205">
        <v>67751</v>
      </c>
      <c r="Q414" s="206" t="s">
        <v>1926</v>
      </c>
      <c r="R414" s="157">
        <f t="shared" si="112"/>
        <v>1</v>
      </c>
      <c r="S414" s="208">
        <v>2010</v>
      </c>
    </row>
    <row r="415" spans="10:19" ht="12">
      <c r="J415" s="20" t="s">
        <v>392</v>
      </c>
      <c r="K415" s="21" t="s">
        <v>393</v>
      </c>
      <c r="L415" s="110">
        <v>28.4</v>
      </c>
      <c r="M415" s="19" t="s">
        <v>1926</v>
      </c>
      <c r="N415" s="19">
        <f t="shared" si="122"/>
        <v>3</v>
      </c>
      <c r="O415" s="19">
        <v>2010</v>
      </c>
      <c r="P415" s="205">
        <v>95857</v>
      </c>
      <c r="Q415" s="206" t="s">
        <v>1926</v>
      </c>
      <c r="R415" s="157">
        <f t="shared" si="112"/>
        <v>1</v>
      </c>
      <c r="S415" s="208">
        <v>2010</v>
      </c>
    </row>
    <row r="416" spans="10:19" ht="12">
      <c r="J416" s="19" t="s">
        <v>1242</v>
      </c>
      <c r="K416" s="19" t="s">
        <v>1243</v>
      </c>
      <c r="L416" s="110">
        <v>18.1</v>
      </c>
      <c r="M416" s="19" t="s">
        <v>1926</v>
      </c>
      <c r="N416" s="19">
        <f t="shared" si="111"/>
        <v>1</v>
      </c>
      <c r="O416" s="19">
        <v>2010</v>
      </c>
      <c r="P416" s="205">
        <v>58685</v>
      </c>
      <c r="Q416" s="206" t="s">
        <v>1926</v>
      </c>
      <c r="R416" s="157">
        <f t="shared" si="112"/>
        <v>1</v>
      </c>
      <c r="S416" s="208">
        <v>2010</v>
      </c>
    </row>
    <row r="417" spans="10:19" ht="12">
      <c r="J417" s="19" t="s">
        <v>1244</v>
      </c>
      <c r="K417" s="19" t="s">
        <v>1245</v>
      </c>
      <c r="L417" s="110">
        <v>11.3</v>
      </c>
      <c r="M417" s="19" t="s">
        <v>1926</v>
      </c>
      <c r="N417" s="19">
        <f t="shared" si="111"/>
        <v>1</v>
      </c>
      <c r="O417" s="19">
        <v>2010</v>
      </c>
      <c r="P417" s="205">
        <v>144228</v>
      </c>
      <c r="Q417" s="206" t="s">
        <v>1926</v>
      </c>
      <c r="R417" s="157">
        <f>IF(P417&lt;250000,2)</f>
        <v>2</v>
      </c>
      <c r="S417" s="208">
        <v>2010</v>
      </c>
    </row>
    <row r="418" spans="10:19" ht="12">
      <c r="J418" s="20" t="s">
        <v>972</v>
      </c>
      <c r="K418" s="21" t="s">
        <v>1600</v>
      </c>
      <c r="L418" s="110">
        <v>23.8</v>
      </c>
      <c r="M418" s="19" t="s">
        <v>1926</v>
      </c>
      <c r="N418" s="19">
        <f aca="true" t="shared" si="123" ref="N418:N425">IF(L418&lt;25,2)</f>
        <v>2</v>
      </c>
      <c r="O418" s="19">
        <v>2001</v>
      </c>
      <c r="P418" s="205" t="s">
        <v>1639</v>
      </c>
      <c r="Q418" s="206" t="s">
        <v>1926</v>
      </c>
      <c r="R418" s="205" t="s">
        <v>1639</v>
      </c>
      <c r="S418" s="208"/>
    </row>
    <row r="419" spans="10:19" ht="12">
      <c r="J419" s="20" t="s">
        <v>973</v>
      </c>
      <c r="K419" s="21" t="s">
        <v>1601</v>
      </c>
      <c r="L419" s="110">
        <v>25.5</v>
      </c>
      <c r="M419" s="19" t="s">
        <v>1926</v>
      </c>
      <c r="N419" s="19">
        <f>IF(L419&lt;30,3)</f>
        <v>3</v>
      </c>
      <c r="O419" s="19">
        <v>2001</v>
      </c>
      <c r="P419" s="205" t="s">
        <v>1639</v>
      </c>
      <c r="Q419" s="206" t="s">
        <v>1926</v>
      </c>
      <c r="R419" s="205" t="s">
        <v>1639</v>
      </c>
      <c r="S419" s="208"/>
    </row>
    <row r="420" spans="10:19" ht="12">
      <c r="J420" s="20" t="s">
        <v>974</v>
      </c>
      <c r="K420" s="21" t="s">
        <v>1602</v>
      </c>
      <c r="L420" s="110">
        <v>22.2</v>
      </c>
      <c r="M420" s="19" t="s">
        <v>1926</v>
      </c>
      <c r="N420" s="19">
        <f t="shared" si="123"/>
        <v>2</v>
      </c>
      <c r="O420" s="19">
        <v>2001</v>
      </c>
      <c r="P420" s="205" t="s">
        <v>1639</v>
      </c>
      <c r="Q420" s="206" t="s">
        <v>1926</v>
      </c>
      <c r="R420" s="205" t="s">
        <v>1639</v>
      </c>
      <c r="S420" s="208"/>
    </row>
    <row r="421" spans="10:19" ht="12">
      <c r="J421" s="20" t="s">
        <v>975</v>
      </c>
      <c r="K421" s="21" t="s">
        <v>1603</v>
      </c>
      <c r="L421" s="110">
        <v>23.6</v>
      </c>
      <c r="M421" s="19" t="s">
        <v>1926</v>
      </c>
      <c r="N421" s="19">
        <f t="shared" si="123"/>
        <v>2</v>
      </c>
      <c r="O421" s="19">
        <v>2001</v>
      </c>
      <c r="P421" s="205" t="s">
        <v>1639</v>
      </c>
      <c r="Q421" s="206" t="s">
        <v>1926</v>
      </c>
      <c r="R421" s="205" t="s">
        <v>1639</v>
      </c>
      <c r="S421" s="208"/>
    </row>
    <row r="422" spans="10:19" ht="12">
      <c r="J422" s="20" t="s">
        <v>976</v>
      </c>
      <c r="K422" s="21" t="s">
        <v>1604</v>
      </c>
      <c r="L422" s="110">
        <v>22.4</v>
      </c>
      <c r="M422" s="19" t="s">
        <v>1926</v>
      </c>
      <c r="N422" s="19">
        <f t="shared" si="123"/>
        <v>2</v>
      </c>
      <c r="O422" s="19">
        <v>2001</v>
      </c>
      <c r="P422" s="205" t="s">
        <v>1639</v>
      </c>
      <c r="Q422" s="206" t="s">
        <v>1926</v>
      </c>
      <c r="R422" s="205" t="s">
        <v>1639</v>
      </c>
      <c r="S422" s="208"/>
    </row>
    <row r="423" spans="10:19" ht="12">
      <c r="J423" s="20" t="s">
        <v>394</v>
      </c>
      <c r="K423" s="21" t="s">
        <v>1754</v>
      </c>
      <c r="L423" s="110">
        <v>36.1</v>
      </c>
      <c r="M423" s="19" t="s">
        <v>1926</v>
      </c>
      <c r="N423" s="19">
        <v>5</v>
      </c>
      <c r="O423" s="19"/>
      <c r="P423" s="205">
        <v>2638842</v>
      </c>
      <c r="Q423" s="206" t="s">
        <v>1926</v>
      </c>
      <c r="R423" s="157">
        <f aca="true" t="shared" si="124" ref="R423">IF(P423&lt;3000000,5)</f>
        <v>5</v>
      </c>
      <c r="S423" s="208"/>
    </row>
    <row r="424" spans="10:19" ht="12">
      <c r="J424" s="20" t="s">
        <v>1811</v>
      </c>
      <c r="K424" s="21" t="s">
        <v>1812</v>
      </c>
      <c r="L424" s="110">
        <v>34.5</v>
      </c>
      <c r="M424" s="19" t="s">
        <v>1926</v>
      </c>
      <c r="N424" s="19">
        <f aca="true" t="shared" si="125" ref="N424">IF(L424&lt;35,4)</f>
        <v>4</v>
      </c>
      <c r="O424" s="19">
        <v>2010</v>
      </c>
      <c r="P424" s="205">
        <v>3105489</v>
      </c>
      <c r="Q424" s="206" t="s">
        <v>1926</v>
      </c>
      <c r="R424" s="157">
        <v>6</v>
      </c>
      <c r="S424" s="208"/>
    </row>
    <row r="425" spans="10:19" ht="12">
      <c r="J425" s="20" t="s">
        <v>1813</v>
      </c>
      <c r="K425" s="21" t="s">
        <v>1814</v>
      </c>
      <c r="L425" s="110">
        <v>23.7</v>
      </c>
      <c r="M425" s="19" t="s">
        <v>1926</v>
      </c>
      <c r="N425" s="19">
        <f t="shared" si="123"/>
        <v>2</v>
      </c>
      <c r="O425" s="19">
        <v>2010</v>
      </c>
      <c r="P425" s="205">
        <v>3103234</v>
      </c>
      <c r="Q425" s="206" t="s">
        <v>1926</v>
      </c>
      <c r="R425" s="157">
        <v>6</v>
      </c>
      <c r="S425" s="208"/>
    </row>
    <row r="426" spans="10:19" ht="12">
      <c r="J426" s="20" t="s">
        <v>395</v>
      </c>
      <c r="K426" s="21" t="s">
        <v>1717</v>
      </c>
      <c r="L426" s="110">
        <v>42.1</v>
      </c>
      <c r="M426" s="19" t="s">
        <v>1926</v>
      </c>
      <c r="N426" s="19">
        <v>5</v>
      </c>
      <c r="O426" s="19"/>
      <c r="P426" s="205">
        <v>872091</v>
      </c>
      <c r="Q426" s="206" t="s">
        <v>1926</v>
      </c>
      <c r="R426" s="157">
        <f aca="true" t="shared" si="126" ref="R426:R428">IF(P426&lt;1000000,4)</f>
        <v>4</v>
      </c>
      <c r="S426" s="208"/>
    </row>
    <row r="427" spans="10:19" ht="12">
      <c r="J427" s="20" t="s">
        <v>396</v>
      </c>
      <c r="K427" s="21" t="s">
        <v>1633</v>
      </c>
      <c r="L427" s="110">
        <v>29.2</v>
      </c>
      <c r="M427" s="19" t="s">
        <v>1926</v>
      </c>
      <c r="N427" s="19">
        <f aca="true" t="shared" si="127" ref="N427:N459">IF(L427&lt;30,3)</f>
        <v>3</v>
      </c>
      <c r="O427" s="19"/>
      <c r="P427" s="205">
        <v>654987</v>
      </c>
      <c r="Q427" s="206" t="s">
        <v>1926</v>
      </c>
      <c r="R427" s="157">
        <f t="shared" si="126"/>
        <v>4</v>
      </c>
      <c r="S427" s="208"/>
    </row>
    <row r="428" spans="10:19" ht="12">
      <c r="J428" s="20" t="s">
        <v>397</v>
      </c>
      <c r="K428" s="21" t="s">
        <v>1765</v>
      </c>
      <c r="L428" s="110">
        <v>48.3</v>
      </c>
      <c r="M428" s="19" t="s">
        <v>1926</v>
      </c>
      <c r="N428" s="19">
        <v>5</v>
      </c>
      <c r="O428" s="19"/>
      <c r="P428" s="205">
        <v>582320</v>
      </c>
      <c r="Q428" s="206" t="s">
        <v>1926</v>
      </c>
      <c r="R428" s="157">
        <f t="shared" si="126"/>
        <v>4</v>
      </c>
      <c r="S428" s="208"/>
    </row>
    <row r="429" spans="10:19" ht="12">
      <c r="J429" s="20" t="s">
        <v>398</v>
      </c>
      <c r="K429" s="21" t="s">
        <v>1751</v>
      </c>
      <c r="L429" s="110">
        <v>45.3</v>
      </c>
      <c r="M429" s="19" t="s">
        <v>1926</v>
      </c>
      <c r="N429" s="19">
        <v>5</v>
      </c>
      <c r="O429" s="19"/>
      <c r="P429" s="205">
        <v>366039</v>
      </c>
      <c r="Q429" s="206" t="s">
        <v>1926</v>
      </c>
      <c r="R429" s="157">
        <f aca="true" t="shared" si="128" ref="R429:R434">IF(P429&lt;500000,3)</f>
        <v>3</v>
      </c>
      <c r="S429" s="208"/>
    </row>
    <row r="430" spans="10:19" ht="12">
      <c r="J430" s="20" t="s">
        <v>399</v>
      </c>
      <c r="K430" s="21" t="s">
        <v>1760</v>
      </c>
      <c r="L430" s="110">
        <v>35.6</v>
      </c>
      <c r="M430" s="19" t="s">
        <v>1926</v>
      </c>
      <c r="N430" s="19">
        <v>5</v>
      </c>
      <c r="O430" s="19"/>
      <c r="P430" s="205">
        <v>313213</v>
      </c>
      <c r="Q430" s="206" t="s">
        <v>1926</v>
      </c>
      <c r="R430" s="157">
        <f t="shared" si="128"/>
        <v>3</v>
      </c>
      <c r="S430" s="208"/>
    </row>
    <row r="431" spans="10:19" ht="12">
      <c r="J431" s="20" t="s">
        <v>400</v>
      </c>
      <c r="K431" s="21" t="s">
        <v>8</v>
      </c>
      <c r="L431" s="110">
        <v>44.5</v>
      </c>
      <c r="M431" s="19" t="s">
        <v>1926</v>
      </c>
      <c r="N431" s="19">
        <v>5</v>
      </c>
      <c r="O431" s="19"/>
      <c r="P431" s="205">
        <v>380635</v>
      </c>
      <c r="Q431" s="206" t="s">
        <v>1926</v>
      </c>
      <c r="R431" s="157">
        <f t="shared" si="128"/>
        <v>3</v>
      </c>
      <c r="S431" s="208"/>
    </row>
    <row r="432" spans="10:19" ht="12">
      <c r="J432" s="20" t="s">
        <v>401</v>
      </c>
      <c r="K432" s="21" t="s">
        <v>1634</v>
      </c>
      <c r="L432" s="110">
        <v>33.6</v>
      </c>
      <c r="M432" s="19" t="s">
        <v>1926</v>
      </c>
      <c r="N432" s="19">
        <f aca="true" t="shared" si="129" ref="N432:N452">IF(L432&lt;35,4)</f>
        <v>4</v>
      </c>
      <c r="O432" s="19"/>
      <c r="P432" s="205">
        <v>290678</v>
      </c>
      <c r="Q432" s="206" t="s">
        <v>1926</v>
      </c>
      <c r="R432" s="157">
        <f t="shared" si="128"/>
        <v>3</v>
      </c>
      <c r="S432" s="208"/>
    </row>
    <row r="433" spans="10:19" ht="12">
      <c r="J433" s="20" t="s">
        <v>402</v>
      </c>
      <c r="K433" s="21" t="s">
        <v>4</v>
      </c>
      <c r="L433" s="110">
        <v>47.5</v>
      </c>
      <c r="M433" s="19" t="s">
        <v>1926</v>
      </c>
      <c r="N433" s="19">
        <v>5</v>
      </c>
      <c r="O433" s="19"/>
      <c r="P433" s="205">
        <v>259263</v>
      </c>
      <c r="Q433" s="206" t="s">
        <v>1926</v>
      </c>
      <c r="R433" s="157">
        <f t="shared" si="128"/>
        <v>3</v>
      </c>
      <c r="S433" s="208"/>
    </row>
    <row r="434" spans="10:19" ht="12">
      <c r="J434" s="20" t="s">
        <v>403</v>
      </c>
      <c r="K434" s="21" t="s">
        <v>3</v>
      </c>
      <c r="L434" s="110">
        <v>41.9</v>
      </c>
      <c r="M434" s="19" t="s">
        <v>1926</v>
      </c>
      <c r="N434" s="19">
        <v>5</v>
      </c>
      <c r="O434" s="19"/>
      <c r="P434" s="205">
        <v>253409</v>
      </c>
      <c r="Q434" s="206" t="s">
        <v>1926</v>
      </c>
      <c r="R434" s="157">
        <f t="shared" si="128"/>
        <v>3</v>
      </c>
      <c r="S434" s="208"/>
    </row>
    <row r="435" spans="10:19" ht="12">
      <c r="J435" s="20" t="s">
        <v>404</v>
      </c>
      <c r="K435" s="21" t="s">
        <v>1</v>
      </c>
      <c r="L435" s="110">
        <v>44.9</v>
      </c>
      <c r="M435" s="19" t="s">
        <v>1926</v>
      </c>
      <c r="N435" s="19">
        <v>5</v>
      </c>
      <c r="O435" s="19"/>
      <c r="P435" s="205">
        <v>72137</v>
      </c>
      <c r="Q435" s="206" t="s">
        <v>1926</v>
      </c>
      <c r="R435" s="157">
        <f t="shared" si="112"/>
        <v>1</v>
      </c>
      <c r="S435" s="208"/>
    </row>
    <row r="436" spans="10:19" ht="12">
      <c r="J436" s="20" t="s">
        <v>405</v>
      </c>
      <c r="K436" s="21" t="s">
        <v>2</v>
      </c>
      <c r="L436" s="110">
        <v>34</v>
      </c>
      <c r="M436" s="19" t="s">
        <v>1926</v>
      </c>
      <c r="N436" s="19">
        <f t="shared" si="129"/>
        <v>4</v>
      </c>
      <c r="O436" s="19"/>
      <c r="P436" s="205">
        <v>115540</v>
      </c>
      <c r="Q436" s="206" t="s">
        <v>1926</v>
      </c>
      <c r="R436" s="157">
        <f aca="true" t="shared" si="130" ref="R436:R440">IF(P436&lt;250000,2)</f>
        <v>2</v>
      </c>
      <c r="S436" s="208"/>
    </row>
    <row r="437" spans="10:19" ht="12">
      <c r="J437" s="20" t="s">
        <v>406</v>
      </c>
      <c r="K437" s="21" t="s">
        <v>6</v>
      </c>
      <c r="L437" s="110">
        <v>48.9</v>
      </c>
      <c r="M437" s="19" t="s">
        <v>1926</v>
      </c>
      <c r="N437" s="19">
        <v>5</v>
      </c>
      <c r="O437" s="19"/>
      <c r="P437" s="205">
        <v>201148</v>
      </c>
      <c r="Q437" s="206" t="s">
        <v>1926</v>
      </c>
      <c r="R437" s="157">
        <f t="shared" si="130"/>
        <v>2</v>
      </c>
      <c r="S437" s="208"/>
    </row>
    <row r="438" spans="10:19" ht="12">
      <c r="J438" s="20" t="s">
        <v>407</v>
      </c>
      <c r="K438" s="21" t="s">
        <v>1752</v>
      </c>
      <c r="L438" s="110">
        <v>37.2</v>
      </c>
      <c r="M438" s="19" t="s">
        <v>1926</v>
      </c>
      <c r="N438" s="19">
        <v>5</v>
      </c>
      <c r="O438" s="19"/>
      <c r="P438" s="205">
        <v>162986</v>
      </c>
      <c r="Q438" s="206" t="s">
        <v>1926</v>
      </c>
      <c r="R438" s="157">
        <f t="shared" si="130"/>
        <v>2</v>
      </c>
      <c r="S438" s="208"/>
    </row>
    <row r="439" spans="10:19" ht="12">
      <c r="J439" s="20" t="s">
        <v>408</v>
      </c>
      <c r="K439" s="21" t="s">
        <v>1753</v>
      </c>
      <c r="L439" s="110">
        <v>42</v>
      </c>
      <c r="M439" s="19" t="s">
        <v>1926</v>
      </c>
      <c r="N439" s="19">
        <v>5</v>
      </c>
      <c r="O439" s="19"/>
      <c r="P439" s="205">
        <v>100343</v>
      </c>
      <c r="Q439" s="206" t="s">
        <v>1926</v>
      </c>
      <c r="R439" s="157">
        <f t="shared" si="130"/>
        <v>2</v>
      </c>
      <c r="S439" s="208"/>
    </row>
    <row r="440" spans="10:19" ht="12">
      <c r="J440" s="20" t="s">
        <v>409</v>
      </c>
      <c r="K440" s="21" t="s">
        <v>1755</v>
      </c>
      <c r="L440" s="110">
        <v>42</v>
      </c>
      <c r="M440" s="19" t="s">
        <v>1926</v>
      </c>
      <c r="N440" s="19">
        <v>5</v>
      </c>
      <c r="O440" s="19"/>
      <c r="P440" s="205">
        <v>117091</v>
      </c>
      <c r="Q440" s="206" t="s">
        <v>1926</v>
      </c>
      <c r="R440" s="157">
        <f t="shared" si="130"/>
        <v>2</v>
      </c>
      <c r="S440" s="208"/>
    </row>
    <row r="441" spans="10:19" ht="12">
      <c r="J441" s="20" t="s">
        <v>410</v>
      </c>
      <c r="K441" s="21" t="s">
        <v>1756</v>
      </c>
      <c r="L441" s="110">
        <v>34.6</v>
      </c>
      <c r="M441" s="19" t="s">
        <v>1926</v>
      </c>
      <c r="N441" s="19">
        <f t="shared" si="129"/>
        <v>4</v>
      </c>
      <c r="O441" s="19"/>
      <c r="P441" s="205">
        <v>48487</v>
      </c>
      <c r="Q441" s="206" t="s">
        <v>1926</v>
      </c>
      <c r="R441" s="157">
        <f t="shared" si="112"/>
        <v>1</v>
      </c>
      <c r="S441" s="208"/>
    </row>
    <row r="442" spans="10:19" ht="12">
      <c r="J442" s="20" t="s">
        <v>411</v>
      </c>
      <c r="K442" s="21" t="s">
        <v>1757</v>
      </c>
      <c r="L442" s="110">
        <v>30.1</v>
      </c>
      <c r="M442" s="19" t="s">
        <v>1926</v>
      </c>
      <c r="N442" s="19">
        <f t="shared" si="129"/>
        <v>4</v>
      </c>
      <c r="O442" s="19"/>
      <c r="P442" s="205">
        <v>74868</v>
      </c>
      <c r="Q442" s="206" t="s">
        <v>1926</v>
      </c>
      <c r="R442" s="157">
        <f t="shared" si="112"/>
        <v>1</v>
      </c>
      <c r="S442" s="208"/>
    </row>
    <row r="443" spans="10:19" ht="12">
      <c r="J443" s="20" t="s">
        <v>412</v>
      </c>
      <c r="K443" s="21" t="s">
        <v>1761</v>
      </c>
      <c r="L443" s="110">
        <v>31.6</v>
      </c>
      <c r="M443" s="19" t="s">
        <v>1926</v>
      </c>
      <c r="N443" s="19">
        <f t="shared" si="129"/>
        <v>4</v>
      </c>
      <c r="O443" s="19"/>
      <c r="P443" s="205">
        <v>198728</v>
      </c>
      <c r="Q443" s="206" t="s">
        <v>1926</v>
      </c>
      <c r="R443" s="157">
        <f>IF(P443&lt;250000,2)</f>
        <v>2</v>
      </c>
      <c r="S443" s="208"/>
    </row>
    <row r="444" spans="10:19" ht="12">
      <c r="J444" s="20" t="s">
        <v>413</v>
      </c>
      <c r="K444" s="21" t="s">
        <v>1762</v>
      </c>
      <c r="L444" s="110">
        <v>31.1</v>
      </c>
      <c r="M444" s="19" t="s">
        <v>1926</v>
      </c>
      <c r="N444" s="19">
        <f t="shared" si="129"/>
        <v>4</v>
      </c>
      <c r="O444" s="19"/>
      <c r="P444" s="205">
        <v>66405</v>
      </c>
      <c r="Q444" s="206" t="s">
        <v>1926</v>
      </c>
      <c r="R444" s="157">
        <f t="shared" si="112"/>
        <v>1</v>
      </c>
      <c r="S444" s="208"/>
    </row>
    <row r="445" spans="10:19" ht="12">
      <c r="J445" s="20" t="s">
        <v>414</v>
      </c>
      <c r="K445" s="21" t="s">
        <v>1763</v>
      </c>
      <c r="L445" s="110">
        <v>30.6</v>
      </c>
      <c r="M445" s="19" t="s">
        <v>1926</v>
      </c>
      <c r="N445" s="19">
        <f t="shared" si="129"/>
        <v>4</v>
      </c>
      <c r="O445" s="19"/>
      <c r="P445" s="205">
        <v>89062</v>
      </c>
      <c r="Q445" s="206" t="s">
        <v>1926</v>
      </c>
      <c r="R445" s="157">
        <f t="shared" si="112"/>
        <v>1</v>
      </c>
      <c r="S445" s="208"/>
    </row>
    <row r="446" spans="10:19" ht="12">
      <c r="J446" s="20" t="s">
        <v>415</v>
      </c>
      <c r="K446" s="21" t="s">
        <v>1764</v>
      </c>
      <c r="L446" s="110">
        <v>31.3</v>
      </c>
      <c r="M446" s="19" t="s">
        <v>1926</v>
      </c>
      <c r="N446" s="19">
        <f t="shared" si="129"/>
        <v>4</v>
      </c>
      <c r="O446" s="19"/>
      <c r="P446" s="205">
        <v>180686</v>
      </c>
      <c r="Q446" s="206" t="s">
        <v>1926</v>
      </c>
      <c r="R446" s="157">
        <f aca="true" t="shared" si="131" ref="R446:R455">IF(P446&lt;250000,2)</f>
        <v>2</v>
      </c>
      <c r="S446" s="208"/>
    </row>
    <row r="447" spans="10:19" ht="12">
      <c r="J447" s="20" t="s">
        <v>416</v>
      </c>
      <c r="K447" s="21" t="s">
        <v>1635</v>
      </c>
      <c r="L447" s="110">
        <v>30.9</v>
      </c>
      <c r="M447" s="19" t="s">
        <v>1926</v>
      </c>
      <c r="N447" s="19">
        <f t="shared" si="129"/>
        <v>4</v>
      </c>
      <c r="O447" s="19"/>
      <c r="P447" s="205">
        <v>125672</v>
      </c>
      <c r="Q447" s="206" t="s">
        <v>1926</v>
      </c>
      <c r="R447" s="157">
        <f t="shared" si="131"/>
        <v>2</v>
      </c>
      <c r="S447" s="208"/>
    </row>
    <row r="448" spans="10:19" ht="12">
      <c r="J448" s="20" t="s">
        <v>417</v>
      </c>
      <c r="K448" s="21" t="s">
        <v>1636</v>
      </c>
      <c r="L448" s="110">
        <v>40.6</v>
      </c>
      <c r="M448" s="19" t="s">
        <v>1926</v>
      </c>
      <c r="N448" s="19">
        <v>5</v>
      </c>
      <c r="O448" s="19"/>
      <c r="P448" s="205">
        <v>149575</v>
      </c>
      <c r="Q448" s="206" t="s">
        <v>1926</v>
      </c>
      <c r="R448" s="157">
        <f t="shared" si="131"/>
        <v>2</v>
      </c>
      <c r="S448" s="208"/>
    </row>
    <row r="449" spans="10:19" ht="12">
      <c r="J449" s="20" t="s">
        <v>418</v>
      </c>
      <c r="K449" s="21" t="s">
        <v>5</v>
      </c>
      <c r="L449" s="110">
        <v>42.3</v>
      </c>
      <c r="M449" s="19" t="s">
        <v>1926</v>
      </c>
      <c r="N449" s="19">
        <v>5</v>
      </c>
      <c r="O449" s="19"/>
      <c r="P449" s="205">
        <v>207245</v>
      </c>
      <c r="Q449" s="206" t="s">
        <v>1926</v>
      </c>
      <c r="R449" s="157">
        <f t="shared" si="131"/>
        <v>2</v>
      </c>
      <c r="S449" s="208"/>
    </row>
    <row r="450" spans="10:19" ht="12">
      <c r="J450" s="20" t="s">
        <v>419</v>
      </c>
      <c r="K450" s="21" t="s">
        <v>0</v>
      </c>
      <c r="L450" s="110">
        <v>41.8</v>
      </c>
      <c r="M450" s="19" t="s">
        <v>1926</v>
      </c>
      <c r="N450" s="19">
        <v>5</v>
      </c>
      <c r="O450" s="19"/>
      <c r="P450" s="205">
        <v>188520</v>
      </c>
      <c r="Q450" s="206" t="s">
        <v>1926</v>
      </c>
      <c r="R450" s="157">
        <f t="shared" si="131"/>
        <v>2</v>
      </c>
      <c r="S450" s="208"/>
    </row>
    <row r="451" spans="10:19" ht="12">
      <c r="J451" s="20" t="s">
        <v>420</v>
      </c>
      <c r="K451" s="21" t="s">
        <v>7</v>
      </c>
      <c r="L451" s="110">
        <v>39.1</v>
      </c>
      <c r="M451" s="19" t="s">
        <v>1926</v>
      </c>
      <c r="N451" s="19">
        <v>5</v>
      </c>
      <c r="O451" s="19"/>
      <c r="P451" s="205">
        <v>179353</v>
      </c>
      <c r="Q451" s="206" t="s">
        <v>1926</v>
      </c>
      <c r="R451" s="157">
        <f t="shared" si="131"/>
        <v>2</v>
      </c>
      <c r="S451" s="208"/>
    </row>
    <row r="452" spans="10:19" ht="12">
      <c r="J452" s="20" t="s">
        <v>421</v>
      </c>
      <c r="K452" s="21" t="s">
        <v>1759</v>
      </c>
      <c r="L452" s="110">
        <v>31.3</v>
      </c>
      <c r="M452" s="19" t="s">
        <v>1926</v>
      </c>
      <c r="N452" s="19">
        <f t="shared" si="129"/>
        <v>4</v>
      </c>
      <c r="O452" s="19"/>
      <c r="P452" s="205">
        <v>148573</v>
      </c>
      <c r="Q452" s="206" t="s">
        <v>1926</v>
      </c>
      <c r="R452" s="157">
        <f t="shared" si="131"/>
        <v>2</v>
      </c>
      <c r="S452" s="208"/>
    </row>
    <row r="453" spans="10:19" ht="12">
      <c r="J453" s="20" t="s">
        <v>422</v>
      </c>
      <c r="K453" s="21" t="s">
        <v>1758</v>
      </c>
      <c r="L453" s="110">
        <v>38.5</v>
      </c>
      <c r="M453" s="19" t="s">
        <v>1926</v>
      </c>
      <c r="N453" s="19">
        <v>5</v>
      </c>
      <c r="O453" s="19"/>
      <c r="P453" s="205">
        <v>131925</v>
      </c>
      <c r="Q453" s="206" t="s">
        <v>1926</v>
      </c>
      <c r="R453" s="157">
        <f t="shared" si="131"/>
        <v>2</v>
      </c>
      <c r="S453" s="208"/>
    </row>
    <row r="454" spans="10:19" ht="12">
      <c r="J454" s="20" t="s">
        <v>423</v>
      </c>
      <c r="K454" s="21" t="s">
        <v>424</v>
      </c>
      <c r="L454" s="110">
        <v>42</v>
      </c>
      <c r="M454" s="19" t="s">
        <v>1926</v>
      </c>
      <c r="N454" s="19">
        <v>5</v>
      </c>
      <c r="O454" s="19"/>
      <c r="P454" s="205">
        <v>100843</v>
      </c>
      <c r="Q454" s="206" t="s">
        <v>1926</v>
      </c>
      <c r="R454" s="157">
        <f t="shared" si="131"/>
        <v>2</v>
      </c>
      <c r="S454" s="208"/>
    </row>
    <row r="455" spans="10:19" ht="12">
      <c r="J455" s="20" t="s">
        <v>425</v>
      </c>
      <c r="K455" s="21" t="s">
        <v>426</v>
      </c>
      <c r="L455" s="110">
        <v>39.6</v>
      </c>
      <c r="M455" s="19" t="s">
        <v>1926</v>
      </c>
      <c r="N455" s="19">
        <v>5</v>
      </c>
      <c r="O455" s="19"/>
      <c r="P455" s="205">
        <v>103891</v>
      </c>
      <c r="Q455" s="206" t="s">
        <v>1926</v>
      </c>
      <c r="R455" s="157">
        <f t="shared" si="131"/>
        <v>2</v>
      </c>
      <c r="S455" s="208"/>
    </row>
    <row r="456" spans="10:19" ht="12">
      <c r="J456" s="20" t="s">
        <v>427</v>
      </c>
      <c r="K456" s="21" t="s">
        <v>428</v>
      </c>
      <c r="L456" s="110">
        <v>41.9</v>
      </c>
      <c r="M456" s="19" t="s">
        <v>1926</v>
      </c>
      <c r="N456" s="19">
        <v>5</v>
      </c>
      <c r="O456" s="19"/>
      <c r="P456" s="205">
        <v>98780</v>
      </c>
      <c r="Q456" s="206" t="s">
        <v>1926</v>
      </c>
      <c r="R456" s="157">
        <f aca="true" t="shared" si="132" ref="R456:R511">IF(P456&lt;100000,1)</f>
        <v>1</v>
      </c>
      <c r="S456" s="208"/>
    </row>
    <row r="457" spans="10:19" ht="12">
      <c r="J457" s="20" t="s">
        <v>429</v>
      </c>
      <c r="K457" s="21" t="s">
        <v>430</v>
      </c>
      <c r="L457" s="110">
        <v>46.6</v>
      </c>
      <c r="M457" s="19" t="s">
        <v>1926</v>
      </c>
      <c r="N457" s="19">
        <v>5</v>
      </c>
      <c r="O457" s="19"/>
      <c r="P457" s="205">
        <v>92439</v>
      </c>
      <c r="Q457" s="206" t="s">
        <v>1926</v>
      </c>
      <c r="R457" s="157">
        <f t="shared" si="132"/>
        <v>1</v>
      </c>
      <c r="S457" s="208"/>
    </row>
    <row r="458" spans="10:19" ht="12">
      <c r="J458" s="20" t="s">
        <v>431</v>
      </c>
      <c r="K458" s="21" t="s">
        <v>432</v>
      </c>
      <c r="L458" s="110">
        <v>38.3</v>
      </c>
      <c r="M458" s="19" t="s">
        <v>1926</v>
      </c>
      <c r="N458" s="19">
        <v>5</v>
      </c>
      <c r="O458" s="19"/>
      <c r="P458" s="205">
        <v>89598</v>
      </c>
      <c r="Q458" s="206" t="s">
        <v>1926</v>
      </c>
      <c r="R458" s="157">
        <f t="shared" si="132"/>
        <v>1</v>
      </c>
      <c r="S458" s="208"/>
    </row>
    <row r="459" spans="10:19" ht="12">
      <c r="J459" s="20" t="s">
        <v>433</v>
      </c>
      <c r="K459" s="21" t="s">
        <v>434</v>
      </c>
      <c r="L459" s="110">
        <v>26.1</v>
      </c>
      <c r="M459" s="19" t="s">
        <v>1926</v>
      </c>
      <c r="N459" s="19">
        <f t="shared" si="127"/>
        <v>3</v>
      </c>
      <c r="O459" s="19"/>
      <c r="P459" s="205">
        <v>94681</v>
      </c>
      <c r="Q459" s="206" t="s">
        <v>1926</v>
      </c>
      <c r="R459" s="157">
        <f t="shared" si="132"/>
        <v>1</v>
      </c>
      <c r="S459" s="208"/>
    </row>
    <row r="460" spans="10:19" ht="12">
      <c r="J460" s="20" t="s">
        <v>435</v>
      </c>
      <c r="K460" s="21" t="s">
        <v>436</v>
      </c>
      <c r="L460" s="110">
        <v>40.3</v>
      </c>
      <c r="M460" s="19" t="s">
        <v>1926</v>
      </c>
      <c r="N460" s="19">
        <v>5</v>
      </c>
      <c r="O460" s="19"/>
      <c r="P460" s="205">
        <v>94615</v>
      </c>
      <c r="Q460" s="206" t="s">
        <v>1926</v>
      </c>
      <c r="R460" s="157">
        <f t="shared" si="132"/>
        <v>1</v>
      </c>
      <c r="S460" s="208"/>
    </row>
    <row r="461" spans="10:19" ht="12">
      <c r="J461" s="20" t="s">
        <v>437</v>
      </c>
      <c r="K461" s="21" t="s">
        <v>438</v>
      </c>
      <c r="L461" s="110">
        <v>43.6</v>
      </c>
      <c r="M461" s="19" t="s">
        <v>1926</v>
      </c>
      <c r="N461" s="19">
        <v>5</v>
      </c>
      <c r="O461" s="19"/>
      <c r="P461" s="205">
        <v>83422</v>
      </c>
      <c r="Q461" s="206" t="s">
        <v>1926</v>
      </c>
      <c r="R461" s="157">
        <f t="shared" si="132"/>
        <v>1</v>
      </c>
      <c r="S461" s="208"/>
    </row>
    <row r="462" spans="10:19" ht="12">
      <c r="J462" s="20" t="s">
        <v>439</v>
      </c>
      <c r="K462" s="21" t="s">
        <v>440</v>
      </c>
      <c r="L462" s="110">
        <v>44.2</v>
      </c>
      <c r="M462" s="19" t="s">
        <v>1926</v>
      </c>
      <c r="N462" s="19">
        <v>5</v>
      </c>
      <c r="O462" s="19"/>
      <c r="P462" s="205">
        <v>86263</v>
      </c>
      <c r="Q462" s="206" t="s">
        <v>1926</v>
      </c>
      <c r="R462" s="157">
        <f t="shared" si="132"/>
        <v>1</v>
      </c>
      <c r="S462" s="208"/>
    </row>
    <row r="463" spans="10:19" ht="12">
      <c r="J463" s="20" t="s">
        <v>441</v>
      </c>
      <c r="K463" s="21" t="s">
        <v>442</v>
      </c>
      <c r="L463" s="110">
        <v>43.6</v>
      </c>
      <c r="M463" s="19" t="s">
        <v>1926</v>
      </c>
      <c r="N463" s="19">
        <v>5</v>
      </c>
      <c r="O463" s="19"/>
      <c r="P463" s="205">
        <v>82462</v>
      </c>
      <c r="Q463" s="206" t="s">
        <v>1926</v>
      </c>
      <c r="R463" s="157">
        <f t="shared" si="132"/>
        <v>1</v>
      </c>
      <c r="S463" s="208"/>
    </row>
    <row r="464" spans="10:19" ht="12">
      <c r="J464" s="20" t="s">
        <v>443</v>
      </c>
      <c r="K464" s="21" t="s">
        <v>444</v>
      </c>
      <c r="L464" s="110">
        <v>43.1</v>
      </c>
      <c r="M464" s="19" t="s">
        <v>1926</v>
      </c>
      <c r="N464" s="19">
        <v>5</v>
      </c>
      <c r="O464" s="19"/>
      <c r="P464" s="205">
        <v>79333</v>
      </c>
      <c r="Q464" s="206" t="s">
        <v>1926</v>
      </c>
      <c r="R464" s="157">
        <f t="shared" si="132"/>
        <v>1</v>
      </c>
      <c r="S464" s="208"/>
    </row>
    <row r="465" spans="10:19" ht="12">
      <c r="J465" s="20" t="s">
        <v>445</v>
      </c>
      <c r="K465" s="21" t="s">
        <v>446</v>
      </c>
      <c r="L465" s="110">
        <v>38.3</v>
      </c>
      <c r="M465" s="19" t="s">
        <v>1926</v>
      </c>
      <c r="N465" s="19">
        <v>5</v>
      </c>
      <c r="O465" s="19"/>
      <c r="P465" s="205">
        <v>79563</v>
      </c>
      <c r="Q465" s="206" t="s">
        <v>1926</v>
      </c>
      <c r="R465" s="157">
        <f t="shared" si="132"/>
        <v>1</v>
      </c>
      <c r="S465" s="208"/>
    </row>
    <row r="466" spans="10:19" ht="12">
      <c r="J466" s="20" t="s">
        <v>447</v>
      </c>
      <c r="K466" s="21" t="s">
        <v>448</v>
      </c>
      <c r="L466" s="110">
        <v>39.7</v>
      </c>
      <c r="M466" s="19" t="s">
        <v>1926</v>
      </c>
      <c r="N466" s="19">
        <v>5</v>
      </c>
      <c r="O466" s="19"/>
      <c r="P466" s="205">
        <v>74320</v>
      </c>
      <c r="Q466" s="206" t="s">
        <v>1926</v>
      </c>
      <c r="R466" s="157">
        <f t="shared" si="132"/>
        <v>1</v>
      </c>
      <c r="S466" s="208"/>
    </row>
    <row r="467" spans="10:19" ht="12">
      <c r="J467" s="20" t="s">
        <v>449</v>
      </c>
      <c r="K467" s="21" t="s">
        <v>450</v>
      </c>
      <c r="L467" s="110">
        <v>44.8</v>
      </c>
      <c r="M467" s="19" t="s">
        <v>1926</v>
      </c>
      <c r="N467" s="19">
        <v>5</v>
      </c>
      <c r="O467" s="19"/>
      <c r="P467" s="205">
        <v>68313</v>
      </c>
      <c r="Q467" s="206" t="s">
        <v>1926</v>
      </c>
      <c r="R467" s="157">
        <f t="shared" si="132"/>
        <v>1</v>
      </c>
      <c r="S467" s="208"/>
    </row>
    <row r="468" spans="10:19" ht="12">
      <c r="J468" s="20" t="s">
        <v>451</v>
      </c>
      <c r="K468" s="21" t="s">
        <v>452</v>
      </c>
      <c r="L468" s="110">
        <v>36.5</v>
      </c>
      <c r="M468" s="19" t="s">
        <v>1926</v>
      </c>
      <c r="N468" s="19">
        <v>5</v>
      </c>
      <c r="O468" s="19"/>
      <c r="P468" s="205">
        <v>69022</v>
      </c>
      <c r="Q468" s="206" t="s">
        <v>1926</v>
      </c>
      <c r="R468" s="157">
        <f t="shared" si="132"/>
        <v>1</v>
      </c>
      <c r="S468" s="208"/>
    </row>
    <row r="469" spans="10:19" ht="12">
      <c r="J469" s="20" t="s">
        <v>453</v>
      </c>
      <c r="K469" s="21" t="s">
        <v>454</v>
      </c>
      <c r="L469" s="110">
        <v>37.1</v>
      </c>
      <c r="M469" s="19" t="s">
        <v>1926</v>
      </c>
      <c r="N469" s="19">
        <v>5</v>
      </c>
      <c r="O469" s="19"/>
      <c r="P469" s="205">
        <v>69065</v>
      </c>
      <c r="Q469" s="206" t="s">
        <v>1926</v>
      </c>
      <c r="R469" s="157">
        <f t="shared" si="132"/>
        <v>1</v>
      </c>
      <c r="S469" s="208"/>
    </row>
    <row r="470" spans="10:19" ht="12">
      <c r="J470" s="19" t="s">
        <v>455</v>
      </c>
      <c r="K470" s="19" t="s">
        <v>456</v>
      </c>
      <c r="L470" s="110">
        <v>40</v>
      </c>
      <c r="M470" s="19" t="s">
        <v>1926</v>
      </c>
      <c r="N470" s="19">
        <v>5</v>
      </c>
      <c r="O470" s="19"/>
      <c r="P470" s="205">
        <v>64404</v>
      </c>
      <c r="Q470" s="206" t="s">
        <v>1926</v>
      </c>
      <c r="R470" s="157">
        <f t="shared" si="132"/>
        <v>1</v>
      </c>
      <c r="S470" s="208"/>
    </row>
    <row r="471" spans="10:19" ht="12">
      <c r="J471" s="20" t="s">
        <v>457</v>
      </c>
      <c r="K471" s="21" t="s">
        <v>458</v>
      </c>
      <c r="L471" s="110">
        <v>32.3</v>
      </c>
      <c r="M471" s="19" t="s">
        <v>1926</v>
      </c>
      <c r="N471" s="19">
        <f aca="true" t="shared" si="133" ref="N471:N490">IF(L471&lt;35,4)</f>
        <v>4</v>
      </c>
      <c r="O471" s="19"/>
      <c r="P471" s="205">
        <v>60797</v>
      </c>
      <c r="Q471" s="206" t="s">
        <v>1926</v>
      </c>
      <c r="R471" s="157">
        <f t="shared" si="132"/>
        <v>1</v>
      </c>
      <c r="S471" s="208"/>
    </row>
    <row r="472" spans="10:19" ht="12">
      <c r="J472" s="20" t="s">
        <v>459</v>
      </c>
      <c r="K472" s="21" t="s">
        <v>460</v>
      </c>
      <c r="L472" s="110">
        <v>52.1</v>
      </c>
      <c r="M472" s="19" t="s">
        <v>1926</v>
      </c>
      <c r="N472" s="19">
        <v>5</v>
      </c>
      <c r="O472" s="19"/>
      <c r="P472" s="205">
        <v>53936</v>
      </c>
      <c r="Q472" s="206" t="s">
        <v>1926</v>
      </c>
      <c r="R472" s="157">
        <f t="shared" si="132"/>
        <v>1</v>
      </c>
      <c r="S472" s="208"/>
    </row>
    <row r="473" spans="10:19" ht="12">
      <c r="J473" s="20" t="s">
        <v>461</v>
      </c>
      <c r="K473" s="21" t="s">
        <v>462</v>
      </c>
      <c r="L473" s="110">
        <v>51.2</v>
      </c>
      <c r="M473" s="19" t="s">
        <v>1926</v>
      </c>
      <c r="N473" s="19">
        <v>5</v>
      </c>
      <c r="O473" s="19"/>
      <c r="P473" s="205">
        <v>60760</v>
      </c>
      <c r="Q473" s="206" t="s">
        <v>1926</v>
      </c>
      <c r="R473" s="157">
        <f t="shared" si="132"/>
        <v>1</v>
      </c>
      <c r="S473" s="208"/>
    </row>
    <row r="474" spans="10:19" ht="12">
      <c r="J474" s="20" t="s">
        <v>463</v>
      </c>
      <c r="K474" s="21" t="s">
        <v>464</v>
      </c>
      <c r="L474" s="110">
        <v>41.2</v>
      </c>
      <c r="M474" s="19" t="s">
        <v>1926</v>
      </c>
      <c r="N474" s="19">
        <v>5</v>
      </c>
      <c r="O474" s="19"/>
      <c r="P474" s="205">
        <v>61242</v>
      </c>
      <c r="Q474" s="206" t="s">
        <v>1926</v>
      </c>
      <c r="R474" s="157">
        <f t="shared" si="132"/>
        <v>1</v>
      </c>
      <c r="S474" s="208"/>
    </row>
    <row r="475" spans="10:19" ht="12">
      <c r="J475" s="20" t="s">
        <v>1246</v>
      </c>
      <c r="K475" s="21" t="s">
        <v>1247</v>
      </c>
      <c r="L475" s="110">
        <v>30.2</v>
      </c>
      <c r="M475" s="19" t="s">
        <v>1926</v>
      </c>
      <c r="N475" s="19">
        <f t="shared" si="133"/>
        <v>4</v>
      </c>
      <c r="O475" s="19"/>
      <c r="P475" s="205">
        <v>60009</v>
      </c>
      <c r="Q475" s="206" t="s">
        <v>1926</v>
      </c>
      <c r="R475" s="157">
        <f t="shared" si="132"/>
        <v>1</v>
      </c>
      <c r="S475" s="208"/>
    </row>
    <row r="476" spans="10:19" ht="12">
      <c r="J476" s="20" t="s">
        <v>465</v>
      </c>
      <c r="K476" s="21" t="s">
        <v>466</v>
      </c>
      <c r="L476" s="110">
        <v>40.9</v>
      </c>
      <c r="M476" s="19" t="s">
        <v>1926</v>
      </c>
      <c r="N476" s="19">
        <v>5</v>
      </c>
      <c r="O476" s="19"/>
      <c r="P476" s="205">
        <v>61238</v>
      </c>
      <c r="Q476" s="206" t="s">
        <v>1926</v>
      </c>
      <c r="R476" s="157">
        <f t="shared" si="132"/>
        <v>1</v>
      </c>
      <c r="S476" s="208"/>
    </row>
    <row r="477" spans="10:19" ht="12">
      <c r="J477" s="20" t="s">
        <v>467</v>
      </c>
      <c r="K477" s="21" t="s">
        <v>468</v>
      </c>
      <c r="L477" s="110">
        <v>30.2</v>
      </c>
      <c r="M477" s="19" t="s">
        <v>1926</v>
      </c>
      <c r="N477" s="19">
        <f t="shared" si="133"/>
        <v>4</v>
      </c>
      <c r="O477" s="19"/>
      <c r="P477" s="205">
        <v>51402</v>
      </c>
      <c r="Q477" s="206" t="s">
        <v>1926</v>
      </c>
      <c r="R477" s="157">
        <f t="shared" si="132"/>
        <v>1</v>
      </c>
      <c r="S477" s="208"/>
    </row>
    <row r="478" spans="10:19" ht="12">
      <c r="J478" s="20" t="s">
        <v>469</v>
      </c>
      <c r="K478" s="21" t="s">
        <v>470</v>
      </c>
      <c r="L478" s="110">
        <v>34.9</v>
      </c>
      <c r="M478" s="19" t="s">
        <v>1926</v>
      </c>
      <c r="N478" s="19">
        <f t="shared" si="133"/>
        <v>4</v>
      </c>
      <c r="O478" s="19"/>
      <c r="P478" s="205">
        <v>54706</v>
      </c>
      <c r="Q478" s="206" t="s">
        <v>1926</v>
      </c>
      <c r="R478" s="157">
        <f t="shared" si="132"/>
        <v>1</v>
      </c>
      <c r="S478" s="208"/>
    </row>
    <row r="479" spans="10:19" ht="12">
      <c r="J479" s="20" t="s">
        <v>471</v>
      </c>
      <c r="K479" s="21" t="s">
        <v>472</v>
      </c>
      <c r="L479" s="110">
        <v>38.9</v>
      </c>
      <c r="M479" s="19" t="s">
        <v>1926</v>
      </c>
      <c r="N479" s="19">
        <v>5</v>
      </c>
      <c r="O479" s="19"/>
      <c r="P479" s="205">
        <v>51378</v>
      </c>
      <c r="Q479" s="206" t="s">
        <v>1926</v>
      </c>
      <c r="R479" s="157">
        <f t="shared" si="132"/>
        <v>1</v>
      </c>
      <c r="S479" s="208"/>
    </row>
    <row r="480" spans="10:19" ht="12">
      <c r="J480" s="20" t="s">
        <v>473</v>
      </c>
      <c r="K480" s="21" t="s">
        <v>474</v>
      </c>
      <c r="L480" s="110">
        <v>48.4</v>
      </c>
      <c r="M480" s="19" t="s">
        <v>1926</v>
      </c>
      <c r="N480" s="19">
        <v>5</v>
      </c>
      <c r="O480" s="19"/>
      <c r="P480" s="205">
        <v>43675</v>
      </c>
      <c r="Q480" s="206" t="s">
        <v>1926</v>
      </c>
      <c r="R480" s="157">
        <f t="shared" si="132"/>
        <v>1</v>
      </c>
      <c r="S480" s="208"/>
    </row>
    <row r="481" spans="10:19" ht="12">
      <c r="J481" s="20" t="s">
        <v>475</v>
      </c>
      <c r="K481" s="21" t="s">
        <v>476</v>
      </c>
      <c r="L481" s="110">
        <v>44.2</v>
      </c>
      <c r="M481" s="19" t="s">
        <v>1926</v>
      </c>
      <c r="N481" s="19">
        <v>5</v>
      </c>
      <c r="O481" s="19"/>
      <c r="P481" s="205">
        <v>47240</v>
      </c>
      <c r="Q481" s="206" t="s">
        <v>1926</v>
      </c>
      <c r="R481" s="157">
        <f t="shared" si="132"/>
        <v>1</v>
      </c>
      <c r="S481" s="208"/>
    </row>
    <row r="482" spans="10:19" ht="12">
      <c r="J482" s="20" t="s">
        <v>477</v>
      </c>
      <c r="K482" s="21" t="s">
        <v>478</v>
      </c>
      <c r="L482" s="110">
        <v>33.1</v>
      </c>
      <c r="M482" s="19" t="s">
        <v>1926</v>
      </c>
      <c r="N482" s="19">
        <f t="shared" si="133"/>
        <v>4</v>
      </c>
      <c r="O482" s="19"/>
      <c r="P482" s="205">
        <v>242267</v>
      </c>
      <c r="Q482" s="206" t="s">
        <v>1926</v>
      </c>
      <c r="R482" s="157">
        <f aca="true" t="shared" si="134" ref="R482:R500">IF(P482&lt;250000,2)</f>
        <v>2</v>
      </c>
      <c r="S482" s="208"/>
    </row>
    <row r="483" spans="10:19" ht="12">
      <c r="J483" s="20" t="s">
        <v>479</v>
      </c>
      <c r="K483" s="21" t="s">
        <v>480</v>
      </c>
      <c r="L483" s="110">
        <v>34.2</v>
      </c>
      <c r="M483" s="19" t="s">
        <v>1926</v>
      </c>
      <c r="N483" s="19">
        <f t="shared" si="133"/>
        <v>4</v>
      </c>
      <c r="O483" s="19"/>
      <c r="P483" s="205">
        <v>187159</v>
      </c>
      <c r="Q483" s="206" t="s">
        <v>1926</v>
      </c>
      <c r="R483" s="157">
        <f t="shared" si="134"/>
        <v>2</v>
      </c>
      <c r="S483" s="208"/>
    </row>
    <row r="484" spans="10:19" ht="12">
      <c r="J484" s="20" t="s">
        <v>481</v>
      </c>
      <c r="K484" s="21" t="s">
        <v>482</v>
      </c>
      <c r="L484" s="110">
        <v>39.3</v>
      </c>
      <c r="M484" s="19" t="s">
        <v>1926</v>
      </c>
      <c r="N484" s="19">
        <v>5</v>
      </c>
      <c r="O484" s="19"/>
      <c r="P484" s="205">
        <v>177714</v>
      </c>
      <c r="Q484" s="206" t="s">
        <v>1926</v>
      </c>
      <c r="R484" s="157">
        <f t="shared" si="134"/>
        <v>2</v>
      </c>
      <c r="S484" s="208"/>
    </row>
    <row r="485" spans="10:19" ht="12">
      <c r="J485" s="20" t="s">
        <v>483</v>
      </c>
      <c r="K485" s="21" t="s">
        <v>484</v>
      </c>
      <c r="L485" s="110">
        <v>41.8</v>
      </c>
      <c r="M485" s="19" t="s">
        <v>1926</v>
      </c>
      <c r="N485" s="19">
        <v>5</v>
      </c>
      <c r="O485" s="19"/>
      <c r="P485" s="205">
        <v>156998</v>
      </c>
      <c r="Q485" s="206" t="s">
        <v>1926</v>
      </c>
      <c r="R485" s="157">
        <f t="shared" si="134"/>
        <v>2</v>
      </c>
      <c r="S485" s="208"/>
    </row>
    <row r="486" spans="10:19" ht="12">
      <c r="J486" s="19" t="s">
        <v>485</v>
      </c>
      <c r="K486" s="19" t="s">
        <v>486</v>
      </c>
      <c r="L486" s="110">
        <v>33</v>
      </c>
      <c r="M486" s="19" t="s">
        <v>1926</v>
      </c>
      <c r="N486" s="19">
        <f t="shared" si="133"/>
        <v>4</v>
      </c>
      <c r="O486" s="19"/>
      <c r="P486" s="205">
        <v>163928</v>
      </c>
      <c r="Q486" s="206" t="s">
        <v>1926</v>
      </c>
      <c r="R486" s="157">
        <f t="shared" si="134"/>
        <v>2</v>
      </c>
      <c r="S486" s="208"/>
    </row>
    <row r="487" spans="10:19" ht="12">
      <c r="J487" s="20" t="s">
        <v>487</v>
      </c>
      <c r="K487" s="21" t="s">
        <v>488</v>
      </c>
      <c r="L487" s="110">
        <v>39.7</v>
      </c>
      <c r="M487" s="19" t="s">
        <v>1926</v>
      </c>
      <c r="N487" s="19">
        <v>5</v>
      </c>
      <c r="O487" s="19"/>
      <c r="P487" s="205">
        <v>154288</v>
      </c>
      <c r="Q487" s="206" t="s">
        <v>1926</v>
      </c>
      <c r="R487" s="157">
        <f t="shared" si="134"/>
        <v>2</v>
      </c>
      <c r="S487" s="208"/>
    </row>
    <row r="488" spans="10:19" ht="12">
      <c r="J488" s="20" t="s">
        <v>489</v>
      </c>
      <c r="K488" s="21" t="s">
        <v>490</v>
      </c>
      <c r="L488" s="110">
        <v>44.7</v>
      </c>
      <c r="M488" s="19" t="s">
        <v>1926</v>
      </c>
      <c r="N488" s="19">
        <v>5</v>
      </c>
      <c r="O488" s="19"/>
      <c r="P488" s="205">
        <v>131842</v>
      </c>
      <c r="Q488" s="206" t="s">
        <v>1926</v>
      </c>
      <c r="R488" s="157">
        <f t="shared" si="134"/>
        <v>2</v>
      </c>
      <c r="S488" s="208"/>
    </row>
    <row r="489" spans="10:19" ht="12">
      <c r="J489" s="20" t="s">
        <v>491</v>
      </c>
      <c r="K489" s="21" t="s">
        <v>492</v>
      </c>
      <c r="L489" s="110">
        <v>37.7</v>
      </c>
      <c r="M489" s="19" t="s">
        <v>1926</v>
      </c>
      <c r="N489" s="19">
        <v>5</v>
      </c>
      <c r="O489" s="19"/>
      <c r="P489" s="205">
        <v>143731</v>
      </c>
      <c r="Q489" s="206" t="s">
        <v>1926</v>
      </c>
      <c r="R489" s="157">
        <f t="shared" si="134"/>
        <v>2</v>
      </c>
      <c r="S489" s="208"/>
    </row>
    <row r="490" spans="10:19" ht="12">
      <c r="J490" s="20" t="s">
        <v>493</v>
      </c>
      <c r="K490" s="21" t="s">
        <v>494</v>
      </c>
      <c r="L490" s="110">
        <v>30.7</v>
      </c>
      <c r="M490" s="19" t="s">
        <v>1926</v>
      </c>
      <c r="N490" s="19">
        <f t="shared" si="133"/>
        <v>4</v>
      </c>
      <c r="O490" s="19"/>
      <c r="P490" s="205">
        <v>118644</v>
      </c>
      <c r="Q490" s="206" t="s">
        <v>1926</v>
      </c>
      <c r="R490" s="157">
        <f t="shared" si="134"/>
        <v>2</v>
      </c>
      <c r="S490" s="208"/>
    </row>
    <row r="491" spans="10:19" ht="12">
      <c r="J491" s="20" t="s">
        <v>1248</v>
      </c>
      <c r="K491" s="21" t="s">
        <v>1249</v>
      </c>
      <c r="L491" s="110">
        <v>40.1</v>
      </c>
      <c r="M491" s="19" t="s">
        <v>1926</v>
      </c>
      <c r="N491" s="19">
        <v>5</v>
      </c>
      <c r="O491" s="19"/>
      <c r="P491" s="205">
        <v>120440</v>
      </c>
      <c r="Q491" s="206" t="s">
        <v>1926</v>
      </c>
      <c r="R491" s="157">
        <f t="shared" si="134"/>
        <v>2</v>
      </c>
      <c r="S491" s="208"/>
    </row>
    <row r="492" spans="10:19" ht="12">
      <c r="J492" s="20" t="s">
        <v>495</v>
      </c>
      <c r="K492" s="21" t="s">
        <v>496</v>
      </c>
      <c r="L492" s="110">
        <v>42.3</v>
      </c>
      <c r="M492" s="19" t="s">
        <v>1926</v>
      </c>
      <c r="N492" s="19">
        <v>5</v>
      </c>
      <c r="O492" s="19"/>
      <c r="P492" s="205">
        <v>115072</v>
      </c>
      <c r="Q492" s="206" t="s">
        <v>1926</v>
      </c>
      <c r="R492" s="157">
        <f t="shared" si="134"/>
        <v>2</v>
      </c>
      <c r="S492" s="208"/>
    </row>
    <row r="493" spans="10:19" ht="12">
      <c r="J493" s="19" t="s">
        <v>497</v>
      </c>
      <c r="K493" s="19" t="s">
        <v>498</v>
      </c>
      <c r="L493" s="110">
        <v>40.7</v>
      </c>
      <c r="M493" s="19" t="s">
        <v>1926</v>
      </c>
      <c r="N493" s="19">
        <v>5</v>
      </c>
      <c r="O493" s="19"/>
      <c r="P493" s="205">
        <v>116029</v>
      </c>
      <c r="Q493" s="206" t="s">
        <v>1926</v>
      </c>
      <c r="R493" s="157">
        <f t="shared" si="134"/>
        <v>2</v>
      </c>
      <c r="S493" s="208"/>
    </row>
    <row r="494" spans="10:19" ht="12">
      <c r="J494" s="20" t="s">
        <v>499</v>
      </c>
      <c r="K494" s="21" t="s">
        <v>500</v>
      </c>
      <c r="L494" s="110">
        <v>29.1</v>
      </c>
      <c r="M494" s="19" t="s">
        <v>1926</v>
      </c>
      <c r="N494" s="19">
        <f aca="true" t="shared" si="135" ref="N494">IF(L494&lt;30,3)</f>
        <v>3</v>
      </c>
      <c r="O494" s="19"/>
      <c r="P494" s="205">
        <v>119426</v>
      </c>
      <c r="Q494" s="206" t="s">
        <v>1926</v>
      </c>
      <c r="R494" s="157">
        <f t="shared" si="134"/>
        <v>2</v>
      </c>
      <c r="S494" s="208"/>
    </row>
    <row r="495" spans="10:19" ht="12">
      <c r="J495" s="20" t="s">
        <v>501</v>
      </c>
      <c r="K495" s="21" t="s">
        <v>502</v>
      </c>
      <c r="L495" s="110">
        <v>39.4</v>
      </c>
      <c r="M495" s="19" t="s">
        <v>1926</v>
      </c>
      <c r="N495" s="19">
        <v>5</v>
      </c>
      <c r="O495" s="19"/>
      <c r="P495" s="205">
        <v>113639</v>
      </c>
      <c r="Q495" s="206" t="s">
        <v>1926</v>
      </c>
      <c r="R495" s="157">
        <f t="shared" si="134"/>
        <v>2</v>
      </c>
      <c r="S495" s="208"/>
    </row>
    <row r="496" spans="10:19" ht="12">
      <c r="J496" s="20" t="s">
        <v>503</v>
      </c>
      <c r="K496" s="21" t="s">
        <v>504</v>
      </c>
      <c r="L496" s="110">
        <v>43.2</v>
      </c>
      <c r="M496" s="19" t="s">
        <v>1926</v>
      </c>
      <c r="N496" s="19">
        <v>5</v>
      </c>
      <c r="O496" s="19"/>
      <c r="P496" s="205">
        <v>109382</v>
      </c>
      <c r="Q496" s="206" t="s">
        <v>1926</v>
      </c>
      <c r="R496" s="157">
        <f t="shared" si="134"/>
        <v>2</v>
      </c>
      <c r="S496" s="208"/>
    </row>
    <row r="497" spans="10:19" ht="12">
      <c r="J497" s="20" t="s">
        <v>505</v>
      </c>
      <c r="K497" s="21" t="s">
        <v>506</v>
      </c>
      <c r="L497" s="110">
        <v>36.2</v>
      </c>
      <c r="M497" s="19" t="s">
        <v>1926</v>
      </c>
      <c r="N497" s="19">
        <v>5</v>
      </c>
      <c r="O497" s="19"/>
      <c r="P497" s="205">
        <v>101933</v>
      </c>
      <c r="Q497" s="206" t="s">
        <v>1926</v>
      </c>
      <c r="R497" s="157">
        <f t="shared" si="134"/>
        <v>2</v>
      </c>
      <c r="S497" s="208"/>
    </row>
    <row r="498" spans="10:19" ht="12">
      <c r="J498" s="20" t="s">
        <v>1250</v>
      </c>
      <c r="K498" s="21" t="s">
        <v>1251</v>
      </c>
      <c r="L498" s="110">
        <v>16.5</v>
      </c>
      <c r="M498" s="19" t="s">
        <v>1926</v>
      </c>
      <c r="N498" s="19">
        <f aca="true" t="shared" si="136" ref="N498:N500">IF(L498&lt;20,1)</f>
        <v>1</v>
      </c>
      <c r="O498" s="19"/>
      <c r="P498" s="205">
        <v>110473</v>
      </c>
      <c r="Q498" s="206" t="s">
        <v>1926</v>
      </c>
      <c r="R498" s="157">
        <f t="shared" si="134"/>
        <v>2</v>
      </c>
      <c r="S498" s="208"/>
    </row>
    <row r="499" spans="10:19" ht="12">
      <c r="J499" s="20" t="s">
        <v>507</v>
      </c>
      <c r="K499" s="21" t="s">
        <v>1523</v>
      </c>
      <c r="L499" s="110">
        <v>18.4</v>
      </c>
      <c r="M499" s="19" t="s">
        <v>1927</v>
      </c>
      <c r="N499" s="19">
        <f t="shared" si="136"/>
        <v>1</v>
      </c>
      <c r="O499" s="19">
        <v>2004</v>
      </c>
      <c r="P499" s="205">
        <v>234200</v>
      </c>
      <c r="Q499" s="206" t="s">
        <v>1926</v>
      </c>
      <c r="R499" s="157">
        <f t="shared" si="134"/>
        <v>2</v>
      </c>
      <c r="S499" s="208">
        <v>2009</v>
      </c>
    </row>
    <row r="500" spans="10:19" ht="12">
      <c r="J500" s="20" t="s">
        <v>508</v>
      </c>
      <c r="K500" s="21" t="s">
        <v>509</v>
      </c>
      <c r="L500" s="110">
        <v>18.7</v>
      </c>
      <c r="M500" s="19" t="s">
        <v>1927</v>
      </c>
      <c r="N500" s="19">
        <f t="shared" si="136"/>
        <v>1</v>
      </c>
      <c r="O500" s="19">
        <v>2004</v>
      </c>
      <c r="P500" s="205">
        <v>185100</v>
      </c>
      <c r="Q500" s="206" t="s">
        <v>1926</v>
      </c>
      <c r="R500" s="157">
        <f t="shared" si="134"/>
        <v>2</v>
      </c>
      <c r="S500" s="208">
        <v>2009</v>
      </c>
    </row>
    <row r="501" spans="10:19" ht="12">
      <c r="J501" s="20" t="s">
        <v>510</v>
      </c>
      <c r="K501" s="21" t="s">
        <v>1815</v>
      </c>
      <c r="L501" s="110">
        <v>29.8</v>
      </c>
      <c r="M501" s="19" t="s">
        <v>1927</v>
      </c>
      <c r="N501" s="19">
        <f aca="true" t="shared" si="137" ref="N501:N504">IF(L501&lt;30,3)</f>
        <v>3</v>
      </c>
      <c r="O501" s="19"/>
      <c r="P501" s="205">
        <v>649853</v>
      </c>
      <c r="Q501" s="206" t="s">
        <v>1927</v>
      </c>
      <c r="R501" s="157">
        <f>IF(P501&lt;1000000,4)</f>
        <v>4</v>
      </c>
      <c r="S501" s="208"/>
    </row>
    <row r="502" spans="10:19" ht="12">
      <c r="J502" s="20" t="s">
        <v>511</v>
      </c>
      <c r="K502" s="21" t="s">
        <v>1816</v>
      </c>
      <c r="L502" s="110">
        <v>32.1</v>
      </c>
      <c r="M502" s="19" t="s">
        <v>1927</v>
      </c>
      <c r="N502" s="19">
        <f>IF(L502&lt;35,4)</f>
        <v>4</v>
      </c>
      <c r="O502" s="19"/>
      <c r="P502" s="205">
        <v>74812</v>
      </c>
      <c r="Q502" s="206" t="s">
        <v>1927</v>
      </c>
      <c r="R502" s="157">
        <f t="shared" si="132"/>
        <v>1</v>
      </c>
      <c r="S502" s="208"/>
    </row>
    <row r="503" spans="10:19" ht="12">
      <c r="J503" s="20" t="s">
        <v>512</v>
      </c>
      <c r="K503" s="21" t="s">
        <v>513</v>
      </c>
      <c r="L503" s="110">
        <v>27.7</v>
      </c>
      <c r="M503" s="19" t="s">
        <v>1927</v>
      </c>
      <c r="N503" s="19">
        <f t="shared" si="137"/>
        <v>3</v>
      </c>
      <c r="O503" s="19"/>
      <c r="P503" s="205">
        <v>58332</v>
      </c>
      <c r="Q503" s="206" t="s">
        <v>1927</v>
      </c>
      <c r="R503" s="157">
        <f t="shared" si="132"/>
        <v>1</v>
      </c>
      <c r="S503" s="208"/>
    </row>
    <row r="504" spans="10:19" ht="12">
      <c r="J504" s="20" t="s">
        <v>514</v>
      </c>
      <c r="K504" s="21" t="s">
        <v>515</v>
      </c>
      <c r="L504" s="110">
        <v>29.9</v>
      </c>
      <c r="M504" s="19" t="s">
        <v>1927</v>
      </c>
      <c r="N504" s="19">
        <f t="shared" si="137"/>
        <v>3</v>
      </c>
      <c r="O504" s="19"/>
      <c r="P504" s="205">
        <v>90879</v>
      </c>
      <c r="Q504" s="206" t="s">
        <v>1927</v>
      </c>
      <c r="R504" s="157">
        <f t="shared" si="132"/>
        <v>1</v>
      </c>
      <c r="S504" s="208"/>
    </row>
    <row r="505" spans="10:19" ht="12">
      <c r="J505" s="20" t="s">
        <v>516</v>
      </c>
      <c r="K505" s="21" t="s">
        <v>1524</v>
      </c>
      <c r="L505" s="110">
        <v>23.6</v>
      </c>
      <c r="M505" s="19" t="s">
        <v>1927</v>
      </c>
      <c r="N505" s="19">
        <f aca="true" t="shared" si="138" ref="N505:N523">IF(L505&lt;25,2)</f>
        <v>2</v>
      </c>
      <c r="O505" s="19"/>
      <c r="P505" s="205">
        <v>533279</v>
      </c>
      <c r="Q505" s="206" t="s">
        <v>1927</v>
      </c>
      <c r="R505" s="157">
        <f>IF(P505&lt;1000000,4)</f>
        <v>4</v>
      </c>
      <c r="S505" s="208"/>
    </row>
    <row r="506" spans="10:19" ht="12">
      <c r="J506" s="20" t="s">
        <v>517</v>
      </c>
      <c r="K506" s="21" t="s">
        <v>1525</v>
      </c>
      <c r="L506" s="110">
        <v>31.4</v>
      </c>
      <c r="M506" s="19" t="s">
        <v>1927</v>
      </c>
      <c r="N506" s="19">
        <f aca="true" t="shared" si="139" ref="N506:N507">IF(L506&lt;35,4)</f>
        <v>4</v>
      </c>
      <c r="O506" s="19"/>
      <c r="P506" s="205">
        <v>310773</v>
      </c>
      <c r="Q506" s="206" t="s">
        <v>1927</v>
      </c>
      <c r="R506" s="157">
        <f aca="true" t="shared" si="140" ref="R506">IF(P506&lt;500000,3)</f>
        <v>3</v>
      </c>
      <c r="S506" s="208"/>
    </row>
    <row r="507" spans="10:20" ht="12">
      <c r="J507" s="20" t="s">
        <v>518</v>
      </c>
      <c r="K507" s="21" t="s">
        <v>1817</v>
      </c>
      <c r="L507" s="110">
        <v>31.3</v>
      </c>
      <c r="M507" s="19" t="s">
        <v>1927</v>
      </c>
      <c r="N507" s="19">
        <f t="shared" si="139"/>
        <v>4</v>
      </c>
      <c r="O507" s="19"/>
      <c r="P507" s="205">
        <v>98469</v>
      </c>
      <c r="Q507" s="206" t="s">
        <v>1927</v>
      </c>
      <c r="R507" s="157">
        <f t="shared" si="132"/>
        <v>1</v>
      </c>
      <c r="S507" s="208"/>
      <c r="T507" s="19"/>
    </row>
    <row r="508" spans="10:20" ht="12">
      <c r="J508" s="20" t="s">
        <v>519</v>
      </c>
      <c r="K508" s="21" t="s">
        <v>520</v>
      </c>
      <c r="L508" s="110">
        <v>24.7</v>
      </c>
      <c r="M508" s="19" t="s">
        <v>1927</v>
      </c>
      <c r="N508" s="19">
        <f t="shared" si="138"/>
        <v>2</v>
      </c>
      <c r="O508" s="19"/>
      <c r="P508" s="205">
        <v>58515</v>
      </c>
      <c r="Q508" s="206" t="s">
        <v>1927</v>
      </c>
      <c r="R508" s="157">
        <f t="shared" si="132"/>
        <v>1</v>
      </c>
      <c r="S508" s="208"/>
      <c r="T508" s="19"/>
    </row>
    <row r="509" spans="10:20" ht="12">
      <c r="J509" s="20" t="s">
        <v>521</v>
      </c>
      <c r="K509" s="21" t="s">
        <v>1818</v>
      </c>
      <c r="L509" s="110">
        <v>28.2</v>
      </c>
      <c r="M509" s="19" t="s">
        <v>1927</v>
      </c>
      <c r="N509" s="19">
        <f aca="true" t="shared" si="141" ref="N509:N510">IF(L509&lt;30,3)</f>
        <v>3</v>
      </c>
      <c r="O509" s="19"/>
      <c r="P509" s="205">
        <v>160142</v>
      </c>
      <c r="Q509" s="206" t="s">
        <v>1927</v>
      </c>
      <c r="R509" s="157">
        <f aca="true" t="shared" si="142" ref="R509:R510">IF(P509&lt;250000,2)</f>
        <v>2</v>
      </c>
      <c r="S509" s="208"/>
      <c r="T509" s="19"/>
    </row>
    <row r="510" spans="10:20" ht="12">
      <c r="J510" s="20" t="s">
        <v>522</v>
      </c>
      <c r="K510" s="21" t="s">
        <v>1819</v>
      </c>
      <c r="L510" s="110">
        <v>28.7</v>
      </c>
      <c r="M510" s="19" t="s">
        <v>1927</v>
      </c>
      <c r="N510" s="19">
        <f t="shared" si="141"/>
        <v>3</v>
      </c>
      <c r="O510" s="19"/>
      <c r="P510" s="205">
        <v>107689</v>
      </c>
      <c r="Q510" s="206" t="s">
        <v>1927</v>
      </c>
      <c r="R510" s="157">
        <f t="shared" si="142"/>
        <v>2</v>
      </c>
      <c r="S510" s="208"/>
      <c r="T510" s="19"/>
    </row>
    <row r="511" spans="10:20" ht="12">
      <c r="J511" s="20" t="s">
        <v>523</v>
      </c>
      <c r="K511" s="21" t="s">
        <v>1421</v>
      </c>
      <c r="L511" s="110">
        <v>20.1</v>
      </c>
      <c r="M511" s="19" t="s">
        <v>1926</v>
      </c>
      <c r="N511" s="19">
        <f t="shared" si="138"/>
        <v>2</v>
      </c>
      <c r="O511" s="19">
        <v>2008</v>
      </c>
      <c r="P511" s="205">
        <v>89836</v>
      </c>
      <c r="Q511" s="206" t="s">
        <v>1926</v>
      </c>
      <c r="R511" s="157">
        <f t="shared" si="132"/>
        <v>1</v>
      </c>
      <c r="S511" s="208">
        <v>2009</v>
      </c>
      <c r="T511" s="19"/>
    </row>
    <row r="512" spans="10:20" ht="12">
      <c r="J512" s="20" t="s">
        <v>524</v>
      </c>
      <c r="K512" s="21" t="s">
        <v>1637</v>
      </c>
      <c r="L512" s="110">
        <v>21.7</v>
      </c>
      <c r="M512" s="19" t="s">
        <v>1926</v>
      </c>
      <c r="N512" s="19">
        <f t="shared" si="138"/>
        <v>2</v>
      </c>
      <c r="O512" s="19"/>
      <c r="P512" s="205">
        <v>1727495</v>
      </c>
      <c r="Q512" s="206" t="s">
        <v>1926</v>
      </c>
      <c r="R512" s="157">
        <f>IF(P512&lt;3000000,5)</f>
        <v>5</v>
      </c>
      <c r="S512" s="208"/>
      <c r="T512" s="19"/>
    </row>
    <row r="513" spans="10:20" ht="12">
      <c r="J513" s="20" t="s">
        <v>525</v>
      </c>
      <c r="K513" s="21" t="s">
        <v>1526</v>
      </c>
      <c r="L513" s="110">
        <v>29.1</v>
      </c>
      <c r="M513" s="19" t="s">
        <v>1926</v>
      </c>
      <c r="N513" s="19">
        <f>IF(L513&lt;30,3)</f>
        <v>3</v>
      </c>
      <c r="O513" s="19"/>
      <c r="P513" s="205">
        <v>164973</v>
      </c>
      <c r="Q513" s="206" t="s">
        <v>1926</v>
      </c>
      <c r="R513" s="157">
        <f aca="true" t="shared" si="143" ref="R513:R519">IF(P513&lt;250000,2)</f>
        <v>2</v>
      </c>
      <c r="S513" s="209"/>
      <c r="T513" s="19"/>
    </row>
    <row r="514" spans="10:20" ht="12">
      <c r="J514" s="20" t="s">
        <v>526</v>
      </c>
      <c r="K514" s="21" t="s">
        <v>527</v>
      </c>
      <c r="L514" s="110">
        <v>20.8</v>
      </c>
      <c r="M514" s="19" t="s">
        <v>1926</v>
      </c>
      <c r="N514" s="19">
        <f t="shared" si="138"/>
        <v>2</v>
      </c>
      <c r="O514" s="19">
        <v>2010</v>
      </c>
      <c r="P514" s="205">
        <v>117832</v>
      </c>
      <c r="Q514" s="206" t="s">
        <v>1926</v>
      </c>
      <c r="R514" s="157">
        <f t="shared" si="143"/>
        <v>2</v>
      </c>
      <c r="S514" s="209">
        <v>2010</v>
      </c>
      <c r="T514" s="19"/>
    </row>
    <row r="515" spans="10:20" ht="12">
      <c r="J515" s="20" t="s">
        <v>528</v>
      </c>
      <c r="K515" s="21" t="s">
        <v>529</v>
      </c>
      <c r="L515" s="110">
        <v>30</v>
      </c>
      <c r="M515" s="19" t="s">
        <v>1926</v>
      </c>
      <c r="N515" s="19">
        <f>IF(L515&lt;35,4)</f>
        <v>4</v>
      </c>
      <c r="O515" s="19"/>
      <c r="P515" s="205">
        <v>149992</v>
      </c>
      <c r="Q515" s="206" t="s">
        <v>1926</v>
      </c>
      <c r="R515" s="157">
        <f t="shared" si="143"/>
        <v>2</v>
      </c>
      <c r="S515" s="209"/>
      <c r="T515" s="19"/>
    </row>
    <row r="516" spans="10:19" ht="12">
      <c r="J516" s="20" t="s">
        <v>530</v>
      </c>
      <c r="K516" s="21" t="s">
        <v>1527</v>
      </c>
      <c r="L516" s="110">
        <v>24.2</v>
      </c>
      <c r="M516" s="19" t="s">
        <v>1926</v>
      </c>
      <c r="N516" s="19">
        <f t="shared" si="138"/>
        <v>2</v>
      </c>
      <c r="O516" s="19"/>
      <c r="P516" s="205">
        <v>207270</v>
      </c>
      <c r="Q516" s="206" t="s">
        <v>1926</v>
      </c>
      <c r="R516" s="157">
        <f t="shared" si="143"/>
        <v>2</v>
      </c>
      <c r="S516" s="208">
        <v>2010</v>
      </c>
    </row>
    <row r="517" spans="10:19" ht="12">
      <c r="J517" s="20" t="s">
        <v>531</v>
      </c>
      <c r="K517" s="21" t="s">
        <v>1528</v>
      </c>
      <c r="L517" s="110">
        <v>26.6</v>
      </c>
      <c r="M517" s="19" t="s">
        <v>1926</v>
      </c>
      <c r="N517" s="19">
        <f aca="true" t="shared" si="144" ref="N517:N518">IF(L517&lt;30,3)</f>
        <v>3</v>
      </c>
      <c r="O517" s="19"/>
      <c r="P517" s="205">
        <v>162183</v>
      </c>
      <c r="Q517" s="206" t="s">
        <v>1926</v>
      </c>
      <c r="R517" s="157">
        <f t="shared" si="143"/>
        <v>2</v>
      </c>
      <c r="S517" s="208"/>
    </row>
    <row r="518" spans="10:19" ht="12">
      <c r="J518" s="20" t="s">
        <v>532</v>
      </c>
      <c r="K518" s="21" t="s">
        <v>533</v>
      </c>
      <c r="L518" s="110">
        <v>26</v>
      </c>
      <c r="M518" s="19" t="s">
        <v>1926</v>
      </c>
      <c r="N518" s="19">
        <f t="shared" si="144"/>
        <v>3</v>
      </c>
      <c r="O518" s="19"/>
      <c r="P518" s="205">
        <v>128193</v>
      </c>
      <c r="Q518" s="206" t="s">
        <v>1926</v>
      </c>
      <c r="R518" s="157">
        <f t="shared" si="143"/>
        <v>2</v>
      </c>
      <c r="S518" s="208"/>
    </row>
    <row r="519" spans="10:19" ht="12">
      <c r="J519" s="20" t="s">
        <v>534</v>
      </c>
      <c r="K519" s="21" t="s">
        <v>1529</v>
      </c>
      <c r="L519" s="110">
        <v>23.9</v>
      </c>
      <c r="M519" s="19" t="s">
        <v>1926</v>
      </c>
      <c r="N519" s="19">
        <f t="shared" si="138"/>
        <v>2</v>
      </c>
      <c r="O519" s="19"/>
      <c r="P519" s="205">
        <v>111264</v>
      </c>
      <c r="Q519" s="206" t="s">
        <v>1926</v>
      </c>
      <c r="R519" s="157">
        <f t="shared" si="143"/>
        <v>2</v>
      </c>
      <c r="S519" s="208"/>
    </row>
    <row r="520" spans="10:19" ht="12">
      <c r="J520" s="20" t="s">
        <v>535</v>
      </c>
      <c r="K520" s="21" t="s">
        <v>1530</v>
      </c>
      <c r="L520" s="110">
        <v>26.2</v>
      </c>
      <c r="M520" s="19" t="s">
        <v>1926</v>
      </c>
      <c r="N520" s="19">
        <f aca="true" t="shared" si="145" ref="N520:N521">IF(L520&lt;30,3)</f>
        <v>3</v>
      </c>
      <c r="O520" s="19"/>
      <c r="P520" s="205">
        <v>99617</v>
      </c>
      <c r="Q520" s="206" t="s">
        <v>1926</v>
      </c>
      <c r="R520" s="157">
        <f aca="true" t="shared" si="146" ref="R520:R571">IF(P520&lt;100000,1)</f>
        <v>1</v>
      </c>
      <c r="S520" s="208"/>
    </row>
    <row r="521" spans="10:19" ht="12">
      <c r="J521" s="20" t="s">
        <v>536</v>
      </c>
      <c r="K521" s="21" t="s">
        <v>537</v>
      </c>
      <c r="L521" s="110">
        <v>27.9</v>
      </c>
      <c r="M521" s="19" t="s">
        <v>1926</v>
      </c>
      <c r="N521" s="19">
        <f t="shared" si="145"/>
        <v>3</v>
      </c>
      <c r="O521" s="19"/>
      <c r="P521" s="205">
        <v>77593</v>
      </c>
      <c r="Q521" s="206" t="s">
        <v>1926</v>
      </c>
      <c r="R521" s="157">
        <f t="shared" si="146"/>
        <v>1</v>
      </c>
      <c r="S521" s="208"/>
    </row>
    <row r="522" spans="10:19" ht="12">
      <c r="J522" s="20" t="s">
        <v>538</v>
      </c>
      <c r="K522" s="21" t="s">
        <v>1531</v>
      </c>
      <c r="L522" s="110">
        <v>24.9</v>
      </c>
      <c r="M522" s="19" t="s">
        <v>1927</v>
      </c>
      <c r="N522" s="19">
        <f t="shared" si="138"/>
        <v>2</v>
      </c>
      <c r="O522" s="19">
        <v>2006</v>
      </c>
      <c r="P522" s="205">
        <v>203250</v>
      </c>
      <c r="Q522" s="206" t="s">
        <v>1927</v>
      </c>
      <c r="R522" s="157">
        <f aca="true" t="shared" si="147" ref="R522:R531">IF(P522&lt;250000,2)</f>
        <v>2</v>
      </c>
      <c r="S522" s="208">
        <v>2009</v>
      </c>
    </row>
    <row r="523" spans="10:19" ht="12">
      <c r="J523" s="20" t="s">
        <v>539</v>
      </c>
      <c r="K523" s="21" t="s">
        <v>1532</v>
      </c>
      <c r="L523" s="110">
        <v>20.8</v>
      </c>
      <c r="M523" s="19" t="s">
        <v>1926</v>
      </c>
      <c r="N523" s="19">
        <f t="shared" si="138"/>
        <v>2</v>
      </c>
      <c r="O523" s="19"/>
      <c r="P523" s="205">
        <v>502055</v>
      </c>
      <c r="Q523" s="206" t="s">
        <v>1926</v>
      </c>
      <c r="R523" s="157">
        <f aca="true" t="shared" si="148" ref="R523:R525">IF(P523&lt;1000000,4)</f>
        <v>4</v>
      </c>
      <c r="S523" s="208"/>
    </row>
    <row r="524" spans="10:19" ht="12">
      <c r="J524" s="20" t="s">
        <v>1820</v>
      </c>
      <c r="K524" s="21" t="s">
        <v>1821</v>
      </c>
      <c r="L524" s="110">
        <v>19</v>
      </c>
      <c r="M524" s="19" t="s">
        <v>1926</v>
      </c>
      <c r="N524" s="19">
        <f aca="true" t="shared" si="149" ref="N524:N571">IF(L524&lt;20,1)</f>
        <v>1</v>
      </c>
      <c r="O524" s="19"/>
      <c r="P524" s="205">
        <v>1021754</v>
      </c>
      <c r="Q524" s="206" t="s">
        <v>1926</v>
      </c>
      <c r="R524" s="157">
        <f>IF(P524&lt;3000000,5)</f>
        <v>5</v>
      </c>
      <c r="S524" s="208"/>
    </row>
    <row r="525" spans="10:19" ht="12">
      <c r="J525" s="20" t="s">
        <v>1822</v>
      </c>
      <c r="K525" s="21" t="s">
        <v>1823</v>
      </c>
      <c r="L525" s="110">
        <v>24.2</v>
      </c>
      <c r="M525" s="19" t="s">
        <v>1926</v>
      </c>
      <c r="N525" s="19">
        <f>IF(L525&lt;25,2)</f>
        <v>2</v>
      </c>
      <c r="O525" s="19"/>
      <c r="P525" s="205">
        <v>977584</v>
      </c>
      <c r="Q525" s="206" t="s">
        <v>1926</v>
      </c>
      <c r="R525" s="157">
        <f t="shared" si="148"/>
        <v>4</v>
      </c>
      <c r="S525" s="208"/>
    </row>
    <row r="526" spans="10:19" ht="12">
      <c r="J526" s="20" t="s">
        <v>540</v>
      </c>
      <c r="K526" s="21" t="s">
        <v>1424</v>
      </c>
      <c r="L526" s="110">
        <v>14.7</v>
      </c>
      <c r="M526" s="19" t="s">
        <v>1926</v>
      </c>
      <c r="N526" s="19">
        <f t="shared" si="149"/>
        <v>1</v>
      </c>
      <c r="O526" s="19"/>
      <c r="P526" s="205">
        <v>316275</v>
      </c>
      <c r="Q526" s="206" t="s">
        <v>1926</v>
      </c>
      <c r="R526" s="157">
        <f>IF(P526&lt;500000,3)</f>
        <v>3</v>
      </c>
      <c r="S526" s="208"/>
    </row>
    <row r="527" spans="10:19" ht="12">
      <c r="J527" s="20" t="s">
        <v>541</v>
      </c>
      <c r="K527" s="21" t="s">
        <v>1533</v>
      </c>
      <c r="L527" s="110">
        <v>25.4</v>
      </c>
      <c r="M527" s="19" t="s">
        <v>1926</v>
      </c>
      <c r="N527" s="19">
        <f>IF(L527&lt;30,3)</f>
        <v>3</v>
      </c>
      <c r="O527" s="19"/>
      <c r="P527" s="205">
        <v>217225</v>
      </c>
      <c r="Q527" s="206" t="s">
        <v>1926</v>
      </c>
      <c r="R527" s="157">
        <f t="shared" si="147"/>
        <v>2</v>
      </c>
      <c r="S527" s="208"/>
    </row>
    <row r="528" spans="10:19" ht="12">
      <c r="J528" s="19" t="s">
        <v>542</v>
      </c>
      <c r="K528" s="19" t="s">
        <v>1534</v>
      </c>
      <c r="L528" s="110">
        <v>22.8</v>
      </c>
      <c r="M528" s="19" t="s">
        <v>1926</v>
      </c>
      <c r="N528" s="19">
        <f aca="true" t="shared" si="150" ref="N528">IF(L528&lt;25,2)</f>
        <v>2</v>
      </c>
      <c r="O528" s="19"/>
      <c r="P528" s="205">
        <v>207580</v>
      </c>
      <c r="Q528" s="206" t="s">
        <v>1926</v>
      </c>
      <c r="R528" s="157">
        <f t="shared" si="147"/>
        <v>2</v>
      </c>
      <c r="S528" s="208"/>
    </row>
    <row r="529" spans="10:19" ht="12">
      <c r="J529" s="20" t="s">
        <v>543</v>
      </c>
      <c r="K529" s="21" t="s">
        <v>1423</v>
      </c>
      <c r="L529" s="110">
        <v>16.4</v>
      </c>
      <c r="M529" s="19" t="s">
        <v>1926</v>
      </c>
      <c r="N529" s="19">
        <f t="shared" si="149"/>
        <v>1</v>
      </c>
      <c r="O529" s="19"/>
      <c r="P529" s="205">
        <v>193127</v>
      </c>
      <c r="Q529" s="206" t="s">
        <v>1926</v>
      </c>
      <c r="R529" s="157">
        <f t="shared" si="147"/>
        <v>2</v>
      </c>
      <c r="S529" s="208"/>
    </row>
    <row r="530" spans="10:19" ht="12">
      <c r="J530" s="20" t="s">
        <v>544</v>
      </c>
      <c r="K530" s="21" t="s">
        <v>1535</v>
      </c>
      <c r="L530" s="110">
        <v>24.6</v>
      </c>
      <c r="M530" s="19" t="s">
        <v>1926</v>
      </c>
      <c r="N530" s="19">
        <f aca="true" t="shared" si="151" ref="N530:N531">IF(L530&lt;25,2)</f>
        <v>2</v>
      </c>
      <c r="O530" s="19"/>
      <c r="P530" s="205">
        <v>158048</v>
      </c>
      <c r="Q530" s="206" t="s">
        <v>1926</v>
      </c>
      <c r="R530" s="157">
        <f t="shared" si="147"/>
        <v>2</v>
      </c>
      <c r="S530" s="208"/>
    </row>
    <row r="531" spans="10:19" ht="12">
      <c r="J531" s="20" t="s">
        <v>545</v>
      </c>
      <c r="K531" s="21" t="s">
        <v>1536</v>
      </c>
      <c r="L531" s="110">
        <v>20.3</v>
      </c>
      <c r="M531" s="19" t="s">
        <v>1926</v>
      </c>
      <c r="N531" s="19">
        <f t="shared" si="151"/>
        <v>2</v>
      </c>
      <c r="O531" s="19"/>
      <c r="P531" s="205">
        <v>149271</v>
      </c>
      <c r="Q531" s="206" t="s">
        <v>1926</v>
      </c>
      <c r="R531" s="157">
        <f t="shared" si="147"/>
        <v>2</v>
      </c>
      <c r="S531" s="208"/>
    </row>
    <row r="532" spans="10:19" ht="12">
      <c r="J532" s="20" t="s">
        <v>546</v>
      </c>
      <c r="K532" s="21" t="s">
        <v>1537</v>
      </c>
      <c r="L532" s="110">
        <v>32</v>
      </c>
      <c r="M532" s="19" t="s">
        <v>1926</v>
      </c>
      <c r="N532" s="19">
        <f>IF(L532&lt;35,4)</f>
        <v>4</v>
      </c>
      <c r="O532" s="19"/>
      <c r="P532" s="205">
        <v>89016</v>
      </c>
      <c r="Q532" s="206" t="s">
        <v>1926</v>
      </c>
      <c r="R532" s="157">
        <f t="shared" si="146"/>
        <v>1</v>
      </c>
      <c r="S532" s="208"/>
    </row>
    <row r="533" spans="10:19" ht="12">
      <c r="J533" s="20" t="s">
        <v>1252</v>
      </c>
      <c r="K533" s="21" t="s">
        <v>1538</v>
      </c>
      <c r="L533" s="110">
        <v>12.9</v>
      </c>
      <c r="M533" s="19" t="s">
        <v>1926</v>
      </c>
      <c r="N533" s="19">
        <f t="shared" si="149"/>
        <v>1</v>
      </c>
      <c r="O533" s="19"/>
      <c r="P533" s="205">
        <v>193163</v>
      </c>
      <c r="Q533" s="206" t="s">
        <v>1926</v>
      </c>
      <c r="R533" s="157">
        <f aca="true" t="shared" si="152" ref="R533:R536">IF(P533&lt;250000,2)</f>
        <v>2</v>
      </c>
      <c r="S533" s="208"/>
    </row>
    <row r="534" spans="10:19" ht="12">
      <c r="J534" s="20" t="s">
        <v>547</v>
      </c>
      <c r="K534" s="21" t="s">
        <v>1539</v>
      </c>
      <c r="L534" s="110">
        <v>26.3</v>
      </c>
      <c r="M534" s="19" t="s">
        <v>1926</v>
      </c>
      <c r="N534" s="19">
        <f>IF(L534&lt;30,3)</f>
        <v>3</v>
      </c>
      <c r="O534" s="19"/>
      <c r="P534" s="205">
        <v>176401</v>
      </c>
      <c r="Q534" s="206" t="s">
        <v>1926</v>
      </c>
      <c r="R534" s="157">
        <f t="shared" si="152"/>
        <v>2</v>
      </c>
      <c r="S534" s="208"/>
    </row>
    <row r="535" spans="10:19" ht="12">
      <c r="J535" s="20" t="s">
        <v>548</v>
      </c>
      <c r="K535" s="21" t="s">
        <v>1540</v>
      </c>
      <c r="L535" s="110">
        <v>21.2</v>
      </c>
      <c r="M535" s="19" t="s">
        <v>1926</v>
      </c>
      <c r="N535" s="19">
        <f aca="true" t="shared" si="153" ref="N535:N558">IF(L535&lt;25,2)</f>
        <v>2</v>
      </c>
      <c r="O535" s="19"/>
      <c r="P535" s="205">
        <v>165182</v>
      </c>
      <c r="Q535" s="206" t="s">
        <v>1926</v>
      </c>
      <c r="R535" s="157">
        <f t="shared" si="152"/>
        <v>2</v>
      </c>
      <c r="S535" s="208"/>
    </row>
    <row r="536" spans="10:19" ht="12">
      <c r="J536" s="19" t="s">
        <v>549</v>
      </c>
      <c r="K536" s="19" t="s">
        <v>1541</v>
      </c>
      <c r="L536" s="110">
        <v>30</v>
      </c>
      <c r="M536" s="19" t="s">
        <v>1926</v>
      </c>
      <c r="N536" s="19">
        <f>IF(L536&lt;35,4)</f>
        <v>4</v>
      </c>
      <c r="O536" s="19"/>
      <c r="P536" s="205">
        <v>156961</v>
      </c>
      <c r="Q536" s="206" t="s">
        <v>1926</v>
      </c>
      <c r="R536" s="157">
        <f t="shared" si="152"/>
        <v>2</v>
      </c>
      <c r="S536" s="208"/>
    </row>
    <row r="537" spans="10:19" ht="12">
      <c r="J537" s="20" t="s">
        <v>550</v>
      </c>
      <c r="K537" s="21" t="s">
        <v>1542</v>
      </c>
      <c r="L537" s="110">
        <v>24.5</v>
      </c>
      <c r="M537" s="19" t="s">
        <v>1926</v>
      </c>
      <c r="N537" s="19">
        <f t="shared" si="153"/>
        <v>2</v>
      </c>
      <c r="O537" s="19"/>
      <c r="P537" s="205">
        <v>95321</v>
      </c>
      <c r="Q537" s="206" t="s">
        <v>1926</v>
      </c>
      <c r="R537" s="157">
        <f t="shared" si="146"/>
        <v>1</v>
      </c>
      <c r="S537" s="208"/>
    </row>
    <row r="538" spans="10:19" ht="12">
      <c r="J538" s="19" t="s">
        <v>551</v>
      </c>
      <c r="K538" s="19" t="s">
        <v>552</v>
      </c>
      <c r="L538" s="110">
        <v>32.1</v>
      </c>
      <c r="M538" s="19" t="s">
        <v>1926</v>
      </c>
      <c r="N538" s="19">
        <f>IF(L538&lt;35,4)</f>
        <v>4</v>
      </c>
      <c r="O538" s="19"/>
      <c r="P538" s="205">
        <v>94535</v>
      </c>
      <c r="Q538" s="206" t="s">
        <v>1926</v>
      </c>
      <c r="R538" s="157">
        <f t="shared" si="146"/>
        <v>1</v>
      </c>
      <c r="S538" s="208"/>
    </row>
    <row r="539" spans="10:19" ht="12">
      <c r="J539" s="19" t="s">
        <v>553</v>
      </c>
      <c r="K539" s="19" t="s">
        <v>554</v>
      </c>
      <c r="L539" s="110">
        <v>20.9</v>
      </c>
      <c r="M539" s="19" t="s">
        <v>1926</v>
      </c>
      <c r="N539" s="19">
        <f t="shared" si="153"/>
        <v>2</v>
      </c>
      <c r="O539" s="19"/>
      <c r="P539" s="205">
        <v>98675</v>
      </c>
      <c r="Q539" s="206" t="s">
        <v>1926</v>
      </c>
      <c r="R539" s="157">
        <f t="shared" si="146"/>
        <v>1</v>
      </c>
      <c r="S539" s="208"/>
    </row>
    <row r="540" spans="10:19" ht="12">
      <c r="J540" s="19" t="s">
        <v>555</v>
      </c>
      <c r="K540" s="19" t="s">
        <v>556</v>
      </c>
      <c r="L540" s="110">
        <v>30.7</v>
      </c>
      <c r="M540" s="19" t="s">
        <v>1926</v>
      </c>
      <c r="N540" s="19">
        <f aca="true" t="shared" si="154" ref="N540:N542">IF(L540&lt;35,4)</f>
        <v>4</v>
      </c>
      <c r="O540" s="19"/>
      <c r="P540" s="205">
        <v>85537</v>
      </c>
      <c r="Q540" s="206" t="s">
        <v>1926</v>
      </c>
      <c r="R540" s="157">
        <f t="shared" si="146"/>
        <v>1</v>
      </c>
      <c r="S540" s="208"/>
    </row>
    <row r="541" spans="10:19" ht="12">
      <c r="J541" s="19" t="s">
        <v>1253</v>
      </c>
      <c r="K541" s="19" t="s">
        <v>1254</v>
      </c>
      <c r="L541" s="110">
        <v>31.8</v>
      </c>
      <c r="M541" s="19" t="s">
        <v>1926</v>
      </c>
      <c r="N541" s="19">
        <f t="shared" si="154"/>
        <v>4</v>
      </c>
      <c r="O541" s="19"/>
      <c r="P541" s="205">
        <v>83363</v>
      </c>
      <c r="Q541" s="206" t="s">
        <v>1926</v>
      </c>
      <c r="R541" s="157">
        <f t="shared" si="146"/>
        <v>1</v>
      </c>
      <c r="S541" s="208"/>
    </row>
    <row r="542" spans="10:19" ht="12">
      <c r="J542" s="19" t="s">
        <v>557</v>
      </c>
      <c r="K542" s="19" t="s">
        <v>558</v>
      </c>
      <c r="L542" s="110">
        <v>30.1</v>
      </c>
      <c r="M542" s="19" t="s">
        <v>1926</v>
      </c>
      <c r="N542" s="19">
        <f t="shared" si="154"/>
        <v>4</v>
      </c>
      <c r="O542" s="19"/>
      <c r="P542" s="205">
        <v>77426</v>
      </c>
      <c r="Q542" s="206" t="s">
        <v>1926</v>
      </c>
      <c r="R542" s="157">
        <f t="shared" si="146"/>
        <v>1</v>
      </c>
      <c r="S542" s="208"/>
    </row>
    <row r="543" spans="10:19" ht="12">
      <c r="J543" s="20" t="s">
        <v>1255</v>
      </c>
      <c r="K543" s="21" t="s">
        <v>1256</v>
      </c>
      <c r="L543" s="110">
        <v>23.2</v>
      </c>
      <c r="M543" s="19" t="s">
        <v>1926</v>
      </c>
      <c r="N543" s="19">
        <f t="shared" si="153"/>
        <v>2</v>
      </c>
      <c r="O543" s="19"/>
      <c r="P543" s="205">
        <v>72171</v>
      </c>
      <c r="Q543" s="206" t="s">
        <v>1926</v>
      </c>
      <c r="R543" s="157">
        <f t="shared" si="146"/>
        <v>1</v>
      </c>
      <c r="S543" s="208"/>
    </row>
    <row r="544" spans="10:19" ht="12">
      <c r="J544" s="19" t="s">
        <v>1257</v>
      </c>
      <c r="K544" s="19" t="s">
        <v>1258</v>
      </c>
      <c r="L544" s="110">
        <v>35.9</v>
      </c>
      <c r="M544" s="19" t="s">
        <v>1926</v>
      </c>
      <c r="N544" s="19">
        <v>5</v>
      </c>
      <c r="O544" s="19"/>
      <c r="P544" s="205">
        <v>72405</v>
      </c>
      <c r="Q544" s="206" t="s">
        <v>1926</v>
      </c>
      <c r="R544" s="157">
        <f t="shared" si="146"/>
        <v>1</v>
      </c>
      <c r="S544" s="208"/>
    </row>
    <row r="545" spans="10:19" ht="12">
      <c r="J545" s="20" t="s">
        <v>1259</v>
      </c>
      <c r="K545" s="21" t="s">
        <v>1260</v>
      </c>
      <c r="L545" s="110">
        <v>26.6</v>
      </c>
      <c r="M545" s="19" t="s">
        <v>1926</v>
      </c>
      <c r="N545" s="19">
        <f aca="true" t="shared" si="155" ref="N545">IF(L545&lt;30,3)</f>
        <v>3</v>
      </c>
      <c r="O545" s="19"/>
      <c r="P545" s="205">
        <v>79266</v>
      </c>
      <c r="Q545" s="206" t="s">
        <v>1926</v>
      </c>
      <c r="R545" s="157">
        <f t="shared" si="146"/>
        <v>1</v>
      </c>
      <c r="S545" s="208"/>
    </row>
    <row r="546" spans="10:19" ht="12">
      <c r="J546" s="20" t="s">
        <v>1261</v>
      </c>
      <c r="K546" s="21" t="s">
        <v>1262</v>
      </c>
      <c r="L546" s="110">
        <v>32.3</v>
      </c>
      <c r="M546" s="19" t="s">
        <v>1926</v>
      </c>
      <c r="N546" s="19">
        <f aca="true" t="shared" si="156" ref="N546:N547">IF(L546&lt;35,4)</f>
        <v>4</v>
      </c>
      <c r="O546" s="19"/>
      <c r="P546" s="205">
        <v>71042</v>
      </c>
      <c r="Q546" s="206" t="s">
        <v>1926</v>
      </c>
      <c r="R546" s="157">
        <f t="shared" si="146"/>
        <v>1</v>
      </c>
      <c r="S546" s="208"/>
    </row>
    <row r="547" spans="10:19" ht="12">
      <c r="J547" s="20" t="s">
        <v>1263</v>
      </c>
      <c r="K547" s="21" t="s">
        <v>1264</v>
      </c>
      <c r="L547" s="110">
        <v>30.6</v>
      </c>
      <c r="M547" s="19" t="s">
        <v>1926</v>
      </c>
      <c r="N547" s="19">
        <f t="shared" si="156"/>
        <v>4</v>
      </c>
      <c r="O547" s="19"/>
      <c r="P547" s="205">
        <v>67286</v>
      </c>
      <c r="Q547" s="206" t="s">
        <v>1926</v>
      </c>
      <c r="R547" s="157">
        <f t="shared" si="146"/>
        <v>1</v>
      </c>
      <c r="S547" s="208"/>
    </row>
    <row r="548" spans="10:19" ht="12">
      <c r="J548" s="19" t="s">
        <v>559</v>
      </c>
      <c r="K548" s="19" t="s">
        <v>560</v>
      </c>
      <c r="L548" s="110">
        <v>22.7</v>
      </c>
      <c r="M548" s="19" t="s">
        <v>1926</v>
      </c>
      <c r="N548" s="19">
        <f t="shared" si="153"/>
        <v>2</v>
      </c>
      <c r="O548" s="19"/>
      <c r="P548" s="205">
        <v>72853</v>
      </c>
      <c r="Q548" s="206" t="s">
        <v>1926</v>
      </c>
      <c r="R548" s="157">
        <f t="shared" si="146"/>
        <v>1</v>
      </c>
      <c r="S548" s="208"/>
    </row>
    <row r="549" spans="10:19" ht="12">
      <c r="J549" s="20" t="s">
        <v>1265</v>
      </c>
      <c r="K549" s="21" t="s">
        <v>1266</v>
      </c>
      <c r="L549" s="110">
        <v>26</v>
      </c>
      <c r="M549" s="19" t="s">
        <v>1926</v>
      </c>
      <c r="N549" s="19">
        <f aca="true" t="shared" si="157" ref="N549:N552">IF(L549&lt;30,3)</f>
        <v>3</v>
      </c>
      <c r="O549" s="19"/>
      <c r="P549" s="205">
        <v>66122</v>
      </c>
      <c r="Q549" s="206" t="s">
        <v>1926</v>
      </c>
      <c r="R549" s="157">
        <f t="shared" si="146"/>
        <v>1</v>
      </c>
      <c r="S549" s="208"/>
    </row>
    <row r="550" spans="10:19" ht="12">
      <c r="J550" s="19" t="s">
        <v>561</v>
      </c>
      <c r="K550" s="19" t="s">
        <v>562</v>
      </c>
      <c r="L550" s="110">
        <v>29.4</v>
      </c>
      <c r="M550" s="19" t="s">
        <v>1926</v>
      </c>
      <c r="N550" s="19">
        <f t="shared" si="157"/>
        <v>3</v>
      </c>
      <c r="O550" s="19"/>
      <c r="P550" s="205">
        <v>66130</v>
      </c>
      <c r="Q550" s="206" t="s">
        <v>1926</v>
      </c>
      <c r="R550" s="157">
        <f t="shared" si="146"/>
        <v>1</v>
      </c>
      <c r="S550" s="208"/>
    </row>
    <row r="551" spans="10:19" ht="12">
      <c r="J551" s="19" t="s">
        <v>563</v>
      </c>
      <c r="K551" s="19" t="s">
        <v>564</v>
      </c>
      <c r="L551" s="110">
        <v>25.2</v>
      </c>
      <c r="M551" s="19" t="s">
        <v>1926</v>
      </c>
      <c r="N551" s="19">
        <f t="shared" si="157"/>
        <v>3</v>
      </c>
      <c r="O551" s="19"/>
      <c r="P551" s="205">
        <v>62476</v>
      </c>
      <c r="Q551" s="206" t="s">
        <v>1926</v>
      </c>
      <c r="R551" s="157">
        <f t="shared" si="146"/>
        <v>1</v>
      </c>
      <c r="S551" s="208"/>
    </row>
    <row r="552" spans="10:19" ht="12">
      <c r="J552" s="20" t="s">
        <v>565</v>
      </c>
      <c r="K552" s="21" t="s">
        <v>566</v>
      </c>
      <c r="L552" s="110">
        <v>26.2</v>
      </c>
      <c r="M552" s="19" t="s">
        <v>1926</v>
      </c>
      <c r="N552" s="19">
        <f t="shared" si="157"/>
        <v>3</v>
      </c>
      <c r="O552" s="19"/>
      <c r="P552" s="205">
        <v>71235</v>
      </c>
      <c r="Q552" s="206" t="s">
        <v>1926</v>
      </c>
      <c r="R552" s="157">
        <f t="shared" si="146"/>
        <v>1</v>
      </c>
      <c r="S552" s="208"/>
    </row>
    <row r="553" spans="10:19" ht="12">
      <c r="J553" s="20" t="s">
        <v>1267</v>
      </c>
      <c r="K553" s="21" t="s">
        <v>1268</v>
      </c>
      <c r="L553" s="110">
        <v>23.7</v>
      </c>
      <c r="M553" s="19" t="s">
        <v>1926</v>
      </c>
      <c r="N553" s="19">
        <f t="shared" si="153"/>
        <v>2</v>
      </c>
      <c r="O553" s="19"/>
      <c r="P553" s="205">
        <v>71254</v>
      </c>
      <c r="Q553" s="206" t="s">
        <v>1926</v>
      </c>
      <c r="R553" s="157">
        <f t="shared" si="146"/>
        <v>1</v>
      </c>
      <c r="S553" s="208"/>
    </row>
    <row r="554" spans="10:19" ht="12">
      <c r="J554" s="20" t="s">
        <v>567</v>
      </c>
      <c r="K554" s="21" t="s">
        <v>568</v>
      </c>
      <c r="L554" s="110">
        <v>32.4</v>
      </c>
      <c r="M554" s="19" t="s">
        <v>1926</v>
      </c>
      <c r="N554" s="19">
        <f>IF(L554&lt;35,4)</f>
        <v>4</v>
      </c>
      <c r="O554" s="19"/>
      <c r="P554" s="205">
        <v>47768</v>
      </c>
      <c r="Q554" s="206" t="s">
        <v>1926</v>
      </c>
      <c r="R554" s="157">
        <f t="shared" si="146"/>
        <v>1</v>
      </c>
      <c r="S554" s="208"/>
    </row>
    <row r="555" spans="10:20" ht="12">
      <c r="J555" s="20" t="s">
        <v>1269</v>
      </c>
      <c r="K555" s="21" t="s">
        <v>1270</v>
      </c>
      <c r="L555" s="110">
        <v>25.2</v>
      </c>
      <c r="M555" s="19" t="s">
        <v>1926</v>
      </c>
      <c r="N555" s="19">
        <f aca="true" t="shared" si="158" ref="N555:N556">IF(L555&lt;30,3)</f>
        <v>3</v>
      </c>
      <c r="O555" s="19"/>
      <c r="P555" s="205">
        <v>151818</v>
      </c>
      <c r="Q555" s="206" t="s">
        <v>1926</v>
      </c>
      <c r="R555" s="157">
        <f aca="true" t="shared" si="159" ref="R555:R563">IF(P555&lt;250000,2)</f>
        <v>2</v>
      </c>
      <c r="S555" s="208"/>
      <c r="T555" s="113"/>
    </row>
    <row r="556" spans="10:20" ht="12">
      <c r="J556" s="20" t="s">
        <v>1271</v>
      </c>
      <c r="K556" s="21" t="s">
        <v>1272</v>
      </c>
      <c r="L556" s="110">
        <v>26.4</v>
      </c>
      <c r="M556" s="19" t="s">
        <v>1926</v>
      </c>
      <c r="N556" s="19">
        <f t="shared" si="158"/>
        <v>3</v>
      </c>
      <c r="O556" s="19"/>
      <c r="P556" s="205">
        <v>148281</v>
      </c>
      <c r="Q556" s="206" t="s">
        <v>1926</v>
      </c>
      <c r="R556" s="157">
        <f t="shared" si="159"/>
        <v>2</v>
      </c>
      <c r="S556" s="208"/>
      <c r="T556" s="21"/>
    </row>
    <row r="557" spans="10:20" ht="12">
      <c r="J557" s="20" t="s">
        <v>569</v>
      </c>
      <c r="K557" s="21" t="s">
        <v>570</v>
      </c>
      <c r="L557" s="110">
        <v>23.4</v>
      </c>
      <c r="M557" s="19" t="s">
        <v>1926</v>
      </c>
      <c r="N557" s="19">
        <f t="shared" si="153"/>
        <v>2</v>
      </c>
      <c r="O557" s="19"/>
      <c r="P557" s="205">
        <v>141893</v>
      </c>
      <c r="Q557" s="206" t="s">
        <v>1926</v>
      </c>
      <c r="R557" s="157">
        <f t="shared" si="159"/>
        <v>2</v>
      </c>
      <c r="S557" s="208"/>
      <c r="T557" s="21"/>
    </row>
    <row r="558" spans="10:20" ht="12">
      <c r="J558" s="20" t="s">
        <v>571</v>
      </c>
      <c r="K558" s="21" t="s">
        <v>572</v>
      </c>
      <c r="L558" s="110">
        <v>20.5</v>
      </c>
      <c r="M558" s="19" t="s">
        <v>1926</v>
      </c>
      <c r="N558" s="19">
        <f t="shared" si="153"/>
        <v>2</v>
      </c>
      <c r="O558" s="19"/>
      <c r="P558" s="205">
        <v>148250</v>
      </c>
      <c r="Q558" s="206" t="s">
        <v>1926</v>
      </c>
      <c r="R558" s="157">
        <f t="shared" si="159"/>
        <v>2</v>
      </c>
      <c r="S558" s="208"/>
      <c r="T558" s="21"/>
    </row>
    <row r="559" spans="10:20" ht="12">
      <c r="J559" s="20" t="s">
        <v>573</v>
      </c>
      <c r="K559" s="21" t="s">
        <v>574</v>
      </c>
      <c r="L559" s="110">
        <v>29.4</v>
      </c>
      <c r="M559" s="19" t="s">
        <v>1926</v>
      </c>
      <c r="N559" s="19">
        <f aca="true" t="shared" si="160" ref="N559:N560">IF(L559&lt;30,3)</f>
        <v>3</v>
      </c>
      <c r="O559" s="19"/>
      <c r="P559" s="205">
        <v>121050</v>
      </c>
      <c r="Q559" s="206" t="s">
        <v>1926</v>
      </c>
      <c r="R559" s="157">
        <f t="shared" si="159"/>
        <v>2</v>
      </c>
      <c r="S559" s="208"/>
      <c r="T559" s="21"/>
    </row>
    <row r="560" spans="10:20" ht="12">
      <c r="J560" s="20" t="s">
        <v>575</v>
      </c>
      <c r="K560" s="21" t="s">
        <v>576</v>
      </c>
      <c r="L560" s="110">
        <v>26.2</v>
      </c>
      <c r="M560" s="19" t="s">
        <v>1926</v>
      </c>
      <c r="N560" s="19">
        <f t="shared" si="160"/>
        <v>3</v>
      </c>
      <c r="O560" s="19"/>
      <c r="P560" s="205">
        <v>118862</v>
      </c>
      <c r="Q560" s="206" t="s">
        <v>1926</v>
      </c>
      <c r="R560" s="157">
        <f t="shared" si="159"/>
        <v>2</v>
      </c>
      <c r="S560" s="208"/>
      <c r="T560" s="21"/>
    </row>
    <row r="561" spans="10:20" ht="12">
      <c r="J561" s="20" t="s">
        <v>577</v>
      </c>
      <c r="K561" s="21" t="s">
        <v>578</v>
      </c>
      <c r="L561" s="110">
        <v>19.4</v>
      </c>
      <c r="M561" s="19" t="s">
        <v>1926</v>
      </c>
      <c r="N561" s="19">
        <f t="shared" si="149"/>
        <v>1</v>
      </c>
      <c r="O561" s="19"/>
      <c r="P561" s="205">
        <v>118748</v>
      </c>
      <c r="Q561" s="206" t="s">
        <v>1926</v>
      </c>
      <c r="R561" s="157">
        <f t="shared" si="159"/>
        <v>2</v>
      </c>
      <c r="S561" s="208"/>
      <c r="T561" s="21"/>
    </row>
    <row r="562" spans="10:19" ht="12">
      <c r="J562" s="19" t="s">
        <v>579</v>
      </c>
      <c r="K562" s="19" t="s">
        <v>580</v>
      </c>
      <c r="L562" s="110">
        <v>21.7</v>
      </c>
      <c r="M562" s="19" t="s">
        <v>1926</v>
      </c>
      <c r="N562" s="19">
        <f aca="true" t="shared" si="161" ref="N562:N567">IF(L562&lt;25,2)</f>
        <v>2</v>
      </c>
      <c r="O562" s="19"/>
      <c r="P562" s="205">
        <v>121527</v>
      </c>
      <c r="Q562" s="206" t="s">
        <v>1926</v>
      </c>
      <c r="R562" s="157">
        <f t="shared" si="159"/>
        <v>2</v>
      </c>
      <c r="S562" s="208"/>
    </row>
    <row r="563" spans="10:19" ht="12">
      <c r="J563" s="19" t="s">
        <v>581</v>
      </c>
      <c r="K563" s="19" t="s">
        <v>582</v>
      </c>
      <c r="L563" s="110">
        <v>27.2</v>
      </c>
      <c r="M563" s="19" t="s">
        <v>1926</v>
      </c>
      <c r="N563" s="19">
        <f aca="true" t="shared" si="162" ref="N563:N564">IF(L563&lt;30,3)</f>
        <v>3</v>
      </c>
      <c r="O563" s="19"/>
      <c r="P563" s="205">
        <v>108763</v>
      </c>
      <c r="Q563" s="206" t="s">
        <v>1926</v>
      </c>
      <c r="R563" s="157">
        <f t="shared" si="159"/>
        <v>2</v>
      </c>
      <c r="S563" s="208"/>
    </row>
    <row r="564" spans="10:19" ht="12">
      <c r="J564" s="19" t="s">
        <v>583</v>
      </c>
      <c r="K564" s="19" t="s">
        <v>584</v>
      </c>
      <c r="L564" s="110">
        <v>25</v>
      </c>
      <c r="M564" s="19" t="s">
        <v>1926</v>
      </c>
      <c r="N564" s="19">
        <f t="shared" si="162"/>
        <v>3</v>
      </c>
      <c r="O564" s="19"/>
      <c r="P564" s="205">
        <v>98672</v>
      </c>
      <c r="Q564" s="206" t="s">
        <v>1926</v>
      </c>
      <c r="R564" s="157">
        <f t="shared" si="146"/>
        <v>1</v>
      </c>
      <c r="S564" s="208"/>
    </row>
    <row r="565" spans="10:19" ht="12">
      <c r="J565" s="20" t="s">
        <v>585</v>
      </c>
      <c r="K565" s="21" t="s">
        <v>586</v>
      </c>
      <c r="L565" s="110">
        <v>24.4</v>
      </c>
      <c r="M565" s="19" t="s">
        <v>1926</v>
      </c>
      <c r="N565" s="19">
        <f t="shared" si="161"/>
        <v>2</v>
      </c>
      <c r="O565" s="19"/>
      <c r="P565" s="205">
        <v>94269</v>
      </c>
      <c r="Q565" s="206" t="s">
        <v>1926</v>
      </c>
      <c r="R565" s="157">
        <f t="shared" si="146"/>
        <v>1</v>
      </c>
      <c r="S565" s="208"/>
    </row>
    <row r="566" spans="10:19" ht="12">
      <c r="J566" s="19" t="s">
        <v>587</v>
      </c>
      <c r="K566" s="19" t="s">
        <v>588</v>
      </c>
      <c r="L566" s="110">
        <v>29.7</v>
      </c>
      <c r="M566" s="19" t="s">
        <v>1926</v>
      </c>
      <c r="N566" s="19">
        <f>IF(L566&lt;30,3)</f>
        <v>3</v>
      </c>
      <c r="O566" s="19"/>
      <c r="P566" s="205">
        <v>100027</v>
      </c>
      <c r="Q566" s="206" t="s">
        <v>1926</v>
      </c>
      <c r="R566" s="157">
        <f>IF(P566&lt;250000,2)</f>
        <v>2</v>
      </c>
      <c r="S566" s="208"/>
    </row>
    <row r="567" spans="10:19" ht="12">
      <c r="J567" s="20" t="s">
        <v>1273</v>
      </c>
      <c r="K567" s="21" t="s">
        <v>1274</v>
      </c>
      <c r="L567" s="110">
        <v>23.6</v>
      </c>
      <c r="M567" s="19" t="s">
        <v>1926</v>
      </c>
      <c r="N567" s="19">
        <f t="shared" si="161"/>
        <v>2</v>
      </c>
      <c r="O567" s="19"/>
      <c r="P567" s="205">
        <v>88801</v>
      </c>
      <c r="Q567" s="206" t="s">
        <v>1926</v>
      </c>
      <c r="R567" s="157">
        <f t="shared" si="146"/>
        <v>1</v>
      </c>
      <c r="S567" s="208"/>
    </row>
    <row r="568" spans="10:19" ht="12">
      <c r="J568" s="20" t="s">
        <v>1275</v>
      </c>
      <c r="K568" s="21" t="s">
        <v>1276</v>
      </c>
      <c r="L568" s="110">
        <v>28.9</v>
      </c>
      <c r="M568" s="19" t="s">
        <v>1926</v>
      </c>
      <c r="N568" s="19">
        <f aca="true" t="shared" si="163" ref="N568:N570">IF(L568&lt;30,3)</f>
        <v>3</v>
      </c>
      <c r="O568" s="19"/>
      <c r="P568" s="205">
        <v>80939</v>
      </c>
      <c r="Q568" s="206" t="s">
        <v>1926</v>
      </c>
      <c r="R568" s="157">
        <f t="shared" si="146"/>
        <v>1</v>
      </c>
      <c r="S568" s="208"/>
    </row>
    <row r="569" spans="10:19" ht="12">
      <c r="J569" s="20" t="s">
        <v>1277</v>
      </c>
      <c r="K569" s="21" t="s">
        <v>1278</v>
      </c>
      <c r="L569" s="110">
        <v>25.4</v>
      </c>
      <c r="M569" s="19" t="s">
        <v>1926</v>
      </c>
      <c r="N569" s="19">
        <f t="shared" si="163"/>
        <v>3</v>
      </c>
      <c r="O569" s="19"/>
      <c r="P569" s="205">
        <v>76244</v>
      </c>
      <c r="Q569" s="206" t="s">
        <v>1926</v>
      </c>
      <c r="R569" s="157">
        <f t="shared" si="146"/>
        <v>1</v>
      </c>
      <c r="S569" s="208"/>
    </row>
    <row r="570" spans="10:19" ht="12">
      <c r="J570" s="20" t="s">
        <v>589</v>
      </c>
      <c r="K570" s="21" t="s">
        <v>590</v>
      </c>
      <c r="L570" s="110">
        <v>27.7</v>
      </c>
      <c r="M570" s="19" t="s">
        <v>1926</v>
      </c>
      <c r="N570" s="19">
        <f t="shared" si="163"/>
        <v>3</v>
      </c>
      <c r="O570" s="19"/>
      <c r="P570" s="205">
        <v>72757</v>
      </c>
      <c r="Q570" s="206" t="s">
        <v>1926</v>
      </c>
      <c r="R570" s="157">
        <f t="shared" si="146"/>
        <v>1</v>
      </c>
      <c r="S570" s="208"/>
    </row>
    <row r="571" spans="10:19" ht="12">
      <c r="J571" s="20" t="s">
        <v>1279</v>
      </c>
      <c r="K571" s="21" t="s">
        <v>1280</v>
      </c>
      <c r="L571" s="110">
        <v>19.9</v>
      </c>
      <c r="M571" s="19" t="s">
        <v>1926</v>
      </c>
      <c r="N571" s="19">
        <f t="shared" si="149"/>
        <v>1</v>
      </c>
      <c r="O571" s="19"/>
      <c r="P571" s="205">
        <v>75312</v>
      </c>
      <c r="Q571" s="206" t="s">
        <v>1926</v>
      </c>
      <c r="R571" s="157">
        <f t="shared" si="146"/>
        <v>1</v>
      </c>
      <c r="S571" s="208"/>
    </row>
    <row r="572" spans="10:19" ht="12">
      <c r="J572" s="20" t="s">
        <v>591</v>
      </c>
      <c r="K572" s="21" t="s">
        <v>1425</v>
      </c>
      <c r="L572" s="110">
        <v>26.1</v>
      </c>
      <c r="M572" s="19" t="s">
        <v>1926</v>
      </c>
      <c r="N572" s="19">
        <f aca="true" t="shared" si="164" ref="N572:N579">IF(L572&lt;30,3)</f>
        <v>3</v>
      </c>
      <c r="O572" s="19">
        <v>2009</v>
      </c>
      <c r="P572" s="205">
        <v>1687271</v>
      </c>
      <c r="Q572" s="206" t="s">
        <v>1926</v>
      </c>
      <c r="R572" s="157">
        <f>IF(P572&lt;3000000,5)</f>
        <v>5</v>
      </c>
      <c r="S572" s="208">
        <v>2009</v>
      </c>
    </row>
    <row r="573" spans="10:19" ht="12">
      <c r="J573" s="20" t="s">
        <v>592</v>
      </c>
      <c r="K573" s="21" t="s">
        <v>1427</v>
      </c>
      <c r="L573" s="110">
        <v>26.7</v>
      </c>
      <c r="M573" s="19" t="s">
        <v>1926</v>
      </c>
      <c r="N573" s="19">
        <f t="shared" si="164"/>
        <v>3</v>
      </c>
      <c r="O573" s="19">
        <v>2009</v>
      </c>
      <c r="P573" s="205">
        <v>253994</v>
      </c>
      <c r="Q573" s="206" t="s">
        <v>1926</v>
      </c>
      <c r="R573" s="157">
        <f>IF(P573&lt;500000,3)</f>
        <v>3</v>
      </c>
      <c r="S573" s="208">
        <v>2009</v>
      </c>
    </row>
    <row r="574" spans="10:19" ht="12">
      <c r="J574" s="20" t="s">
        <v>593</v>
      </c>
      <c r="K574" s="21" t="s">
        <v>1543</v>
      </c>
      <c r="L574" s="110">
        <v>30.6</v>
      </c>
      <c r="M574" s="19" t="s">
        <v>1926</v>
      </c>
      <c r="N574" s="19">
        <f>IF(L574&lt;35,4)</f>
        <v>4</v>
      </c>
      <c r="O574" s="19">
        <v>2009</v>
      </c>
      <c r="P574" s="205">
        <v>189122</v>
      </c>
      <c r="Q574" s="206" t="s">
        <v>1926</v>
      </c>
      <c r="R574" s="157">
        <f aca="true" t="shared" si="165" ref="R574:R594">IF(P574&lt;250000,2)</f>
        <v>2</v>
      </c>
      <c r="S574" s="208">
        <v>2009</v>
      </c>
    </row>
    <row r="575" spans="10:19" ht="12">
      <c r="J575" s="20" t="s">
        <v>594</v>
      </c>
      <c r="K575" s="21" t="s">
        <v>1426</v>
      </c>
      <c r="L575" s="110">
        <v>29.2</v>
      </c>
      <c r="M575" s="19" t="s">
        <v>1926</v>
      </c>
      <c r="N575" s="19">
        <f t="shared" si="164"/>
        <v>3</v>
      </c>
      <c r="O575" s="19">
        <v>2009</v>
      </c>
      <c r="P575" s="205">
        <v>147732</v>
      </c>
      <c r="Q575" s="206" t="s">
        <v>1926</v>
      </c>
      <c r="R575" s="157">
        <f t="shared" si="165"/>
        <v>2</v>
      </c>
      <c r="S575" s="208">
        <v>2009</v>
      </c>
    </row>
    <row r="576" spans="10:19" ht="12">
      <c r="J576" s="20" t="s">
        <v>595</v>
      </c>
      <c r="K576" s="21" t="s">
        <v>1428</v>
      </c>
      <c r="L576" s="110">
        <v>28.2</v>
      </c>
      <c r="M576" s="19" t="s">
        <v>1926</v>
      </c>
      <c r="N576" s="19">
        <f t="shared" si="164"/>
        <v>3</v>
      </c>
      <c r="O576" s="19">
        <v>2009</v>
      </c>
      <c r="P576" s="205">
        <v>118035</v>
      </c>
      <c r="Q576" s="206" t="s">
        <v>1926</v>
      </c>
      <c r="R576" s="157">
        <f t="shared" si="165"/>
        <v>2</v>
      </c>
      <c r="S576" s="208">
        <v>2009</v>
      </c>
    </row>
    <row r="577" spans="10:19" ht="12">
      <c r="J577" s="20" t="s">
        <v>596</v>
      </c>
      <c r="K577" s="21" t="s">
        <v>1544</v>
      </c>
      <c r="L577" s="110">
        <v>27.8</v>
      </c>
      <c r="M577" s="19" t="s">
        <v>1927</v>
      </c>
      <c r="N577" s="19">
        <f t="shared" si="164"/>
        <v>3</v>
      </c>
      <c r="O577" s="19"/>
      <c r="P577" s="205">
        <v>1715517</v>
      </c>
      <c r="Q577" s="206" t="s">
        <v>1927</v>
      </c>
      <c r="R577" s="157">
        <f>IF(P577&lt;3000000,5)</f>
        <v>5</v>
      </c>
      <c r="S577" s="208"/>
    </row>
    <row r="578" spans="10:19" ht="12">
      <c r="J578" s="20" t="s">
        <v>597</v>
      </c>
      <c r="K578" s="21" t="s">
        <v>1824</v>
      </c>
      <c r="L578" s="110">
        <v>28.4</v>
      </c>
      <c r="M578" s="19" t="s">
        <v>1927</v>
      </c>
      <c r="N578" s="19">
        <f t="shared" si="164"/>
        <v>3</v>
      </c>
      <c r="O578" s="19"/>
      <c r="P578" s="205">
        <v>718960</v>
      </c>
      <c r="Q578" s="206" t="s">
        <v>1927</v>
      </c>
      <c r="R578" s="157">
        <f aca="true" t="shared" si="166" ref="R578:R581">IF(P578&lt;1000000,4)</f>
        <v>4</v>
      </c>
      <c r="S578" s="208"/>
    </row>
    <row r="579" spans="10:19" ht="12">
      <c r="J579" s="20" t="s">
        <v>598</v>
      </c>
      <c r="K579" s="21" t="s">
        <v>599</v>
      </c>
      <c r="L579" s="110">
        <v>25.2</v>
      </c>
      <c r="M579" s="19" t="s">
        <v>1927</v>
      </c>
      <c r="N579" s="19">
        <f t="shared" si="164"/>
        <v>3</v>
      </c>
      <c r="O579" s="19"/>
      <c r="P579" s="205">
        <v>758334</v>
      </c>
      <c r="Q579" s="206" t="s">
        <v>1927</v>
      </c>
      <c r="R579" s="157">
        <f t="shared" si="166"/>
        <v>4</v>
      </c>
      <c r="S579" s="208"/>
    </row>
    <row r="580" spans="10:19" ht="12">
      <c r="J580" s="20" t="s">
        <v>600</v>
      </c>
      <c r="K580" s="21" t="s">
        <v>1825</v>
      </c>
      <c r="L580" s="110">
        <v>24.8</v>
      </c>
      <c r="M580" s="19" t="s">
        <v>1927</v>
      </c>
      <c r="N580" s="19">
        <f aca="true" t="shared" si="167" ref="N580:N596">IF(L580&lt;25,2)</f>
        <v>2</v>
      </c>
      <c r="O580" s="19"/>
      <c r="P580" s="205">
        <v>631188</v>
      </c>
      <c r="Q580" s="206" t="s">
        <v>1927</v>
      </c>
      <c r="R580" s="157">
        <f t="shared" si="166"/>
        <v>4</v>
      </c>
      <c r="S580" s="208"/>
    </row>
    <row r="581" spans="10:19" ht="12">
      <c r="J581" s="20" t="s">
        <v>601</v>
      </c>
      <c r="K581" s="21" t="s">
        <v>1826</v>
      </c>
      <c r="L581" s="110">
        <v>24.6</v>
      </c>
      <c r="M581" s="19" t="s">
        <v>1927</v>
      </c>
      <c r="N581" s="19">
        <f t="shared" si="167"/>
        <v>2</v>
      </c>
      <c r="O581" s="19"/>
      <c r="P581" s="205">
        <v>550742</v>
      </c>
      <c r="Q581" s="206" t="s">
        <v>1927</v>
      </c>
      <c r="R581" s="157">
        <f t="shared" si="166"/>
        <v>4</v>
      </c>
      <c r="S581" s="208"/>
    </row>
    <row r="582" spans="10:19" ht="12">
      <c r="J582" s="20" t="s">
        <v>602</v>
      </c>
      <c r="K582" s="21" t="s">
        <v>1827</v>
      </c>
      <c r="L582" s="110">
        <v>25.1</v>
      </c>
      <c r="M582" s="19" t="s">
        <v>1927</v>
      </c>
      <c r="N582" s="19">
        <f>IF(L582&lt;30,3)</f>
        <v>3</v>
      </c>
      <c r="O582" s="19"/>
      <c r="P582" s="205">
        <v>460427</v>
      </c>
      <c r="Q582" s="206" t="s">
        <v>1927</v>
      </c>
      <c r="R582" s="157">
        <f aca="true" t="shared" si="168" ref="R582:R587">IF(P582&lt;500000,3)</f>
        <v>3</v>
      </c>
      <c r="S582" s="208"/>
    </row>
    <row r="583" spans="10:19" ht="12">
      <c r="J583" s="20" t="s">
        <v>603</v>
      </c>
      <c r="K583" s="21" t="s">
        <v>1545</v>
      </c>
      <c r="L583" s="110">
        <v>24</v>
      </c>
      <c r="M583" s="19" t="s">
        <v>1927</v>
      </c>
      <c r="N583" s="19">
        <f t="shared" si="167"/>
        <v>2</v>
      </c>
      <c r="O583" s="19"/>
      <c r="P583" s="205">
        <v>408913</v>
      </c>
      <c r="Q583" s="206" t="s">
        <v>1927</v>
      </c>
      <c r="R583" s="157">
        <f t="shared" si="168"/>
        <v>3</v>
      </c>
      <c r="S583" s="208"/>
    </row>
    <row r="584" spans="10:19" ht="12">
      <c r="J584" s="20" t="s">
        <v>604</v>
      </c>
      <c r="K584" s="21" t="s">
        <v>1546</v>
      </c>
      <c r="L584" s="110">
        <v>25.2</v>
      </c>
      <c r="M584" s="19" t="s">
        <v>1927</v>
      </c>
      <c r="N584" s="19">
        <f>IF(L584&lt;30,3)</f>
        <v>3</v>
      </c>
      <c r="O584" s="19"/>
      <c r="P584" s="205">
        <v>361254</v>
      </c>
      <c r="Q584" s="206" t="s">
        <v>1927</v>
      </c>
      <c r="R584" s="157">
        <f t="shared" si="168"/>
        <v>3</v>
      </c>
      <c r="S584" s="208"/>
    </row>
    <row r="585" spans="10:19" ht="12">
      <c r="J585" s="20" t="s">
        <v>605</v>
      </c>
      <c r="K585" s="21" t="s">
        <v>1547</v>
      </c>
      <c r="L585" s="110">
        <v>23.4</v>
      </c>
      <c r="M585" s="19" t="s">
        <v>1927</v>
      </c>
      <c r="N585" s="19">
        <f t="shared" si="167"/>
        <v>2</v>
      </c>
      <c r="O585" s="19"/>
      <c r="P585" s="205">
        <v>347678</v>
      </c>
      <c r="Q585" s="206" t="s">
        <v>1927</v>
      </c>
      <c r="R585" s="157">
        <f t="shared" si="168"/>
        <v>3</v>
      </c>
      <c r="S585" s="208"/>
    </row>
    <row r="586" spans="10:19" ht="12">
      <c r="J586" s="20" t="s">
        <v>606</v>
      </c>
      <c r="K586" s="21" t="s">
        <v>1548</v>
      </c>
      <c r="L586" s="110">
        <v>27.1</v>
      </c>
      <c r="M586" s="19" t="s">
        <v>1927</v>
      </c>
      <c r="N586" s="19">
        <f>IF(L586&lt;30,3)</f>
        <v>3</v>
      </c>
      <c r="O586" s="19"/>
      <c r="P586" s="205">
        <v>307233</v>
      </c>
      <c r="Q586" s="206" t="s">
        <v>1927</v>
      </c>
      <c r="R586" s="157">
        <f t="shared" si="168"/>
        <v>3</v>
      </c>
      <c r="S586" s="208"/>
    </row>
    <row r="587" spans="10:19" ht="12">
      <c r="J587" s="20" t="s">
        <v>607</v>
      </c>
      <c r="K587" s="21" t="s">
        <v>1828</v>
      </c>
      <c r="L587" s="110">
        <v>21.1</v>
      </c>
      <c r="M587" s="19" t="s">
        <v>1927</v>
      </c>
      <c r="N587" s="19">
        <f t="shared" si="167"/>
        <v>2</v>
      </c>
      <c r="O587" s="19"/>
      <c r="P587" s="205">
        <v>294921</v>
      </c>
      <c r="Q587" s="206" t="s">
        <v>1927</v>
      </c>
      <c r="R587" s="157">
        <f t="shared" si="168"/>
        <v>3</v>
      </c>
      <c r="S587" s="208"/>
    </row>
    <row r="588" spans="10:19" ht="12">
      <c r="J588" s="20" t="s">
        <v>608</v>
      </c>
      <c r="K588" s="21" t="s">
        <v>1549</v>
      </c>
      <c r="L588" s="110">
        <v>24.6</v>
      </c>
      <c r="M588" s="19" t="s">
        <v>1927</v>
      </c>
      <c r="N588" s="19">
        <f t="shared" si="167"/>
        <v>2</v>
      </c>
      <c r="O588" s="19"/>
      <c r="P588" s="205">
        <v>200938</v>
      </c>
      <c r="Q588" s="206" t="s">
        <v>1927</v>
      </c>
      <c r="R588" s="157">
        <f t="shared" si="165"/>
        <v>2</v>
      </c>
      <c r="S588" s="208"/>
    </row>
    <row r="589" spans="10:19" ht="12">
      <c r="J589" s="20" t="s">
        <v>609</v>
      </c>
      <c r="K589" s="21" t="s">
        <v>1829</v>
      </c>
      <c r="L589" s="110">
        <v>21.6</v>
      </c>
      <c r="M589" s="19" t="s">
        <v>1927</v>
      </c>
      <c r="N589" s="19">
        <f t="shared" si="167"/>
        <v>2</v>
      </c>
      <c r="O589" s="19"/>
      <c r="P589" s="205">
        <v>204299</v>
      </c>
      <c r="Q589" s="206" t="s">
        <v>1927</v>
      </c>
      <c r="R589" s="157">
        <f t="shared" si="165"/>
        <v>2</v>
      </c>
      <c r="S589" s="208"/>
    </row>
    <row r="590" spans="10:19" ht="12">
      <c r="J590" s="20" t="s">
        <v>610</v>
      </c>
      <c r="K590" s="21" t="s">
        <v>1550</v>
      </c>
      <c r="L590" s="110">
        <v>20.3</v>
      </c>
      <c r="M590" s="19" t="s">
        <v>1927</v>
      </c>
      <c r="N590" s="19">
        <f t="shared" si="167"/>
        <v>2</v>
      </c>
      <c r="O590" s="19"/>
      <c r="P590" s="205">
        <v>174641</v>
      </c>
      <c r="Q590" s="206" t="s">
        <v>1927</v>
      </c>
      <c r="R590" s="157">
        <f t="shared" si="165"/>
        <v>2</v>
      </c>
      <c r="S590" s="208"/>
    </row>
    <row r="591" spans="10:19" ht="12">
      <c r="J591" s="20" t="s">
        <v>611</v>
      </c>
      <c r="K591" s="21" t="s">
        <v>612</v>
      </c>
      <c r="L591" s="110">
        <v>20.5</v>
      </c>
      <c r="M591" s="19" t="s">
        <v>1927</v>
      </c>
      <c r="N591" s="19">
        <f t="shared" si="167"/>
        <v>2</v>
      </c>
      <c r="O591" s="19"/>
      <c r="P591" s="205">
        <v>182028</v>
      </c>
      <c r="Q591" s="206" t="s">
        <v>1927</v>
      </c>
      <c r="R591" s="157">
        <f t="shared" si="165"/>
        <v>2</v>
      </c>
      <c r="S591" s="208"/>
    </row>
    <row r="592" spans="10:19" ht="12">
      <c r="J592" s="20" t="s">
        <v>613</v>
      </c>
      <c r="K592" s="21" t="s">
        <v>1551</v>
      </c>
      <c r="L592" s="110">
        <v>23.8</v>
      </c>
      <c r="M592" s="19" t="s">
        <v>1927</v>
      </c>
      <c r="N592" s="19">
        <f t="shared" si="167"/>
        <v>2</v>
      </c>
      <c r="O592" s="19"/>
      <c r="P592" s="205">
        <v>121576</v>
      </c>
      <c r="Q592" s="206" t="s">
        <v>1927</v>
      </c>
      <c r="R592" s="157">
        <f t="shared" si="165"/>
        <v>2</v>
      </c>
      <c r="S592" s="208"/>
    </row>
    <row r="593" spans="10:19" ht="12">
      <c r="J593" s="20" t="s">
        <v>614</v>
      </c>
      <c r="K593" s="21" t="s">
        <v>615</v>
      </c>
      <c r="L593" s="110">
        <v>20.8</v>
      </c>
      <c r="M593" s="19" t="s">
        <v>1927</v>
      </c>
      <c r="N593" s="19">
        <f t="shared" si="167"/>
        <v>2</v>
      </c>
      <c r="O593" s="19"/>
      <c r="P593" s="205">
        <v>124609</v>
      </c>
      <c r="Q593" s="206" t="s">
        <v>1927</v>
      </c>
      <c r="R593" s="157">
        <f t="shared" si="165"/>
        <v>2</v>
      </c>
      <c r="S593" s="208"/>
    </row>
    <row r="594" spans="10:19" ht="12">
      <c r="J594" s="20" t="s">
        <v>616</v>
      </c>
      <c r="K594" s="21" t="s">
        <v>617</v>
      </c>
      <c r="L594" s="110">
        <v>22.7</v>
      </c>
      <c r="M594" s="19" t="s">
        <v>1927</v>
      </c>
      <c r="N594" s="19">
        <f t="shared" si="167"/>
        <v>2</v>
      </c>
      <c r="O594" s="19"/>
      <c r="P594" s="205">
        <v>119023</v>
      </c>
      <c r="Q594" s="206" t="s">
        <v>1927</v>
      </c>
      <c r="R594" s="157">
        <f t="shared" si="165"/>
        <v>2</v>
      </c>
      <c r="S594" s="208"/>
    </row>
    <row r="595" spans="10:19" ht="12">
      <c r="J595" s="19" t="s">
        <v>618</v>
      </c>
      <c r="K595" s="19" t="s">
        <v>619</v>
      </c>
      <c r="L595" s="110">
        <v>26</v>
      </c>
      <c r="M595" s="19" t="s">
        <v>1927</v>
      </c>
      <c r="N595" s="19">
        <f>IF(L595&lt;30,3)</f>
        <v>3</v>
      </c>
      <c r="O595" s="19"/>
      <c r="P595" s="205">
        <v>82846</v>
      </c>
      <c r="Q595" s="206" t="s">
        <v>1927</v>
      </c>
      <c r="R595" s="157">
        <f aca="true" t="shared" si="169" ref="R595:R628">IF(P595&lt;100000,1)</f>
        <v>1</v>
      </c>
      <c r="S595" s="208"/>
    </row>
    <row r="596" spans="10:19" ht="12">
      <c r="J596" s="20" t="s">
        <v>620</v>
      </c>
      <c r="K596" s="21" t="s">
        <v>1830</v>
      </c>
      <c r="L596" s="110">
        <v>21.2</v>
      </c>
      <c r="M596" s="19" t="s">
        <v>1927</v>
      </c>
      <c r="N596" s="19">
        <f t="shared" si="167"/>
        <v>2</v>
      </c>
      <c r="O596" s="19"/>
      <c r="P596" s="205">
        <v>84129</v>
      </c>
      <c r="Q596" s="206" t="s">
        <v>1927</v>
      </c>
      <c r="R596" s="157">
        <f t="shared" si="169"/>
        <v>1</v>
      </c>
      <c r="S596" s="208"/>
    </row>
    <row r="597" spans="10:19" ht="12">
      <c r="J597" s="20" t="s">
        <v>621</v>
      </c>
      <c r="K597" s="21" t="s">
        <v>1831</v>
      </c>
      <c r="L597" s="110">
        <v>16.5</v>
      </c>
      <c r="M597" s="19" t="s">
        <v>1927</v>
      </c>
      <c r="N597" s="19">
        <f aca="true" t="shared" si="170" ref="N597:N637">IF(L597&lt;20,1)</f>
        <v>1</v>
      </c>
      <c r="O597" s="19"/>
      <c r="P597" s="205">
        <v>69404</v>
      </c>
      <c r="Q597" s="206" t="s">
        <v>1927</v>
      </c>
      <c r="R597" s="157">
        <f t="shared" si="169"/>
        <v>1</v>
      </c>
      <c r="S597" s="208"/>
    </row>
    <row r="598" spans="10:19" ht="12">
      <c r="J598" s="20" t="s">
        <v>622</v>
      </c>
      <c r="K598" s="21" t="s">
        <v>1552</v>
      </c>
      <c r="L598" s="110">
        <v>23.5</v>
      </c>
      <c r="M598" s="19" t="s">
        <v>1927</v>
      </c>
      <c r="N598" s="19">
        <f>IF(L598&lt;25,2)</f>
        <v>2</v>
      </c>
      <c r="O598" s="19"/>
      <c r="P598" s="205">
        <v>77847</v>
      </c>
      <c r="Q598" s="206" t="s">
        <v>1927</v>
      </c>
      <c r="R598" s="157">
        <f t="shared" si="169"/>
        <v>1</v>
      </c>
      <c r="S598" s="208"/>
    </row>
    <row r="599" spans="10:19" ht="12">
      <c r="J599" s="20" t="s">
        <v>1281</v>
      </c>
      <c r="K599" s="21" t="s">
        <v>1832</v>
      </c>
      <c r="L599" s="110">
        <v>13.9</v>
      </c>
      <c r="M599" s="19" t="s">
        <v>1927</v>
      </c>
      <c r="N599" s="19">
        <f t="shared" si="170"/>
        <v>1</v>
      </c>
      <c r="O599" s="19"/>
      <c r="P599" s="205">
        <v>62052</v>
      </c>
      <c r="Q599" s="206" t="s">
        <v>1927</v>
      </c>
      <c r="R599" s="157">
        <f t="shared" si="169"/>
        <v>1</v>
      </c>
      <c r="S599" s="208"/>
    </row>
    <row r="600" spans="10:19" ht="12">
      <c r="J600" s="20" t="s">
        <v>623</v>
      </c>
      <c r="K600" s="21" t="s">
        <v>1833</v>
      </c>
      <c r="L600" s="110">
        <v>25.2</v>
      </c>
      <c r="M600" s="19" t="s">
        <v>1927</v>
      </c>
      <c r="N600" s="19">
        <f>IF(L600&lt;30,3)</f>
        <v>3</v>
      </c>
      <c r="O600" s="19"/>
      <c r="P600" s="205">
        <v>234472</v>
      </c>
      <c r="Q600" s="206" t="s">
        <v>1927</v>
      </c>
      <c r="R600" s="157">
        <f aca="true" t="shared" si="171" ref="R600:R604">IF(P600&lt;250000,2)</f>
        <v>2</v>
      </c>
      <c r="S600" s="208"/>
    </row>
    <row r="601" spans="10:19" ht="12">
      <c r="J601" s="20" t="s">
        <v>624</v>
      </c>
      <c r="K601" s="21" t="s">
        <v>1553</v>
      </c>
      <c r="L601" s="110">
        <v>22.7</v>
      </c>
      <c r="M601" s="19" t="s">
        <v>1927</v>
      </c>
      <c r="N601" s="19">
        <f aca="true" t="shared" si="172" ref="N601:N606">IF(L601&lt;25,2)</f>
        <v>2</v>
      </c>
      <c r="O601" s="19"/>
      <c r="P601" s="205">
        <v>219703</v>
      </c>
      <c r="Q601" s="206" t="s">
        <v>1927</v>
      </c>
      <c r="R601" s="157">
        <f t="shared" si="171"/>
        <v>2</v>
      </c>
      <c r="S601" s="208"/>
    </row>
    <row r="602" spans="10:19" ht="12">
      <c r="J602" s="20" t="s">
        <v>625</v>
      </c>
      <c r="K602" s="21" t="s">
        <v>1834</v>
      </c>
      <c r="L602" s="110">
        <v>21.9</v>
      </c>
      <c r="M602" s="19" t="s">
        <v>1927</v>
      </c>
      <c r="N602" s="19">
        <f t="shared" si="172"/>
        <v>2</v>
      </c>
      <c r="O602" s="19"/>
      <c r="P602" s="205">
        <v>123627</v>
      </c>
      <c r="Q602" s="206" t="s">
        <v>1927</v>
      </c>
      <c r="R602" s="157">
        <f t="shared" si="171"/>
        <v>2</v>
      </c>
      <c r="S602" s="208"/>
    </row>
    <row r="603" spans="10:19" ht="12">
      <c r="J603" s="20" t="s">
        <v>626</v>
      </c>
      <c r="K603" s="21" t="s">
        <v>1554</v>
      </c>
      <c r="L603" s="110">
        <v>25.8</v>
      </c>
      <c r="M603" s="19" t="s">
        <v>1927</v>
      </c>
      <c r="N603" s="19">
        <f>IF(L603&lt;30,3)</f>
        <v>3</v>
      </c>
      <c r="O603" s="19"/>
      <c r="P603" s="205">
        <v>104676</v>
      </c>
      <c r="Q603" s="206" t="s">
        <v>1927</v>
      </c>
      <c r="R603" s="157">
        <f t="shared" si="171"/>
        <v>2</v>
      </c>
      <c r="S603" s="208"/>
    </row>
    <row r="604" spans="10:19" ht="12">
      <c r="J604" s="20" t="s">
        <v>627</v>
      </c>
      <c r="K604" s="21" t="s">
        <v>1555</v>
      </c>
      <c r="L604" s="110">
        <v>23.8</v>
      </c>
      <c r="M604" s="19" t="s">
        <v>1927</v>
      </c>
      <c r="N604" s="19">
        <f t="shared" si="172"/>
        <v>2</v>
      </c>
      <c r="O604" s="19"/>
      <c r="P604" s="205">
        <v>109343</v>
      </c>
      <c r="Q604" s="206" t="s">
        <v>1927</v>
      </c>
      <c r="R604" s="157">
        <f t="shared" si="171"/>
        <v>2</v>
      </c>
      <c r="S604" s="208"/>
    </row>
    <row r="605" spans="10:19" ht="12">
      <c r="J605" s="20" t="s">
        <v>628</v>
      </c>
      <c r="K605" s="21" t="s">
        <v>1835</v>
      </c>
      <c r="L605" s="110">
        <v>22.9</v>
      </c>
      <c r="M605" s="19" t="s">
        <v>1927</v>
      </c>
      <c r="N605" s="19">
        <f t="shared" si="172"/>
        <v>2</v>
      </c>
      <c r="O605" s="19"/>
      <c r="P605" s="205">
        <v>94849</v>
      </c>
      <c r="Q605" s="206" t="s">
        <v>1927</v>
      </c>
      <c r="R605" s="157">
        <f t="shared" si="169"/>
        <v>1</v>
      </c>
      <c r="S605" s="208"/>
    </row>
    <row r="606" spans="10:19" ht="12">
      <c r="J606" s="20" t="s">
        <v>629</v>
      </c>
      <c r="K606" s="21" t="s">
        <v>1836</v>
      </c>
      <c r="L606" s="110">
        <v>22.3</v>
      </c>
      <c r="M606" s="19" t="s">
        <v>1927</v>
      </c>
      <c r="N606" s="19">
        <f t="shared" si="172"/>
        <v>2</v>
      </c>
      <c r="O606" s="19"/>
      <c r="P606" s="205">
        <v>91723</v>
      </c>
      <c r="Q606" s="206" t="s">
        <v>1927</v>
      </c>
      <c r="R606" s="157">
        <f t="shared" si="169"/>
        <v>1</v>
      </c>
      <c r="S606" s="208"/>
    </row>
    <row r="607" spans="10:19" ht="12">
      <c r="J607" s="20" t="s">
        <v>630</v>
      </c>
      <c r="K607" s="21" t="s">
        <v>631</v>
      </c>
      <c r="L607" s="110">
        <v>19.2</v>
      </c>
      <c r="M607" s="19" t="s">
        <v>1927</v>
      </c>
      <c r="N607" s="19">
        <f t="shared" si="170"/>
        <v>1</v>
      </c>
      <c r="O607" s="19"/>
      <c r="P607" s="205">
        <v>76393</v>
      </c>
      <c r="Q607" s="206" t="s">
        <v>1927</v>
      </c>
      <c r="R607" s="157">
        <f t="shared" si="169"/>
        <v>1</v>
      </c>
      <c r="S607" s="208"/>
    </row>
    <row r="608" spans="10:19" ht="12">
      <c r="J608" s="20" t="s">
        <v>632</v>
      </c>
      <c r="K608" s="21" t="s">
        <v>633</v>
      </c>
      <c r="L608" s="110">
        <v>23.1</v>
      </c>
      <c r="M608" s="19" t="s">
        <v>1927</v>
      </c>
      <c r="N608" s="19">
        <f aca="true" t="shared" si="173" ref="N608:N609">IF(L608&lt;25,2)</f>
        <v>2</v>
      </c>
      <c r="O608" s="19"/>
      <c r="P608" s="205">
        <v>76404</v>
      </c>
      <c r="Q608" s="206" t="s">
        <v>1927</v>
      </c>
      <c r="R608" s="157">
        <f t="shared" si="169"/>
        <v>1</v>
      </c>
      <c r="S608" s="208"/>
    </row>
    <row r="609" spans="10:19" ht="12">
      <c r="J609" s="20" t="s">
        <v>634</v>
      </c>
      <c r="K609" s="21" t="s">
        <v>635</v>
      </c>
      <c r="L609" s="110">
        <v>20.3</v>
      </c>
      <c r="M609" s="19" t="s">
        <v>1927</v>
      </c>
      <c r="N609" s="19">
        <f t="shared" si="173"/>
        <v>2</v>
      </c>
      <c r="O609" s="19"/>
      <c r="P609" s="205">
        <v>74669</v>
      </c>
      <c r="Q609" s="206" t="s">
        <v>1927</v>
      </c>
      <c r="R609" s="157">
        <f t="shared" si="169"/>
        <v>1</v>
      </c>
      <c r="S609" s="208"/>
    </row>
    <row r="610" spans="10:19" ht="12">
      <c r="J610" s="20" t="s">
        <v>636</v>
      </c>
      <c r="K610" s="21" t="s">
        <v>1837</v>
      </c>
      <c r="L610" s="110">
        <v>19.6</v>
      </c>
      <c r="M610" s="19" t="s">
        <v>1927</v>
      </c>
      <c r="N610" s="19">
        <f t="shared" si="170"/>
        <v>1</v>
      </c>
      <c r="O610" s="19"/>
      <c r="P610" s="205">
        <v>74930</v>
      </c>
      <c r="Q610" s="206" t="s">
        <v>1927</v>
      </c>
      <c r="R610" s="157">
        <f t="shared" si="169"/>
        <v>1</v>
      </c>
      <c r="S610" s="208"/>
    </row>
    <row r="611" spans="10:19" ht="12">
      <c r="J611" s="20" t="s">
        <v>637</v>
      </c>
      <c r="K611" s="21" t="s">
        <v>1838</v>
      </c>
      <c r="L611" s="110">
        <v>21.3</v>
      </c>
      <c r="M611" s="19" t="s">
        <v>1927</v>
      </c>
      <c r="N611" s="19">
        <f aca="true" t="shared" si="174" ref="N611:N613">IF(L611&lt;25,2)</f>
        <v>2</v>
      </c>
      <c r="O611" s="19"/>
      <c r="P611" s="205">
        <v>75517</v>
      </c>
      <c r="Q611" s="206" t="s">
        <v>1927</v>
      </c>
      <c r="R611" s="157">
        <f t="shared" si="169"/>
        <v>1</v>
      </c>
      <c r="S611" s="208"/>
    </row>
    <row r="612" spans="10:19" ht="12">
      <c r="J612" s="20" t="s">
        <v>638</v>
      </c>
      <c r="K612" s="21" t="s">
        <v>1839</v>
      </c>
      <c r="L612" s="110">
        <v>23.9</v>
      </c>
      <c r="M612" s="19" t="s">
        <v>1927</v>
      </c>
      <c r="N612" s="19">
        <f t="shared" si="174"/>
        <v>2</v>
      </c>
      <c r="O612" s="19"/>
      <c r="P612" s="205">
        <v>72871</v>
      </c>
      <c r="Q612" s="206" t="s">
        <v>1927</v>
      </c>
      <c r="R612" s="157">
        <f t="shared" si="169"/>
        <v>1</v>
      </c>
      <c r="S612" s="208"/>
    </row>
    <row r="613" spans="10:19" ht="12">
      <c r="J613" s="20" t="s">
        <v>639</v>
      </c>
      <c r="K613" s="21" t="s">
        <v>640</v>
      </c>
      <c r="L613" s="110">
        <v>21.6</v>
      </c>
      <c r="M613" s="19" t="s">
        <v>1927</v>
      </c>
      <c r="N613" s="19">
        <f t="shared" si="174"/>
        <v>2</v>
      </c>
      <c r="O613" s="19"/>
      <c r="P613" s="205">
        <v>70141</v>
      </c>
      <c r="Q613" s="206" t="s">
        <v>1927</v>
      </c>
      <c r="R613" s="157">
        <f t="shared" si="169"/>
        <v>1</v>
      </c>
      <c r="S613" s="208"/>
    </row>
    <row r="614" spans="10:19" ht="12">
      <c r="J614" s="20" t="s">
        <v>641</v>
      </c>
      <c r="K614" s="21" t="s">
        <v>1840</v>
      </c>
      <c r="L614" s="110">
        <v>19.3</v>
      </c>
      <c r="M614" s="19" t="s">
        <v>1927</v>
      </c>
      <c r="N614" s="19">
        <f t="shared" si="170"/>
        <v>1</v>
      </c>
      <c r="O614" s="19"/>
      <c r="P614" s="205">
        <v>69724</v>
      </c>
      <c r="Q614" s="206" t="s">
        <v>1927</v>
      </c>
      <c r="R614" s="157">
        <f t="shared" si="169"/>
        <v>1</v>
      </c>
      <c r="S614" s="208"/>
    </row>
    <row r="615" spans="10:19" ht="12">
      <c r="J615" s="20" t="s">
        <v>642</v>
      </c>
      <c r="K615" s="21" t="s">
        <v>643</v>
      </c>
      <c r="L615" s="110">
        <v>22.8</v>
      </c>
      <c r="M615" s="19" t="s">
        <v>1927</v>
      </c>
      <c r="N615" s="19">
        <f aca="true" t="shared" si="175" ref="N615:N616">IF(L615&lt;25,2)</f>
        <v>2</v>
      </c>
      <c r="O615" s="19"/>
      <c r="P615" s="205">
        <v>72933</v>
      </c>
      <c r="Q615" s="206" t="s">
        <v>1927</v>
      </c>
      <c r="R615" s="157">
        <f t="shared" si="169"/>
        <v>1</v>
      </c>
      <c r="S615" s="208"/>
    </row>
    <row r="616" spans="10:19" ht="12">
      <c r="J616" s="20" t="s">
        <v>644</v>
      </c>
      <c r="K616" s="21" t="s">
        <v>1841</v>
      </c>
      <c r="L616" s="110">
        <v>24.3</v>
      </c>
      <c r="M616" s="19" t="s">
        <v>1927</v>
      </c>
      <c r="N616" s="19">
        <f t="shared" si="175"/>
        <v>2</v>
      </c>
      <c r="O616" s="19"/>
      <c r="P616" s="205">
        <v>64276</v>
      </c>
      <c r="Q616" s="206" t="s">
        <v>1927</v>
      </c>
      <c r="R616" s="157">
        <f t="shared" si="169"/>
        <v>1</v>
      </c>
      <c r="S616" s="208"/>
    </row>
    <row r="617" spans="10:19" ht="12">
      <c r="J617" s="20" t="s">
        <v>645</v>
      </c>
      <c r="K617" s="21" t="s">
        <v>1842</v>
      </c>
      <c r="L617" s="110">
        <v>19.6</v>
      </c>
      <c r="M617" s="19" t="s">
        <v>1927</v>
      </c>
      <c r="N617" s="19">
        <f t="shared" si="170"/>
        <v>1</v>
      </c>
      <c r="O617" s="19"/>
      <c r="P617" s="205">
        <v>65612</v>
      </c>
      <c r="Q617" s="206" t="s">
        <v>1927</v>
      </c>
      <c r="R617" s="157">
        <f t="shared" si="169"/>
        <v>1</v>
      </c>
      <c r="S617" s="208"/>
    </row>
    <row r="618" spans="10:19" ht="12">
      <c r="J618" s="20" t="s">
        <v>646</v>
      </c>
      <c r="K618" s="21" t="s">
        <v>1843</v>
      </c>
      <c r="L618" s="110">
        <v>20.4</v>
      </c>
      <c r="M618" s="19" t="s">
        <v>1927</v>
      </c>
      <c r="N618" s="19">
        <f aca="true" t="shared" si="176" ref="N618">IF(L618&lt;25,2)</f>
        <v>2</v>
      </c>
      <c r="O618" s="19"/>
      <c r="P618" s="205">
        <v>65897</v>
      </c>
      <c r="Q618" s="206" t="s">
        <v>1927</v>
      </c>
      <c r="R618" s="157">
        <f t="shared" si="169"/>
        <v>1</v>
      </c>
      <c r="S618" s="208"/>
    </row>
    <row r="619" spans="10:19" ht="12">
      <c r="J619" s="20" t="s">
        <v>647</v>
      </c>
      <c r="K619" s="21" t="s">
        <v>648</v>
      </c>
      <c r="L619" s="110">
        <v>27.9</v>
      </c>
      <c r="M619" s="19" t="s">
        <v>1927</v>
      </c>
      <c r="N619" s="19">
        <f>IF(L619&lt;30,3)</f>
        <v>3</v>
      </c>
      <c r="O619" s="19"/>
      <c r="P619" s="205">
        <v>68321</v>
      </c>
      <c r="Q619" s="206" t="s">
        <v>1927</v>
      </c>
      <c r="R619" s="157">
        <f t="shared" si="169"/>
        <v>1</v>
      </c>
      <c r="S619" s="208"/>
    </row>
    <row r="620" spans="10:19" ht="12">
      <c r="J620" s="20" t="s">
        <v>649</v>
      </c>
      <c r="K620" s="21" t="s">
        <v>1844</v>
      </c>
      <c r="L620" s="110">
        <v>17.3</v>
      </c>
      <c r="M620" s="19" t="s">
        <v>1927</v>
      </c>
      <c r="N620" s="19">
        <f t="shared" si="170"/>
        <v>1</v>
      </c>
      <c r="O620" s="19"/>
      <c r="P620" s="205">
        <v>69185</v>
      </c>
      <c r="Q620" s="206" t="s">
        <v>1927</v>
      </c>
      <c r="R620" s="157">
        <f t="shared" si="169"/>
        <v>1</v>
      </c>
      <c r="S620" s="208"/>
    </row>
    <row r="621" spans="10:19" ht="12">
      <c r="J621" s="20" t="s">
        <v>650</v>
      </c>
      <c r="K621" s="21" t="s">
        <v>651</v>
      </c>
      <c r="L621" s="110">
        <v>19.6</v>
      </c>
      <c r="M621" s="19" t="s">
        <v>1927</v>
      </c>
      <c r="N621" s="19">
        <f t="shared" si="170"/>
        <v>1</v>
      </c>
      <c r="O621" s="19"/>
      <c r="P621" s="205">
        <v>64189</v>
      </c>
      <c r="Q621" s="206" t="s">
        <v>1927</v>
      </c>
      <c r="R621" s="157">
        <f t="shared" si="169"/>
        <v>1</v>
      </c>
      <c r="S621" s="208"/>
    </row>
    <row r="622" spans="10:19" ht="12">
      <c r="J622" s="20" t="s">
        <v>652</v>
      </c>
      <c r="K622" s="21" t="s">
        <v>653</v>
      </c>
      <c r="L622" s="110">
        <v>24.5</v>
      </c>
      <c r="M622" s="19" t="s">
        <v>1927</v>
      </c>
      <c r="N622" s="19">
        <f>IF(L622&lt;25,2)</f>
        <v>2</v>
      </c>
      <c r="O622" s="19"/>
      <c r="P622" s="205">
        <v>65454</v>
      </c>
      <c r="Q622" s="206" t="s">
        <v>1927</v>
      </c>
      <c r="R622" s="157">
        <f t="shared" si="169"/>
        <v>1</v>
      </c>
      <c r="S622" s="208"/>
    </row>
    <row r="623" spans="10:19" ht="12">
      <c r="J623" s="20" t="s">
        <v>654</v>
      </c>
      <c r="K623" s="21" t="s">
        <v>1845</v>
      </c>
      <c r="L623" s="110">
        <v>16.9</v>
      </c>
      <c r="M623" s="19" t="s">
        <v>1927</v>
      </c>
      <c r="N623" s="19">
        <f t="shared" si="170"/>
        <v>1</v>
      </c>
      <c r="O623" s="19"/>
      <c r="P623" s="205">
        <v>62812</v>
      </c>
      <c r="Q623" s="206" t="s">
        <v>1927</v>
      </c>
      <c r="R623" s="157">
        <f t="shared" si="169"/>
        <v>1</v>
      </c>
      <c r="S623" s="208"/>
    </row>
    <row r="624" spans="10:19" ht="12">
      <c r="J624" s="19" t="s">
        <v>655</v>
      </c>
      <c r="K624" s="19" t="s">
        <v>656</v>
      </c>
      <c r="L624" s="110">
        <v>20.9</v>
      </c>
      <c r="M624" s="19" t="s">
        <v>1927</v>
      </c>
      <c r="N624" s="19">
        <f aca="true" t="shared" si="177" ref="N624:N627">IF(L624&lt;25,2)</f>
        <v>2</v>
      </c>
      <c r="O624" s="19"/>
      <c r="P624" s="205">
        <v>64722</v>
      </c>
      <c r="Q624" s="206" t="s">
        <v>1927</v>
      </c>
      <c r="R624" s="157">
        <f t="shared" si="169"/>
        <v>1</v>
      </c>
      <c r="S624" s="208"/>
    </row>
    <row r="625" spans="10:19" ht="12">
      <c r="J625" s="19" t="s">
        <v>657</v>
      </c>
      <c r="K625" s="19" t="s">
        <v>1846</v>
      </c>
      <c r="L625" s="110">
        <v>23.8</v>
      </c>
      <c r="M625" s="19" t="s">
        <v>1927</v>
      </c>
      <c r="N625" s="19">
        <f t="shared" si="177"/>
        <v>2</v>
      </c>
      <c r="O625" s="19"/>
      <c r="P625" s="205">
        <v>59737</v>
      </c>
      <c r="Q625" s="206" t="s">
        <v>1927</v>
      </c>
      <c r="R625" s="157">
        <f t="shared" si="169"/>
        <v>1</v>
      </c>
      <c r="S625" s="208"/>
    </row>
    <row r="626" spans="10:19" ht="12">
      <c r="J626" s="19" t="s">
        <v>1847</v>
      </c>
      <c r="K626" s="19" t="s">
        <v>1848</v>
      </c>
      <c r="L626" s="110">
        <v>25.4</v>
      </c>
      <c r="M626" s="19" t="s">
        <v>1927</v>
      </c>
      <c r="N626" s="19">
        <f>IF(L626&lt;30,3)</f>
        <v>3</v>
      </c>
      <c r="O626" s="19"/>
      <c r="P626" s="205">
        <v>57803</v>
      </c>
      <c r="Q626" s="206" t="s">
        <v>1927</v>
      </c>
      <c r="R626" s="157">
        <f t="shared" si="169"/>
        <v>1</v>
      </c>
      <c r="S626" s="208"/>
    </row>
    <row r="627" spans="10:19" ht="12">
      <c r="J627" s="19" t="s">
        <v>658</v>
      </c>
      <c r="K627" s="19" t="s">
        <v>659</v>
      </c>
      <c r="L627" s="110">
        <v>20.3</v>
      </c>
      <c r="M627" s="19" t="s">
        <v>1927</v>
      </c>
      <c r="N627" s="19">
        <f t="shared" si="177"/>
        <v>2</v>
      </c>
      <c r="O627" s="19"/>
      <c r="P627" s="205">
        <v>60769</v>
      </c>
      <c r="Q627" s="206" t="s">
        <v>1927</v>
      </c>
      <c r="R627" s="157">
        <f t="shared" si="169"/>
        <v>1</v>
      </c>
      <c r="S627" s="208"/>
    </row>
    <row r="628" spans="10:19" ht="12">
      <c r="J628" s="19" t="s">
        <v>660</v>
      </c>
      <c r="K628" s="19" t="s">
        <v>1849</v>
      </c>
      <c r="L628" s="110">
        <v>16.6</v>
      </c>
      <c r="M628" s="19" t="s">
        <v>1927</v>
      </c>
      <c r="N628" s="19">
        <f t="shared" si="170"/>
        <v>1</v>
      </c>
      <c r="O628" s="19"/>
      <c r="P628" s="205">
        <v>59646</v>
      </c>
      <c r="Q628" s="206" t="s">
        <v>1927</v>
      </c>
      <c r="R628" s="157">
        <f t="shared" si="169"/>
        <v>1</v>
      </c>
      <c r="S628" s="208"/>
    </row>
    <row r="629" spans="10:19" ht="12">
      <c r="J629" s="20" t="s">
        <v>1282</v>
      </c>
      <c r="K629" s="21" t="s">
        <v>1283</v>
      </c>
      <c r="L629" s="110">
        <v>26.4</v>
      </c>
      <c r="M629" s="19" t="s">
        <v>1927</v>
      </c>
      <c r="N629" s="19">
        <f>IF(L629&lt;30,3)</f>
        <v>3</v>
      </c>
      <c r="O629" s="19"/>
      <c r="P629" s="205">
        <v>248726</v>
      </c>
      <c r="Q629" s="206" t="s">
        <v>1927</v>
      </c>
      <c r="R629" s="157">
        <f aca="true" t="shared" si="178" ref="R629:R643">IF(P629&lt;250000,2)</f>
        <v>2</v>
      </c>
      <c r="S629" s="208"/>
    </row>
    <row r="630" spans="10:19" ht="12">
      <c r="J630" s="19" t="s">
        <v>1284</v>
      </c>
      <c r="K630" s="19" t="s">
        <v>1285</v>
      </c>
      <c r="L630" s="110">
        <v>23.7</v>
      </c>
      <c r="M630" s="19" t="s">
        <v>1927</v>
      </c>
      <c r="N630" s="19">
        <f aca="true" t="shared" si="179" ref="N630:N636">IF(L630&lt;25,2)</f>
        <v>2</v>
      </c>
      <c r="O630" s="19"/>
      <c r="P630" s="205">
        <v>213513</v>
      </c>
      <c r="Q630" s="206" t="s">
        <v>1927</v>
      </c>
      <c r="R630" s="157">
        <f t="shared" si="178"/>
        <v>2</v>
      </c>
      <c r="S630" s="208"/>
    </row>
    <row r="631" spans="10:19" ht="12">
      <c r="J631" s="20" t="s">
        <v>1286</v>
      </c>
      <c r="K631" s="21" t="s">
        <v>1287</v>
      </c>
      <c r="L631" s="110">
        <v>23.8</v>
      </c>
      <c r="M631" s="19" t="s">
        <v>1927</v>
      </c>
      <c r="N631" s="19">
        <f t="shared" si="179"/>
        <v>2</v>
      </c>
      <c r="O631" s="19"/>
      <c r="P631" s="205">
        <v>186210</v>
      </c>
      <c r="Q631" s="206" t="s">
        <v>1927</v>
      </c>
      <c r="R631" s="157">
        <f t="shared" si="178"/>
        <v>2</v>
      </c>
      <c r="S631" s="208"/>
    </row>
    <row r="632" spans="10:19" ht="12">
      <c r="J632" s="19" t="s">
        <v>1288</v>
      </c>
      <c r="K632" s="19" t="s">
        <v>1289</v>
      </c>
      <c r="L632" s="110">
        <v>23.3</v>
      </c>
      <c r="M632" s="19" t="s">
        <v>1927</v>
      </c>
      <c r="N632" s="19">
        <f t="shared" si="179"/>
        <v>2</v>
      </c>
      <c r="O632" s="19"/>
      <c r="P632" s="205">
        <v>179452</v>
      </c>
      <c r="Q632" s="206" t="s">
        <v>1927</v>
      </c>
      <c r="R632" s="157">
        <f t="shared" si="178"/>
        <v>2</v>
      </c>
      <c r="S632" s="208"/>
    </row>
    <row r="633" spans="10:19" ht="12">
      <c r="J633" s="20" t="s">
        <v>1290</v>
      </c>
      <c r="K633" s="21" t="s">
        <v>1291</v>
      </c>
      <c r="L633" s="110">
        <v>24.8</v>
      </c>
      <c r="M633" s="19" t="s">
        <v>1927</v>
      </c>
      <c r="N633" s="19">
        <f t="shared" si="179"/>
        <v>2</v>
      </c>
      <c r="O633" s="19"/>
      <c r="P633" s="205">
        <v>174724</v>
      </c>
      <c r="Q633" s="206" t="s">
        <v>1927</v>
      </c>
      <c r="R633" s="157">
        <f t="shared" si="178"/>
        <v>2</v>
      </c>
      <c r="S633" s="208"/>
    </row>
    <row r="634" spans="10:19" ht="12">
      <c r="J634" s="20" t="s">
        <v>661</v>
      </c>
      <c r="K634" s="21" t="s">
        <v>1850</v>
      </c>
      <c r="L634" s="110">
        <v>24.7</v>
      </c>
      <c r="M634" s="19" t="s">
        <v>1927</v>
      </c>
      <c r="N634" s="19">
        <f t="shared" si="179"/>
        <v>2</v>
      </c>
      <c r="O634" s="19"/>
      <c r="P634" s="205">
        <v>174370</v>
      </c>
      <c r="Q634" s="206" t="s">
        <v>1927</v>
      </c>
      <c r="R634" s="157">
        <f t="shared" si="178"/>
        <v>2</v>
      </c>
      <c r="S634" s="208"/>
    </row>
    <row r="635" spans="10:19" ht="12">
      <c r="J635" s="20" t="s">
        <v>1292</v>
      </c>
      <c r="K635" s="21" t="s">
        <v>1851</v>
      </c>
      <c r="L635" s="110">
        <v>21.6</v>
      </c>
      <c r="M635" s="19" t="s">
        <v>1927</v>
      </c>
      <c r="N635" s="19">
        <f t="shared" si="179"/>
        <v>2</v>
      </c>
      <c r="O635" s="19"/>
      <c r="P635" s="205">
        <v>142346</v>
      </c>
      <c r="Q635" s="206" t="s">
        <v>1927</v>
      </c>
      <c r="R635" s="157">
        <f t="shared" si="178"/>
        <v>2</v>
      </c>
      <c r="S635" s="208"/>
    </row>
    <row r="636" spans="10:19" ht="12">
      <c r="J636" s="20" t="s">
        <v>662</v>
      </c>
      <c r="K636" s="21" t="s">
        <v>663</v>
      </c>
      <c r="L636" s="110">
        <v>20.2</v>
      </c>
      <c r="M636" s="19" t="s">
        <v>1927</v>
      </c>
      <c r="N636" s="19">
        <f t="shared" si="179"/>
        <v>2</v>
      </c>
      <c r="O636" s="19"/>
      <c r="P636" s="205">
        <v>140789</v>
      </c>
      <c r="Q636" s="206" t="s">
        <v>1927</v>
      </c>
      <c r="R636" s="157">
        <f t="shared" si="178"/>
        <v>2</v>
      </c>
      <c r="S636" s="208"/>
    </row>
    <row r="637" spans="10:19" ht="12">
      <c r="J637" s="19" t="s">
        <v>1293</v>
      </c>
      <c r="K637" s="19" t="s">
        <v>1294</v>
      </c>
      <c r="L637" s="110">
        <v>19.1</v>
      </c>
      <c r="M637" s="19" t="s">
        <v>1927</v>
      </c>
      <c r="N637" s="19">
        <f t="shared" si="170"/>
        <v>1</v>
      </c>
      <c r="O637" s="19"/>
      <c r="P637" s="205">
        <v>129112</v>
      </c>
      <c r="Q637" s="206" t="s">
        <v>1927</v>
      </c>
      <c r="R637" s="157">
        <f t="shared" si="178"/>
        <v>2</v>
      </c>
      <c r="S637" s="208"/>
    </row>
    <row r="638" spans="10:19" ht="12">
      <c r="J638" s="20" t="s">
        <v>664</v>
      </c>
      <c r="K638" s="21" t="s">
        <v>1852</v>
      </c>
      <c r="L638" s="110">
        <v>25</v>
      </c>
      <c r="M638" s="19" t="s">
        <v>1927</v>
      </c>
      <c r="N638" s="19">
        <f>IF(L638&lt;30,3)</f>
        <v>3</v>
      </c>
      <c r="O638" s="19"/>
      <c r="P638" s="205">
        <v>119171</v>
      </c>
      <c r="Q638" s="206" t="s">
        <v>1927</v>
      </c>
      <c r="R638" s="157">
        <f t="shared" si="178"/>
        <v>2</v>
      </c>
      <c r="S638" s="208"/>
    </row>
    <row r="639" spans="10:19" ht="12">
      <c r="J639" s="20" t="s">
        <v>665</v>
      </c>
      <c r="K639" s="21" t="s">
        <v>1853</v>
      </c>
      <c r="L639" s="110">
        <v>20.3</v>
      </c>
      <c r="M639" s="19" t="s">
        <v>1927</v>
      </c>
      <c r="N639" s="19">
        <f aca="true" t="shared" si="180" ref="N639:N648">IF(L639&lt;25,2)</f>
        <v>2</v>
      </c>
      <c r="O639" s="19"/>
      <c r="P639" s="205">
        <v>123659</v>
      </c>
      <c r="Q639" s="206" t="s">
        <v>1927</v>
      </c>
      <c r="R639" s="157">
        <f t="shared" si="178"/>
        <v>2</v>
      </c>
      <c r="S639" s="208"/>
    </row>
    <row r="640" spans="10:19" ht="12">
      <c r="J640" s="20" t="s">
        <v>666</v>
      </c>
      <c r="K640" s="21" t="s">
        <v>1854</v>
      </c>
      <c r="L640" s="110">
        <v>22.4</v>
      </c>
      <c r="M640" s="19" t="s">
        <v>1927</v>
      </c>
      <c r="N640" s="19">
        <f t="shared" si="180"/>
        <v>2</v>
      </c>
      <c r="O640" s="19"/>
      <c r="P640" s="205">
        <v>115546</v>
      </c>
      <c r="Q640" s="206" t="s">
        <v>1927</v>
      </c>
      <c r="R640" s="157">
        <f t="shared" si="178"/>
        <v>2</v>
      </c>
      <c r="S640" s="208"/>
    </row>
    <row r="641" spans="10:19" ht="12">
      <c r="J641" s="20" t="s">
        <v>667</v>
      </c>
      <c r="K641" s="21" t="s">
        <v>668</v>
      </c>
      <c r="L641" s="110">
        <v>25</v>
      </c>
      <c r="M641" s="19" t="s">
        <v>1927</v>
      </c>
      <c r="N641" s="19">
        <f aca="true" t="shared" si="181" ref="N641:N642">IF(L641&lt;30,3)</f>
        <v>3</v>
      </c>
      <c r="O641" s="19"/>
      <c r="P641" s="205">
        <v>112952</v>
      </c>
      <c r="Q641" s="206" t="s">
        <v>1927</v>
      </c>
      <c r="R641" s="157">
        <f t="shared" si="178"/>
        <v>2</v>
      </c>
      <c r="S641" s="208"/>
    </row>
    <row r="642" spans="10:19" ht="12">
      <c r="J642" s="20" t="s">
        <v>1295</v>
      </c>
      <c r="K642" s="21" t="s">
        <v>1296</v>
      </c>
      <c r="L642" s="110">
        <v>26.7</v>
      </c>
      <c r="M642" s="19" t="s">
        <v>1927</v>
      </c>
      <c r="N642" s="19">
        <f t="shared" si="181"/>
        <v>3</v>
      </c>
      <c r="O642" s="19"/>
      <c r="P642" s="205">
        <v>111168</v>
      </c>
      <c r="Q642" s="206" t="s">
        <v>1927</v>
      </c>
      <c r="R642" s="157">
        <f t="shared" si="178"/>
        <v>2</v>
      </c>
      <c r="S642" s="208"/>
    </row>
    <row r="643" spans="10:19" ht="12">
      <c r="J643" s="20" t="s">
        <v>669</v>
      </c>
      <c r="K643" s="21" t="s">
        <v>670</v>
      </c>
      <c r="L643" s="110">
        <v>21.3</v>
      </c>
      <c r="M643" s="19" t="s">
        <v>1927</v>
      </c>
      <c r="N643" s="19">
        <f t="shared" si="180"/>
        <v>2</v>
      </c>
      <c r="O643" s="19"/>
      <c r="P643" s="205">
        <v>102422</v>
      </c>
      <c r="Q643" s="206" t="s">
        <v>1927</v>
      </c>
      <c r="R643" s="157">
        <f t="shared" si="178"/>
        <v>2</v>
      </c>
      <c r="S643" s="208"/>
    </row>
    <row r="644" spans="10:19" ht="12">
      <c r="J644" s="20" t="s">
        <v>671</v>
      </c>
      <c r="K644" s="21" t="s">
        <v>1855</v>
      </c>
      <c r="L644" s="110">
        <v>22.6</v>
      </c>
      <c r="M644" s="19" t="s">
        <v>1927</v>
      </c>
      <c r="N644" s="19">
        <f t="shared" si="180"/>
        <v>2</v>
      </c>
      <c r="O644" s="19"/>
      <c r="P644" s="205">
        <v>97971</v>
      </c>
      <c r="Q644" s="206" t="s">
        <v>1927</v>
      </c>
      <c r="R644" s="157">
        <f aca="true" t="shared" si="182" ref="R644:R663">IF(P644&lt;100000,1)</f>
        <v>1</v>
      </c>
      <c r="S644" s="208"/>
    </row>
    <row r="645" spans="10:19" ht="12">
      <c r="J645" s="20" t="s">
        <v>672</v>
      </c>
      <c r="K645" s="21" t="s">
        <v>1856</v>
      </c>
      <c r="L645" s="110">
        <v>35</v>
      </c>
      <c r="M645" s="19" t="s">
        <v>1927</v>
      </c>
      <c r="N645" s="19">
        <v>5</v>
      </c>
      <c r="O645" s="19"/>
      <c r="P645" s="205">
        <v>1860256</v>
      </c>
      <c r="Q645" s="206" t="s">
        <v>1927</v>
      </c>
      <c r="R645" s="157">
        <f>IF(P645&lt;3000000,5)</f>
        <v>5</v>
      </c>
      <c r="S645" s="208"/>
    </row>
    <row r="646" spans="10:19" ht="12">
      <c r="J646" s="20" t="s">
        <v>1857</v>
      </c>
      <c r="K646" s="21" t="s">
        <v>1858</v>
      </c>
      <c r="L646" s="110">
        <v>27.5</v>
      </c>
      <c r="M646" s="19" t="s">
        <v>1927</v>
      </c>
      <c r="N646" s="19">
        <f aca="true" t="shared" si="183" ref="N646">IF(L646&lt;30,3)</f>
        <v>3</v>
      </c>
      <c r="O646" s="19"/>
      <c r="P646" s="205">
        <v>975300</v>
      </c>
      <c r="Q646" s="206" t="s">
        <v>1927</v>
      </c>
      <c r="R646" s="157">
        <f aca="true" t="shared" si="184" ref="R646">IF(P646&lt;1000000,4)</f>
        <v>4</v>
      </c>
      <c r="S646" s="208"/>
    </row>
    <row r="647" spans="10:19" ht="12">
      <c r="J647" s="20" t="s">
        <v>673</v>
      </c>
      <c r="K647" s="21" t="s">
        <v>1556</v>
      </c>
      <c r="L647" s="110">
        <v>20</v>
      </c>
      <c r="M647" s="19" t="s">
        <v>1927</v>
      </c>
      <c r="N647" s="19">
        <f t="shared" si="180"/>
        <v>2</v>
      </c>
      <c r="O647" s="19"/>
      <c r="P647" s="205">
        <v>182176</v>
      </c>
      <c r="Q647" s="206" t="s">
        <v>1927</v>
      </c>
      <c r="R647" s="157">
        <f aca="true" t="shared" si="185" ref="R647:R650">IF(P647&lt;250000,2)</f>
        <v>2</v>
      </c>
      <c r="S647" s="208"/>
    </row>
    <row r="648" spans="10:19" ht="12">
      <c r="J648" s="20" t="s">
        <v>674</v>
      </c>
      <c r="K648" s="21" t="s">
        <v>1557</v>
      </c>
      <c r="L648" s="110">
        <v>24</v>
      </c>
      <c r="M648" s="19" t="s">
        <v>1927</v>
      </c>
      <c r="N648" s="19">
        <f t="shared" si="180"/>
        <v>2</v>
      </c>
      <c r="O648" s="19"/>
      <c r="P648" s="205">
        <v>109990</v>
      </c>
      <c r="Q648" s="206" t="s">
        <v>1927</v>
      </c>
      <c r="R648" s="157">
        <f t="shared" si="185"/>
        <v>2</v>
      </c>
      <c r="S648" s="208"/>
    </row>
    <row r="649" spans="10:19" ht="12">
      <c r="J649" s="19" t="s">
        <v>675</v>
      </c>
      <c r="K649" s="19" t="s">
        <v>1558</v>
      </c>
      <c r="L649" s="110">
        <v>33.5</v>
      </c>
      <c r="M649" s="19" t="s">
        <v>1927</v>
      </c>
      <c r="N649" s="19">
        <f aca="true" t="shared" si="186" ref="N649:N650">IF(L649&lt;35,4)</f>
        <v>4</v>
      </c>
      <c r="O649" s="19"/>
      <c r="P649" s="205">
        <v>141360</v>
      </c>
      <c r="Q649" s="206" t="s">
        <v>1927</v>
      </c>
      <c r="R649" s="157">
        <f t="shared" si="185"/>
        <v>2</v>
      </c>
      <c r="S649" s="208"/>
    </row>
    <row r="650" spans="10:19" ht="12">
      <c r="J650" s="19" t="s">
        <v>676</v>
      </c>
      <c r="K650" s="19" t="s">
        <v>1559</v>
      </c>
      <c r="L650" s="110">
        <v>30.1</v>
      </c>
      <c r="M650" s="19" t="s">
        <v>1927</v>
      </c>
      <c r="N650" s="19">
        <f t="shared" si="186"/>
        <v>4</v>
      </c>
      <c r="O650" s="19"/>
      <c r="P650" s="205">
        <v>120864</v>
      </c>
      <c r="Q650" s="206" t="s">
        <v>1927</v>
      </c>
      <c r="R650" s="157">
        <f t="shared" si="185"/>
        <v>2</v>
      </c>
      <c r="S650" s="208"/>
    </row>
    <row r="651" spans="10:19" ht="12">
      <c r="J651" s="19" t="s">
        <v>677</v>
      </c>
      <c r="K651" s="19" t="s">
        <v>1560</v>
      </c>
      <c r="L651" s="110">
        <v>17.8</v>
      </c>
      <c r="M651" s="19" t="s">
        <v>1927</v>
      </c>
      <c r="N651" s="19">
        <f aca="true" t="shared" si="187" ref="N651:N703">IF(L651&lt;20,1)</f>
        <v>1</v>
      </c>
      <c r="O651" s="19"/>
      <c r="P651" s="205">
        <v>68846</v>
      </c>
      <c r="Q651" s="206" t="s">
        <v>1927</v>
      </c>
      <c r="R651" s="157">
        <f t="shared" si="182"/>
        <v>1</v>
      </c>
      <c r="S651" s="208"/>
    </row>
    <row r="652" spans="10:19" ht="12">
      <c r="J652" s="19" t="s">
        <v>678</v>
      </c>
      <c r="K652" s="19" t="s">
        <v>1561</v>
      </c>
      <c r="L652" s="110">
        <v>26.9</v>
      </c>
      <c r="M652" s="19" t="s">
        <v>1927</v>
      </c>
      <c r="N652" s="19">
        <f aca="true" t="shared" si="188" ref="N652:N653">IF(L652&lt;30,3)</f>
        <v>3</v>
      </c>
      <c r="O652" s="19"/>
      <c r="P652" s="205">
        <v>78093</v>
      </c>
      <c r="Q652" s="206" t="s">
        <v>1927</v>
      </c>
      <c r="R652" s="157">
        <f t="shared" si="182"/>
        <v>1</v>
      </c>
      <c r="S652" s="208"/>
    </row>
    <row r="653" spans="10:19" ht="12">
      <c r="J653" s="20" t="s">
        <v>679</v>
      </c>
      <c r="K653" s="21" t="s">
        <v>1562</v>
      </c>
      <c r="L653" s="110">
        <v>29.2</v>
      </c>
      <c r="M653" s="19" t="s">
        <v>1927</v>
      </c>
      <c r="N653" s="19">
        <f t="shared" si="188"/>
        <v>3</v>
      </c>
      <c r="O653" s="19"/>
      <c r="P653" s="205">
        <v>63172</v>
      </c>
      <c r="Q653" s="206" t="s">
        <v>1927</v>
      </c>
      <c r="R653" s="157">
        <f t="shared" si="182"/>
        <v>1</v>
      </c>
      <c r="S653" s="208"/>
    </row>
    <row r="654" spans="10:19" ht="12">
      <c r="J654" s="19" t="s">
        <v>1297</v>
      </c>
      <c r="K654" s="19" t="s">
        <v>1298</v>
      </c>
      <c r="L654" s="110">
        <v>24</v>
      </c>
      <c r="M654" s="19" t="s">
        <v>1927</v>
      </c>
      <c r="N654" s="19">
        <f aca="true" t="shared" si="189" ref="N654:N659">IF(L654&lt;25,2)</f>
        <v>2</v>
      </c>
      <c r="O654" s="19"/>
      <c r="P654" s="205">
        <v>160237</v>
      </c>
      <c r="Q654" s="206" t="s">
        <v>1927</v>
      </c>
      <c r="R654" s="157">
        <f aca="true" t="shared" si="190" ref="R654:R657">IF(P654&lt;250000,2)</f>
        <v>2</v>
      </c>
      <c r="S654" s="208"/>
    </row>
    <row r="655" spans="10:19" ht="12">
      <c r="J655" s="20" t="s">
        <v>1299</v>
      </c>
      <c r="K655" s="21" t="s">
        <v>1300</v>
      </c>
      <c r="L655" s="110">
        <v>32.9</v>
      </c>
      <c r="M655" s="19" t="s">
        <v>1927</v>
      </c>
      <c r="N655" s="19">
        <f aca="true" t="shared" si="191" ref="N655:N656">IF(L655&lt;35,4)</f>
        <v>4</v>
      </c>
      <c r="O655" s="19"/>
      <c r="P655" s="205">
        <v>175738</v>
      </c>
      <c r="Q655" s="206" t="s">
        <v>1927</v>
      </c>
      <c r="R655" s="157">
        <f t="shared" si="190"/>
        <v>2</v>
      </c>
      <c r="S655" s="208"/>
    </row>
    <row r="656" spans="10:19" ht="12">
      <c r="J656" s="19" t="s">
        <v>1301</v>
      </c>
      <c r="K656" s="19" t="s">
        <v>1302</v>
      </c>
      <c r="L656" s="110">
        <v>34.1</v>
      </c>
      <c r="M656" s="19" t="s">
        <v>1927</v>
      </c>
      <c r="N656" s="19">
        <f t="shared" si="191"/>
        <v>4</v>
      </c>
      <c r="O656" s="19"/>
      <c r="P656" s="205">
        <v>173574</v>
      </c>
      <c r="Q656" s="206" t="s">
        <v>1927</v>
      </c>
      <c r="R656" s="157">
        <f t="shared" si="190"/>
        <v>2</v>
      </c>
      <c r="S656" s="208"/>
    </row>
    <row r="657" spans="10:19" ht="12">
      <c r="J657" s="19" t="s">
        <v>1303</v>
      </c>
      <c r="K657" s="19" t="s">
        <v>1304</v>
      </c>
      <c r="L657" s="110">
        <v>27.3</v>
      </c>
      <c r="M657" s="19" t="s">
        <v>1927</v>
      </c>
      <c r="N657" s="19">
        <f aca="true" t="shared" si="192" ref="N657">IF(L657&lt;30,3)</f>
        <v>3</v>
      </c>
      <c r="O657" s="19"/>
      <c r="P657" s="205">
        <v>146970</v>
      </c>
      <c r="Q657" s="206" t="s">
        <v>1927</v>
      </c>
      <c r="R657" s="157">
        <f t="shared" si="190"/>
        <v>2</v>
      </c>
      <c r="S657" s="208"/>
    </row>
    <row r="658" spans="10:19" ht="12">
      <c r="J658" s="20" t="s">
        <v>680</v>
      </c>
      <c r="K658" s="21" t="s">
        <v>681</v>
      </c>
      <c r="L658" s="110">
        <v>30</v>
      </c>
      <c r="M658" s="19" t="s">
        <v>1927</v>
      </c>
      <c r="N658" s="19">
        <f>IF(L658&lt;35,4)</f>
        <v>4</v>
      </c>
      <c r="O658" s="19"/>
      <c r="P658" s="205">
        <v>99093</v>
      </c>
      <c r="Q658" s="206" t="s">
        <v>1927</v>
      </c>
      <c r="R658" s="157">
        <f t="shared" si="182"/>
        <v>1</v>
      </c>
      <c r="S658" s="208"/>
    </row>
    <row r="659" spans="10:19" ht="12">
      <c r="J659" s="19" t="s">
        <v>1305</v>
      </c>
      <c r="K659" s="19" t="s">
        <v>1306</v>
      </c>
      <c r="L659" s="110">
        <v>20.8</v>
      </c>
      <c r="M659" s="19" t="s">
        <v>1927</v>
      </c>
      <c r="N659" s="19">
        <f t="shared" si="189"/>
        <v>2</v>
      </c>
      <c r="O659" s="19"/>
      <c r="P659" s="205">
        <v>94577</v>
      </c>
      <c r="Q659" s="206" t="s">
        <v>1927</v>
      </c>
      <c r="R659" s="157">
        <f t="shared" si="182"/>
        <v>1</v>
      </c>
      <c r="S659" s="208"/>
    </row>
    <row r="660" spans="10:19" ht="12">
      <c r="J660" s="19" t="s">
        <v>682</v>
      </c>
      <c r="K660" s="19" t="s">
        <v>683</v>
      </c>
      <c r="L660" s="110">
        <v>31.2</v>
      </c>
      <c r="M660" s="19" t="s">
        <v>1927</v>
      </c>
      <c r="N660" s="19">
        <f>IF(L660&lt;35,4)</f>
        <v>4</v>
      </c>
      <c r="O660" s="19"/>
      <c r="P660" s="205">
        <v>88522</v>
      </c>
      <c r="Q660" s="206" t="s">
        <v>1927</v>
      </c>
      <c r="R660" s="157">
        <f t="shared" si="182"/>
        <v>1</v>
      </c>
      <c r="S660" s="208"/>
    </row>
    <row r="661" spans="10:19" ht="12">
      <c r="J661" s="19" t="s">
        <v>1307</v>
      </c>
      <c r="K661" s="19" t="s">
        <v>1308</v>
      </c>
      <c r="L661" s="110">
        <v>17.9</v>
      </c>
      <c r="M661" s="19" t="s">
        <v>1927</v>
      </c>
      <c r="N661" s="19">
        <f t="shared" si="187"/>
        <v>1</v>
      </c>
      <c r="O661" s="19"/>
      <c r="P661" s="205">
        <v>87159</v>
      </c>
      <c r="Q661" s="206" t="s">
        <v>1927</v>
      </c>
      <c r="R661" s="157">
        <f t="shared" si="182"/>
        <v>1</v>
      </c>
      <c r="S661" s="208"/>
    </row>
    <row r="662" spans="10:19" ht="12">
      <c r="J662" s="19" t="s">
        <v>1309</v>
      </c>
      <c r="K662" s="19" t="s">
        <v>1310</v>
      </c>
      <c r="L662" s="110">
        <v>37.1</v>
      </c>
      <c r="M662" s="19" t="s">
        <v>1927</v>
      </c>
      <c r="N662" s="19">
        <v>5</v>
      </c>
      <c r="O662" s="19"/>
      <c r="P662" s="205">
        <v>78574</v>
      </c>
      <c r="Q662" s="206" t="s">
        <v>1927</v>
      </c>
      <c r="R662" s="157">
        <f t="shared" si="182"/>
        <v>1</v>
      </c>
      <c r="S662" s="208"/>
    </row>
    <row r="663" spans="10:19" ht="12">
      <c r="J663" s="20" t="s">
        <v>684</v>
      </c>
      <c r="K663" s="21" t="s">
        <v>685</v>
      </c>
      <c r="L663" s="110">
        <v>22.9</v>
      </c>
      <c r="M663" s="19" t="s">
        <v>1927</v>
      </c>
      <c r="N663" s="19">
        <f aca="true" t="shared" si="193" ref="N663:N670">IF(L663&lt;25,2)</f>
        <v>2</v>
      </c>
      <c r="O663" s="19"/>
      <c r="P663" s="205">
        <v>63504</v>
      </c>
      <c r="Q663" s="206" t="s">
        <v>1927</v>
      </c>
      <c r="R663" s="157">
        <f t="shared" si="182"/>
        <v>1</v>
      </c>
      <c r="S663" s="208"/>
    </row>
    <row r="664" spans="10:19" ht="12">
      <c r="J664" s="19" t="s">
        <v>1311</v>
      </c>
      <c r="K664" s="19" t="s">
        <v>1312</v>
      </c>
      <c r="L664" s="110">
        <v>22.3</v>
      </c>
      <c r="M664" s="19" t="s">
        <v>1927</v>
      </c>
      <c r="N664" s="19">
        <f t="shared" si="193"/>
        <v>2</v>
      </c>
      <c r="O664" s="19"/>
      <c r="P664" s="205">
        <v>379786</v>
      </c>
      <c r="Q664" s="206" t="s">
        <v>1927</v>
      </c>
      <c r="R664" s="157">
        <f>IF(P664&lt;500000,3)</f>
        <v>3</v>
      </c>
      <c r="S664" s="208"/>
    </row>
    <row r="665" spans="10:19" ht="12">
      <c r="J665" s="20" t="s">
        <v>1313</v>
      </c>
      <c r="K665" s="21" t="s">
        <v>1314</v>
      </c>
      <c r="L665" s="110">
        <v>24</v>
      </c>
      <c r="M665" s="19" t="s">
        <v>1927</v>
      </c>
      <c r="N665" s="19">
        <f t="shared" si="193"/>
        <v>2</v>
      </c>
      <c r="O665" s="19"/>
      <c r="P665" s="205">
        <v>303430</v>
      </c>
      <c r="Q665" s="206" t="s">
        <v>1927</v>
      </c>
      <c r="R665" s="157">
        <f>IF(P665&lt;500000,3)</f>
        <v>3</v>
      </c>
      <c r="S665" s="208"/>
    </row>
    <row r="666" spans="10:19" ht="12">
      <c r="J666" s="20" t="s">
        <v>1315</v>
      </c>
      <c r="K666" s="21" t="s">
        <v>1316</v>
      </c>
      <c r="L666" s="110">
        <v>25.4</v>
      </c>
      <c r="M666" s="19" t="s">
        <v>1927</v>
      </c>
      <c r="N666" s="19">
        <f>IF(L666&lt;30,3)</f>
        <v>3</v>
      </c>
      <c r="O666" s="19"/>
      <c r="P666" s="205">
        <v>175869</v>
      </c>
      <c r="Q666" s="206" t="s">
        <v>1927</v>
      </c>
      <c r="R666" s="157">
        <f aca="true" t="shared" si="194" ref="R666:R678">IF(P666&lt;250000,2)</f>
        <v>2</v>
      </c>
      <c r="S666" s="208"/>
    </row>
    <row r="667" spans="10:19" ht="12">
      <c r="J667" s="20" t="s">
        <v>1317</v>
      </c>
      <c r="K667" s="21" t="s">
        <v>1318</v>
      </c>
      <c r="L667" s="110">
        <v>23.2</v>
      </c>
      <c r="M667" s="19" t="s">
        <v>1927</v>
      </c>
      <c r="N667" s="19">
        <f t="shared" si="193"/>
        <v>2</v>
      </c>
      <c r="O667" s="19"/>
      <c r="P667" s="205">
        <v>168363</v>
      </c>
      <c r="Q667" s="206" t="s">
        <v>1927</v>
      </c>
      <c r="R667" s="157">
        <f t="shared" si="194"/>
        <v>2</v>
      </c>
      <c r="S667" s="208"/>
    </row>
    <row r="668" spans="10:19" ht="12">
      <c r="J668" s="20" t="s">
        <v>686</v>
      </c>
      <c r="K668" s="21" t="s">
        <v>687</v>
      </c>
      <c r="L668" s="110">
        <v>20.9</v>
      </c>
      <c r="M668" s="19" t="s">
        <v>1927</v>
      </c>
      <c r="N668" s="19">
        <f t="shared" si="193"/>
        <v>2</v>
      </c>
      <c r="O668" s="19"/>
      <c r="P668" s="205">
        <v>158048</v>
      </c>
      <c r="Q668" s="206" t="s">
        <v>1927</v>
      </c>
      <c r="R668" s="157">
        <f t="shared" si="194"/>
        <v>2</v>
      </c>
      <c r="S668" s="208"/>
    </row>
    <row r="669" spans="10:19" ht="12">
      <c r="J669" s="20" t="s">
        <v>1319</v>
      </c>
      <c r="K669" s="21" t="s">
        <v>1320</v>
      </c>
      <c r="L669" s="110">
        <v>21.5</v>
      </c>
      <c r="M669" s="19" t="s">
        <v>1927</v>
      </c>
      <c r="N669" s="19">
        <f t="shared" si="193"/>
        <v>2</v>
      </c>
      <c r="O669" s="19"/>
      <c r="P669" s="205">
        <v>138142</v>
      </c>
      <c r="Q669" s="206" t="s">
        <v>1927</v>
      </c>
      <c r="R669" s="157">
        <f t="shared" si="194"/>
        <v>2</v>
      </c>
      <c r="S669" s="208"/>
    </row>
    <row r="670" spans="10:19" ht="12">
      <c r="J670" s="20" t="s">
        <v>688</v>
      </c>
      <c r="K670" s="21" t="s">
        <v>1859</v>
      </c>
      <c r="L670" s="110">
        <v>20.9</v>
      </c>
      <c r="M670" s="19" t="s">
        <v>1926</v>
      </c>
      <c r="N670" s="19">
        <f t="shared" si="193"/>
        <v>2</v>
      </c>
      <c r="O670" s="19">
        <v>2011</v>
      </c>
      <c r="P670" s="205">
        <v>1883425</v>
      </c>
      <c r="Q670" s="206" t="s">
        <v>1926</v>
      </c>
      <c r="R670" s="157">
        <f>IF(P670&lt;3000000,5)</f>
        <v>5</v>
      </c>
      <c r="S670" s="208"/>
    </row>
    <row r="671" spans="10:19" ht="12">
      <c r="J671" s="20" t="s">
        <v>689</v>
      </c>
      <c r="K671" s="21" t="s">
        <v>1563</v>
      </c>
      <c r="L671" s="110">
        <v>17.77</v>
      </c>
      <c r="M671" s="19" t="s">
        <v>1926</v>
      </c>
      <c r="N671" s="19">
        <f t="shared" si="187"/>
        <v>1</v>
      </c>
      <c r="O671" s="19">
        <v>2011</v>
      </c>
      <c r="P671" s="205">
        <v>324576</v>
      </c>
      <c r="Q671" s="206" t="s">
        <v>1926</v>
      </c>
      <c r="R671" s="157">
        <f>IF(P671&lt;500000,3)</f>
        <v>3</v>
      </c>
      <c r="S671" s="208"/>
    </row>
    <row r="672" spans="10:19" ht="12">
      <c r="J672" s="20" t="s">
        <v>690</v>
      </c>
      <c r="K672" s="21" t="s">
        <v>1860</v>
      </c>
      <c r="L672" s="110">
        <v>15.73</v>
      </c>
      <c r="M672" s="19" t="s">
        <v>1926</v>
      </c>
      <c r="N672" s="19">
        <f t="shared" si="187"/>
        <v>1</v>
      </c>
      <c r="O672" s="19">
        <v>2011</v>
      </c>
      <c r="P672" s="205">
        <v>319279</v>
      </c>
      <c r="Q672" s="206" t="s">
        <v>1926</v>
      </c>
      <c r="R672" s="157">
        <f>IF(P672&lt;500000,3)</f>
        <v>3</v>
      </c>
      <c r="S672" s="208"/>
    </row>
    <row r="673" spans="10:19" ht="12">
      <c r="J673" s="20" t="s">
        <v>691</v>
      </c>
      <c r="K673" s="21" t="s">
        <v>1564</v>
      </c>
      <c r="L673" s="110">
        <v>16.52</v>
      </c>
      <c r="M673" s="19" t="s">
        <v>1926</v>
      </c>
      <c r="N673" s="19">
        <f t="shared" si="187"/>
        <v>1</v>
      </c>
      <c r="O673" s="19">
        <v>2011</v>
      </c>
      <c r="P673" s="205">
        <v>269506</v>
      </c>
      <c r="Q673" s="206" t="s">
        <v>1926</v>
      </c>
      <c r="R673" s="157">
        <f>IF(P673&lt;500000,3)</f>
        <v>3</v>
      </c>
      <c r="S673" s="208"/>
    </row>
    <row r="674" spans="10:19" ht="12">
      <c r="J674" s="20" t="s">
        <v>692</v>
      </c>
      <c r="K674" s="21" t="s">
        <v>1861</v>
      </c>
      <c r="L674" s="110">
        <v>24.18</v>
      </c>
      <c r="M674" s="19" t="s">
        <v>1926</v>
      </c>
      <c r="N674" s="19">
        <f>IF(L674&lt;25,2)</f>
        <v>2</v>
      </c>
      <c r="O674" s="19">
        <v>2011</v>
      </c>
      <c r="P674" s="205">
        <v>180302</v>
      </c>
      <c r="Q674" s="206" t="s">
        <v>1926</v>
      </c>
      <c r="R674" s="157">
        <f t="shared" si="194"/>
        <v>2</v>
      </c>
      <c r="S674" s="208"/>
    </row>
    <row r="675" spans="10:19" ht="12">
      <c r="J675" s="20" t="s">
        <v>693</v>
      </c>
      <c r="K675" s="21" t="s">
        <v>1565</v>
      </c>
      <c r="L675" s="110">
        <v>17.8</v>
      </c>
      <c r="M675" s="19" t="s">
        <v>1926</v>
      </c>
      <c r="N675" s="19">
        <f t="shared" si="187"/>
        <v>1</v>
      </c>
      <c r="O675" s="19">
        <v>2011</v>
      </c>
      <c r="P675" s="205">
        <v>196367</v>
      </c>
      <c r="Q675" s="206" t="s">
        <v>1926</v>
      </c>
      <c r="R675" s="157">
        <f t="shared" si="194"/>
        <v>2</v>
      </c>
      <c r="S675" s="208"/>
    </row>
    <row r="676" spans="10:19" ht="12">
      <c r="J676" s="20" t="s">
        <v>694</v>
      </c>
      <c r="K676" s="21" t="s">
        <v>1862</v>
      </c>
      <c r="L676" s="110">
        <v>19.46</v>
      </c>
      <c r="M676" s="19" t="s">
        <v>1926</v>
      </c>
      <c r="N676" s="19">
        <f t="shared" si="187"/>
        <v>1</v>
      </c>
      <c r="O676" s="19">
        <v>2011</v>
      </c>
      <c r="P676" s="205">
        <v>144307</v>
      </c>
      <c r="Q676" s="206" t="s">
        <v>1926</v>
      </c>
      <c r="R676" s="157">
        <f t="shared" si="194"/>
        <v>2</v>
      </c>
      <c r="S676" s="208"/>
    </row>
    <row r="677" spans="10:19" ht="12">
      <c r="J677" s="20" t="s">
        <v>695</v>
      </c>
      <c r="K677" s="21" t="s">
        <v>1745</v>
      </c>
      <c r="L677" s="110">
        <v>21.72</v>
      </c>
      <c r="M677" s="19" t="s">
        <v>1926</v>
      </c>
      <c r="N677" s="19">
        <f>IF(L677&lt;25,2)</f>
        <v>2</v>
      </c>
      <c r="O677" s="19">
        <v>2011</v>
      </c>
      <c r="P677" s="205">
        <v>159074</v>
      </c>
      <c r="Q677" s="206" t="s">
        <v>1926</v>
      </c>
      <c r="R677" s="157">
        <f t="shared" si="194"/>
        <v>2</v>
      </c>
      <c r="S677" s="208"/>
    </row>
    <row r="678" spans="10:19" ht="12">
      <c r="J678" s="20" t="s">
        <v>696</v>
      </c>
      <c r="K678" s="21" t="s">
        <v>1743</v>
      </c>
      <c r="L678" s="110">
        <v>20.49</v>
      </c>
      <c r="M678" s="19" t="s">
        <v>1926</v>
      </c>
      <c r="N678" s="19">
        <v>2</v>
      </c>
      <c r="O678" s="19">
        <v>2011</v>
      </c>
      <c r="P678" s="205">
        <v>147245</v>
      </c>
      <c r="Q678" s="206" t="s">
        <v>1926</v>
      </c>
      <c r="R678" s="157">
        <f t="shared" si="194"/>
        <v>2</v>
      </c>
      <c r="S678" s="208"/>
    </row>
    <row r="679" spans="10:19" ht="12.75">
      <c r="J679" s="20" t="s">
        <v>697</v>
      </c>
      <c r="K679" s="21" t="s">
        <v>1863</v>
      </c>
      <c r="L679" s="110">
        <v>22.81</v>
      </c>
      <c r="M679" s="19" t="s">
        <v>1926</v>
      </c>
      <c r="N679" s="19">
        <f aca="true" t="shared" si="195" ref="N679:N680">IF(L679&lt;25,2)</f>
        <v>2</v>
      </c>
      <c r="O679" s="19">
        <v>2011</v>
      </c>
      <c r="P679" s="160">
        <v>134290</v>
      </c>
      <c r="Q679" s="140" t="s">
        <v>1926</v>
      </c>
      <c r="R679" s="22">
        <v>2</v>
      </c>
      <c r="S679" s="208"/>
    </row>
    <row r="680" spans="10:19" ht="12.75">
      <c r="J680" s="20" t="s">
        <v>698</v>
      </c>
      <c r="K680" s="21" t="s">
        <v>1864</v>
      </c>
      <c r="L680" s="108">
        <v>22.9</v>
      </c>
      <c r="M680" s="19" t="s">
        <v>1926</v>
      </c>
      <c r="N680" s="19">
        <f t="shared" si="195"/>
        <v>2</v>
      </c>
      <c r="O680" s="19"/>
      <c r="P680" s="160">
        <v>85055</v>
      </c>
      <c r="Q680" s="140" t="s">
        <v>1926</v>
      </c>
      <c r="R680" s="22">
        <v>1</v>
      </c>
      <c r="S680" s="208"/>
    </row>
    <row r="681" spans="10:19" ht="12.75">
      <c r="J681" s="20" t="s">
        <v>699</v>
      </c>
      <c r="K681" s="21" t="s">
        <v>1865</v>
      </c>
      <c r="L681" s="110">
        <v>17.13</v>
      </c>
      <c r="M681" s="19" t="s">
        <v>1926</v>
      </c>
      <c r="N681" s="19">
        <f t="shared" si="187"/>
        <v>1</v>
      </c>
      <c r="O681" s="19"/>
      <c r="P681" s="160">
        <v>65181</v>
      </c>
      <c r="Q681" s="140" t="s">
        <v>1926</v>
      </c>
      <c r="R681" s="22">
        <v>1</v>
      </c>
      <c r="S681" s="208"/>
    </row>
    <row r="682" spans="10:19" ht="12.75">
      <c r="J682" s="20" t="s">
        <v>700</v>
      </c>
      <c r="K682" s="21" t="s">
        <v>1744</v>
      </c>
      <c r="L682" s="110">
        <v>19.15</v>
      </c>
      <c r="M682" s="19" t="s">
        <v>1926</v>
      </c>
      <c r="N682" s="19">
        <f t="shared" si="187"/>
        <v>1</v>
      </c>
      <c r="O682" s="19"/>
      <c r="P682" s="160">
        <v>61353</v>
      </c>
      <c r="Q682" s="140" t="s">
        <v>1926</v>
      </c>
      <c r="R682" s="22">
        <v>1</v>
      </c>
      <c r="S682" s="208"/>
    </row>
    <row r="683" spans="10:19" ht="12.75">
      <c r="J683" s="20" t="s">
        <v>701</v>
      </c>
      <c r="K683" s="21" t="s">
        <v>1566</v>
      </c>
      <c r="L683" s="110">
        <v>16.13</v>
      </c>
      <c r="M683" s="19" t="s">
        <v>1926</v>
      </c>
      <c r="N683" s="19">
        <f t="shared" si="187"/>
        <v>1</v>
      </c>
      <c r="O683" s="19"/>
      <c r="P683" s="160">
        <v>63536</v>
      </c>
      <c r="Q683" s="140" t="s">
        <v>1926</v>
      </c>
      <c r="R683" s="22">
        <v>1</v>
      </c>
      <c r="S683" s="208"/>
    </row>
    <row r="684" spans="10:19" ht="12.75">
      <c r="J684" s="20" t="s">
        <v>702</v>
      </c>
      <c r="K684" s="21" t="s">
        <v>1866</v>
      </c>
      <c r="L684" s="110">
        <v>14.33</v>
      </c>
      <c r="M684" s="19" t="s">
        <v>1926</v>
      </c>
      <c r="N684" s="19">
        <f t="shared" si="187"/>
        <v>1</v>
      </c>
      <c r="O684" s="19"/>
      <c r="P684" s="160">
        <v>79315</v>
      </c>
      <c r="Q684" s="140" t="s">
        <v>1926</v>
      </c>
      <c r="R684" s="22">
        <v>1</v>
      </c>
      <c r="S684" s="208"/>
    </row>
    <row r="685" spans="10:19" ht="12.75">
      <c r="J685" s="20" t="s">
        <v>703</v>
      </c>
      <c r="K685" s="21" t="s">
        <v>704</v>
      </c>
      <c r="L685" s="110">
        <v>12.58</v>
      </c>
      <c r="M685" s="19" t="s">
        <v>1926</v>
      </c>
      <c r="N685" s="19">
        <f t="shared" si="187"/>
        <v>1</v>
      </c>
      <c r="O685" s="19"/>
      <c r="P685" s="160">
        <v>82504</v>
      </c>
      <c r="Q685" s="140" t="s">
        <v>1926</v>
      </c>
      <c r="R685" s="22">
        <v>1</v>
      </c>
      <c r="S685" s="208"/>
    </row>
    <row r="686" spans="10:19" ht="12.75">
      <c r="J686" s="20" t="s">
        <v>705</v>
      </c>
      <c r="K686" s="21" t="s">
        <v>706</v>
      </c>
      <c r="L686" s="110">
        <v>15.8</v>
      </c>
      <c r="M686" s="19" t="s">
        <v>1926</v>
      </c>
      <c r="N686" s="19">
        <f t="shared" si="187"/>
        <v>1</v>
      </c>
      <c r="O686" s="19"/>
      <c r="P686" s="160">
        <v>73707</v>
      </c>
      <c r="Q686" s="140" t="s">
        <v>1926</v>
      </c>
      <c r="R686" s="22">
        <v>1</v>
      </c>
      <c r="S686" s="208"/>
    </row>
    <row r="687" spans="10:19" ht="12.75">
      <c r="J687" s="20" t="s">
        <v>707</v>
      </c>
      <c r="K687" s="21" t="s">
        <v>1867</v>
      </c>
      <c r="L687" s="110">
        <v>14.67</v>
      </c>
      <c r="M687" s="19" t="s">
        <v>1926</v>
      </c>
      <c r="N687" s="19">
        <f t="shared" si="187"/>
        <v>1</v>
      </c>
      <c r="O687" s="19"/>
      <c r="P687" s="160">
        <v>79610</v>
      </c>
      <c r="Q687" s="140" t="s">
        <v>1926</v>
      </c>
      <c r="R687" s="22">
        <v>1</v>
      </c>
      <c r="S687" s="208"/>
    </row>
    <row r="688" spans="10:19" ht="12.75">
      <c r="J688" s="20" t="s">
        <v>708</v>
      </c>
      <c r="K688" s="21" t="s">
        <v>709</v>
      </c>
      <c r="L688" s="110">
        <v>9.2</v>
      </c>
      <c r="M688" s="19" t="s">
        <v>1926</v>
      </c>
      <c r="N688" s="19">
        <f t="shared" si="187"/>
        <v>1</v>
      </c>
      <c r="O688" s="19"/>
      <c r="P688" s="160">
        <v>70293</v>
      </c>
      <c r="Q688" s="140" t="s">
        <v>1926</v>
      </c>
      <c r="R688" s="22">
        <v>1</v>
      </c>
      <c r="S688" s="208"/>
    </row>
    <row r="689" spans="10:19" ht="12.75">
      <c r="J689" s="20" t="s">
        <v>710</v>
      </c>
      <c r="K689" s="21" t="s">
        <v>711</v>
      </c>
      <c r="L689" s="110">
        <v>21.17</v>
      </c>
      <c r="M689" s="19" t="s">
        <v>1926</v>
      </c>
      <c r="N689" s="19">
        <v>2</v>
      </c>
      <c r="O689" s="19"/>
      <c r="P689" s="160">
        <v>55837</v>
      </c>
      <c r="Q689" s="140" t="s">
        <v>1926</v>
      </c>
      <c r="R689" s="22">
        <v>1</v>
      </c>
      <c r="S689" s="208"/>
    </row>
    <row r="690" spans="10:19" ht="12.75">
      <c r="J690" s="20" t="s">
        <v>712</v>
      </c>
      <c r="K690" s="21" t="s">
        <v>713</v>
      </c>
      <c r="L690" s="110">
        <v>21.47</v>
      </c>
      <c r="M690" s="19" t="s">
        <v>1926</v>
      </c>
      <c r="N690" s="19">
        <v>2</v>
      </c>
      <c r="O690" s="19"/>
      <c r="P690" s="160">
        <v>50713</v>
      </c>
      <c r="Q690" s="140" t="s">
        <v>1926</v>
      </c>
      <c r="R690" s="22">
        <v>1</v>
      </c>
      <c r="S690" s="208"/>
    </row>
    <row r="691" spans="10:19" ht="12.75">
      <c r="J691" s="20" t="s">
        <v>714</v>
      </c>
      <c r="K691" s="21" t="s">
        <v>1868</v>
      </c>
      <c r="L691" s="110">
        <v>23.33</v>
      </c>
      <c r="M691" s="19" t="s">
        <v>1926</v>
      </c>
      <c r="N691" s="19">
        <f aca="true" t="shared" si="196" ref="N691">IF(L691&lt;25,2)</f>
        <v>2</v>
      </c>
      <c r="O691" s="19"/>
      <c r="P691" s="160">
        <v>283872</v>
      </c>
      <c r="Q691" s="140" t="s">
        <v>1926</v>
      </c>
      <c r="R691" s="22">
        <v>3</v>
      </c>
      <c r="S691" s="208"/>
    </row>
    <row r="692" spans="10:19" ht="12.75">
      <c r="J692" s="20" t="s">
        <v>715</v>
      </c>
      <c r="K692" s="21" t="s">
        <v>1869</v>
      </c>
      <c r="L692" s="110">
        <v>17.03</v>
      </c>
      <c r="M692" s="19" t="s">
        <v>1926</v>
      </c>
      <c r="N692" s="19">
        <f t="shared" si="187"/>
        <v>1</v>
      </c>
      <c r="O692" s="19"/>
      <c r="P692" s="160">
        <v>290422</v>
      </c>
      <c r="Q692" s="140" t="s">
        <v>1926</v>
      </c>
      <c r="R692" s="22">
        <v>3</v>
      </c>
      <c r="S692" s="208"/>
    </row>
    <row r="693" spans="10:19" ht="12.75">
      <c r="J693" s="20" t="s">
        <v>716</v>
      </c>
      <c r="K693" s="21" t="s">
        <v>1870</v>
      </c>
      <c r="L693" s="110">
        <v>18.99</v>
      </c>
      <c r="M693" s="19" t="s">
        <v>1926</v>
      </c>
      <c r="N693" s="19">
        <f t="shared" si="187"/>
        <v>1</v>
      </c>
      <c r="O693" s="19"/>
      <c r="P693" s="160">
        <v>249432</v>
      </c>
      <c r="Q693" s="140" t="s">
        <v>1926</v>
      </c>
      <c r="R693" s="22">
        <v>2</v>
      </c>
      <c r="S693" s="208"/>
    </row>
    <row r="694" spans="10:19" ht="12.75">
      <c r="J694" s="20" t="s">
        <v>717</v>
      </c>
      <c r="K694" s="21" t="s">
        <v>1871</v>
      </c>
      <c r="L694" s="110">
        <v>21.64</v>
      </c>
      <c r="M694" s="19" t="s">
        <v>1926</v>
      </c>
      <c r="N694" s="19">
        <v>2</v>
      </c>
      <c r="O694" s="19"/>
      <c r="P694" s="160">
        <v>253200</v>
      </c>
      <c r="Q694" s="140" t="s">
        <v>1926</v>
      </c>
      <c r="R694" s="22">
        <v>3</v>
      </c>
      <c r="S694" s="208"/>
    </row>
    <row r="695" spans="10:19" ht="12.75">
      <c r="J695" s="20" t="s">
        <v>718</v>
      </c>
      <c r="K695" s="21" t="s">
        <v>1872</v>
      </c>
      <c r="L695" s="110">
        <v>23.82</v>
      </c>
      <c r="M695" s="19" t="s">
        <v>1926</v>
      </c>
      <c r="N695" s="19">
        <f aca="true" t="shared" si="197" ref="N695">IF(L695&lt;25,2)</f>
        <v>2</v>
      </c>
      <c r="O695" s="19"/>
      <c r="P695" s="160">
        <v>209945</v>
      </c>
      <c r="Q695" s="140" t="s">
        <v>1926</v>
      </c>
      <c r="R695" s="22">
        <v>2</v>
      </c>
      <c r="S695" s="208"/>
    </row>
    <row r="696" spans="10:19" ht="12.75">
      <c r="J696" s="20" t="s">
        <v>719</v>
      </c>
      <c r="K696" s="21" t="s">
        <v>1873</v>
      </c>
      <c r="L696" s="110">
        <v>15.78</v>
      </c>
      <c r="M696" s="19" t="s">
        <v>1926</v>
      </c>
      <c r="N696" s="19">
        <f t="shared" si="187"/>
        <v>1</v>
      </c>
      <c r="O696" s="19"/>
      <c r="P696" s="160">
        <v>155383</v>
      </c>
      <c r="Q696" s="140" t="s">
        <v>1926</v>
      </c>
      <c r="R696" s="22">
        <v>2</v>
      </c>
      <c r="S696" s="208"/>
    </row>
    <row r="697" spans="10:19" ht="12.75">
      <c r="J697" s="20" t="s">
        <v>720</v>
      </c>
      <c r="K697" s="21" t="s">
        <v>721</v>
      </c>
      <c r="L697" s="110">
        <v>16.93</v>
      </c>
      <c r="M697" s="19" t="s">
        <v>1926</v>
      </c>
      <c r="N697" s="19">
        <f t="shared" si="187"/>
        <v>1</v>
      </c>
      <c r="O697" s="19"/>
      <c r="P697" s="160">
        <v>123738</v>
      </c>
      <c r="Q697" s="140" t="s">
        <v>1926</v>
      </c>
      <c r="R697" s="22">
        <v>2</v>
      </c>
      <c r="S697" s="208"/>
    </row>
    <row r="698" spans="10:19" ht="12.75">
      <c r="J698" s="20" t="s">
        <v>722</v>
      </c>
      <c r="K698" s="21" t="s">
        <v>1874</v>
      </c>
      <c r="L698" s="110">
        <v>17.79</v>
      </c>
      <c r="M698" s="19" t="s">
        <v>1926</v>
      </c>
      <c r="N698" s="19">
        <f t="shared" si="187"/>
        <v>1</v>
      </c>
      <c r="O698" s="19"/>
      <c r="P698" s="160">
        <v>115494</v>
      </c>
      <c r="Q698" s="140" t="s">
        <v>1926</v>
      </c>
      <c r="R698" s="22">
        <v>2</v>
      </c>
      <c r="S698" s="208"/>
    </row>
    <row r="699" spans="10:19" ht="12.75">
      <c r="J699" s="20" t="s">
        <v>723</v>
      </c>
      <c r="K699" s="21" t="s">
        <v>724</v>
      </c>
      <c r="L699" s="110">
        <v>18.38</v>
      </c>
      <c r="M699" s="19" t="s">
        <v>1926</v>
      </c>
      <c r="N699" s="19">
        <f t="shared" si="187"/>
        <v>1</v>
      </c>
      <c r="O699" s="19"/>
      <c r="P699" s="160">
        <v>102411</v>
      </c>
      <c r="Q699" s="140" t="s">
        <v>1926</v>
      </c>
      <c r="R699" s="22">
        <v>2</v>
      </c>
      <c r="S699" s="208"/>
    </row>
    <row r="700" spans="10:19" ht="12.75">
      <c r="J700" s="20" t="s">
        <v>725</v>
      </c>
      <c r="K700" s="21" t="s">
        <v>1875</v>
      </c>
      <c r="L700" s="110">
        <v>12.37</v>
      </c>
      <c r="M700" s="19" t="s">
        <v>1926</v>
      </c>
      <c r="N700" s="19">
        <f t="shared" si="187"/>
        <v>1</v>
      </c>
      <c r="O700" s="19"/>
      <c r="P700" s="160">
        <v>106847</v>
      </c>
      <c r="Q700" s="140" t="s">
        <v>1926</v>
      </c>
      <c r="R700" s="22">
        <v>2</v>
      </c>
      <c r="S700" s="208"/>
    </row>
    <row r="701" spans="10:19" ht="12.75">
      <c r="J701" s="20" t="s">
        <v>726</v>
      </c>
      <c r="K701" s="21" t="s">
        <v>727</v>
      </c>
      <c r="L701" s="110">
        <v>14.72</v>
      </c>
      <c r="M701" s="19" t="s">
        <v>1926</v>
      </c>
      <c r="N701" s="19">
        <f t="shared" si="187"/>
        <v>1</v>
      </c>
      <c r="O701" s="19"/>
      <c r="P701" s="160">
        <v>98776</v>
      </c>
      <c r="Q701" s="140" t="s">
        <v>1926</v>
      </c>
      <c r="R701" s="22">
        <v>1</v>
      </c>
      <c r="S701" s="208"/>
    </row>
    <row r="702" spans="10:19" ht="12.75">
      <c r="J702" s="20" t="s">
        <v>728</v>
      </c>
      <c r="K702" s="21" t="s">
        <v>729</v>
      </c>
      <c r="L702" s="110">
        <v>16.23</v>
      </c>
      <c r="M702" s="19" t="s">
        <v>1926</v>
      </c>
      <c r="N702" s="19">
        <f t="shared" si="187"/>
        <v>1</v>
      </c>
      <c r="O702" s="19"/>
      <c r="P702" s="160">
        <v>92121</v>
      </c>
      <c r="Q702" s="140" t="s">
        <v>1926</v>
      </c>
      <c r="R702" s="22">
        <v>1</v>
      </c>
      <c r="S702" s="208"/>
    </row>
    <row r="703" spans="10:19" ht="12.75">
      <c r="J703" s="20" t="s">
        <v>730</v>
      </c>
      <c r="K703" s="21" t="s">
        <v>731</v>
      </c>
      <c r="L703" s="110">
        <v>13.97</v>
      </c>
      <c r="M703" s="19" t="s">
        <v>1926</v>
      </c>
      <c r="N703" s="19">
        <f t="shared" si="187"/>
        <v>1</v>
      </c>
      <c r="O703" s="19"/>
      <c r="P703" s="160">
        <v>92617</v>
      </c>
      <c r="Q703" s="140" t="s">
        <v>1926</v>
      </c>
      <c r="R703" s="22">
        <v>1</v>
      </c>
      <c r="S703" s="208"/>
    </row>
    <row r="704" spans="10:19" ht="12">
      <c r="J704" s="20" t="s">
        <v>732</v>
      </c>
      <c r="K704" s="21" t="s">
        <v>1567</v>
      </c>
      <c r="L704" s="110">
        <v>26.7</v>
      </c>
      <c r="M704" s="19" t="s">
        <v>1926</v>
      </c>
      <c r="N704" s="19">
        <f aca="true" t="shared" si="198" ref="N704">IF(L704&lt;30,3)</f>
        <v>3</v>
      </c>
      <c r="O704" s="19"/>
      <c r="P704" s="205">
        <v>280607</v>
      </c>
      <c r="Q704" s="206" t="s">
        <v>1926</v>
      </c>
      <c r="R704" s="157">
        <f>IF(P704&lt;500000,3)</f>
        <v>3</v>
      </c>
      <c r="S704" s="208"/>
    </row>
    <row r="705" spans="10:19" ht="12">
      <c r="J705" s="20" t="s">
        <v>733</v>
      </c>
      <c r="K705" s="21" t="s">
        <v>1568</v>
      </c>
      <c r="L705" s="110">
        <v>31</v>
      </c>
      <c r="M705" s="19" t="s">
        <v>1926</v>
      </c>
      <c r="N705" s="19">
        <f>IF(L705&lt;35,4)</f>
        <v>4</v>
      </c>
      <c r="O705" s="19"/>
      <c r="P705" s="205">
        <v>111550</v>
      </c>
      <c r="Q705" s="206" t="s">
        <v>1926</v>
      </c>
      <c r="R705" s="157">
        <f aca="true" t="shared" si="199" ref="R705:R707">IF(P705&lt;250000,2)</f>
        <v>2</v>
      </c>
      <c r="S705" s="208"/>
    </row>
    <row r="706" spans="10:19" ht="12">
      <c r="J706" s="20" t="s">
        <v>734</v>
      </c>
      <c r="K706" s="21" t="s">
        <v>1569</v>
      </c>
      <c r="L706" s="110">
        <v>22.5</v>
      </c>
      <c r="M706" s="19" t="s">
        <v>1926</v>
      </c>
      <c r="N706" s="19">
        <f aca="true" t="shared" si="200" ref="N706">IF(L706&lt;25,2)</f>
        <v>2</v>
      </c>
      <c r="O706" s="19"/>
      <c r="P706" s="205">
        <v>415589</v>
      </c>
      <c r="Q706" s="206" t="s">
        <v>1926</v>
      </c>
      <c r="R706" s="157">
        <f>IF(P706&lt;500000,3)</f>
        <v>3</v>
      </c>
      <c r="S706" s="208"/>
    </row>
    <row r="707" spans="10:19" ht="12">
      <c r="J707" s="20" t="s">
        <v>735</v>
      </c>
      <c r="K707" s="21" t="s">
        <v>1876</v>
      </c>
      <c r="L707" s="110">
        <v>19.9</v>
      </c>
      <c r="M707" s="19" t="s">
        <v>1926</v>
      </c>
      <c r="N707" s="19">
        <f aca="true" t="shared" si="201" ref="N707:N753">IF(L707&lt;20,1)</f>
        <v>1</v>
      </c>
      <c r="O707" s="19"/>
      <c r="P707" s="205">
        <v>240164</v>
      </c>
      <c r="Q707" s="206" t="s">
        <v>1926</v>
      </c>
      <c r="R707" s="157">
        <f t="shared" si="199"/>
        <v>2</v>
      </c>
      <c r="S707" s="208"/>
    </row>
    <row r="708" spans="10:19" ht="12">
      <c r="J708" s="20" t="s">
        <v>736</v>
      </c>
      <c r="K708" s="21" t="s">
        <v>737</v>
      </c>
      <c r="L708" s="110">
        <v>19.7</v>
      </c>
      <c r="M708" s="19" t="s">
        <v>1926</v>
      </c>
      <c r="N708" s="19">
        <f t="shared" si="201"/>
        <v>1</v>
      </c>
      <c r="O708" s="19"/>
      <c r="P708" s="205">
        <v>79583</v>
      </c>
      <c r="Q708" s="206" t="s">
        <v>1926</v>
      </c>
      <c r="R708" s="157">
        <f aca="true" t="shared" si="202" ref="R708:R760">IF(P708&lt;100000,1)</f>
        <v>1</v>
      </c>
      <c r="S708" s="208"/>
    </row>
    <row r="709" spans="10:20" ht="12">
      <c r="J709" s="20" t="s">
        <v>738</v>
      </c>
      <c r="K709" s="19" t="s">
        <v>1570</v>
      </c>
      <c r="L709" s="110">
        <v>20.8</v>
      </c>
      <c r="M709" s="19" t="s">
        <v>1926</v>
      </c>
      <c r="N709" s="19">
        <f aca="true" t="shared" si="203" ref="N709">IF(L709&lt;25,2)</f>
        <v>2</v>
      </c>
      <c r="O709" s="19"/>
      <c r="P709" s="205">
        <v>78607</v>
      </c>
      <c r="Q709" s="206" t="s">
        <v>1926</v>
      </c>
      <c r="R709" s="157">
        <f t="shared" si="202"/>
        <v>1</v>
      </c>
      <c r="S709" s="208"/>
      <c r="T709" s="19"/>
    </row>
    <row r="710" spans="10:19" ht="12">
      <c r="J710" s="19" t="s">
        <v>739</v>
      </c>
      <c r="K710" s="19" t="s">
        <v>1877</v>
      </c>
      <c r="L710" s="110">
        <v>18.6</v>
      </c>
      <c r="M710" s="19" t="s">
        <v>1926</v>
      </c>
      <c r="N710" s="19">
        <f t="shared" si="201"/>
        <v>1</v>
      </c>
      <c r="O710" s="19"/>
      <c r="P710" s="205">
        <v>91352</v>
      </c>
      <c r="Q710" s="206" t="s">
        <v>1926</v>
      </c>
      <c r="R710" s="157">
        <f t="shared" si="202"/>
        <v>1</v>
      </c>
      <c r="S710" s="208"/>
    </row>
    <row r="711" spans="10:19" ht="12">
      <c r="J711" s="20" t="s">
        <v>740</v>
      </c>
      <c r="K711" s="21" t="s">
        <v>1878</v>
      </c>
      <c r="L711" s="110">
        <v>19.9</v>
      </c>
      <c r="M711" s="19" t="s">
        <v>1926</v>
      </c>
      <c r="N711" s="19">
        <f t="shared" si="201"/>
        <v>1</v>
      </c>
      <c r="O711" s="19"/>
      <c r="P711" s="205">
        <v>81382</v>
      </c>
      <c r="Q711" s="206" t="s">
        <v>1926</v>
      </c>
      <c r="R711" s="157">
        <f t="shared" si="202"/>
        <v>1</v>
      </c>
      <c r="S711" s="208"/>
    </row>
    <row r="712" spans="10:20" ht="12">
      <c r="J712" s="19" t="s">
        <v>741</v>
      </c>
      <c r="K712" s="19" t="s">
        <v>1571</v>
      </c>
      <c r="L712" s="110">
        <v>18.7</v>
      </c>
      <c r="M712" s="19" t="s">
        <v>1926</v>
      </c>
      <c r="N712" s="19">
        <f t="shared" si="201"/>
        <v>1</v>
      </c>
      <c r="O712" s="19"/>
      <c r="P712" s="205">
        <v>66073</v>
      </c>
      <c r="Q712" s="206" t="s">
        <v>1926</v>
      </c>
      <c r="R712" s="157">
        <f t="shared" si="202"/>
        <v>1</v>
      </c>
      <c r="S712" s="208"/>
      <c r="T712" s="19"/>
    </row>
    <row r="713" spans="10:19" ht="12">
      <c r="J713" s="19" t="s">
        <v>742</v>
      </c>
      <c r="K713" s="19" t="s">
        <v>1879</v>
      </c>
      <c r="L713" s="110">
        <v>23.7</v>
      </c>
      <c r="M713" s="19" t="s">
        <v>1926</v>
      </c>
      <c r="N713" s="19">
        <f aca="true" t="shared" si="204" ref="N713">IF(L713&lt;25,2)</f>
        <v>2</v>
      </c>
      <c r="O713" s="19"/>
      <c r="P713" s="205">
        <v>55883</v>
      </c>
      <c r="Q713" s="206" t="s">
        <v>1926</v>
      </c>
      <c r="R713" s="157">
        <f t="shared" si="202"/>
        <v>1</v>
      </c>
      <c r="S713" s="208"/>
    </row>
    <row r="714" spans="10:19" ht="12">
      <c r="J714" s="19" t="s">
        <v>1880</v>
      </c>
      <c r="K714" s="19" t="s">
        <v>1881</v>
      </c>
      <c r="L714" s="110">
        <v>22</v>
      </c>
      <c r="M714" s="19" t="s">
        <v>1926</v>
      </c>
      <c r="N714" s="19">
        <v>2</v>
      </c>
      <c r="O714" s="19"/>
      <c r="P714" s="205">
        <v>1033933</v>
      </c>
      <c r="Q714" s="206" t="s">
        <v>1926</v>
      </c>
      <c r="R714" s="157">
        <f>IF(P714&lt;3000000,5)</f>
        <v>5</v>
      </c>
      <c r="S714" s="208">
        <v>2010</v>
      </c>
    </row>
    <row r="715" spans="10:19" ht="12">
      <c r="J715" s="20" t="s">
        <v>743</v>
      </c>
      <c r="K715" s="21" t="s">
        <v>1100</v>
      </c>
      <c r="L715" s="110">
        <v>26.2</v>
      </c>
      <c r="M715" s="19" t="s">
        <v>1926</v>
      </c>
      <c r="N715" s="19">
        <f aca="true" t="shared" si="205" ref="N715:N716">IF(L715&lt;30,3)</f>
        <v>3</v>
      </c>
      <c r="O715" s="19"/>
      <c r="P715" s="205">
        <v>215168</v>
      </c>
      <c r="Q715" s="206" t="s">
        <v>1926</v>
      </c>
      <c r="R715" s="157">
        <f aca="true" t="shared" si="206" ref="R715:R720">IF(P715&lt;250000,2)</f>
        <v>2</v>
      </c>
      <c r="S715" s="208"/>
    </row>
    <row r="716" spans="10:19" ht="12">
      <c r="J716" s="20" t="s">
        <v>744</v>
      </c>
      <c r="K716" s="21" t="s">
        <v>745</v>
      </c>
      <c r="L716" s="110">
        <v>29.5</v>
      </c>
      <c r="M716" s="19" t="s">
        <v>1926</v>
      </c>
      <c r="N716" s="19">
        <f t="shared" si="205"/>
        <v>3</v>
      </c>
      <c r="O716" s="19"/>
      <c r="P716" s="205">
        <v>178630</v>
      </c>
      <c r="Q716" s="206" t="s">
        <v>1926</v>
      </c>
      <c r="R716" s="157">
        <f t="shared" si="206"/>
        <v>2</v>
      </c>
      <c r="S716" s="208"/>
    </row>
    <row r="717" spans="10:19" ht="12">
      <c r="J717" s="20" t="s">
        <v>1882</v>
      </c>
      <c r="K717" s="21" t="s">
        <v>1101</v>
      </c>
      <c r="L717" s="110">
        <v>20.9</v>
      </c>
      <c r="M717" s="19" t="s">
        <v>1926</v>
      </c>
      <c r="N717" s="19">
        <v>2</v>
      </c>
      <c r="O717" s="19"/>
      <c r="P717" s="205">
        <v>141671</v>
      </c>
      <c r="Q717" s="206" t="s">
        <v>1926</v>
      </c>
      <c r="R717" s="157">
        <f t="shared" si="206"/>
        <v>2</v>
      </c>
      <c r="S717" s="208">
        <v>2011</v>
      </c>
    </row>
    <row r="718" spans="10:19" ht="12">
      <c r="J718" s="20" t="s">
        <v>1102</v>
      </c>
      <c r="K718" s="21" t="s">
        <v>1103</v>
      </c>
      <c r="L718" s="110">
        <v>19.5</v>
      </c>
      <c r="M718" s="19" t="s">
        <v>1926</v>
      </c>
      <c r="N718" s="19">
        <f t="shared" si="201"/>
        <v>1</v>
      </c>
      <c r="O718" s="19"/>
      <c r="P718" s="205">
        <v>252439</v>
      </c>
      <c r="Q718" s="206" t="s">
        <v>1926</v>
      </c>
      <c r="R718" s="157">
        <f>IF(P718&lt;500000,3)</f>
        <v>3</v>
      </c>
      <c r="S718" s="208"/>
    </row>
    <row r="719" spans="10:20" ht="12">
      <c r="J719" s="20" t="s">
        <v>1104</v>
      </c>
      <c r="K719" s="21" t="s">
        <v>1105</v>
      </c>
      <c r="L719" s="110">
        <v>20.3</v>
      </c>
      <c r="M719" s="19" t="s">
        <v>1926</v>
      </c>
      <c r="N719" s="19">
        <f aca="true" t="shared" si="207" ref="N719:N734">IF(L719&lt;25,2)</f>
        <v>2</v>
      </c>
      <c r="O719" s="19"/>
      <c r="P719" s="205">
        <v>203001</v>
      </c>
      <c r="Q719" s="206" t="s">
        <v>1926</v>
      </c>
      <c r="R719" s="157">
        <f t="shared" si="206"/>
        <v>2</v>
      </c>
      <c r="S719" s="208"/>
      <c r="T719" s="19"/>
    </row>
    <row r="720" spans="10:20" ht="12">
      <c r="J720" s="20" t="s">
        <v>746</v>
      </c>
      <c r="K720" s="21" t="s">
        <v>747</v>
      </c>
      <c r="L720" s="110">
        <v>33</v>
      </c>
      <c r="M720" s="19" t="s">
        <v>1926</v>
      </c>
      <c r="N720" s="19">
        <f>IF(L720&lt;35,4)</f>
        <v>4</v>
      </c>
      <c r="O720" s="19"/>
      <c r="P720" s="205">
        <v>102308</v>
      </c>
      <c r="Q720" s="206" t="s">
        <v>1926</v>
      </c>
      <c r="R720" s="157">
        <f t="shared" si="206"/>
        <v>2</v>
      </c>
      <c r="S720" s="208"/>
      <c r="T720" s="19"/>
    </row>
    <row r="721" spans="10:20" ht="12">
      <c r="J721" s="20" t="s">
        <v>748</v>
      </c>
      <c r="K721" s="21" t="s">
        <v>749</v>
      </c>
      <c r="L721" s="110">
        <v>27</v>
      </c>
      <c r="M721" s="19" t="s">
        <v>1926</v>
      </c>
      <c r="N721" s="19">
        <f aca="true" t="shared" si="208" ref="N721">IF(L721&lt;30,3)</f>
        <v>3</v>
      </c>
      <c r="O721" s="19"/>
      <c r="P721" s="205">
        <v>97433</v>
      </c>
      <c r="Q721" s="206" t="s">
        <v>1926</v>
      </c>
      <c r="R721" s="157">
        <f t="shared" si="202"/>
        <v>1</v>
      </c>
      <c r="S721" s="208"/>
      <c r="T721" s="19"/>
    </row>
    <row r="722" spans="10:20" ht="12">
      <c r="J722" s="20" t="s">
        <v>750</v>
      </c>
      <c r="K722" s="21" t="s">
        <v>751</v>
      </c>
      <c r="L722" s="110">
        <v>23.7</v>
      </c>
      <c r="M722" s="19" t="s">
        <v>1926</v>
      </c>
      <c r="N722" s="19">
        <f t="shared" si="207"/>
        <v>2</v>
      </c>
      <c r="O722" s="19"/>
      <c r="P722" s="205">
        <v>132062</v>
      </c>
      <c r="Q722" s="206" t="s">
        <v>1926</v>
      </c>
      <c r="R722" s="157">
        <f aca="true" t="shared" si="209" ref="R722:R754">IF(P722&lt;250000,2)</f>
        <v>2</v>
      </c>
      <c r="S722" s="208"/>
      <c r="T722" s="19"/>
    </row>
    <row r="723" spans="10:20" ht="12">
      <c r="J723" s="20" t="s">
        <v>752</v>
      </c>
      <c r="K723" s="21" t="s">
        <v>1883</v>
      </c>
      <c r="L723" s="110">
        <v>23</v>
      </c>
      <c r="M723" s="19" t="s">
        <v>1926</v>
      </c>
      <c r="N723" s="19">
        <f t="shared" si="207"/>
        <v>2</v>
      </c>
      <c r="O723" s="19">
        <v>2011</v>
      </c>
      <c r="P723" s="205">
        <v>1579896</v>
      </c>
      <c r="Q723" s="206" t="s">
        <v>1926</v>
      </c>
      <c r="R723" s="157">
        <f>IF(P723&lt;3000000,5)</f>
        <v>5</v>
      </c>
      <c r="S723" s="208">
        <v>2011</v>
      </c>
      <c r="T723" s="19"/>
    </row>
    <row r="724" spans="10:20" ht="12">
      <c r="J724" s="20" t="s">
        <v>753</v>
      </c>
      <c r="K724" s="21" t="s">
        <v>1572</v>
      </c>
      <c r="L724" s="110">
        <v>22.9</v>
      </c>
      <c r="M724" s="19" t="s">
        <v>1926</v>
      </c>
      <c r="N724" s="19">
        <f t="shared" si="207"/>
        <v>2</v>
      </c>
      <c r="O724" s="19">
        <v>2011</v>
      </c>
      <c r="P724" s="205">
        <v>520374</v>
      </c>
      <c r="Q724" s="206" t="s">
        <v>1926</v>
      </c>
      <c r="R724" s="157">
        <f aca="true" t="shared" si="210" ref="R724">IF(P724&lt;1000000,4)</f>
        <v>4</v>
      </c>
      <c r="S724" s="208">
        <v>2011</v>
      </c>
      <c r="T724" s="19"/>
    </row>
    <row r="725" spans="10:20" ht="12">
      <c r="J725" s="20" t="s">
        <v>754</v>
      </c>
      <c r="K725" s="21" t="s">
        <v>1573</v>
      </c>
      <c r="L725" s="110">
        <v>24.3</v>
      </c>
      <c r="M725" s="19" t="s">
        <v>1926</v>
      </c>
      <c r="N725" s="19">
        <f t="shared" si="207"/>
        <v>2</v>
      </c>
      <c r="O725" s="19">
        <v>2011</v>
      </c>
      <c r="P725" s="205">
        <v>302835</v>
      </c>
      <c r="Q725" s="206" t="s">
        <v>1926</v>
      </c>
      <c r="R725" s="157">
        <f>IF(P725&lt;500000,3)</f>
        <v>3</v>
      </c>
      <c r="S725" s="208">
        <v>2011</v>
      </c>
      <c r="T725" s="19"/>
    </row>
    <row r="726" spans="10:19" ht="12">
      <c r="J726" s="20" t="s">
        <v>755</v>
      </c>
      <c r="K726" s="21" t="s">
        <v>1574</v>
      </c>
      <c r="L726" s="110">
        <v>30.7</v>
      </c>
      <c r="M726" s="19" t="s">
        <v>1926</v>
      </c>
      <c r="N726" s="19">
        <f>IF(L726&lt;35,4)</f>
        <v>4</v>
      </c>
      <c r="O726" s="19">
        <v>2011</v>
      </c>
      <c r="P726" s="205">
        <v>128305</v>
      </c>
      <c r="Q726" s="206" t="s">
        <v>1926</v>
      </c>
      <c r="R726" s="157">
        <f t="shared" si="209"/>
        <v>2</v>
      </c>
      <c r="S726" s="208">
        <v>2011</v>
      </c>
    </row>
    <row r="727" spans="10:19" ht="12">
      <c r="J727" s="20" t="s">
        <v>756</v>
      </c>
      <c r="K727" s="21" t="s">
        <v>1575</v>
      </c>
      <c r="L727" s="110">
        <v>23.1</v>
      </c>
      <c r="M727" s="19" t="s">
        <v>1926</v>
      </c>
      <c r="N727" s="19">
        <f t="shared" si="207"/>
        <v>2</v>
      </c>
      <c r="O727" s="19">
        <v>2011</v>
      </c>
      <c r="P727" s="205">
        <v>116465</v>
      </c>
      <c r="Q727" s="206" t="s">
        <v>1926</v>
      </c>
      <c r="R727" s="157">
        <f t="shared" si="209"/>
        <v>2</v>
      </c>
      <c r="S727" s="208">
        <v>2011</v>
      </c>
    </row>
    <row r="728" spans="10:19" ht="12">
      <c r="J728" s="20" t="s">
        <v>757</v>
      </c>
      <c r="K728" s="21" t="s">
        <v>1576</v>
      </c>
      <c r="L728" s="110">
        <v>23.8</v>
      </c>
      <c r="M728" s="19" t="s">
        <v>1926</v>
      </c>
      <c r="N728" s="19">
        <f t="shared" si="207"/>
        <v>2</v>
      </c>
      <c r="O728" s="19">
        <v>2011</v>
      </c>
      <c r="P728" s="205">
        <v>200001</v>
      </c>
      <c r="Q728" s="206" t="s">
        <v>1926</v>
      </c>
      <c r="R728" s="157">
        <f t="shared" si="209"/>
        <v>2</v>
      </c>
      <c r="S728" s="208">
        <v>2011</v>
      </c>
    </row>
    <row r="729" spans="10:20" ht="12">
      <c r="J729" s="19" t="s">
        <v>758</v>
      </c>
      <c r="K729" s="19" t="s">
        <v>1577</v>
      </c>
      <c r="L729" s="110">
        <v>27.3</v>
      </c>
      <c r="M729" s="19" t="s">
        <v>1926</v>
      </c>
      <c r="N729" s="19">
        <f aca="true" t="shared" si="211" ref="N729:N732">IF(L729&lt;30,3)</f>
        <v>3</v>
      </c>
      <c r="O729" s="19">
        <v>2011</v>
      </c>
      <c r="P729" s="205">
        <v>147334</v>
      </c>
      <c r="Q729" s="206" t="s">
        <v>1926</v>
      </c>
      <c r="R729" s="157">
        <f t="shared" si="209"/>
        <v>2</v>
      </c>
      <c r="S729" s="208">
        <v>2011</v>
      </c>
      <c r="T729" s="21"/>
    </row>
    <row r="730" spans="10:20" ht="12">
      <c r="J730" s="20" t="s">
        <v>759</v>
      </c>
      <c r="K730" s="21" t="s">
        <v>1578</v>
      </c>
      <c r="L730" s="110">
        <v>28.4</v>
      </c>
      <c r="M730" s="19" t="s">
        <v>1926</v>
      </c>
      <c r="N730" s="19">
        <f t="shared" si="211"/>
        <v>3</v>
      </c>
      <c r="O730" s="19">
        <v>2011</v>
      </c>
      <c r="P730" s="205">
        <v>137121</v>
      </c>
      <c r="Q730" s="206" t="s">
        <v>1926</v>
      </c>
      <c r="R730" s="157">
        <f t="shared" si="209"/>
        <v>2</v>
      </c>
      <c r="S730" s="208">
        <v>2011</v>
      </c>
      <c r="T730" s="21"/>
    </row>
    <row r="731" spans="10:20" ht="12">
      <c r="J731" s="20" t="s">
        <v>760</v>
      </c>
      <c r="K731" s="43" t="s">
        <v>761</v>
      </c>
      <c r="L731" s="110">
        <v>29.8</v>
      </c>
      <c r="M731" s="19" t="s">
        <v>1926</v>
      </c>
      <c r="N731" s="19">
        <f t="shared" si="211"/>
        <v>3</v>
      </c>
      <c r="O731" s="19">
        <v>2008</v>
      </c>
      <c r="P731" s="205">
        <v>134684</v>
      </c>
      <c r="Q731" s="206" t="s">
        <v>1926</v>
      </c>
      <c r="R731" s="157">
        <f t="shared" si="209"/>
        <v>2</v>
      </c>
      <c r="S731" s="208">
        <v>2008</v>
      </c>
      <c r="T731" s="21"/>
    </row>
    <row r="732" spans="10:20" ht="12">
      <c r="J732" s="20" t="s">
        <v>762</v>
      </c>
      <c r="K732" s="21" t="s">
        <v>763</v>
      </c>
      <c r="L732" s="110">
        <v>29.6</v>
      </c>
      <c r="M732" s="19" t="s">
        <v>1926</v>
      </c>
      <c r="N732" s="19">
        <f t="shared" si="211"/>
        <v>3</v>
      </c>
      <c r="O732" s="19">
        <v>2008</v>
      </c>
      <c r="P732" s="205">
        <v>128060</v>
      </c>
      <c r="Q732" s="206" t="s">
        <v>1926</v>
      </c>
      <c r="R732" s="157">
        <f t="shared" si="209"/>
        <v>2</v>
      </c>
      <c r="S732" s="208">
        <v>2008</v>
      </c>
      <c r="T732" s="19"/>
    </row>
    <row r="733" spans="10:20" ht="12">
      <c r="J733" s="20" t="s">
        <v>764</v>
      </c>
      <c r="K733" s="21" t="s">
        <v>765</v>
      </c>
      <c r="L733" s="110">
        <v>30</v>
      </c>
      <c r="M733" s="19" t="s">
        <v>1926</v>
      </c>
      <c r="N733" s="19">
        <f>IF(L733&lt;35,4)</f>
        <v>4</v>
      </c>
      <c r="O733" s="19">
        <v>2008</v>
      </c>
      <c r="P733" s="205">
        <v>126754</v>
      </c>
      <c r="Q733" s="206" t="s">
        <v>1926</v>
      </c>
      <c r="R733" s="157">
        <f t="shared" si="209"/>
        <v>2</v>
      </c>
      <c r="S733" s="208">
        <v>2008</v>
      </c>
      <c r="T733" s="21"/>
    </row>
    <row r="734" spans="10:19" ht="12">
      <c r="J734" s="20" t="s">
        <v>1321</v>
      </c>
      <c r="K734" s="21" t="s">
        <v>1322</v>
      </c>
      <c r="L734" s="110">
        <v>21.2</v>
      </c>
      <c r="M734" s="19" t="s">
        <v>1926</v>
      </c>
      <c r="N734" s="19">
        <f t="shared" si="207"/>
        <v>2</v>
      </c>
      <c r="O734" s="19">
        <v>2008</v>
      </c>
      <c r="P734" s="205">
        <v>107351</v>
      </c>
      <c r="Q734" s="206" t="s">
        <v>1926</v>
      </c>
      <c r="R734" s="157">
        <f t="shared" si="209"/>
        <v>2</v>
      </c>
      <c r="S734" s="208">
        <v>2008</v>
      </c>
    </row>
    <row r="735" spans="10:19" ht="12">
      <c r="J735" s="20" t="s">
        <v>766</v>
      </c>
      <c r="K735" s="21" t="s">
        <v>767</v>
      </c>
      <c r="L735" s="110">
        <v>31.3</v>
      </c>
      <c r="M735" s="19" t="s">
        <v>1926</v>
      </c>
      <c r="N735" s="19">
        <f>IF(L735&lt;35,4)</f>
        <v>4</v>
      </c>
      <c r="O735" s="19">
        <v>2008</v>
      </c>
      <c r="P735" s="205">
        <v>101487</v>
      </c>
      <c r="Q735" s="206" t="s">
        <v>1926</v>
      </c>
      <c r="R735" s="157">
        <f t="shared" si="209"/>
        <v>2</v>
      </c>
      <c r="S735" s="208">
        <v>2008</v>
      </c>
    </row>
    <row r="736" spans="10:19" ht="12">
      <c r="J736" s="20" t="s">
        <v>89</v>
      </c>
      <c r="K736" s="21" t="s">
        <v>1884</v>
      </c>
      <c r="L736" s="110">
        <v>17.2</v>
      </c>
      <c r="M736" s="19" t="s">
        <v>1927</v>
      </c>
      <c r="N736" s="19">
        <f t="shared" si="201"/>
        <v>1</v>
      </c>
      <c r="O736" s="19">
        <v>2011</v>
      </c>
      <c r="P736" s="205">
        <v>8173941</v>
      </c>
      <c r="Q736" s="206" t="s">
        <v>1927</v>
      </c>
      <c r="R736" s="157">
        <v>6</v>
      </c>
      <c r="S736" s="208">
        <v>2011</v>
      </c>
    </row>
    <row r="737" spans="10:19" ht="12">
      <c r="J737" s="20" t="s">
        <v>768</v>
      </c>
      <c r="K737" s="21" t="s">
        <v>1620</v>
      </c>
      <c r="L737" s="110">
        <v>22.1</v>
      </c>
      <c r="M737" s="19" t="s">
        <v>1927</v>
      </c>
      <c r="N737" s="19">
        <f aca="true" t="shared" si="212" ref="N737:N742">IF(L737&lt;25,2)</f>
        <v>2</v>
      </c>
      <c r="O737" s="19">
        <v>2011</v>
      </c>
      <c r="P737" s="205">
        <v>1073045</v>
      </c>
      <c r="Q737" s="206" t="s">
        <v>1927</v>
      </c>
      <c r="R737" s="157">
        <f aca="true" t="shared" si="213" ref="R737">IF(P737&lt;3000000,5)</f>
        <v>5</v>
      </c>
      <c r="S737" s="208">
        <v>2011</v>
      </c>
    </row>
    <row r="738" spans="10:19" ht="12">
      <c r="J738" s="20" t="s">
        <v>769</v>
      </c>
      <c r="K738" s="21" t="s">
        <v>1619</v>
      </c>
      <c r="L738" s="110">
        <v>23.8</v>
      </c>
      <c r="M738" s="19" t="s">
        <v>1927</v>
      </c>
      <c r="N738" s="19">
        <f t="shared" si="212"/>
        <v>2</v>
      </c>
      <c r="O738" s="19">
        <v>2011</v>
      </c>
      <c r="P738" s="205">
        <v>751485</v>
      </c>
      <c r="Q738" s="206" t="s">
        <v>1927</v>
      </c>
      <c r="R738" s="157">
        <f aca="true" t="shared" si="214" ref="R738:R740">IF(P738&lt;1000000,4)</f>
        <v>4</v>
      </c>
      <c r="S738" s="208">
        <v>2011</v>
      </c>
    </row>
    <row r="739" spans="10:19" ht="12">
      <c r="J739" s="20" t="s">
        <v>770</v>
      </c>
      <c r="K739" s="21" t="s">
        <v>1579</v>
      </c>
      <c r="L739" s="110">
        <v>21.4</v>
      </c>
      <c r="M739" s="19" t="s">
        <v>1927</v>
      </c>
      <c r="N739" s="19">
        <f t="shared" si="212"/>
        <v>2</v>
      </c>
      <c r="O739" s="19">
        <v>2009</v>
      </c>
      <c r="P739" s="205">
        <v>593245</v>
      </c>
      <c r="Q739" s="206" t="s">
        <v>1927</v>
      </c>
      <c r="R739" s="157">
        <f t="shared" si="214"/>
        <v>4</v>
      </c>
      <c r="S739" s="208">
        <v>2011</v>
      </c>
    </row>
    <row r="740" spans="10:19" ht="12">
      <c r="J740" s="20" t="s">
        <v>771</v>
      </c>
      <c r="K740" s="21" t="s">
        <v>1618</v>
      </c>
      <c r="L740" s="110">
        <v>22.9</v>
      </c>
      <c r="M740" s="19" t="s">
        <v>1927</v>
      </c>
      <c r="N740" s="19">
        <f t="shared" si="212"/>
        <v>2</v>
      </c>
      <c r="O740" s="19">
        <v>2011</v>
      </c>
      <c r="P740" s="205">
        <v>522452</v>
      </c>
      <c r="Q740" s="206" t="s">
        <v>1927</v>
      </c>
      <c r="R740" s="157">
        <f t="shared" si="214"/>
        <v>4</v>
      </c>
      <c r="S740" s="208">
        <v>2011</v>
      </c>
    </row>
    <row r="741" spans="10:19" ht="12">
      <c r="J741" s="20" t="s">
        <v>1885</v>
      </c>
      <c r="K741" s="21" t="s">
        <v>1886</v>
      </c>
      <c r="L741" s="110">
        <v>27.7</v>
      </c>
      <c r="M741" s="19" t="s">
        <v>1927</v>
      </c>
      <c r="N741" s="19">
        <f>IF(L741&lt;30,3)</f>
        <v>3</v>
      </c>
      <c r="O741" s="19">
        <v>2011</v>
      </c>
      <c r="P741" s="205">
        <v>1061406</v>
      </c>
      <c r="Q741" s="206" t="s">
        <v>1927</v>
      </c>
      <c r="R741" s="157">
        <f>IF(P741&lt;3000000,5)</f>
        <v>5</v>
      </c>
      <c r="S741" s="208">
        <v>2011</v>
      </c>
    </row>
    <row r="742" spans="10:19" ht="12">
      <c r="J742" s="20" t="s">
        <v>772</v>
      </c>
      <c r="K742" s="21" t="s">
        <v>1580</v>
      </c>
      <c r="L742" s="110">
        <v>21.9</v>
      </c>
      <c r="M742" s="19" t="s">
        <v>1927</v>
      </c>
      <c r="N742" s="19">
        <f t="shared" si="212"/>
        <v>2</v>
      </c>
      <c r="O742" s="19">
        <v>2009</v>
      </c>
      <c r="P742" s="205">
        <v>476626</v>
      </c>
      <c r="Q742" s="206" t="s">
        <v>1927</v>
      </c>
      <c r="R742" s="157">
        <f aca="true" t="shared" si="215" ref="R742:R750">IF(P742&lt;500000,3)</f>
        <v>3</v>
      </c>
      <c r="S742" s="208">
        <v>2011</v>
      </c>
    </row>
    <row r="743" spans="10:19" ht="12">
      <c r="J743" s="20" t="s">
        <v>773</v>
      </c>
      <c r="K743" s="21" t="s">
        <v>1581</v>
      </c>
      <c r="L743" s="110">
        <v>14.6</v>
      </c>
      <c r="M743" s="19" t="s">
        <v>1927</v>
      </c>
      <c r="N743" s="19">
        <f t="shared" si="201"/>
        <v>1</v>
      </c>
      <c r="O743" s="19">
        <v>2011</v>
      </c>
      <c r="P743" s="205">
        <v>503127</v>
      </c>
      <c r="Q743" s="206" t="s">
        <v>1927</v>
      </c>
      <c r="R743" s="157">
        <f aca="true" t="shared" si="216" ref="R743">IF(P743&lt;1000000,4)</f>
        <v>4</v>
      </c>
      <c r="S743" s="208">
        <v>2011</v>
      </c>
    </row>
    <row r="744" spans="10:19" ht="12">
      <c r="J744" s="20" t="s">
        <v>1887</v>
      </c>
      <c r="K744" s="21" t="s">
        <v>1888</v>
      </c>
      <c r="L744" s="110">
        <v>24.1</v>
      </c>
      <c r="M744" s="19" t="s">
        <v>1927</v>
      </c>
      <c r="N744" s="19">
        <f aca="true" t="shared" si="217" ref="N744:N750">IF(L744&lt;25,2)</f>
        <v>2</v>
      </c>
      <c r="O744" s="19">
        <v>2011</v>
      </c>
      <c r="P744" s="205">
        <v>2682528</v>
      </c>
      <c r="Q744" s="206" t="s">
        <v>1927</v>
      </c>
      <c r="R744" s="157">
        <f>IF(P744&lt;3000000,5)</f>
        <v>5</v>
      </c>
      <c r="S744" s="208">
        <v>2011</v>
      </c>
    </row>
    <row r="745" spans="10:19" ht="12">
      <c r="J745" s="20" t="s">
        <v>774</v>
      </c>
      <c r="K745" s="21" t="s">
        <v>1582</v>
      </c>
      <c r="L745" s="110">
        <v>21.1</v>
      </c>
      <c r="M745" s="19" t="s">
        <v>1927</v>
      </c>
      <c r="N745" s="19">
        <f t="shared" si="217"/>
        <v>2</v>
      </c>
      <c r="O745" s="19">
        <v>2011</v>
      </c>
      <c r="P745" s="205">
        <v>346090</v>
      </c>
      <c r="Q745" s="206" t="s">
        <v>1927</v>
      </c>
      <c r="R745" s="157">
        <f t="shared" si="215"/>
        <v>3</v>
      </c>
      <c r="S745" s="208">
        <v>2011</v>
      </c>
    </row>
    <row r="746" spans="10:19" ht="12">
      <c r="J746" s="20" t="s">
        <v>775</v>
      </c>
      <c r="K746" s="21" t="s">
        <v>1617</v>
      </c>
      <c r="L746" s="110">
        <v>26</v>
      </c>
      <c r="M746" s="19" t="s">
        <v>1927</v>
      </c>
      <c r="N746" s="19">
        <f>IF(L746&lt;30,3)</f>
        <v>3</v>
      </c>
      <c r="O746" s="19">
        <v>2011</v>
      </c>
      <c r="P746" s="205">
        <v>552698</v>
      </c>
      <c r="Q746" s="206" t="s">
        <v>1927</v>
      </c>
      <c r="R746" s="157">
        <f>IF(P746&lt;1000000,4)</f>
        <v>4</v>
      </c>
      <c r="S746" s="208">
        <v>2011</v>
      </c>
    </row>
    <row r="747" spans="10:19" ht="12">
      <c r="J747" s="20" t="s">
        <v>776</v>
      </c>
      <c r="K747" s="21" t="s">
        <v>1583</v>
      </c>
      <c r="L747" s="110">
        <v>20.6</v>
      </c>
      <c r="M747" s="19" t="s">
        <v>1927</v>
      </c>
      <c r="N747" s="19">
        <f t="shared" si="217"/>
        <v>2</v>
      </c>
      <c r="O747" s="19">
        <v>2011</v>
      </c>
      <c r="P747" s="205">
        <v>428234</v>
      </c>
      <c r="Q747" s="206" t="s">
        <v>1927</v>
      </c>
      <c r="R747" s="157">
        <f t="shared" si="215"/>
        <v>3</v>
      </c>
      <c r="S747" s="208">
        <v>2011</v>
      </c>
    </row>
    <row r="748" spans="10:19" ht="12">
      <c r="J748" s="20" t="s">
        <v>777</v>
      </c>
      <c r="K748" s="21" t="s">
        <v>1614</v>
      </c>
      <c r="L748" s="110">
        <v>25.6</v>
      </c>
      <c r="M748" s="19" t="s">
        <v>1927</v>
      </c>
      <c r="N748" s="19">
        <f>IF(L748&lt;30,3)</f>
        <v>3</v>
      </c>
      <c r="O748" s="19">
        <v>2009</v>
      </c>
      <c r="P748" s="205">
        <v>279700</v>
      </c>
      <c r="Q748" s="206" t="s">
        <v>1927</v>
      </c>
      <c r="R748" s="157">
        <f t="shared" si="215"/>
        <v>3</v>
      </c>
      <c r="S748" s="208">
        <v>2010</v>
      </c>
    </row>
    <row r="749" spans="10:19" ht="12">
      <c r="J749" s="20" t="s">
        <v>778</v>
      </c>
      <c r="K749" s="21" t="s">
        <v>1889</v>
      </c>
      <c r="L749" s="110">
        <v>22.3</v>
      </c>
      <c r="M749" s="19" t="s">
        <v>1927</v>
      </c>
      <c r="N749" s="19">
        <f t="shared" si="217"/>
        <v>2</v>
      </c>
      <c r="O749" s="19">
        <v>2011</v>
      </c>
      <c r="P749" s="205">
        <v>280177</v>
      </c>
      <c r="Q749" s="206" t="s">
        <v>1927</v>
      </c>
      <c r="R749" s="157">
        <f t="shared" si="215"/>
        <v>3</v>
      </c>
      <c r="S749" s="208">
        <v>2011</v>
      </c>
    </row>
    <row r="750" spans="10:20" ht="12">
      <c r="J750" s="19" t="s">
        <v>1890</v>
      </c>
      <c r="K750" s="19" t="s">
        <v>1891</v>
      </c>
      <c r="L750" s="110">
        <v>22.5</v>
      </c>
      <c r="M750" s="19" t="s">
        <v>1927</v>
      </c>
      <c r="N750" s="19">
        <f t="shared" si="217"/>
        <v>2</v>
      </c>
      <c r="O750" s="19">
        <v>2011</v>
      </c>
      <c r="P750" s="205">
        <v>479924</v>
      </c>
      <c r="Q750" s="206" t="s">
        <v>1927</v>
      </c>
      <c r="R750" s="157">
        <f t="shared" si="215"/>
        <v>3</v>
      </c>
      <c r="S750" s="208">
        <v>2011</v>
      </c>
      <c r="T750" s="19"/>
    </row>
    <row r="751" spans="10:19" ht="12">
      <c r="J751" s="20" t="s">
        <v>779</v>
      </c>
      <c r="K751" s="21" t="s">
        <v>1584</v>
      </c>
      <c r="L751" s="110">
        <v>19.2</v>
      </c>
      <c r="M751" s="19" t="s">
        <v>1927</v>
      </c>
      <c r="N751" s="19">
        <f t="shared" si="201"/>
        <v>1</v>
      </c>
      <c r="O751" s="19">
        <v>2009</v>
      </c>
      <c r="P751" s="205">
        <v>108400</v>
      </c>
      <c r="Q751" s="206" t="s">
        <v>1927</v>
      </c>
      <c r="R751" s="157">
        <f t="shared" si="209"/>
        <v>2</v>
      </c>
      <c r="S751" s="208">
        <v>2010</v>
      </c>
    </row>
    <row r="752" spans="10:19" ht="12">
      <c r="J752" s="20" t="s">
        <v>780</v>
      </c>
      <c r="K752" s="21" t="s">
        <v>1585</v>
      </c>
      <c r="L752" s="110">
        <v>23.4</v>
      </c>
      <c r="M752" s="19" t="s">
        <v>1927</v>
      </c>
      <c r="N752" s="19">
        <f aca="true" t="shared" si="218" ref="N752">IF(L752&lt;25,2)</f>
        <v>2</v>
      </c>
      <c r="O752" s="19">
        <v>2009</v>
      </c>
      <c r="P752" s="205">
        <v>222793</v>
      </c>
      <c r="Q752" s="206" t="s">
        <v>1927</v>
      </c>
      <c r="R752" s="157">
        <f t="shared" si="209"/>
        <v>2</v>
      </c>
      <c r="S752" s="208">
        <v>2011</v>
      </c>
    </row>
    <row r="753" spans="10:19" ht="12">
      <c r="J753" s="20" t="s">
        <v>781</v>
      </c>
      <c r="K753" s="21" t="s">
        <v>1586</v>
      </c>
      <c r="L753" s="110">
        <v>17.8</v>
      </c>
      <c r="M753" s="19" t="s">
        <v>1927</v>
      </c>
      <c r="N753" s="19">
        <f t="shared" si="201"/>
        <v>1</v>
      </c>
      <c r="O753" s="19">
        <v>2011</v>
      </c>
      <c r="P753" s="205">
        <v>123867</v>
      </c>
      <c r="Q753" s="206" t="s">
        <v>1927</v>
      </c>
      <c r="R753" s="157">
        <f t="shared" si="209"/>
        <v>2</v>
      </c>
      <c r="S753" s="208">
        <v>2011</v>
      </c>
    </row>
    <row r="754" spans="10:19" ht="12">
      <c r="J754" s="20" t="s">
        <v>782</v>
      </c>
      <c r="K754" s="21" t="s">
        <v>1587</v>
      </c>
      <c r="L754" s="110">
        <v>25.2</v>
      </c>
      <c r="M754" s="19" t="s">
        <v>1927</v>
      </c>
      <c r="N754" s="19">
        <f>IF(L754&lt;30,3)</f>
        <v>3</v>
      </c>
      <c r="O754" s="19">
        <v>2011</v>
      </c>
      <c r="P754" s="205">
        <v>117773</v>
      </c>
      <c r="Q754" s="206" t="s">
        <v>1927</v>
      </c>
      <c r="R754" s="157">
        <f t="shared" si="209"/>
        <v>2</v>
      </c>
      <c r="S754" s="208">
        <v>2011</v>
      </c>
    </row>
    <row r="755" spans="10:19" ht="12">
      <c r="J755" s="20" t="s">
        <v>783</v>
      </c>
      <c r="K755" s="21" t="s">
        <v>1588</v>
      </c>
      <c r="L755" s="110">
        <v>22.9</v>
      </c>
      <c r="M755" s="19" t="s">
        <v>1927</v>
      </c>
      <c r="N755" s="19">
        <f aca="true" t="shared" si="219" ref="N755:N762">IF(L755&lt;25,2)</f>
        <v>2</v>
      </c>
      <c r="O755" s="19">
        <v>2011</v>
      </c>
      <c r="P755" s="205">
        <v>93541</v>
      </c>
      <c r="Q755" s="206" t="s">
        <v>1927</v>
      </c>
      <c r="R755" s="157">
        <f t="shared" si="202"/>
        <v>1</v>
      </c>
      <c r="S755" s="208">
        <v>2011</v>
      </c>
    </row>
    <row r="756" spans="10:19" ht="12">
      <c r="J756" s="20" t="s">
        <v>1323</v>
      </c>
      <c r="K756" s="21" t="s">
        <v>1589</v>
      </c>
      <c r="L756" s="110">
        <v>27.5</v>
      </c>
      <c r="M756" s="19" t="s">
        <v>1927</v>
      </c>
      <c r="N756" s="19">
        <f>IF(L756&lt;30,3)</f>
        <v>3</v>
      </c>
      <c r="O756" s="19">
        <v>2011</v>
      </c>
      <c r="P756" s="205">
        <v>101720</v>
      </c>
      <c r="Q756" s="206" t="s">
        <v>1927</v>
      </c>
      <c r="R756" s="157">
        <f>IF(P756&lt;250000,2)</f>
        <v>2</v>
      </c>
      <c r="S756" s="208">
        <v>2011</v>
      </c>
    </row>
    <row r="757" spans="10:19" ht="12">
      <c r="J757" s="20" t="s">
        <v>784</v>
      </c>
      <c r="K757" s="21" t="s">
        <v>1590</v>
      </c>
      <c r="L757" s="110">
        <v>23.5</v>
      </c>
      <c r="M757" s="19" t="s">
        <v>1927</v>
      </c>
      <c r="N757" s="19">
        <f t="shared" si="219"/>
        <v>2</v>
      </c>
      <c r="O757" s="19">
        <v>2011</v>
      </c>
      <c r="P757" s="205">
        <v>83957</v>
      </c>
      <c r="Q757" s="206" t="s">
        <v>1927</v>
      </c>
      <c r="R757" s="157">
        <f t="shared" si="202"/>
        <v>1</v>
      </c>
      <c r="S757" s="208">
        <v>2011</v>
      </c>
    </row>
    <row r="758" spans="10:20" ht="12">
      <c r="J758" s="19" t="s">
        <v>785</v>
      </c>
      <c r="K758" s="19" t="s">
        <v>1591</v>
      </c>
      <c r="L758" s="110">
        <v>28.6</v>
      </c>
      <c r="M758" s="19" t="s">
        <v>1927</v>
      </c>
      <c r="N758" s="19">
        <f aca="true" t="shared" si="220" ref="N758:N759">IF(L758&lt;30,3)</f>
        <v>3</v>
      </c>
      <c r="O758" s="19">
        <v>2011</v>
      </c>
      <c r="P758" s="205">
        <v>134844</v>
      </c>
      <c r="Q758" s="206" t="s">
        <v>1927</v>
      </c>
      <c r="R758" s="157">
        <f aca="true" t="shared" si="221" ref="R758">IF(P758&lt;250000,2)</f>
        <v>2</v>
      </c>
      <c r="S758" s="208">
        <v>2011</v>
      </c>
      <c r="T758" s="19"/>
    </row>
    <row r="759" spans="10:19" ht="12">
      <c r="J759" s="20" t="s">
        <v>1892</v>
      </c>
      <c r="K759" s="21" t="s">
        <v>1893</v>
      </c>
      <c r="L759" s="110">
        <v>29.3</v>
      </c>
      <c r="M759" s="19" t="s">
        <v>1927</v>
      </c>
      <c r="N759" s="19">
        <f t="shared" si="220"/>
        <v>3</v>
      </c>
      <c r="O759" s="19">
        <v>2011</v>
      </c>
      <c r="P759" s="205">
        <v>519943</v>
      </c>
      <c r="Q759" s="206" t="s">
        <v>1927</v>
      </c>
      <c r="R759" s="157">
        <f>IF(P759&lt;1000000,4)</f>
        <v>4</v>
      </c>
      <c r="S759" s="208">
        <v>2011</v>
      </c>
    </row>
    <row r="760" spans="10:20" ht="12">
      <c r="J760" s="19" t="s">
        <v>786</v>
      </c>
      <c r="K760" s="19" t="s">
        <v>1592</v>
      </c>
      <c r="L760" s="110">
        <v>24.3</v>
      </c>
      <c r="M760" s="19" t="s">
        <v>1927</v>
      </c>
      <c r="N760" s="19">
        <f t="shared" si="219"/>
        <v>2</v>
      </c>
      <c r="O760" s="19">
        <v>2011</v>
      </c>
      <c r="P760" s="205">
        <v>98768</v>
      </c>
      <c r="Q760" s="206" t="s">
        <v>1927</v>
      </c>
      <c r="R760" s="157">
        <f t="shared" si="202"/>
        <v>1</v>
      </c>
      <c r="S760" s="208">
        <v>2011</v>
      </c>
      <c r="T760" s="19"/>
    </row>
    <row r="761" spans="10:19" ht="12">
      <c r="J761" s="20" t="s">
        <v>787</v>
      </c>
      <c r="K761" s="21" t="s">
        <v>1621</v>
      </c>
      <c r="L761" s="110">
        <v>24.6</v>
      </c>
      <c r="M761" s="19" t="s">
        <v>1927</v>
      </c>
      <c r="N761" s="19">
        <f t="shared" si="219"/>
        <v>2</v>
      </c>
      <c r="O761" s="19">
        <v>2011</v>
      </c>
      <c r="P761" s="205">
        <v>316960</v>
      </c>
      <c r="Q761" s="206" t="s">
        <v>1927</v>
      </c>
      <c r="R761" s="157">
        <f>IF(P761&lt;500000,3)</f>
        <v>3</v>
      </c>
      <c r="S761" s="208">
        <v>2011</v>
      </c>
    </row>
    <row r="762" spans="10:19" ht="12">
      <c r="J762" s="19" t="s">
        <v>788</v>
      </c>
      <c r="K762" s="19" t="s">
        <v>1593</v>
      </c>
      <c r="L762" s="110">
        <v>22.6</v>
      </c>
      <c r="M762" s="19" t="s">
        <v>1927</v>
      </c>
      <c r="N762" s="19">
        <f t="shared" si="219"/>
        <v>2</v>
      </c>
      <c r="O762" s="19">
        <v>2011</v>
      </c>
      <c r="P762" s="205">
        <v>256406</v>
      </c>
      <c r="Q762" s="206" t="s">
        <v>1927</v>
      </c>
      <c r="R762" s="157">
        <f>IF(P762&lt;500000,3)</f>
        <v>3</v>
      </c>
      <c r="S762" s="208">
        <v>2011</v>
      </c>
    </row>
    <row r="763" spans="10:19" ht="12">
      <c r="J763" s="20" t="s">
        <v>789</v>
      </c>
      <c r="K763" s="21" t="s">
        <v>1894</v>
      </c>
      <c r="L763" s="110">
        <v>26.1</v>
      </c>
      <c r="M763" s="19" t="s">
        <v>1927</v>
      </c>
      <c r="N763" s="19">
        <f aca="true" t="shared" si="222" ref="N763:N764">IF(L763&lt;30,3)</f>
        <v>3</v>
      </c>
      <c r="O763" s="19">
        <v>2011</v>
      </c>
      <c r="P763" s="205">
        <v>249008</v>
      </c>
      <c r="Q763" s="206" t="s">
        <v>1927</v>
      </c>
      <c r="R763" s="157">
        <f aca="true" t="shared" si="223" ref="R763:R780">IF(P763&lt;250000,2)</f>
        <v>2</v>
      </c>
      <c r="S763" s="208">
        <v>2011</v>
      </c>
    </row>
    <row r="764" spans="10:19" ht="12">
      <c r="J764" s="20" t="s">
        <v>1324</v>
      </c>
      <c r="K764" s="21" t="s">
        <v>1627</v>
      </c>
      <c r="L764" s="110">
        <v>27.8</v>
      </c>
      <c r="M764" s="19" t="s">
        <v>1927</v>
      </c>
      <c r="N764" s="19">
        <f t="shared" si="222"/>
        <v>3</v>
      </c>
      <c r="O764" s="19">
        <v>2011</v>
      </c>
      <c r="P764" s="205">
        <v>249470</v>
      </c>
      <c r="Q764" s="206" t="s">
        <v>1927</v>
      </c>
      <c r="R764" s="157">
        <f t="shared" si="223"/>
        <v>2</v>
      </c>
      <c r="S764" s="208">
        <v>2011</v>
      </c>
    </row>
    <row r="765" spans="10:19" ht="12">
      <c r="J765" s="19" t="s">
        <v>1895</v>
      </c>
      <c r="K765" s="19" t="s">
        <v>1896</v>
      </c>
      <c r="L765" s="110">
        <v>25</v>
      </c>
      <c r="M765" s="19" t="s">
        <v>1927</v>
      </c>
      <c r="N765" s="19">
        <f aca="true" t="shared" si="224" ref="N765">IF(L765&lt;30,3)</f>
        <v>3</v>
      </c>
      <c r="O765" s="19">
        <v>2011</v>
      </c>
      <c r="P765" s="205">
        <v>639839</v>
      </c>
      <c r="Q765" s="206" t="s">
        <v>1927</v>
      </c>
      <c r="R765" s="157">
        <f>IF(P765&lt;1000000,4)</f>
        <v>4</v>
      </c>
      <c r="S765" s="208">
        <v>2011</v>
      </c>
    </row>
    <row r="766" spans="10:19" ht="12">
      <c r="J766" s="20" t="s">
        <v>1325</v>
      </c>
      <c r="K766" s="21" t="s">
        <v>1616</v>
      </c>
      <c r="L766" s="110">
        <v>33.2</v>
      </c>
      <c r="M766" s="19" t="s">
        <v>1927</v>
      </c>
      <c r="N766" s="19">
        <f aca="true" t="shared" si="225" ref="N766:N767">IF(L766&lt;35,4)</f>
        <v>4</v>
      </c>
      <c r="O766" s="19">
        <v>2011</v>
      </c>
      <c r="P766" s="205">
        <v>319783</v>
      </c>
      <c r="Q766" s="206" t="s">
        <v>1927</v>
      </c>
      <c r="R766" s="157">
        <f>IF(P766&lt;500000,3)</f>
        <v>3</v>
      </c>
      <c r="S766" s="208">
        <v>2011</v>
      </c>
    </row>
    <row r="767" spans="10:19" ht="12">
      <c r="J767" s="20" t="s">
        <v>790</v>
      </c>
      <c r="K767" s="21" t="s">
        <v>791</v>
      </c>
      <c r="L767" s="110">
        <v>30.8</v>
      </c>
      <c r="M767" s="19" t="s">
        <v>1927</v>
      </c>
      <c r="N767" s="19">
        <f t="shared" si="225"/>
        <v>4</v>
      </c>
      <c r="O767" s="19">
        <v>2011</v>
      </c>
      <c r="P767" s="205">
        <v>176016</v>
      </c>
      <c r="Q767" s="206" t="s">
        <v>1927</v>
      </c>
      <c r="R767" s="157">
        <f t="shared" si="223"/>
        <v>2</v>
      </c>
      <c r="S767" s="208">
        <v>2011</v>
      </c>
    </row>
    <row r="768" spans="10:19" ht="12">
      <c r="J768" s="20" t="s">
        <v>1326</v>
      </c>
      <c r="K768" s="21" t="s">
        <v>1327</v>
      </c>
      <c r="L768" s="110">
        <v>20.9</v>
      </c>
      <c r="M768" s="19" t="s">
        <v>1927</v>
      </c>
      <c r="N768" s="19">
        <f aca="true" t="shared" si="226" ref="N768:N814">IF(L768&lt;25,2)</f>
        <v>2</v>
      </c>
      <c r="O768" s="19">
        <v>2011</v>
      </c>
      <c r="P768" s="205">
        <v>157705</v>
      </c>
      <c r="Q768" s="206" t="s">
        <v>1927</v>
      </c>
      <c r="R768" s="157">
        <f t="shared" si="223"/>
        <v>2</v>
      </c>
      <c r="S768" s="208">
        <v>2011</v>
      </c>
    </row>
    <row r="769" spans="10:19" ht="12">
      <c r="J769" s="20" t="s">
        <v>792</v>
      </c>
      <c r="K769" s="21" t="s">
        <v>793</v>
      </c>
      <c r="L769" s="110">
        <v>25.5</v>
      </c>
      <c r="M769" s="19" t="s">
        <v>1927</v>
      </c>
      <c r="N769" s="19">
        <f aca="true" t="shared" si="227" ref="N769:N781">IF(L769&lt;30,3)</f>
        <v>3</v>
      </c>
      <c r="O769" s="19">
        <v>2011</v>
      </c>
      <c r="P769" s="205">
        <v>137183</v>
      </c>
      <c r="Q769" s="206" t="s">
        <v>1927</v>
      </c>
      <c r="R769" s="157">
        <f t="shared" si="223"/>
        <v>2</v>
      </c>
      <c r="S769" s="208">
        <v>2011</v>
      </c>
    </row>
    <row r="770" spans="10:19" ht="12">
      <c r="J770" s="20" t="s">
        <v>794</v>
      </c>
      <c r="K770" s="21" t="s">
        <v>795</v>
      </c>
      <c r="L770" s="110">
        <v>38.8</v>
      </c>
      <c r="M770" s="19" t="s">
        <v>1927</v>
      </c>
      <c r="N770" s="19">
        <v>5</v>
      </c>
      <c r="O770" s="19">
        <v>2011</v>
      </c>
      <c r="P770" s="205">
        <v>134186</v>
      </c>
      <c r="Q770" s="206" t="s">
        <v>1927</v>
      </c>
      <c r="R770" s="157">
        <f t="shared" si="223"/>
        <v>2</v>
      </c>
      <c r="S770" s="208">
        <v>2011</v>
      </c>
    </row>
    <row r="771" spans="10:19" ht="12">
      <c r="J771" s="20" t="s">
        <v>1328</v>
      </c>
      <c r="K771" s="21" t="s">
        <v>1329</v>
      </c>
      <c r="L771" s="110">
        <v>28.2</v>
      </c>
      <c r="M771" s="19" t="s">
        <v>1927</v>
      </c>
      <c r="N771" s="19">
        <f t="shared" si="227"/>
        <v>3</v>
      </c>
      <c r="O771" s="19">
        <v>2011</v>
      </c>
      <c r="P771" s="205">
        <v>125252</v>
      </c>
      <c r="Q771" s="206" t="s">
        <v>1927</v>
      </c>
      <c r="R771" s="157">
        <f t="shared" si="223"/>
        <v>2</v>
      </c>
      <c r="S771" s="208">
        <v>2011</v>
      </c>
    </row>
    <row r="772" spans="10:19" ht="12">
      <c r="J772" s="20" t="s">
        <v>1330</v>
      </c>
      <c r="K772" s="21" t="s">
        <v>1331</v>
      </c>
      <c r="L772" s="110">
        <v>35.6</v>
      </c>
      <c r="M772" s="19" t="s">
        <v>1927</v>
      </c>
      <c r="N772" s="19">
        <v>5</v>
      </c>
      <c r="O772" s="19">
        <v>2011</v>
      </c>
      <c r="P772" s="205">
        <v>111581</v>
      </c>
      <c r="Q772" s="206" t="s">
        <v>1927</v>
      </c>
      <c r="R772" s="157">
        <f t="shared" si="223"/>
        <v>2</v>
      </c>
      <c r="S772" s="208">
        <v>2011</v>
      </c>
    </row>
    <row r="773" spans="10:19" ht="12">
      <c r="J773" s="20" t="s">
        <v>796</v>
      </c>
      <c r="K773" s="21" t="s">
        <v>797</v>
      </c>
      <c r="L773" s="110">
        <v>44</v>
      </c>
      <c r="M773" s="19" t="s">
        <v>1927</v>
      </c>
      <c r="N773" s="19">
        <v>5</v>
      </c>
      <c r="O773" s="19">
        <v>2011</v>
      </c>
      <c r="P773" s="205">
        <v>115254</v>
      </c>
      <c r="Q773" s="206" t="s">
        <v>1927</v>
      </c>
      <c r="R773" s="157">
        <f t="shared" si="223"/>
        <v>2</v>
      </c>
      <c r="S773" s="208">
        <v>2011</v>
      </c>
    </row>
    <row r="774" spans="10:19" ht="12">
      <c r="J774" s="20" t="s">
        <v>798</v>
      </c>
      <c r="K774" s="21" t="s">
        <v>799</v>
      </c>
      <c r="L774" s="110">
        <v>28.5</v>
      </c>
      <c r="M774" s="19" t="s">
        <v>1927</v>
      </c>
      <c r="N774" s="19">
        <f t="shared" si="227"/>
        <v>3</v>
      </c>
      <c r="O774" s="19">
        <v>2011</v>
      </c>
      <c r="P774" s="205">
        <v>115049</v>
      </c>
      <c r="Q774" s="206" t="s">
        <v>1927</v>
      </c>
      <c r="R774" s="157">
        <f t="shared" si="223"/>
        <v>2</v>
      </c>
      <c r="S774" s="208">
        <v>2011</v>
      </c>
    </row>
    <row r="775" spans="10:19" ht="12">
      <c r="J775" s="20" t="s">
        <v>800</v>
      </c>
      <c r="K775" s="21" t="s">
        <v>801</v>
      </c>
      <c r="L775" s="110">
        <v>29.6</v>
      </c>
      <c r="M775" s="19" t="s">
        <v>1927</v>
      </c>
      <c r="N775" s="19">
        <f t="shared" si="227"/>
        <v>3</v>
      </c>
      <c r="O775" s="19">
        <v>2011</v>
      </c>
      <c r="P775" s="205">
        <v>117956</v>
      </c>
      <c r="Q775" s="206" t="s">
        <v>1927</v>
      </c>
      <c r="R775" s="157">
        <f t="shared" si="223"/>
        <v>2</v>
      </c>
      <c r="S775" s="208">
        <v>2011</v>
      </c>
    </row>
    <row r="776" spans="10:19" ht="12">
      <c r="J776" s="19" t="s">
        <v>802</v>
      </c>
      <c r="K776" s="19" t="s">
        <v>803</v>
      </c>
      <c r="L776" s="110">
        <v>28.5</v>
      </c>
      <c r="M776" s="19" t="s">
        <v>1927</v>
      </c>
      <c r="N776" s="19">
        <f t="shared" si="227"/>
        <v>3</v>
      </c>
      <c r="O776" s="19">
        <v>2011</v>
      </c>
      <c r="P776" s="205">
        <v>113583</v>
      </c>
      <c r="Q776" s="206" t="s">
        <v>1927</v>
      </c>
      <c r="R776" s="157">
        <f t="shared" si="223"/>
        <v>2</v>
      </c>
      <c r="S776" s="208">
        <v>2011</v>
      </c>
    </row>
    <row r="777" spans="10:19" ht="12">
      <c r="J777" s="20" t="s">
        <v>804</v>
      </c>
      <c r="K777" s="21" t="s">
        <v>805</v>
      </c>
      <c r="L777" s="110">
        <v>29.8</v>
      </c>
      <c r="M777" s="19" t="s">
        <v>1927</v>
      </c>
      <c r="N777" s="19">
        <f t="shared" si="227"/>
        <v>3</v>
      </c>
      <c r="O777" s="19">
        <v>2011</v>
      </c>
      <c r="P777" s="205">
        <v>105564</v>
      </c>
      <c r="Q777" s="206" t="s">
        <v>1927</v>
      </c>
      <c r="R777" s="157">
        <f t="shared" si="223"/>
        <v>2</v>
      </c>
      <c r="S777" s="208">
        <v>2011</v>
      </c>
    </row>
    <row r="778" spans="10:19" ht="12">
      <c r="J778" s="20" t="s">
        <v>806</v>
      </c>
      <c r="K778" s="21" t="s">
        <v>807</v>
      </c>
      <c r="L778" s="110">
        <v>36</v>
      </c>
      <c r="M778" s="19" t="s">
        <v>1927</v>
      </c>
      <c r="N778" s="19">
        <v>5</v>
      </c>
      <c r="O778" s="19">
        <v>2011</v>
      </c>
      <c r="P778" s="205">
        <v>104640</v>
      </c>
      <c r="Q778" s="206" t="s">
        <v>1927</v>
      </c>
      <c r="R778" s="157">
        <f t="shared" si="223"/>
        <v>2</v>
      </c>
      <c r="S778" s="208">
        <v>2011</v>
      </c>
    </row>
    <row r="779" spans="10:19" ht="12">
      <c r="J779" s="20" t="s">
        <v>808</v>
      </c>
      <c r="K779" s="21" t="s">
        <v>809</v>
      </c>
      <c r="L779" s="110">
        <v>28.8</v>
      </c>
      <c r="M779" s="19" t="s">
        <v>1927</v>
      </c>
      <c r="N779" s="19">
        <f t="shared" si="227"/>
        <v>3</v>
      </c>
      <c r="O779" s="19">
        <v>2011</v>
      </c>
      <c r="P779" s="205">
        <v>104466</v>
      </c>
      <c r="Q779" s="206" t="s">
        <v>1927</v>
      </c>
      <c r="R779" s="157">
        <f t="shared" si="223"/>
        <v>2</v>
      </c>
      <c r="S779" s="208">
        <v>2011</v>
      </c>
    </row>
    <row r="780" spans="10:19" ht="12">
      <c r="J780" s="20" t="s">
        <v>810</v>
      </c>
      <c r="K780" s="21" t="s">
        <v>811</v>
      </c>
      <c r="L780" s="110">
        <v>31.6</v>
      </c>
      <c r="M780" s="19" t="s">
        <v>1927</v>
      </c>
      <c r="N780" s="19">
        <f>IF(L780&lt;35,4)</f>
        <v>4</v>
      </c>
      <c r="O780" s="19">
        <v>2011</v>
      </c>
      <c r="P780" s="205">
        <v>103788</v>
      </c>
      <c r="Q780" s="206" t="s">
        <v>1927</v>
      </c>
      <c r="R780" s="157">
        <f t="shared" si="223"/>
        <v>2</v>
      </c>
      <c r="S780" s="208">
        <v>2011</v>
      </c>
    </row>
    <row r="781" spans="10:19" ht="12">
      <c r="J781" s="19" t="s">
        <v>812</v>
      </c>
      <c r="K781" s="19" t="s">
        <v>813</v>
      </c>
      <c r="L781" s="110">
        <v>27.5</v>
      </c>
      <c r="M781" s="19" t="s">
        <v>1927</v>
      </c>
      <c r="N781" s="19">
        <f t="shared" si="227"/>
        <v>3</v>
      </c>
      <c r="O781" s="19">
        <v>2011</v>
      </c>
      <c r="P781" s="205">
        <v>87059</v>
      </c>
      <c r="Q781" s="206" t="s">
        <v>1927</v>
      </c>
      <c r="R781" s="157">
        <f aca="true" t="shared" si="228" ref="R781:R791">IF(P781&lt;100000,1)</f>
        <v>1</v>
      </c>
      <c r="S781" s="208">
        <v>2011</v>
      </c>
    </row>
    <row r="782" spans="10:19" ht="12">
      <c r="J782" s="20" t="s">
        <v>814</v>
      </c>
      <c r="K782" s="21" t="s">
        <v>815</v>
      </c>
      <c r="L782" s="110">
        <v>37.3</v>
      </c>
      <c r="M782" s="19" t="s">
        <v>1927</v>
      </c>
      <c r="N782" s="19">
        <v>5</v>
      </c>
      <c r="O782" s="19">
        <v>2011</v>
      </c>
      <c r="P782" s="205">
        <v>97277</v>
      </c>
      <c r="Q782" s="206" t="s">
        <v>1927</v>
      </c>
      <c r="R782" s="157">
        <f t="shared" si="228"/>
        <v>1</v>
      </c>
      <c r="S782" s="208">
        <v>2011</v>
      </c>
    </row>
    <row r="783" spans="10:19" ht="12">
      <c r="J783" s="19" t="s">
        <v>1332</v>
      </c>
      <c r="K783" s="19" t="s">
        <v>1333</v>
      </c>
      <c r="L783" s="110">
        <v>24.7</v>
      </c>
      <c r="M783" s="19" t="s">
        <v>1927</v>
      </c>
      <c r="N783" s="19">
        <f t="shared" si="226"/>
        <v>2</v>
      </c>
      <c r="O783" s="19">
        <v>2011</v>
      </c>
      <c r="P783" s="205">
        <v>99198</v>
      </c>
      <c r="Q783" s="206" t="s">
        <v>1927</v>
      </c>
      <c r="R783" s="157">
        <f t="shared" si="228"/>
        <v>1</v>
      </c>
      <c r="S783" s="208">
        <v>2011</v>
      </c>
    </row>
    <row r="784" spans="10:19" ht="12">
      <c r="J784" s="19" t="s">
        <v>816</v>
      </c>
      <c r="K784" s="19" t="s">
        <v>817</v>
      </c>
      <c r="L784" s="110">
        <v>29.1</v>
      </c>
      <c r="M784" s="19" t="s">
        <v>1927</v>
      </c>
      <c r="N784" s="19">
        <f aca="true" t="shared" si="229" ref="N784:N788">IF(L784&lt;30,3)</f>
        <v>3</v>
      </c>
      <c r="O784" s="19">
        <v>2011</v>
      </c>
      <c r="P784" s="205">
        <v>92028</v>
      </c>
      <c r="Q784" s="206" t="s">
        <v>1927</v>
      </c>
      <c r="R784" s="157">
        <f t="shared" si="228"/>
        <v>1</v>
      </c>
      <c r="S784" s="208">
        <v>2011</v>
      </c>
    </row>
    <row r="785" spans="10:19" ht="12">
      <c r="J785" s="19" t="s">
        <v>818</v>
      </c>
      <c r="K785" s="19" t="s">
        <v>819</v>
      </c>
      <c r="L785" s="110">
        <v>26.8</v>
      </c>
      <c r="M785" s="19" t="s">
        <v>1927</v>
      </c>
      <c r="N785" s="19">
        <f t="shared" si="229"/>
        <v>3</v>
      </c>
      <c r="O785" s="19">
        <v>2011</v>
      </c>
      <c r="P785" s="205">
        <v>97462</v>
      </c>
      <c r="Q785" s="206" t="s">
        <v>1927</v>
      </c>
      <c r="R785" s="157">
        <f t="shared" si="228"/>
        <v>1</v>
      </c>
      <c r="S785" s="208">
        <v>2011</v>
      </c>
    </row>
    <row r="786" spans="10:19" ht="12">
      <c r="J786" s="20" t="s">
        <v>820</v>
      </c>
      <c r="K786" s="21" t="s">
        <v>821</v>
      </c>
      <c r="L786" s="110">
        <v>40.3</v>
      </c>
      <c r="M786" s="19" t="s">
        <v>1927</v>
      </c>
      <c r="N786" s="19">
        <v>5</v>
      </c>
      <c r="O786" s="19">
        <v>2011</v>
      </c>
      <c r="P786" s="205">
        <v>99412</v>
      </c>
      <c r="Q786" s="206" t="s">
        <v>1927</v>
      </c>
      <c r="R786" s="157">
        <f t="shared" si="228"/>
        <v>1</v>
      </c>
      <c r="S786" s="208">
        <v>2011</v>
      </c>
    </row>
    <row r="787" spans="10:19" ht="12">
      <c r="J787" s="19" t="s">
        <v>822</v>
      </c>
      <c r="K787" s="19" t="s">
        <v>823</v>
      </c>
      <c r="L787" s="110">
        <v>28.8</v>
      </c>
      <c r="M787" s="19" t="s">
        <v>1927</v>
      </c>
      <c r="N787" s="19">
        <f t="shared" si="229"/>
        <v>3</v>
      </c>
      <c r="O787" s="19">
        <v>2011</v>
      </c>
      <c r="P787" s="205">
        <v>90254</v>
      </c>
      <c r="Q787" s="206" t="s">
        <v>1927</v>
      </c>
      <c r="R787" s="157">
        <f t="shared" si="228"/>
        <v>1</v>
      </c>
      <c r="S787" s="208">
        <v>2011</v>
      </c>
    </row>
    <row r="788" spans="10:19" ht="12">
      <c r="J788" s="19" t="s">
        <v>1334</v>
      </c>
      <c r="K788" s="19" t="s">
        <v>1335</v>
      </c>
      <c r="L788" s="110">
        <v>27.2</v>
      </c>
      <c r="M788" s="19" t="s">
        <v>1927</v>
      </c>
      <c r="N788" s="19">
        <f t="shared" si="229"/>
        <v>3</v>
      </c>
      <c r="O788" s="19">
        <v>2011</v>
      </c>
      <c r="P788" s="205">
        <v>80734</v>
      </c>
      <c r="Q788" s="206" t="s">
        <v>1927</v>
      </c>
      <c r="R788" s="157">
        <f t="shared" si="228"/>
        <v>1</v>
      </c>
      <c r="S788" s="208">
        <v>2011</v>
      </c>
    </row>
    <row r="789" spans="10:19" ht="12">
      <c r="J789" s="19" t="s">
        <v>824</v>
      </c>
      <c r="K789" s="19" t="s">
        <v>825</v>
      </c>
      <c r="L789" s="110">
        <v>23</v>
      </c>
      <c r="M789" s="19" t="s">
        <v>1927</v>
      </c>
      <c r="N789" s="19">
        <f t="shared" si="226"/>
        <v>2</v>
      </c>
      <c r="O789" s="19">
        <v>2011</v>
      </c>
      <c r="P789" s="205">
        <v>84214</v>
      </c>
      <c r="Q789" s="206" t="s">
        <v>1927</v>
      </c>
      <c r="R789" s="157">
        <f t="shared" si="228"/>
        <v>1</v>
      </c>
      <c r="S789" s="208">
        <v>2011</v>
      </c>
    </row>
    <row r="790" spans="10:19" ht="12">
      <c r="J790" s="19" t="s">
        <v>1336</v>
      </c>
      <c r="K790" s="19" t="s">
        <v>1337</v>
      </c>
      <c r="L790" s="110">
        <v>24</v>
      </c>
      <c r="M790" s="19" t="s">
        <v>1927</v>
      </c>
      <c r="N790" s="19">
        <f t="shared" si="226"/>
        <v>2</v>
      </c>
      <c r="O790" s="19">
        <v>2011</v>
      </c>
      <c r="P790" s="205">
        <v>76813</v>
      </c>
      <c r="Q790" s="206" t="s">
        <v>1927</v>
      </c>
      <c r="R790" s="157">
        <f t="shared" si="228"/>
        <v>1</v>
      </c>
      <c r="S790" s="208">
        <v>2011</v>
      </c>
    </row>
    <row r="791" spans="10:19" ht="12">
      <c r="J791" s="20" t="s">
        <v>1338</v>
      </c>
      <c r="K791" s="21" t="s">
        <v>1339</v>
      </c>
      <c r="L791" s="110">
        <v>25.3</v>
      </c>
      <c r="M791" s="19" t="s">
        <v>1927</v>
      </c>
      <c r="N791" s="19">
        <f>IF(L791&lt;30,3)</f>
        <v>3</v>
      </c>
      <c r="O791" s="19">
        <v>2011</v>
      </c>
      <c r="P791" s="205">
        <v>81944</v>
      </c>
      <c r="Q791" s="206" t="s">
        <v>1927</v>
      </c>
      <c r="R791" s="157">
        <f t="shared" si="228"/>
        <v>1</v>
      </c>
      <c r="S791" s="208">
        <v>2011</v>
      </c>
    </row>
    <row r="792" spans="10:19" ht="12">
      <c r="J792" s="19" t="s">
        <v>1340</v>
      </c>
      <c r="K792" s="19" t="s">
        <v>1341</v>
      </c>
      <c r="L792" s="110">
        <v>24.4</v>
      </c>
      <c r="M792" s="19" t="s">
        <v>1927</v>
      </c>
      <c r="N792" s="19">
        <f t="shared" si="226"/>
        <v>2</v>
      </c>
      <c r="O792" s="19">
        <v>2011</v>
      </c>
      <c r="P792" s="205">
        <v>125746</v>
      </c>
      <c r="Q792" s="206" t="s">
        <v>1927</v>
      </c>
      <c r="R792" s="157">
        <f aca="true" t="shared" si="230" ref="R792:R855">IF(P792&lt;250000,2)</f>
        <v>2</v>
      </c>
      <c r="S792" s="208">
        <v>2011</v>
      </c>
    </row>
    <row r="793" spans="10:19" ht="12">
      <c r="J793" s="19" t="s">
        <v>826</v>
      </c>
      <c r="K793" s="19" t="s">
        <v>827</v>
      </c>
      <c r="L793" s="110">
        <v>25.6</v>
      </c>
      <c r="M793" s="19" t="s">
        <v>1927</v>
      </c>
      <c r="N793" s="19">
        <f>IF(L793&lt;30,3)</f>
        <v>3</v>
      </c>
      <c r="O793" s="19">
        <v>2011</v>
      </c>
      <c r="P793" s="205">
        <v>422458</v>
      </c>
      <c r="Q793" s="206" t="s">
        <v>1927</v>
      </c>
      <c r="R793" s="157">
        <f aca="true" t="shared" si="231" ref="R793:R808">IF(P793&lt;500000,3)</f>
        <v>3</v>
      </c>
      <c r="S793" s="208">
        <v>2011</v>
      </c>
    </row>
    <row r="794" spans="10:19" ht="12">
      <c r="J794" s="20" t="s">
        <v>1342</v>
      </c>
      <c r="K794" s="21" t="s">
        <v>1343</v>
      </c>
      <c r="L794" s="110">
        <v>20.6</v>
      </c>
      <c r="M794" s="19" t="s">
        <v>1927</v>
      </c>
      <c r="N794" s="19">
        <f t="shared" si="226"/>
        <v>2</v>
      </c>
      <c r="O794" s="19">
        <v>2008</v>
      </c>
      <c r="P794" s="205">
        <v>337727</v>
      </c>
      <c r="Q794" s="206" t="s">
        <v>1927</v>
      </c>
      <c r="R794" s="157">
        <f t="shared" si="231"/>
        <v>3</v>
      </c>
      <c r="S794" s="208">
        <v>2011</v>
      </c>
    </row>
    <row r="795" spans="10:19" ht="12">
      <c r="J795" s="20" t="s">
        <v>1344</v>
      </c>
      <c r="K795" s="21" t="s">
        <v>1345</v>
      </c>
      <c r="L795" s="110">
        <v>28.3</v>
      </c>
      <c r="M795" s="19" t="s">
        <v>1927</v>
      </c>
      <c r="N795" s="19">
        <f aca="true" t="shared" si="232" ref="N795:N804">IF(L795&lt;30,3)</f>
        <v>3</v>
      </c>
      <c r="O795" s="19">
        <v>2011</v>
      </c>
      <c r="P795" s="205">
        <v>325837</v>
      </c>
      <c r="Q795" s="206" t="s">
        <v>1927</v>
      </c>
      <c r="R795" s="157">
        <f t="shared" si="231"/>
        <v>3</v>
      </c>
      <c r="S795" s="208">
        <v>2011</v>
      </c>
    </row>
    <row r="796" spans="10:19" ht="12">
      <c r="J796" s="19" t="s">
        <v>1346</v>
      </c>
      <c r="K796" s="19" t="s">
        <v>1347</v>
      </c>
      <c r="L796" s="110">
        <v>32.4</v>
      </c>
      <c r="M796" s="19" t="s">
        <v>1927</v>
      </c>
      <c r="N796" s="19">
        <f>IF(L796&lt;35,4)</f>
        <v>4</v>
      </c>
      <c r="O796" s="19">
        <v>2011</v>
      </c>
      <c r="P796" s="205">
        <v>312925</v>
      </c>
      <c r="Q796" s="206" t="s">
        <v>1927</v>
      </c>
      <c r="R796" s="157">
        <f t="shared" si="231"/>
        <v>3</v>
      </c>
      <c r="S796" s="208">
        <v>2011</v>
      </c>
    </row>
    <row r="797" spans="10:19" ht="12">
      <c r="J797" s="20" t="s">
        <v>1348</v>
      </c>
      <c r="K797" s="21" t="s">
        <v>1349</v>
      </c>
      <c r="L797" s="110">
        <v>27.1</v>
      </c>
      <c r="M797" s="19" t="s">
        <v>1927</v>
      </c>
      <c r="N797" s="19">
        <f t="shared" si="232"/>
        <v>3</v>
      </c>
      <c r="O797" s="19">
        <v>2011</v>
      </c>
      <c r="P797" s="205">
        <v>317849</v>
      </c>
      <c r="Q797" s="206" t="s">
        <v>1927</v>
      </c>
      <c r="R797" s="157">
        <f t="shared" si="231"/>
        <v>3</v>
      </c>
      <c r="S797" s="208">
        <v>2011</v>
      </c>
    </row>
    <row r="798" spans="10:19" ht="12">
      <c r="J798" s="20" t="s">
        <v>828</v>
      </c>
      <c r="K798" s="21" t="s">
        <v>829</v>
      </c>
      <c r="L798" s="110">
        <v>28.6</v>
      </c>
      <c r="M798" s="19" t="s">
        <v>1927</v>
      </c>
      <c r="N798" s="19">
        <f t="shared" si="232"/>
        <v>3</v>
      </c>
      <c r="O798" s="19">
        <v>2011</v>
      </c>
      <c r="P798" s="205">
        <v>302402</v>
      </c>
      <c r="Q798" s="206" t="s">
        <v>1927</v>
      </c>
      <c r="R798" s="157">
        <f t="shared" si="231"/>
        <v>3</v>
      </c>
      <c r="S798" s="208">
        <v>2011</v>
      </c>
    </row>
    <row r="799" spans="10:19" ht="12">
      <c r="J799" s="19" t="s">
        <v>1350</v>
      </c>
      <c r="K799" s="19" t="s">
        <v>1351</v>
      </c>
      <c r="L799" s="110">
        <v>30.8</v>
      </c>
      <c r="M799" s="19" t="s">
        <v>1927</v>
      </c>
      <c r="N799" s="19">
        <f aca="true" t="shared" si="233" ref="N799">IF(L799&lt;35,4)</f>
        <v>4</v>
      </c>
      <c r="O799" s="19">
        <v>2011</v>
      </c>
      <c r="P799" s="205">
        <v>283275</v>
      </c>
      <c r="Q799" s="206" t="s">
        <v>1927</v>
      </c>
      <c r="R799" s="157">
        <f t="shared" si="231"/>
        <v>3</v>
      </c>
      <c r="S799" s="208">
        <v>2011</v>
      </c>
    </row>
    <row r="800" spans="10:19" ht="12">
      <c r="J800" s="20" t="s">
        <v>1352</v>
      </c>
      <c r="K800" s="21" t="s">
        <v>1353</v>
      </c>
      <c r="L800" s="110">
        <v>36.5</v>
      </c>
      <c r="M800" s="19" t="s">
        <v>1927</v>
      </c>
      <c r="N800" s="19">
        <v>5</v>
      </c>
      <c r="O800" s="19">
        <v>2011</v>
      </c>
      <c r="P800" s="205">
        <v>273790</v>
      </c>
      <c r="Q800" s="206" t="s">
        <v>1927</v>
      </c>
      <c r="R800" s="157">
        <f t="shared" si="231"/>
        <v>3</v>
      </c>
      <c r="S800" s="208">
        <v>2011</v>
      </c>
    </row>
    <row r="801" spans="10:19" ht="12">
      <c r="J801" s="20" t="s">
        <v>1354</v>
      </c>
      <c r="K801" s="21" t="s">
        <v>1355</v>
      </c>
      <c r="L801" s="110">
        <v>26.2</v>
      </c>
      <c r="M801" s="19" t="s">
        <v>1927</v>
      </c>
      <c r="N801" s="19">
        <f t="shared" si="232"/>
        <v>3</v>
      </c>
      <c r="O801" s="19">
        <v>2011</v>
      </c>
      <c r="P801" s="205">
        <v>308063</v>
      </c>
      <c r="Q801" s="206" t="s">
        <v>1927</v>
      </c>
      <c r="R801" s="157">
        <f t="shared" si="231"/>
        <v>3</v>
      </c>
      <c r="S801" s="208">
        <v>2011</v>
      </c>
    </row>
    <row r="802" spans="10:19" ht="12">
      <c r="J802" s="20" t="s">
        <v>830</v>
      </c>
      <c r="K802" s="21" t="s">
        <v>831</v>
      </c>
      <c r="L802" s="110">
        <v>28.2</v>
      </c>
      <c r="M802" s="19" t="s">
        <v>1927</v>
      </c>
      <c r="N802" s="19">
        <f t="shared" si="232"/>
        <v>3</v>
      </c>
      <c r="O802" s="19">
        <v>2011</v>
      </c>
      <c r="P802" s="205">
        <v>275506</v>
      </c>
      <c r="Q802" s="206" t="s">
        <v>1927</v>
      </c>
      <c r="R802" s="157">
        <f t="shared" si="231"/>
        <v>3</v>
      </c>
      <c r="S802" s="208">
        <v>2011</v>
      </c>
    </row>
    <row r="803" spans="10:19" ht="12">
      <c r="J803" s="20" t="s">
        <v>832</v>
      </c>
      <c r="K803" s="21" t="s">
        <v>833</v>
      </c>
      <c r="L803" s="110">
        <v>26.1</v>
      </c>
      <c r="M803" s="19" t="s">
        <v>1927</v>
      </c>
      <c r="N803" s="19">
        <f t="shared" si="232"/>
        <v>3</v>
      </c>
      <c r="O803" s="19">
        <v>2011</v>
      </c>
      <c r="P803" s="205">
        <v>276786</v>
      </c>
      <c r="Q803" s="206" t="s">
        <v>1927</v>
      </c>
      <c r="R803" s="157">
        <f t="shared" si="231"/>
        <v>3</v>
      </c>
      <c r="S803" s="208">
        <v>2011</v>
      </c>
    </row>
    <row r="804" spans="10:19" ht="12">
      <c r="J804" s="20" t="s">
        <v>834</v>
      </c>
      <c r="K804" s="21" t="s">
        <v>835</v>
      </c>
      <c r="L804" s="110">
        <v>29.9</v>
      </c>
      <c r="M804" s="19" t="s">
        <v>1927</v>
      </c>
      <c r="N804" s="19">
        <f t="shared" si="232"/>
        <v>3</v>
      </c>
      <c r="O804" s="19">
        <v>2011</v>
      </c>
      <c r="P804" s="205">
        <v>269323</v>
      </c>
      <c r="Q804" s="206" t="s">
        <v>1927</v>
      </c>
      <c r="R804" s="157">
        <f t="shared" si="231"/>
        <v>3</v>
      </c>
      <c r="S804" s="208">
        <v>2011</v>
      </c>
    </row>
    <row r="805" spans="10:19" ht="12">
      <c r="J805" s="20" t="s">
        <v>836</v>
      </c>
      <c r="K805" s="21" t="s">
        <v>837</v>
      </c>
      <c r="L805" s="110">
        <v>23.4</v>
      </c>
      <c r="M805" s="19" t="s">
        <v>1927</v>
      </c>
      <c r="N805" s="19">
        <f t="shared" si="226"/>
        <v>2</v>
      </c>
      <c r="O805" s="19">
        <v>2011</v>
      </c>
      <c r="P805" s="205">
        <v>263925</v>
      </c>
      <c r="Q805" s="206" t="s">
        <v>1927</v>
      </c>
      <c r="R805" s="157">
        <f t="shared" si="231"/>
        <v>3</v>
      </c>
      <c r="S805" s="208">
        <v>2011</v>
      </c>
    </row>
    <row r="806" spans="10:19" ht="12">
      <c r="J806" s="20" t="s">
        <v>1356</v>
      </c>
      <c r="K806" s="21" t="s">
        <v>1357</v>
      </c>
      <c r="L806" s="110">
        <v>29.9</v>
      </c>
      <c r="M806" s="19" t="s">
        <v>1927</v>
      </c>
      <c r="N806" s="19">
        <f>IF(L806&lt;30,3)</f>
        <v>3</v>
      </c>
      <c r="O806" s="19">
        <v>2011</v>
      </c>
      <c r="P806" s="205">
        <v>257280</v>
      </c>
      <c r="Q806" s="206" t="s">
        <v>1927</v>
      </c>
      <c r="R806" s="157">
        <f t="shared" si="231"/>
        <v>3</v>
      </c>
      <c r="S806" s="208">
        <v>2011</v>
      </c>
    </row>
    <row r="807" spans="10:19" ht="12">
      <c r="J807" s="19" t="s">
        <v>838</v>
      </c>
      <c r="K807" s="19" t="s">
        <v>839</v>
      </c>
      <c r="L807" s="110">
        <v>20.1</v>
      </c>
      <c r="M807" s="19" t="s">
        <v>1927</v>
      </c>
      <c r="N807" s="19">
        <f t="shared" si="226"/>
        <v>2</v>
      </c>
      <c r="O807" s="19">
        <v>2011</v>
      </c>
      <c r="P807" s="205">
        <v>273369</v>
      </c>
      <c r="Q807" s="206" t="s">
        <v>1927</v>
      </c>
      <c r="R807" s="157">
        <f t="shared" si="231"/>
        <v>3</v>
      </c>
      <c r="S807" s="208">
        <v>2011</v>
      </c>
    </row>
    <row r="808" spans="10:19" ht="12">
      <c r="J808" s="20" t="s">
        <v>840</v>
      </c>
      <c r="K808" s="21" t="s">
        <v>841</v>
      </c>
      <c r="L808" s="110">
        <v>26.9</v>
      </c>
      <c r="M808" s="19" t="s">
        <v>1927</v>
      </c>
      <c r="N808" s="19">
        <f aca="true" t="shared" si="234" ref="N808:N811">IF(L808&lt;30,3)</f>
        <v>3</v>
      </c>
      <c r="O808" s="19">
        <v>2011</v>
      </c>
      <c r="P808" s="205">
        <v>256384</v>
      </c>
      <c r="Q808" s="206" t="s">
        <v>1927</v>
      </c>
      <c r="R808" s="157">
        <f t="shared" si="231"/>
        <v>3</v>
      </c>
      <c r="S808" s="208">
        <v>2011</v>
      </c>
    </row>
    <row r="809" spans="10:19" ht="12">
      <c r="J809" s="20" t="s">
        <v>842</v>
      </c>
      <c r="K809" s="21" t="s">
        <v>843</v>
      </c>
      <c r="L809" s="110">
        <v>30.3</v>
      </c>
      <c r="M809" s="19" t="s">
        <v>1927</v>
      </c>
      <c r="N809" s="19">
        <f>IF(L809&lt;35,4)</f>
        <v>4</v>
      </c>
      <c r="O809" s="19">
        <v>2011</v>
      </c>
      <c r="P809" s="205">
        <v>239023</v>
      </c>
      <c r="Q809" s="206" t="s">
        <v>1927</v>
      </c>
      <c r="R809" s="157">
        <f t="shared" si="230"/>
        <v>2</v>
      </c>
      <c r="S809" s="208">
        <v>2011</v>
      </c>
    </row>
    <row r="810" spans="10:19" ht="12">
      <c r="J810" s="20" t="s">
        <v>844</v>
      </c>
      <c r="K810" s="21" t="s">
        <v>845</v>
      </c>
      <c r="L810" s="110">
        <v>25.7</v>
      </c>
      <c r="M810" s="19" t="s">
        <v>1927</v>
      </c>
      <c r="N810" s="19">
        <f t="shared" si="234"/>
        <v>3</v>
      </c>
      <c r="O810" s="19">
        <v>2011</v>
      </c>
      <c r="P810" s="205">
        <v>248752</v>
      </c>
      <c r="Q810" s="206" t="s">
        <v>1927</v>
      </c>
      <c r="R810" s="157">
        <f t="shared" si="230"/>
        <v>2</v>
      </c>
      <c r="S810" s="208">
        <v>2011</v>
      </c>
    </row>
    <row r="811" spans="10:19" ht="12">
      <c r="J811" s="20" t="s">
        <v>846</v>
      </c>
      <c r="K811" s="21" t="s">
        <v>847</v>
      </c>
      <c r="L811" s="110">
        <v>29.2</v>
      </c>
      <c r="M811" s="19" t="s">
        <v>1927</v>
      </c>
      <c r="N811" s="19">
        <f t="shared" si="234"/>
        <v>3</v>
      </c>
      <c r="O811" s="19">
        <v>2011</v>
      </c>
      <c r="P811" s="205">
        <v>231221</v>
      </c>
      <c r="Q811" s="206" t="s">
        <v>1927</v>
      </c>
      <c r="R811" s="157">
        <f t="shared" si="230"/>
        <v>2</v>
      </c>
      <c r="S811" s="208">
        <v>2011</v>
      </c>
    </row>
    <row r="812" spans="10:19" ht="12">
      <c r="J812" s="20" t="s">
        <v>848</v>
      </c>
      <c r="K812" s="21" t="s">
        <v>849</v>
      </c>
      <c r="L812" s="110">
        <v>20.6</v>
      </c>
      <c r="M812" s="19" t="s">
        <v>1927</v>
      </c>
      <c r="N812" s="19">
        <f t="shared" si="226"/>
        <v>2</v>
      </c>
      <c r="O812" s="19">
        <v>2011</v>
      </c>
      <c r="P812" s="205">
        <v>236882</v>
      </c>
      <c r="Q812" s="206" t="s">
        <v>1927</v>
      </c>
      <c r="R812" s="157">
        <f t="shared" si="230"/>
        <v>2</v>
      </c>
      <c r="S812" s="208">
        <v>2011</v>
      </c>
    </row>
    <row r="813" spans="10:19" ht="12">
      <c r="J813" s="20" t="s">
        <v>1358</v>
      </c>
      <c r="K813" s="21" t="s">
        <v>1359</v>
      </c>
      <c r="L813" s="110">
        <v>25.4</v>
      </c>
      <c r="M813" s="19" t="s">
        <v>1927</v>
      </c>
      <c r="N813" s="19">
        <f>IF(L813&lt;30,3)</f>
        <v>3</v>
      </c>
      <c r="O813" s="19">
        <v>2011</v>
      </c>
      <c r="P813" s="205">
        <v>224897</v>
      </c>
      <c r="Q813" s="206" t="s">
        <v>1927</v>
      </c>
      <c r="R813" s="157">
        <f t="shared" si="230"/>
        <v>2</v>
      </c>
      <c r="S813" s="208">
        <v>2011</v>
      </c>
    </row>
    <row r="814" spans="10:19" ht="12">
      <c r="J814" s="20" t="s">
        <v>1360</v>
      </c>
      <c r="K814" s="21" t="s">
        <v>1361</v>
      </c>
      <c r="L814" s="110">
        <v>23.2</v>
      </c>
      <c r="M814" s="19" t="s">
        <v>1927</v>
      </c>
      <c r="N814" s="19">
        <f t="shared" si="226"/>
        <v>2</v>
      </c>
      <c r="O814" s="19">
        <v>2011</v>
      </c>
      <c r="P814" s="205">
        <v>233933</v>
      </c>
      <c r="Q814" s="206" t="s">
        <v>1927</v>
      </c>
      <c r="R814" s="157">
        <f t="shared" si="230"/>
        <v>2</v>
      </c>
      <c r="S814" s="208">
        <v>2011</v>
      </c>
    </row>
    <row r="815" spans="10:19" ht="12">
      <c r="J815" s="19" t="s">
        <v>1362</v>
      </c>
      <c r="K815" s="19" t="s">
        <v>1363</v>
      </c>
      <c r="L815" s="110">
        <v>26.1</v>
      </c>
      <c r="M815" s="19" t="s">
        <v>1927</v>
      </c>
      <c r="N815" s="19">
        <f aca="true" t="shared" si="235" ref="N815:N816">IF(L815&lt;30,3)</f>
        <v>3</v>
      </c>
      <c r="O815" s="19">
        <v>2011</v>
      </c>
      <c r="P815" s="205">
        <v>219324</v>
      </c>
      <c r="Q815" s="206" t="s">
        <v>1927</v>
      </c>
      <c r="R815" s="157">
        <f t="shared" si="230"/>
        <v>2</v>
      </c>
      <c r="S815" s="208">
        <v>2011</v>
      </c>
    </row>
    <row r="816" spans="10:19" ht="12">
      <c r="J816" s="20" t="s">
        <v>1364</v>
      </c>
      <c r="K816" s="21" t="s">
        <v>1365</v>
      </c>
      <c r="L816" s="110">
        <v>27.1</v>
      </c>
      <c r="M816" s="19" t="s">
        <v>1927</v>
      </c>
      <c r="N816" s="19">
        <f t="shared" si="235"/>
        <v>3</v>
      </c>
      <c r="O816" s="19">
        <v>2011</v>
      </c>
      <c r="P816" s="205">
        <v>226578</v>
      </c>
      <c r="Q816" s="206" t="s">
        <v>1927</v>
      </c>
      <c r="R816" s="157">
        <f t="shared" si="230"/>
        <v>2</v>
      </c>
      <c r="S816" s="208">
        <v>2011</v>
      </c>
    </row>
    <row r="817" spans="10:19" ht="12">
      <c r="J817" s="19" t="s">
        <v>850</v>
      </c>
      <c r="K817" s="19" t="s">
        <v>851</v>
      </c>
      <c r="L817" s="110">
        <v>17.8</v>
      </c>
      <c r="M817" s="19" t="s">
        <v>1927</v>
      </c>
      <c r="N817" s="19">
        <f aca="true" t="shared" si="236" ref="N817:N824">IF(L817&lt;20,1)</f>
        <v>1</v>
      </c>
      <c r="O817" s="19">
        <v>2011</v>
      </c>
      <c r="P817" s="205">
        <v>248821</v>
      </c>
      <c r="Q817" s="206" t="s">
        <v>1927</v>
      </c>
      <c r="R817" s="157">
        <f t="shared" si="230"/>
        <v>2</v>
      </c>
      <c r="S817" s="208">
        <v>2011</v>
      </c>
    </row>
    <row r="818" spans="10:19" ht="12">
      <c r="J818" s="20" t="s">
        <v>1366</v>
      </c>
      <c r="K818" s="21" t="s">
        <v>1367</v>
      </c>
      <c r="L818" s="110">
        <v>24.7</v>
      </c>
      <c r="M818" s="19" t="s">
        <v>1927</v>
      </c>
      <c r="N818" s="19">
        <f aca="true" t="shared" si="237" ref="N818:N820">IF(L818&lt;25,2)</f>
        <v>2</v>
      </c>
      <c r="O818" s="19">
        <v>2011</v>
      </c>
      <c r="P818" s="205">
        <v>211699</v>
      </c>
      <c r="Q818" s="206" t="s">
        <v>1927</v>
      </c>
      <c r="R818" s="157">
        <f t="shared" si="230"/>
        <v>2</v>
      </c>
      <c r="S818" s="208">
        <v>2011</v>
      </c>
    </row>
    <row r="819" spans="10:19" ht="12">
      <c r="J819" s="19" t="s">
        <v>1368</v>
      </c>
      <c r="K819" s="19" t="s">
        <v>1369</v>
      </c>
      <c r="L819" s="110">
        <v>33.8</v>
      </c>
      <c r="M819" s="19" t="s">
        <v>1927</v>
      </c>
      <c r="N819" s="19">
        <f>IF(L819&lt;35,4)</f>
        <v>4</v>
      </c>
      <c r="O819" s="19">
        <v>2011</v>
      </c>
      <c r="P819" s="205">
        <v>206674</v>
      </c>
      <c r="Q819" s="206" t="s">
        <v>1927</v>
      </c>
      <c r="R819" s="157">
        <f t="shared" si="230"/>
        <v>2</v>
      </c>
      <c r="S819" s="208">
        <v>2011</v>
      </c>
    </row>
    <row r="820" spans="10:19" ht="12">
      <c r="J820" s="19" t="s">
        <v>852</v>
      </c>
      <c r="K820" s="19" t="s">
        <v>853</v>
      </c>
      <c r="L820" s="110">
        <v>21.7</v>
      </c>
      <c r="M820" s="19" t="s">
        <v>1927</v>
      </c>
      <c r="N820" s="19">
        <f t="shared" si="237"/>
        <v>2</v>
      </c>
      <c r="O820" s="19">
        <v>2011</v>
      </c>
      <c r="P820" s="205">
        <v>212069</v>
      </c>
      <c r="Q820" s="206" t="s">
        <v>1927</v>
      </c>
      <c r="R820" s="157">
        <f t="shared" si="230"/>
        <v>2</v>
      </c>
      <c r="S820" s="208">
        <v>2011</v>
      </c>
    </row>
    <row r="821" spans="10:19" ht="12">
      <c r="J821" s="20" t="s">
        <v>1370</v>
      </c>
      <c r="K821" s="21" t="s">
        <v>1371</v>
      </c>
      <c r="L821" s="110">
        <v>29.2</v>
      </c>
      <c r="M821" s="19" t="s">
        <v>1927</v>
      </c>
      <c r="N821" s="19">
        <f aca="true" t="shared" si="238" ref="N821:N823">IF(L821&lt;30,3)</f>
        <v>3</v>
      </c>
      <c r="O821" s="19">
        <v>2011</v>
      </c>
      <c r="P821" s="205">
        <v>200801</v>
      </c>
      <c r="Q821" s="206" t="s">
        <v>1927</v>
      </c>
      <c r="R821" s="157">
        <f t="shared" si="230"/>
        <v>2</v>
      </c>
      <c r="S821" s="208">
        <v>2011</v>
      </c>
    </row>
    <row r="822" spans="10:19" ht="12">
      <c r="J822" s="20" t="s">
        <v>1372</v>
      </c>
      <c r="K822" s="21" t="s">
        <v>1373</v>
      </c>
      <c r="L822" s="110">
        <v>29.4</v>
      </c>
      <c r="M822" s="19" t="s">
        <v>1927</v>
      </c>
      <c r="N822" s="19">
        <f t="shared" si="238"/>
        <v>3</v>
      </c>
      <c r="O822" s="19">
        <v>2011</v>
      </c>
      <c r="P822" s="205">
        <v>200214</v>
      </c>
      <c r="Q822" s="206" t="s">
        <v>1927</v>
      </c>
      <c r="R822" s="157">
        <f t="shared" si="230"/>
        <v>2</v>
      </c>
      <c r="S822" s="208">
        <v>2011</v>
      </c>
    </row>
    <row r="823" spans="10:19" ht="12">
      <c r="J823" s="20" t="s">
        <v>854</v>
      </c>
      <c r="K823" s="21" t="s">
        <v>855</v>
      </c>
      <c r="L823" s="110">
        <v>26.5</v>
      </c>
      <c r="M823" s="19" t="s">
        <v>1927</v>
      </c>
      <c r="N823" s="19">
        <f t="shared" si="238"/>
        <v>3</v>
      </c>
      <c r="O823" s="19">
        <v>2011</v>
      </c>
      <c r="P823" s="205">
        <v>202228</v>
      </c>
      <c r="Q823" s="206" t="s">
        <v>1927</v>
      </c>
      <c r="R823" s="157">
        <f t="shared" si="230"/>
        <v>2</v>
      </c>
      <c r="S823" s="208">
        <v>2011</v>
      </c>
    </row>
    <row r="824" spans="10:19" ht="12">
      <c r="J824" s="20" t="s">
        <v>856</v>
      </c>
      <c r="K824" s="21" t="s">
        <v>857</v>
      </c>
      <c r="L824" s="110">
        <v>19.6</v>
      </c>
      <c r="M824" s="19" t="s">
        <v>1927</v>
      </c>
      <c r="N824" s="19">
        <f t="shared" si="236"/>
        <v>1</v>
      </c>
      <c r="O824" s="19">
        <v>2011</v>
      </c>
      <c r="P824" s="205">
        <v>203201</v>
      </c>
      <c r="Q824" s="206" t="s">
        <v>1927</v>
      </c>
      <c r="R824" s="157">
        <f t="shared" si="230"/>
        <v>2</v>
      </c>
      <c r="S824" s="208">
        <v>2011</v>
      </c>
    </row>
    <row r="825" spans="10:19" ht="12">
      <c r="J825" s="19" t="s">
        <v>858</v>
      </c>
      <c r="K825" s="19" t="s">
        <v>859</v>
      </c>
      <c r="L825" s="110">
        <v>27.7</v>
      </c>
      <c r="M825" s="19" t="s">
        <v>1927</v>
      </c>
      <c r="N825" s="19">
        <f aca="true" t="shared" si="239" ref="N825:N826">IF(L825&lt;30,3)</f>
        <v>3</v>
      </c>
      <c r="O825" s="19">
        <v>2011</v>
      </c>
      <c r="P825" s="205">
        <v>198051</v>
      </c>
      <c r="Q825" s="206" t="s">
        <v>1927</v>
      </c>
      <c r="R825" s="157">
        <f t="shared" si="230"/>
        <v>2</v>
      </c>
      <c r="S825" s="208">
        <v>2011</v>
      </c>
    </row>
    <row r="826" spans="10:19" ht="12">
      <c r="J826" s="20" t="s">
        <v>1374</v>
      </c>
      <c r="K826" s="21" t="s">
        <v>1375</v>
      </c>
      <c r="L826" s="110">
        <v>27</v>
      </c>
      <c r="M826" s="19" t="s">
        <v>1927</v>
      </c>
      <c r="N826" s="19">
        <f t="shared" si="239"/>
        <v>3</v>
      </c>
      <c r="O826" s="19">
        <v>2011</v>
      </c>
      <c r="P826" s="205">
        <v>185060</v>
      </c>
      <c r="Q826" s="206" t="s">
        <v>1927</v>
      </c>
      <c r="R826" s="157">
        <f t="shared" si="230"/>
        <v>2</v>
      </c>
      <c r="S826" s="208">
        <v>2011</v>
      </c>
    </row>
    <row r="827" spans="10:19" ht="12">
      <c r="J827" s="20" t="s">
        <v>860</v>
      </c>
      <c r="K827" s="21" t="s">
        <v>861</v>
      </c>
      <c r="L827" s="110">
        <v>22.4</v>
      </c>
      <c r="M827" s="19" t="s">
        <v>1927</v>
      </c>
      <c r="N827" s="19">
        <f aca="true" t="shared" si="240" ref="N827:N849">IF(L827&lt;25,2)</f>
        <v>2</v>
      </c>
      <c r="O827" s="19">
        <v>2011</v>
      </c>
      <c r="P827" s="205">
        <v>209156</v>
      </c>
      <c r="Q827" s="206" t="s">
        <v>1927</v>
      </c>
      <c r="R827" s="157">
        <f t="shared" si="230"/>
        <v>2</v>
      </c>
      <c r="S827" s="208">
        <v>2011</v>
      </c>
    </row>
    <row r="828" spans="10:19" ht="12">
      <c r="J828" s="20" t="s">
        <v>1376</v>
      </c>
      <c r="K828" s="21" t="s">
        <v>1377</v>
      </c>
      <c r="L828" s="110">
        <v>26.3</v>
      </c>
      <c r="M828" s="19" t="s">
        <v>1927</v>
      </c>
      <c r="N828" s="19">
        <f aca="true" t="shared" si="241" ref="N828:N832">IF(L828&lt;30,3)</f>
        <v>3</v>
      </c>
      <c r="O828" s="19">
        <v>2011</v>
      </c>
      <c r="P828" s="205">
        <v>191610</v>
      </c>
      <c r="Q828" s="206" t="s">
        <v>1927</v>
      </c>
      <c r="R828" s="157">
        <f t="shared" si="230"/>
        <v>2</v>
      </c>
      <c r="S828" s="208">
        <v>2011</v>
      </c>
    </row>
    <row r="829" spans="10:19" ht="12">
      <c r="J829" s="20" t="s">
        <v>1378</v>
      </c>
      <c r="K829" s="21" t="s">
        <v>1379</v>
      </c>
      <c r="L829" s="110">
        <v>30.4</v>
      </c>
      <c r="M829" s="19" t="s">
        <v>1927</v>
      </c>
      <c r="N829" s="19">
        <f>IF(L829&lt;35,4)</f>
        <v>4</v>
      </c>
      <c r="O829" s="19">
        <v>2011</v>
      </c>
      <c r="P829" s="205">
        <v>175308</v>
      </c>
      <c r="Q829" s="206" t="s">
        <v>1927</v>
      </c>
      <c r="R829" s="157">
        <f t="shared" si="230"/>
        <v>2</v>
      </c>
      <c r="S829" s="208">
        <v>2011</v>
      </c>
    </row>
    <row r="830" spans="10:19" ht="12">
      <c r="J830" s="20" t="s">
        <v>1380</v>
      </c>
      <c r="K830" s="21" t="s">
        <v>1381</v>
      </c>
      <c r="L830" s="110">
        <v>27.2</v>
      </c>
      <c r="M830" s="19" t="s">
        <v>1927</v>
      </c>
      <c r="N830" s="19">
        <f t="shared" si="241"/>
        <v>3</v>
      </c>
      <c r="O830" s="19">
        <v>2011</v>
      </c>
      <c r="P830" s="205">
        <v>174497</v>
      </c>
      <c r="Q830" s="206" t="s">
        <v>1927</v>
      </c>
      <c r="R830" s="157">
        <f t="shared" si="230"/>
        <v>2</v>
      </c>
      <c r="S830" s="208">
        <v>2011</v>
      </c>
    </row>
    <row r="831" spans="10:19" ht="12">
      <c r="J831" s="20" t="s">
        <v>862</v>
      </c>
      <c r="K831" s="21" t="s">
        <v>863</v>
      </c>
      <c r="L831" s="110">
        <v>28.5</v>
      </c>
      <c r="M831" s="19" t="s">
        <v>1927</v>
      </c>
      <c r="N831" s="19">
        <f t="shared" si="241"/>
        <v>3</v>
      </c>
      <c r="O831" s="19">
        <v>2011</v>
      </c>
      <c r="P831" s="205">
        <v>183491</v>
      </c>
      <c r="Q831" s="206" t="s">
        <v>1927</v>
      </c>
      <c r="R831" s="157">
        <f t="shared" si="230"/>
        <v>2</v>
      </c>
      <c r="S831" s="208">
        <v>2011</v>
      </c>
    </row>
    <row r="832" spans="10:19" ht="12">
      <c r="J832" s="20" t="s">
        <v>864</v>
      </c>
      <c r="K832" s="21" t="s">
        <v>865</v>
      </c>
      <c r="L832" s="110">
        <v>26.9</v>
      </c>
      <c r="M832" s="19" t="s">
        <v>1927</v>
      </c>
      <c r="N832" s="19">
        <f t="shared" si="241"/>
        <v>3</v>
      </c>
      <c r="O832" s="19">
        <v>2011</v>
      </c>
      <c r="P832" s="205">
        <v>171644</v>
      </c>
      <c r="Q832" s="206" t="s">
        <v>1927</v>
      </c>
      <c r="R832" s="157">
        <f t="shared" si="230"/>
        <v>2</v>
      </c>
      <c r="S832" s="208">
        <v>2011</v>
      </c>
    </row>
    <row r="833" spans="10:19" ht="12">
      <c r="J833" s="20" t="s">
        <v>1897</v>
      </c>
      <c r="K833" s="21" t="s">
        <v>1898</v>
      </c>
      <c r="L833" s="110">
        <v>32.9</v>
      </c>
      <c r="M833" s="19" t="s">
        <v>1927</v>
      </c>
      <c r="N833" s="19">
        <f>IF(L833&lt;35,4)</f>
        <v>4</v>
      </c>
      <c r="O833" s="19">
        <v>2011</v>
      </c>
      <c r="P833" s="205">
        <v>261669</v>
      </c>
      <c r="Q833" s="206" t="s">
        <v>1927</v>
      </c>
      <c r="R833" s="157">
        <f>IF(P833&lt;500000,3)</f>
        <v>3</v>
      </c>
      <c r="S833" s="208">
        <v>2011</v>
      </c>
    </row>
    <row r="834" spans="10:19" ht="12">
      <c r="J834" s="20" t="s">
        <v>866</v>
      </c>
      <c r="K834" s="21" t="s">
        <v>867</v>
      </c>
      <c r="L834" s="110">
        <v>24.3</v>
      </c>
      <c r="M834" s="19" t="s">
        <v>1927</v>
      </c>
      <c r="N834" s="19">
        <f t="shared" si="240"/>
        <v>2</v>
      </c>
      <c r="O834" s="19">
        <v>2011</v>
      </c>
      <c r="P834" s="205">
        <v>166641</v>
      </c>
      <c r="Q834" s="206" t="s">
        <v>1927</v>
      </c>
      <c r="R834" s="157">
        <f t="shared" si="230"/>
        <v>2</v>
      </c>
      <c r="S834" s="208">
        <v>2011</v>
      </c>
    </row>
    <row r="835" spans="10:19" ht="12">
      <c r="J835" s="20" t="s">
        <v>868</v>
      </c>
      <c r="K835" s="21" t="s">
        <v>869</v>
      </c>
      <c r="L835" s="110">
        <v>30.5</v>
      </c>
      <c r="M835" s="19" t="s">
        <v>1927</v>
      </c>
      <c r="N835" s="19">
        <f>IF(L835&lt;35,4)</f>
        <v>4</v>
      </c>
      <c r="O835" s="19">
        <v>2011</v>
      </c>
      <c r="P835" s="205">
        <v>159616</v>
      </c>
      <c r="Q835" s="206" t="s">
        <v>1927</v>
      </c>
      <c r="R835" s="157">
        <f t="shared" si="230"/>
        <v>2</v>
      </c>
      <c r="S835" s="208">
        <v>2011</v>
      </c>
    </row>
    <row r="836" spans="10:19" ht="12">
      <c r="J836" s="20" t="s">
        <v>1382</v>
      </c>
      <c r="K836" s="21" t="s">
        <v>1383</v>
      </c>
      <c r="L836" s="110">
        <v>27.8</v>
      </c>
      <c r="M836" s="19" t="s">
        <v>1927</v>
      </c>
      <c r="N836" s="19">
        <f aca="true" t="shared" si="242" ref="N836">IF(L836&lt;30,3)</f>
        <v>3</v>
      </c>
      <c r="O836" s="19">
        <v>2011</v>
      </c>
      <c r="P836" s="205">
        <v>168310</v>
      </c>
      <c r="Q836" s="206" t="s">
        <v>1927</v>
      </c>
      <c r="R836" s="157">
        <f t="shared" si="230"/>
        <v>2</v>
      </c>
      <c r="S836" s="208">
        <v>2011</v>
      </c>
    </row>
    <row r="837" spans="10:19" ht="12">
      <c r="J837" s="20" t="s">
        <v>870</v>
      </c>
      <c r="K837" s="21" t="s">
        <v>871</v>
      </c>
      <c r="L837" s="110">
        <v>22.5</v>
      </c>
      <c r="M837" s="19" t="s">
        <v>1927</v>
      </c>
      <c r="N837" s="19">
        <f t="shared" si="240"/>
        <v>2</v>
      </c>
      <c r="O837" s="19">
        <v>2011</v>
      </c>
      <c r="P837" s="205">
        <v>183631</v>
      </c>
      <c r="Q837" s="206" t="s">
        <v>1927</v>
      </c>
      <c r="R837" s="157">
        <f t="shared" si="230"/>
        <v>2</v>
      </c>
      <c r="S837" s="208">
        <v>2011</v>
      </c>
    </row>
    <row r="838" spans="10:19" ht="12">
      <c r="J838" s="20" t="s">
        <v>872</v>
      </c>
      <c r="K838" s="21" t="s">
        <v>873</v>
      </c>
      <c r="L838" s="110">
        <v>26.2</v>
      </c>
      <c r="M838" s="19" t="s">
        <v>1927</v>
      </c>
      <c r="N838" s="19">
        <f aca="true" t="shared" si="243" ref="N838">IF(L838&lt;30,3)</f>
        <v>3</v>
      </c>
      <c r="O838" s="19">
        <v>2011</v>
      </c>
      <c r="P838" s="205">
        <v>173074</v>
      </c>
      <c r="Q838" s="206" t="s">
        <v>1927</v>
      </c>
      <c r="R838" s="157">
        <f t="shared" si="230"/>
        <v>2</v>
      </c>
      <c r="S838" s="208">
        <v>2011</v>
      </c>
    </row>
    <row r="839" spans="10:19" ht="12">
      <c r="J839" s="20" t="s">
        <v>1384</v>
      </c>
      <c r="K839" s="21" t="s">
        <v>1385</v>
      </c>
      <c r="L839" s="110">
        <v>30.6</v>
      </c>
      <c r="M839" s="19" t="s">
        <v>1927</v>
      </c>
      <c r="N839" s="19">
        <f>IF(L839&lt;35,4)</f>
        <v>4</v>
      </c>
      <c r="O839" s="19">
        <v>2011</v>
      </c>
      <c r="P839" s="205">
        <v>148127</v>
      </c>
      <c r="Q839" s="206" t="s">
        <v>1927</v>
      </c>
      <c r="R839" s="157">
        <f t="shared" si="230"/>
        <v>2</v>
      </c>
      <c r="S839" s="208">
        <v>2011</v>
      </c>
    </row>
    <row r="840" spans="10:19" ht="12">
      <c r="J840" s="20" t="s">
        <v>874</v>
      </c>
      <c r="K840" s="21" t="s">
        <v>875</v>
      </c>
      <c r="L840" s="110">
        <v>23.6</v>
      </c>
      <c r="M840" s="19" t="s">
        <v>1927</v>
      </c>
      <c r="N840" s="19">
        <f t="shared" si="240"/>
        <v>2</v>
      </c>
      <c r="O840" s="19">
        <v>2011</v>
      </c>
      <c r="P840" s="205">
        <v>167799</v>
      </c>
      <c r="Q840" s="206" t="s">
        <v>1927</v>
      </c>
      <c r="R840" s="157">
        <f t="shared" si="230"/>
        <v>2</v>
      </c>
      <c r="S840" s="208">
        <v>2011</v>
      </c>
    </row>
    <row r="841" spans="10:19" ht="12">
      <c r="J841" s="20" t="s">
        <v>876</v>
      </c>
      <c r="K841" s="21" t="s">
        <v>877</v>
      </c>
      <c r="L841" s="110">
        <v>26.8</v>
      </c>
      <c r="M841" s="19" t="s">
        <v>1927</v>
      </c>
      <c r="N841" s="19">
        <f>IF(L841&lt;30,3)</f>
        <v>3</v>
      </c>
      <c r="O841" s="19">
        <v>2011</v>
      </c>
      <c r="P841" s="205">
        <v>157479</v>
      </c>
      <c r="Q841" s="206" t="s">
        <v>1927</v>
      </c>
      <c r="R841" s="157">
        <f t="shared" si="230"/>
        <v>2</v>
      </c>
      <c r="S841" s="208">
        <v>2011</v>
      </c>
    </row>
    <row r="842" spans="10:19" ht="12">
      <c r="J842" s="20" t="s">
        <v>878</v>
      </c>
      <c r="K842" s="21" t="s">
        <v>879</v>
      </c>
      <c r="L842" s="110">
        <v>24.6</v>
      </c>
      <c r="M842" s="19" t="s">
        <v>1927</v>
      </c>
      <c r="N842" s="19">
        <f t="shared" si="240"/>
        <v>2</v>
      </c>
      <c r="O842" s="19">
        <v>2008</v>
      </c>
      <c r="P842" s="205">
        <v>147268</v>
      </c>
      <c r="Q842" s="206" t="s">
        <v>1927</v>
      </c>
      <c r="R842" s="157">
        <f t="shared" si="230"/>
        <v>2</v>
      </c>
      <c r="S842" s="208">
        <v>2011</v>
      </c>
    </row>
    <row r="843" spans="10:19" ht="12">
      <c r="J843" s="20" t="s">
        <v>880</v>
      </c>
      <c r="K843" s="21" t="s">
        <v>881</v>
      </c>
      <c r="L843" s="110">
        <v>22.2</v>
      </c>
      <c r="M843" s="19" t="s">
        <v>1927</v>
      </c>
      <c r="N843" s="19">
        <f t="shared" si="240"/>
        <v>2</v>
      </c>
      <c r="O843" s="19">
        <v>2008</v>
      </c>
      <c r="P843" s="205">
        <v>155990</v>
      </c>
      <c r="Q843" s="206" t="s">
        <v>1927</v>
      </c>
      <c r="R843" s="157">
        <f t="shared" si="230"/>
        <v>2</v>
      </c>
      <c r="S843" s="208">
        <v>2011</v>
      </c>
    </row>
    <row r="844" spans="10:19" ht="12">
      <c r="J844" s="20" t="s">
        <v>1899</v>
      </c>
      <c r="K844" s="21" t="s">
        <v>1900</v>
      </c>
      <c r="L844" s="110">
        <v>21.7</v>
      </c>
      <c r="M844" s="19" t="s">
        <v>1927</v>
      </c>
      <c r="N844" s="19">
        <f t="shared" si="240"/>
        <v>2</v>
      </c>
      <c r="O844" s="19">
        <v>2011</v>
      </c>
      <c r="P844" s="205">
        <v>310078</v>
      </c>
      <c r="Q844" s="206" t="s">
        <v>1927</v>
      </c>
      <c r="R844" s="157">
        <f>IF(P844&lt;500000,3)</f>
        <v>3</v>
      </c>
      <c r="S844" s="208">
        <v>2011</v>
      </c>
    </row>
    <row r="845" spans="10:19" ht="12">
      <c r="J845" s="20" t="s">
        <v>882</v>
      </c>
      <c r="K845" s="21" t="s">
        <v>883</v>
      </c>
      <c r="L845" s="110">
        <v>33</v>
      </c>
      <c r="M845" s="19" t="s">
        <v>1927</v>
      </c>
      <c r="N845" s="19">
        <f>IF(L845&lt;35,4)</f>
        <v>4</v>
      </c>
      <c r="O845" s="19">
        <v>2011</v>
      </c>
      <c r="P845" s="205">
        <v>142065</v>
      </c>
      <c r="Q845" s="206" t="s">
        <v>1927</v>
      </c>
      <c r="R845" s="157">
        <f t="shared" si="230"/>
        <v>2</v>
      </c>
      <c r="S845" s="208">
        <v>2011</v>
      </c>
    </row>
    <row r="846" spans="10:19" ht="12">
      <c r="J846" s="20" t="s">
        <v>884</v>
      </c>
      <c r="K846" s="21" t="s">
        <v>885</v>
      </c>
      <c r="L846" s="110">
        <v>29</v>
      </c>
      <c r="M846" s="19" t="s">
        <v>1927</v>
      </c>
      <c r="N846" s="19">
        <f aca="true" t="shared" si="244" ref="N846:N848">IF(L846&lt;30,3)</f>
        <v>3</v>
      </c>
      <c r="O846" s="19">
        <v>2011</v>
      </c>
      <c r="P846" s="205">
        <v>155143</v>
      </c>
      <c r="Q846" s="206" t="s">
        <v>1927</v>
      </c>
      <c r="R846" s="157">
        <f t="shared" si="230"/>
        <v>2</v>
      </c>
      <c r="S846" s="208">
        <v>2011</v>
      </c>
    </row>
    <row r="847" spans="10:19" ht="12">
      <c r="J847" s="20" t="s">
        <v>1386</v>
      </c>
      <c r="K847" s="21" t="s">
        <v>1387</v>
      </c>
      <c r="L847" s="110">
        <v>35.5</v>
      </c>
      <c r="M847" s="19" t="s">
        <v>1927</v>
      </c>
      <c r="N847" s="19">
        <v>5</v>
      </c>
      <c r="O847" s="19">
        <v>2011</v>
      </c>
      <c r="P847" s="205">
        <v>147645</v>
      </c>
      <c r="Q847" s="206" t="s">
        <v>1927</v>
      </c>
      <c r="R847" s="157">
        <f t="shared" si="230"/>
        <v>2</v>
      </c>
      <c r="S847" s="208">
        <v>2011</v>
      </c>
    </row>
    <row r="848" spans="10:19" ht="12">
      <c r="J848" s="20" t="s">
        <v>886</v>
      </c>
      <c r="K848" s="21" t="s">
        <v>887</v>
      </c>
      <c r="L848" s="110">
        <v>26.5</v>
      </c>
      <c r="M848" s="19" t="s">
        <v>1927</v>
      </c>
      <c r="N848" s="19">
        <f t="shared" si="244"/>
        <v>3</v>
      </c>
      <c r="O848" s="19">
        <v>2011</v>
      </c>
      <c r="P848" s="205">
        <v>144847</v>
      </c>
      <c r="Q848" s="206" t="s">
        <v>1927</v>
      </c>
      <c r="R848" s="157">
        <f t="shared" si="230"/>
        <v>2</v>
      </c>
      <c r="S848" s="208">
        <v>2011</v>
      </c>
    </row>
    <row r="849" spans="10:19" ht="12">
      <c r="J849" s="20" t="s">
        <v>888</v>
      </c>
      <c r="K849" s="21" t="s">
        <v>889</v>
      </c>
      <c r="L849" s="110">
        <v>22.1</v>
      </c>
      <c r="M849" s="19" t="s">
        <v>1927</v>
      </c>
      <c r="N849" s="19">
        <f t="shared" si="240"/>
        <v>2</v>
      </c>
      <c r="O849" s="19">
        <v>2011</v>
      </c>
      <c r="P849" s="205">
        <v>147489</v>
      </c>
      <c r="Q849" s="206" t="s">
        <v>1927</v>
      </c>
      <c r="R849" s="157">
        <f t="shared" si="230"/>
        <v>2</v>
      </c>
      <c r="S849" s="208">
        <v>2011</v>
      </c>
    </row>
    <row r="850" spans="10:19" ht="12">
      <c r="J850" s="20" t="s">
        <v>890</v>
      </c>
      <c r="K850" s="24" t="s">
        <v>891</v>
      </c>
      <c r="L850" s="110">
        <v>28.1</v>
      </c>
      <c r="M850" s="19" t="s">
        <v>1927</v>
      </c>
      <c r="N850" s="19">
        <f aca="true" t="shared" si="245" ref="N850:N851">IF(L850&lt;30,3)</f>
        <v>3</v>
      </c>
      <c r="O850" s="19">
        <v>2011</v>
      </c>
      <c r="P850" s="205">
        <v>145736</v>
      </c>
      <c r="Q850" s="206" t="s">
        <v>1927</v>
      </c>
      <c r="R850" s="157">
        <f t="shared" si="230"/>
        <v>2</v>
      </c>
      <c r="S850" s="208">
        <v>2011</v>
      </c>
    </row>
    <row r="851" spans="10:19" ht="12">
      <c r="J851" s="20" t="s">
        <v>892</v>
      </c>
      <c r="K851" s="24" t="s">
        <v>893</v>
      </c>
      <c r="L851" s="110">
        <v>25.4</v>
      </c>
      <c r="M851" s="19" t="s">
        <v>1927</v>
      </c>
      <c r="N851" s="19">
        <f t="shared" si="245"/>
        <v>3</v>
      </c>
      <c r="O851" s="19">
        <v>2011</v>
      </c>
      <c r="P851" s="205">
        <v>138412</v>
      </c>
      <c r="Q851" s="206" t="s">
        <v>1927</v>
      </c>
      <c r="R851" s="157">
        <f t="shared" si="230"/>
        <v>2</v>
      </c>
      <c r="S851" s="208">
        <v>2011</v>
      </c>
    </row>
    <row r="852" spans="10:19" ht="12">
      <c r="J852" s="20" t="s">
        <v>894</v>
      </c>
      <c r="K852" s="24" t="s">
        <v>895</v>
      </c>
      <c r="L852" s="110">
        <v>16.9</v>
      </c>
      <c r="M852" s="19" t="s">
        <v>1927</v>
      </c>
      <c r="N852" s="19">
        <f aca="true" t="shared" si="246" ref="N852:N897">IF(L852&lt;20,1)</f>
        <v>1</v>
      </c>
      <c r="O852" s="19">
        <v>2011</v>
      </c>
      <c r="P852" s="205">
        <v>151906</v>
      </c>
      <c r="Q852" s="206" t="s">
        <v>1927</v>
      </c>
      <c r="R852" s="157">
        <f t="shared" si="230"/>
        <v>2</v>
      </c>
      <c r="S852" s="208">
        <v>2011</v>
      </c>
    </row>
    <row r="853" spans="10:19" ht="12">
      <c r="J853" s="20" t="s">
        <v>896</v>
      </c>
      <c r="K853" s="24" t="s">
        <v>897</v>
      </c>
      <c r="L853" s="110">
        <v>42.6</v>
      </c>
      <c r="M853" s="19" t="s">
        <v>1927</v>
      </c>
      <c r="N853" s="19">
        <v>5</v>
      </c>
      <c r="O853" s="19">
        <v>2011</v>
      </c>
      <c r="P853" s="205">
        <v>130959</v>
      </c>
      <c r="Q853" s="206" t="s">
        <v>1927</v>
      </c>
      <c r="R853" s="157">
        <f t="shared" si="230"/>
        <v>2</v>
      </c>
      <c r="S853" s="208">
        <v>2011</v>
      </c>
    </row>
    <row r="854" spans="10:19" ht="12">
      <c r="J854" s="20" t="s">
        <v>1901</v>
      </c>
      <c r="K854" s="24" t="s">
        <v>1902</v>
      </c>
      <c r="L854" s="110">
        <v>25.8</v>
      </c>
      <c r="M854" s="19" t="s">
        <v>1927</v>
      </c>
      <c r="N854" s="19">
        <f aca="true" t="shared" si="247" ref="N854:N856">IF(L854&lt;30,3)</f>
        <v>3</v>
      </c>
      <c r="O854" s="19">
        <v>2011</v>
      </c>
      <c r="P854" s="205">
        <v>249259</v>
      </c>
      <c r="Q854" s="206" t="s">
        <v>1927</v>
      </c>
      <c r="R854" s="157">
        <f t="shared" si="230"/>
        <v>2</v>
      </c>
      <c r="S854" s="208">
        <v>2011</v>
      </c>
    </row>
    <row r="855" spans="10:19" ht="12">
      <c r="J855" s="20" t="s">
        <v>1388</v>
      </c>
      <c r="K855" s="24" t="s">
        <v>1389</v>
      </c>
      <c r="L855" s="110">
        <v>26.4</v>
      </c>
      <c r="M855" s="19" t="s">
        <v>1927</v>
      </c>
      <c r="N855" s="19">
        <f t="shared" si="247"/>
        <v>3</v>
      </c>
      <c r="O855" s="19">
        <v>2011</v>
      </c>
      <c r="P855" s="205">
        <v>140664</v>
      </c>
      <c r="Q855" s="206" t="s">
        <v>1927</v>
      </c>
      <c r="R855" s="157">
        <f t="shared" si="230"/>
        <v>2</v>
      </c>
      <c r="S855" s="208">
        <v>2011</v>
      </c>
    </row>
    <row r="856" spans="10:19" ht="12">
      <c r="J856" s="20" t="s">
        <v>898</v>
      </c>
      <c r="K856" s="24" t="s">
        <v>899</v>
      </c>
      <c r="L856" s="110">
        <v>27.3</v>
      </c>
      <c r="M856" s="19" t="s">
        <v>1927</v>
      </c>
      <c r="N856" s="19">
        <f t="shared" si="247"/>
        <v>3</v>
      </c>
      <c r="O856" s="19">
        <v>2011</v>
      </c>
      <c r="P856" s="205">
        <v>137648</v>
      </c>
      <c r="Q856" s="206" t="s">
        <v>1927</v>
      </c>
      <c r="R856" s="157">
        <f aca="true" t="shared" si="248" ref="R856:R871">IF(P856&lt;250000,2)</f>
        <v>2</v>
      </c>
      <c r="S856" s="208">
        <v>2011</v>
      </c>
    </row>
    <row r="857" spans="10:19" ht="12">
      <c r="J857" s="20" t="s">
        <v>1390</v>
      </c>
      <c r="K857" s="24" t="s">
        <v>1391</v>
      </c>
      <c r="L857" s="110">
        <v>30.8</v>
      </c>
      <c r="M857" s="19" t="s">
        <v>1927</v>
      </c>
      <c r="N857" s="19">
        <f>IF(L857&lt;35,4)</f>
        <v>4</v>
      </c>
      <c r="O857" s="19">
        <v>2011</v>
      </c>
      <c r="P857" s="205">
        <v>123871</v>
      </c>
      <c r="Q857" s="206" t="s">
        <v>1927</v>
      </c>
      <c r="R857" s="157">
        <f t="shared" si="248"/>
        <v>2</v>
      </c>
      <c r="S857" s="208">
        <v>2011</v>
      </c>
    </row>
    <row r="858" spans="10:19" ht="12">
      <c r="J858" s="20" t="s">
        <v>900</v>
      </c>
      <c r="K858" s="24" t="s">
        <v>901</v>
      </c>
      <c r="L858" s="110">
        <v>23.1</v>
      </c>
      <c r="M858" s="19" t="s">
        <v>1927</v>
      </c>
      <c r="N858" s="19">
        <f aca="true" t="shared" si="249" ref="N858">IF(L858&lt;25,2)</f>
        <v>2</v>
      </c>
      <c r="O858" s="19">
        <v>2011</v>
      </c>
      <c r="P858" s="205">
        <v>132512</v>
      </c>
      <c r="Q858" s="206" t="s">
        <v>1927</v>
      </c>
      <c r="R858" s="157">
        <f t="shared" si="248"/>
        <v>2</v>
      </c>
      <c r="S858" s="208">
        <v>2011</v>
      </c>
    </row>
    <row r="859" spans="10:19" ht="12">
      <c r="J859" s="20" t="s">
        <v>1392</v>
      </c>
      <c r="K859" s="24" t="s">
        <v>1393</v>
      </c>
      <c r="L859" s="110">
        <v>14.7</v>
      </c>
      <c r="M859" s="19" t="s">
        <v>1927</v>
      </c>
      <c r="N859" s="19">
        <f t="shared" si="246"/>
        <v>1</v>
      </c>
      <c r="O859" s="19">
        <v>2011</v>
      </c>
      <c r="P859" s="205">
        <v>140205</v>
      </c>
      <c r="Q859" s="206" t="s">
        <v>1927</v>
      </c>
      <c r="R859" s="157">
        <f t="shared" si="248"/>
        <v>2</v>
      </c>
      <c r="S859" s="208">
        <v>2011</v>
      </c>
    </row>
    <row r="860" spans="10:19" ht="12">
      <c r="J860" s="20" t="s">
        <v>1394</v>
      </c>
      <c r="K860" s="24" t="s">
        <v>1395</v>
      </c>
      <c r="L860" s="110">
        <v>31.5</v>
      </c>
      <c r="M860" s="19" t="s">
        <v>1927</v>
      </c>
      <c r="N860" s="19">
        <f>IF(L860&lt;35,4)</f>
        <v>4</v>
      </c>
      <c r="O860" s="19">
        <v>2011</v>
      </c>
      <c r="P860" s="205">
        <v>329608</v>
      </c>
      <c r="Q860" s="206" t="s">
        <v>1927</v>
      </c>
      <c r="R860" s="157">
        <f>IF(P860&lt;500000,3)</f>
        <v>3</v>
      </c>
      <c r="S860" s="208">
        <v>2011</v>
      </c>
    </row>
    <row r="861" spans="10:19" ht="12">
      <c r="J861" s="20" t="s">
        <v>902</v>
      </c>
      <c r="K861" s="24" t="s">
        <v>903</v>
      </c>
      <c r="L861" s="110">
        <v>24.6</v>
      </c>
      <c r="M861" s="19" t="s">
        <v>1927</v>
      </c>
      <c r="N861" s="19">
        <f aca="true" t="shared" si="250" ref="N861:N864">IF(L861&lt;25,2)</f>
        <v>2</v>
      </c>
      <c r="O861" s="19">
        <v>2011</v>
      </c>
      <c r="P861" s="205">
        <v>133384</v>
      </c>
      <c r="Q861" s="206" t="s">
        <v>1927</v>
      </c>
      <c r="R861" s="157">
        <f t="shared" si="248"/>
        <v>2</v>
      </c>
      <c r="S861" s="208">
        <v>2011</v>
      </c>
    </row>
    <row r="862" spans="10:19" ht="12">
      <c r="J862" s="20" t="s">
        <v>904</v>
      </c>
      <c r="K862" s="24" t="s">
        <v>905</v>
      </c>
      <c r="L862" s="110">
        <v>27.4</v>
      </c>
      <c r="M862" s="19" t="s">
        <v>1927</v>
      </c>
      <c r="N862" s="19">
        <f>IF(L862&lt;30,3)</f>
        <v>3</v>
      </c>
      <c r="O862" s="19">
        <v>2011</v>
      </c>
      <c r="P862" s="205">
        <v>115732</v>
      </c>
      <c r="Q862" s="206" t="s">
        <v>1927</v>
      </c>
      <c r="R862" s="157">
        <f t="shared" si="248"/>
        <v>2</v>
      </c>
      <c r="S862" s="208">
        <v>2011</v>
      </c>
    </row>
    <row r="863" spans="10:19" ht="12">
      <c r="J863" s="20" t="s">
        <v>906</v>
      </c>
      <c r="K863" s="24" t="s">
        <v>907</v>
      </c>
      <c r="L863" s="110">
        <v>24.7</v>
      </c>
      <c r="M863" s="19" t="s">
        <v>1927</v>
      </c>
      <c r="N863" s="19">
        <f t="shared" si="250"/>
        <v>2</v>
      </c>
      <c r="O863" s="19">
        <v>2011</v>
      </c>
      <c r="P863" s="205">
        <v>121688</v>
      </c>
      <c r="Q863" s="206" t="s">
        <v>1927</v>
      </c>
      <c r="R863" s="157">
        <f t="shared" si="248"/>
        <v>2</v>
      </c>
      <c r="S863" s="208">
        <v>2011</v>
      </c>
    </row>
    <row r="864" spans="10:19" ht="12">
      <c r="J864" s="20" t="s">
        <v>908</v>
      </c>
      <c r="K864" s="24" t="s">
        <v>909</v>
      </c>
      <c r="L864" s="110">
        <v>20.2</v>
      </c>
      <c r="M864" s="19" t="s">
        <v>1927</v>
      </c>
      <c r="N864" s="19">
        <f t="shared" si="250"/>
        <v>2</v>
      </c>
      <c r="O864" s="19">
        <v>2011</v>
      </c>
      <c r="P864" s="205">
        <v>113205</v>
      </c>
      <c r="Q864" s="206" t="s">
        <v>1927</v>
      </c>
      <c r="R864" s="157">
        <f t="shared" si="248"/>
        <v>2</v>
      </c>
      <c r="S864" s="208">
        <v>2011</v>
      </c>
    </row>
    <row r="865" spans="10:19" ht="12">
      <c r="J865" s="20" t="s">
        <v>1396</v>
      </c>
      <c r="K865" s="24" t="s">
        <v>1397</v>
      </c>
      <c r="L865" s="110">
        <v>18.8</v>
      </c>
      <c r="M865" s="19" t="s">
        <v>1927</v>
      </c>
      <c r="N865" s="19">
        <f t="shared" si="246"/>
        <v>1</v>
      </c>
      <c r="O865" s="19">
        <v>2008</v>
      </c>
      <c r="P865" s="205">
        <v>118700</v>
      </c>
      <c r="Q865" s="206" t="s">
        <v>1927</v>
      </c>
      <c r="R865" s="157">
        <f t="shared" si="248"/>
        <v>2</v>
      </c>
      <c r="S865" s="208">
        <v>2010</v>
      </c>
    </row>
    <row r="866" spans="10:19" ht="12">
      <c r="J866" s="20" t="s">
        <v>910</v>
      </c>
      <c r="K866" s="24" t="s">
        <v>911</v>
      </c>
      <c r="L866" s="110">
        <v>31.2</v>
      </c>
      <c r="M866" s="19" t="s">
        <v>1927</v>
      </c>
      <c r="N866" s="19">
        <f>IF(L866&lt;35,4)</f>
        <v>4</v>
      </c>
      <c r="O866" s="19">
        <v>2011</v>
      </c>
      <c r="P866" s="205">
        <v>107524</v>
      </c>
      <c r="Q866" s="206" t="s">
        <v>1927</v>
      </c>
      <c r="R866" s="157">
        <f t="shared" si="248"/>
        <v>2</v>
      </c>
      <c r="S866" s="208">
        <v>2011</v>
      </c>
    </row>
    <row r="867" spans="10:19" ht="12">
      <c r="J867" s="20" t="s">
        <v>912</v>
      </c>
      <c r="K867" s="24" t="s">
        <v>913</v>
      </c>
      <c r="L867" s="110">
        <v>20.4</v>
      </c>
      <c r="M867" s="19" t="s">
        <v>1927</v>
      </c>
      <c r="N867" s="19">
        <f aca="true" t="shared" si="251" ref="N867">IF(L867&lt;25,2)</f>
        <v>2</v>
      </c>
      <c r="O867" s="19">
        <v>2011</v>
      </c>
      <c r="P867" s="205">
        <v>106597</v>
      </c>
      <c r="Q867" s="206" t="s">
        <v>1927</v>
      </c>
      <c r="R867" s="157">
        <f t="shared" si="248"/>
        <v>2</v>
      </c>
      <c r="S867" s="208">
        <v>2011</v>
      </c>
    </row>
    <row r="868" spans="10:19" ht="12">
      <c r="J868" s="20" t="s">
        <v>966</v>
      </c>
      <c r="K868" s="24" t="s">
        <v>1615</v>
      </c>
      <c r="L868" s="110">
        <v>18.1</v>
      </c>
      <c r="M868" s="19" t="s">
        <v>1926</v>
      </c>
      <c r="N868" s="19">
        <f t="shared" si="246"/>
        <v>1</v>
      </c>
      <c r="O868" s="19"/>
      <c r="P868" s="205">
        <v>613285</v>
      </c>
      <c r="Q868" s="206" t="s">
        <v>1926</v>
      </c>
      <c r="R868" s="157">
        <f>IF(P868&lt;1000000,4)</f>
        <v>4</v>
      </c>
      <c r="S868" s="208"/>
    </row>
    <row r="869" spans="10:19" ht="12">
      <c r="J869" s="20" t="s">
        <v>967</v>
      </c>
      <c r="K869" s="24" t="s">
        <v>1594</v>
      </c>
      <c r="L869" s="110">
        <v>23.3</v>
      </c>
      <c r="M869" s="19" t="s">
        <v>1926</v>
      </c>
      <c r="N869" s="19">
        <f aca="true" t="shared" si="252" ref="N869:N870">IF(L869&lt;25,2)</f>
        <v>2</v>
      </c>
      <c r="O869" s="19"/>
      <c r="P869" s="205">
        <v>263762</v>
      </c>
      <c r="Q869" s="206" t="s">
        <v>1926</v>
      </c>
      <c r="R869" s="157">
        <f>IF(P869&lt;500000,3)</f>
        <v>3</v>
      </c>
      <c r="S869" s="208"/>
    </row>
    <row r="870" spans="10:19" ht="12">
      <c r="J870" s="20" t="s">
        <v>968</v>
      </c>
      <c r="K870" s="24" t="s">
        <v>1595</v>
      </c>
      <c r="L870" s="110">
        <v>20.8</v>
      </c>
      <c r="M870" s="19" t="s">
        <v>1926</v>
      </c>
      <c r="N870" s="19">
        <f t="shared" si="252"/>
        <v>2</v>
      </c>
      <c r="O870" s="19"/>
      <c r="P870" s="205">
        <v>176348</v>
      </c>
      <c r="Q870" s="206" t="s">
        <v>1926</v>
      </c>
      <c r="R870" s="157">
        <f t="shared" si="248"/>
        <v>2</v>
      </c>
      <c r="S870" s="208"/>
    </row>
    <row r="871" spans="10:19" ht="12">
      <c r="J871" s="20" t="s">
        <v>969</v>
      </c>
      <c r="K871" s="24" t="s">
        <v>1596</v>
      </c>
      <c r="L871" s="110">
        <v>19.5</v>
      </c>
      <c r="M871" s="19" t="s">
        <v>1926</v>
      </c>
      <c r="N871" s="19">
        <f t="shared" si="246"/>
        <v>1</v>
      </c>
      <c r="O871" s="19"/>
      <c r="P871" s="205">
        <v>127506</v>
      </c>
      <c r="Q871" s="206" t="s">
        <v>1926</v>
      </c>
      <c r="R871" s="157">
        <f t="shared" si="248"/>
        <v>2</v>
      </c>
      <c r="S871" s="208"/>
    </row>
    <row r="872" spans="10:19" ht="12">
      <c r="J872" s="20" t="s">
        <v>970</v>
      </c>
      <c r="K872" s="24" t="s">
        <v>1597</v>
      </c>
      <c r="L872" s="110">
        <v>24</v>
      </c>
      <c r="M872" s="19" t="s">
        <v>1926</v>
      </c>
      <c r="N872" s="19">
        <f aca="true" t="shared" si="253" ref="N872">IF(L872&lt;25,2)</f>
        <v>2</v>
      </c>
      <c r="O872" s="19"/>
      <c r="P872" s="205">
        <v>83243</v>
      </c>
      <c r="Q872" s="206" t="s">
        <v>1926</v>
      </c>
      <c r="R872" s="157">
        <f aca="true" t="shared" si="254" ref="R872:R906">IF(P872&lt;100000,1)</f>
        <v>1</v>
      </c>
      <c r="S872" s="208"/>
    </row>
    <row r="873" spans="10:19" ht="12">
      <c r="J873" s="20" t="s">
        <v>971</v>
      </c>
      <c r="K873" s="24" t="s">
        <v>1598</v>
      </c>
      <c r="L873" s="110">
        <v>17.8</v>
      </c>
      <c r="M873" s="19" t="s">
        <v>1926</v>
      </c>
      <c r="N873" s="19">
        <f t="shared" si="246"/>
        <v>1</v>
      </c>
      <c r="O873" s="19"/>
      <c r="P873" s="205">
        <v>69116</v>
      </c>
      <c r="Q873" s="206" t="s">
        <v>1926</v>
      </c>
      <c r="R873" s="157">
        <f t="shared" si="254"/>
        <v>1</v>
      </c>
      <c r="S873" s="208"/>
    </row>
    <row r="874" spans="10:19" ht="12">
      <c r="J874" s="20" t="s">
        <v>1906</v>
      </c>
      <c r="K874" s="24" t="s">
        <v>1907</v>
      </c>
      <c r="L874" s="110">
        <v>25.6</v>
      </c>
      <c r="M874" s="19" t="s">
        <v>1926</v>
      </c>
      <c r="N874" s="19">
        <f aca="true" t="shared" si="255" ref="N874:N881">IF(L874&lt;30,3)</f>
        <v>3</v>
      </c>
      <c r="O874" s="19"/>
      <c r="P874" s="205">
        <v>598986</v>
      </c>
      <c r="Q874" s="206" t="s">
        <v>1926</v>
      </c>
      <c r="R874" s="157">
        <f>IF(P874&lt;1000000,4)</f>
        <v>4</v>
      </c>
      <c r="S874" s="208"/>
    </row>
    <row r="875" spans="10:19" ht="12">
      <c r="J875" s="20" t="s">
        <v>1908</v>
      </c>
      <c r="K875" s="24" t="s">
        <v>1909</v>
      </c>
      <c r="L875" s="110">
        <v>25.9</v>
      </c>
      <c r="M875" s="19" t="s">
        <v>1926</v>
      </c>
      <c r="N875" s="19">
        <f t="shared" si="255"/>
        <v>3</v>
      </c>
      <c r="O875" s="19"/>
      <c r="P875" s="205">
        <v>350924</v>
      </c>
      <c r="Q875" s="206" t="s">
        <v>1926</v>
      </c>
      <c r="R875" s="157">
        <f>IF(P875&lt;500000,3)</f>
        <v>3</v>
      </c>
      <c r="S875" s="208"/>
    </row>
    <row r="876" spans="10:19" ht="12">
      <c r="J876" s="19" t="s">
        <v>1910</v>
      </c>
      <c r="K876" s="19" t="s">
        <v>1911</v>
      </c>
      <c r="L876" s="110">
        <v>34</v>
      </c>
      <c r="M876" s="19" t="s">
        <v>1926</v>
      </c>
      <c r="N876" s="19">
        <f aca="true" t="shared" si="256" ref="N876:N877">IF(L876&lt;35,4)</f>
        <v>4</v>
      </c>
      <c r="O876" s="19"/>
      <c r="P876" s="205">
        <v>310395</v>
      </c>
      <c r="Q876" s="206" t="s">
        <v>1926</v>
      </c>
      <c r="R876" s="157">
        <f>IF(P876&lt;500000,3)</f>
        <v>3</v>
      </c>
      <c r="S876" s="209"/>
    </row>
    <row r="877" spans="10:19" ht="12">
      <c r="J877" s="19" t="s">
        <v>1912</v>
      </c>
      <c r="K877" s="19" t="s">
        <v>1913</v>
      </c>
      <c r="L877" s="110">
        <v>30.7</v>
      </c>
      <c r="M877" s="19" t="s">
        <v>1926</v>
      </c>
      <c r="N877" s="19">
        <f t="shared" si="256"/>
        <v>4</v>
      </c>
      <c r="O877" s="19"/>
      <c r="P877" s="205">
        <v>212891</v>
      </c>
      <c r="Q877" s="206" t="s">
        <v>1926</v>
      </c>
      <c r="R877" s="157">
        <f aca="true" t="shared" si="257" ref="R877:R879">IF(P877&lt;250000,2)</f>
        <v>2</v>
      </c>
      <c r="S877" s="209"/>
    </row>
    <row r="878" spans="10:19" ht="12">
      <c r="J878" s="19" t="s">
        <v>1914</v>
      </c>
      <c r="K878" s="19" t="s">
        <v>1915</v>
      </c>
      <c r="L878" s="110">
        <v>26.2</v>
      </c>
      <c r="M878" s="19" t="s">
        <v>1926</v>
      </c>
      <c r="N878" s="19">
        <f t="shared" si="255"/>
        <v>3</v>
      </c>
      <c r="O878" s="19"/>
      <c r="P878" s="205">
        <v>219235</v>
      </c>
      <c r="Q878" s="206" t="s">
        <v>1926</v>
      </c>
      <c r="R878" s="157">
        <f t="shared" si="257"/>
        <v>2</v>
      </c>
      <c r="S878" s="209"/>
    </row>
    <row r="879" spans="10:19" ht="12">
      <c r="J879" s="19" t="s">
        <v>963</v>
      </c>
      <c r="K879" s="19" t="s">
        <v>1599</v>
      </c>
      <c r="L879" s="110">
        <v>25.4</v>
      </c>
      <c r="M879" s="19" t="s">
        <v>1926</v>
      </c>
      <c r="N879" s="19">
        <f t="shared" si="255"/>
        <v>3</v>
      </c>
      <c r="O879" s="19"/>
      <c r="P879" s="205">
        <v>103075</v>
      </c>
      <c r="Q879" s="206" t="s">
        <v>1926</v>
      </c>
      <c r="R879" s="157">
        <f t="shared" si="257"/>
        <v>2</v>
      </c>
      <c r="S879" s="209"/>
    </row>
    <row r="880" spans="10:19" ht="12">
      <c r="J880" s="19" t="s">
        <v>964</v>
      </c>
      <c r="K880" s="19" t="s">
        <v>28</v>
      </c>
      <c r="L880" s="110">
        <v>27.1</v>
      </c>
      <c r="M880" s="19" t="s">
        <v>1926</v>
      </c>
      <c r="N880" s="19">
        <f t="shared" si="255"/>
        <v>3</v>
      </c>
      <c r="O880" s="19"/>
      <c r="P880" s="205">
        <v>73505</v>
      </c>
      <c r="Q880" s="206" t="s">
        <v>1926</v>
      </c>
      <c r="R880" s="157">
        <f t="shared" si="254"/>
        <v>1</v>
      </c>
      <c r="S880" s="209"/>
    </row>
    <row r="881" spans="10:19" ht="12">
      <c r="J881" s="19" t="s">
        <v>1916</v>
      </c>
      <c r="K881" s="19" t="s">
        <v>1917</v>
      </c>
      <c r="L881" s="110">
        <v>29.9</v>
      </c>
      <c r="M881" s="19" t="s">
        <v>1926</v>
      </c>
      <c r="N881" s="19">
        <f t="shared" si="255"/>
        <v>3</v>
      </c>
      <c r="O881" s="19"/>
      <c r="P881" s="205">
        <v>153850</v>
      </c>
      <c r="Q881" s="206" t="s">
        <v>1926</v>
      </c>
      <c r="R881" s="157">
        <f>IF(P881&lt;250000,2)</f>
        <v>2</v>
      </c>
      <c r="S881" s="209"/>
    </row>
    <row r="882" spans="10:19" ht="12">
      <c r="J882" s="19" t="s">
        <v>1918</v>
      </c>
      <c r="K882" s="19" t="s">
        <v>1919</v>
      </c>
      <c r="L882" s="110">
        <v>34.3</v>
      </c>
      <c r="M882" s="19" t="s">
        <v>1926</v>
      </c>
      <c r="N882" s="19">
        <f aca="true" t="shared" si="258" ref="N882:N883">IF(L882&lt;35,4)</f>
        <v>4</v>
      </c>
      <c r="O882" s="19"/>
      <c r="P882" s="205">
        <v>73922</v>
      </c>
      <c r="Q882" s="206" t="s">
        <v>1926</v>
      </c>
      <c r="R882" s="157">
        <f t="shared" si="254"/>
        <v>1</v>
      </c>
      <c r="S882" s="209"/>
    </row>
    <row r="883" spans="10:19" ht="12">
      <c r="J883" s="19" t="s">
        <v>965</v>
      </c>
      <c r="K883" s="19" t="s">
        <v>1920</v>
      </c>
      <c r="L883" s="110">
        <v>31.3</v>
      </c>
      <c r="M883" s="19" t="s">
        <v>1926</v>
      </c>
      <c r="N883" s="19">
        <f t="shared" si="258"/>
        <v>4</v>
      </c>
      <c r="O883" s="19"/>
      <c r="P883" s="205">
        <v>51635</v>
      </c>
      <c r="Q883" s="206" t="s">
        <v>1926</v>
      </c>
      <c r="R883" s="157">
        <f t="shared" si="254"/>
        <v>1</v>
      </c>
      <c r="S883" s="209"/>
    </row>
    <row r="884" spans="10:19" ht="12">
      <c r="J884" s="19" t="s">
        <v>914</v>
      </c>
      <c r="K884" s="19" t="s">
        <v>14</v>
      </c>
      <c r="L884" s="110">
        <v>8.8</v>
      </c>
      <c r="M884" s="19" t="s">
        <v>1927</v>
      </c>
      <c r="N884" s="19">
        <f t="shared" si="246"/>
        <v>1</v>
      </c>
      <c r="O884" s="19">
        <v>2004</v>
      </c>
      <c r="P884" s="205">
        <v>3203362</v>
      </c>
      <c r="Q884" s="206" t="s">
        <v>1926</v>
      </c>
      <c r="R884" s="157">
        <v>6</v>
      </c>
      <c r="S884" s="209">
        <v>2000</v>
      </c>
    </row>
    <row r="885" spans="10:19" ht="12">
      <c r="J885" s="19" t="s">
        <v>915</v>
      </c>
      <c r="K885" s="19" t="s">
        <v>17</v>
      </c>
      <c r="L885" s="110">
        <v>8.1</v>
      </c>
      <c r="M885" s="19" t="s">
        <v>1927</v>
      </c>
      <c r="N885" s="19">
        <f t="shared" si="246"/>
        <v>1</v>
      </c>
      <c r="O885" s="19">
        <v>2004</v>
      </c>
      <c r="P885" s="205">
        <v>1130710</v>
      </c>
      <c r="Q885" s="206" t="s">
        <v>1926</v>
      </c>
      <c r="R885" s="157">
        <f aca="true" t="shared" si="259" ref="R885">IF(P885&lt;3000000,5)</f>
        <v>5</v>
      </c>
      <c r="S885" s="209">
        <v>2000</v>
      </c>
    </row>
    <row r="886" spans="10:19" ht="12">
      <c r="J886" s="19" t="s">
        <v>916</v>
      </c>
      <c r="K886" s="19" t="s">
        <v>16</v>
      </c>
      <c r="L886" s="110">
        <v>9</v>
      </c>
      <c r="M886" s="19" t="s">
        <v>1927</v>
      </c>
      <c r="N886" s="19">
        <f t="shared" si="246"/>
        <v>1</v>
      </c>
      <c r="O886" s="19">
        <v>2004</v>
      </c>
      <c r="P886" s="205">
        <v>603190</v>
      </c>
      <c r="Q886" s="206" t="s">
        <v>1926</v>
      </c>
      <c r="R886" s="157">
        <f aca="true" t="shared" si="260" ref="R886">IF(P886&lt;1000000,4)</f>
        <v>4</v>
      </c>
      <c r="S886" s="209">
        <v>2000</v>
      </c>
    </row>
    <row r="887" spans="10:19" ht="12">
      <c r="J887" s="19" t="s">
        <v>917</v>
      </c>
      <c r="K887" s="19" t="s">
        <v>10</v>
      </c>
      <c r="L887" s="110">
        <v>16.2</v>
      </c>
      <c r="M887" s="19" t="s">
        <v>1927</v>
      </c>
      <c r="N887" s="19">
        <f t="shared" si="246"/>
        <v>1</v>
      </c>
      <c r="O887" s="19">
        <v>2004</v>
      </c>
      <c r="P887" s="205">
        <v>215436</v>
      </c>
      <c r="Q887" s="206" t="s">
        <v>1926</v>
      </c>
      <c r="R887" s="157">
        <f aca="true" t="shared" si="261" ref="R887:R894">IF(P887&lt;250000,2)</f>
        <v>2</v>
      </c>
      <c r="S887" s="209">
        <v>2000</v>
      </c>
    </row>
    <row r="888" spans="10:19" ht="12">
      <c r="J888" s="19" t="s">
        <v>918</v>
      </c>
      <c r="K888" s="19" t="s">
        <v>12</v>
      </c>
      <c r="L888" s="110">
        <v>11.1</v>
      </c>
      <c r="M888" s="19" t="s">
        <v>1927</v>
      </c>
      <c r="N888" s="19">
        <f t="shared" si="246"/>
        <v>1</v>
      </c>
      <c r="O888" s="19">
        <v>2004</v>
      </c>
      <c r="P888" s="205">
        <v>1194687</v>
      </c>
      <c r="Q888" s="206" t="s">
        <v>1926</v>
      </c>
      <c r="R888" s="157">
        <f>IF(P888&lt;3000000,5)</f>
        <v>5</v>
      </c>
      <c r="S888" s="209">
        <v>2000</v>
      </c>
    </row>
    <row r="889" spans="10:19" ht="12">
      <c r="J889" s="19" t="s">
        <v>919</v>
      </c>
      <c r="K889" s="19" t="s">
        <v>1750</v>
      </c>
      <c r="L889" s="110">
        <v>12.9</v>
      </c>
      <c r="M889" s="19" t="s">
        <v>1927</v>
      </c>
      <c r="N889" s="19">
        <f t="shared" si="246"/>
        <v>1</v>
      </c>
      <c r="O889" s="19">
        <v>2004</v>
      </c>
      <c r="P889" s="205">
        <v>275480</v>
      </c>
      <c r="Q889" s="206" t="s">
        <v>1926</v>
      </c>
      <c r="R889" s="157">
        <f>IF(P889&lt;500000,3)</f>
        <v>3</v>
      </c>
      <c r="S889" s="209">
        <v>2000</v>
      </c>
    </row>
    <row r="890" spans="10:19" ht="12">
      <c r="J890" s="19" t="s">
        <v>920</v>
      </c>
      <c r="K890" s="19" t="s">
        <v>1719</v>
      </c>
      <c r="L890" s="110">
        <v>7.1</v>
      </c>
      <c r="M890" s="19" t="s">
        <v>1927</v>
      </c>
      <c r="N890" s="19">
        <f t="shared" si="246"/>
        <v>1</v>
      </c>
      <c r="O890" s="19">
        <v>2004</v>
      </c>
      <c r="P890" s="205">
        <v>545983</v>
      </c>
      <c r="Q890" s="206" t="s">
        <v>1926</v>
      </c>
      <c r="R890" s="157">
        <f>IF(P890&lt;1000000,4)</f>
        <v>4</v>
      </c>
      <c r="S890" s="209">
        <v>2000</v>
      </c>
    </row>
    <row r="891" spans="10:19" ht="12">
      <c r="J891" s="19" t="s">
        <v>921</v>
      </c>
      <c r="K891" s="19" t="s">
        <v>1658</v>
      </c>
      <c r="L891" s="110">
        <v>14.2</v>
      </c>
      <c r="M891" s="19" t="s">
        <v>1927</v>
      </c>
      <c r="N891" s="19">
        <f t="shared" si="246"/>
        <v>1</v>
      </c>
      <c r="O891" s="19">
        <v>2004</v>
      </c>
      <c r="P891" s="205">
        <v>119298</v>
      </c>
      <c r="Q891" s="206" t="s">
        <v>1926</v>
      </c>
      <c r="R891" s="157">
        <f t="shared" si="261"/>
        <v>2</v>
      </c>
      <c r="S891" s="209">
        <v>2000</v>
      </c>
    </row>
    <row r="892" spans="10:19" ht="12">
      <c r="J892" s="19" t="s">
        <v>922</v>
      </c>
      <c r="K892" s="19" t="s">
        <v>24</v>
      </c>
      <c r="L892" s="110">
        <v>10</v>
      </c>
      <c r="M892" s="19" t="s">
        <v>1927</v>
      </c>
      <c r="N892" s="19">
        <f t="shared" si="246"/>
        <v>1</v>
      </c>
      <c r="O892" s="19">
        <v>2004</v>
      </c>
      <c r="P892" s="205">
        <v>361235</v>
      </c>
      <c r="Q892" s="206" t="s">
        <v>1926</v>
      </c>
      <c r="R892" s="157">
        <f>IF(P892&lt;500000,3)</f>
        <v>3</v>
      </c>
      <c r="S892" s="209">
        <v>2000</v>
      </c>
    </row>
    <row r="893" spans="10:19" ht="12">
      <c r="J893" s="19" t="s">
        <v>923</v>
      </c>
      <c r="K893" s="19" t="s">
        <v>27</v>
      </c>
      <c r="L893" s="110">
        <v>8.1</v>
      </c>
      <c r="M893" s="19" t="s">
        <v>1927</v>
      </c>
      <c r="N893" s="19">
        <f t="shared" si="246"/>
        <v>1</v>
      </c>
      <c r="O893" s="19">
        <v>2004</v>
      </c>
      <c r="P893" s="205">
        <v>853513</v>
      </c>
      <c r="Q893" s="206" t="s">
        <v>1926</v>
      </c>
      <c r="R893" s="157">
        <f>IF(P893&lt;1000000,4)</f>
        <v>4</v>
      </c>
      <c r="S893" s="209">
        <v>2000</v>
      </c>
    </row>
    <row r="894" spans="10:19" ht="12">
      <c r="J894" s="19" t="s">
        <v>924</v>
      </c>
      <c r="K894" s="19" t="s">
        <v>18</v>
      </c>
      <c r="L894" s="110">
        <v>9.6</v>
      </c>
      <c r="M894" s="19" t="s">
        <v>1927</v>
      </c>
      <c r="N894" s="19">
        <f t="shared" si="246"/>
        <v>1</v>
      </c>
      <c r="O894" s="19">
        <v>2004</v>
      </c>
      <c r="P894" s="205">
        <v>144910</v>
      </c>
      <c r="Q894" s="206" t="s">
        <v>1926</v>
      </c>
      <c r="R894" s="157">
        <f t="shared" si="261"/>
        <v>2</v>
      </c>
      <c r="S894" s="209">
        <v>2000</v>
      </c>
    </row>
    <row r="895" spans="10:19" ht="12">
      <c r="J895" s="19" t="s">
        <v>925</v>
      </c>
      <c r="K895" s="19" t="s">
        <v>1903</v>
      </c>
      <c r="L895" s="110">
        <v>8</v>
      </c>
      <c r="M895" s="19" t="s">
        <v>1927</v>
      </c>
      <c r="N895" s="19">
        <f t="shared" si="246"/>
        <v>1</v>
      </c>
      <c r="O895" s="19">
        <v>2004</v>
      </c>
      <c r="P895" s="205">
        <v>8803468</v>
      </c>
      <c r="Q895" s="206" t="s">
        <v>1926</v>
      </c>
      <c r="R895" s="157">
        <v>6</v>
      </c>
      <c r="S895" s="209">
        <v>2000</v>
      </c>
    </row>
    <row r="896" spans="10:19" ht="12">
      <c r="J896" s="19" t="s">
        <v>926</v>
      </c>
      <c r="K896" s="19" t="s">
        <v>1904</v>
      </c>
      <c r="L896" s="110">
        <v>11.4</v>
      </c>
      <c r="M896" s="19" t="s">
        <v>1927</v>
      </c>
      <c r="N896" s="19">
        <f t="shared" si="246"/>
        <v>1</v>
      </c>
      <c r="O896" s="19">
        <v>2004</v>
      </c>
      <c r="P896" s="205">
        <v>2232265</v>
      </c>
      <c r="Q896" s="206" t="s">
        <v>1926</v>
      </c>
      <c r="R896" s="157">
        <f aca="true" t="shared" si="262" ref="R896">IF(P896&lt;3000000,5)</f>
        <v>5</v>
      </c>
      <c r="S896" s="209">
        <v>2000</v>
      </c>
    </row>
    <row r="897" spans="10:19" ht="12">
      <c r="J897" s="19" t="s">
        <v>927</v>
      </c>
      <c r="K897" s="19" t="s">
        <v>1718</v>
      </c>
      <c r="L897" s="110">
        <v>10.5</v>
      </c>
      <c r="M897" s="19" t="s">
        <v>1927</v>
      </c>
      <c r="N897" s="19">
        <f t="shared" si="246"/>
        <v>1</v>
      </c>
      <c r="O897" s="19">
        <v>2004</v>
      </c>
      <c r="P897" s="205">
        <v>78473</v>
      </c>
      <c r="Q897" s="206" t="s">
        <v>1926</v>
      </c>
      <c r="R897" s="157">
        <f t="shared" si="254"/>
        <v>1</v>
      </c>
      <c r="S897" s="209">
        <v>2000</v>
      </c>
    </row>
    <row r="898" spans="10:19" ht="12">
      <c r="J898" s="19" t="s">
        <v>928</v>
      </c>
      <c r="K898" s="19" t="s">
        <v>21</v>
      </c>
      <c r="L898" s="110">
        <v>23.7</v>
      </c>
      <c r="M898" s="19" t="s">
        <v>1927</v>
      </c>
      <c r="N898" s="19">
        <f aca="true" t="shared" si="263" ref="N898">IF(L898&lt;25,2)</f>
        <v>2</v>
      </c>
      <c r="O898" s="19">
        <v>2004</v>
      </c>
      <c r="P898" s="205">
        <v>64606</v>
      </c>
      <c r="Q898" s="206" t="s">
        <v>1926</v>
      </c>
      <c r="R898" s="157">
        <f t="shared" si="254"/>
        <v>1</v>
      </c>
      <c r="S898" s="209">
        <v>2000</v>
      </c>
    </row>
    <row r="899" spans="10:19" ht="12">
      <c r="J899" s="19" t="s">
        <v>929</v>
      </c>
      <c r="K899" s="19" t="s">
        <v>19</v>
      </c>
      <c r="L899" s="110">
        <v>10.6</v>
      </c>
      <c r="M899" s="19" t="s">
        <v>1927</v>
      </c>
      <c r="N899" s="19">
        <f aca="true" t="shared" si="264" ref="N899:N909">IF(L899&lt;20,1)</f>
        <v>1</v>
      </c>
      <c r="O899" s="19">
        <v>2004</v>
      </c>
      <c r="P899" s="205">
        <v>539870</v>
      </c>
      <c r="Q899" s="206" t="s">
        <v>1926</v>
      </c>
      <c r="R899" s="157">
        <f>IF(P899&lt;1000000,4)</f>
        <v>4</v>
      </c>
      <c r="S899" s="209">
        <v>2000</v>
      </c>
    </row>
    <row r="900" spans="10:19" ht="12">
      <c r="J900" s="19" t="s">
        <v>930</v>
      </c>
      <c r="K900" s="19" t="s">
        <v>13</v>
      </c>
      <c r="L900" s="110">
        <v>8.1</v>
      </c>
      <c r="M900" s="19" t="s">
        <v>1927</v>
      </c>
      <c r="N900" s="19">
        <f t="shared" si="264"/>
        <v>1</v>
      </c>
      <c r="O900" s="19">
        <v>2004</v>
      </c>
      <c r="P900" s="205">
        <v>195699</v>
      </c>
      <c r="Q900" s="206" t="s">
        <v>1926</v>
      </c>
      <c r="R900" s="157">
        <f aca="true" t="shared" si="265" ref="R900:R903">IF(P900&lt;250000,2)</f>
        <v>2</v>
      </c>
      <c r="S900" s="209">
        <v>2000</v>
      </c>
    </row>
    <row r="901" spans="10:19" ht="12">
      <c r="J901" s="19" t="s">
        <v>931</v>
      </c>
      <c r="K901" s="19" t="s">
        <v>15</v>
      </c>
      <c r="L901" s="110">
        <v>10</v>
      </c>
      <c r="M901" s="19" t="s">
        <v>1927</v>
      </c>
      <c r="N901" s="19">
        <f t="shared" si="264"/>
        <v>1</v>
      </c>
      <c r="O901" s="19">
        <v>2004</v>
      </c>
      <c r="P901" s="205">
        <v>742690</v>
      </c>
      <c r="Q901" s="206" t="s">
        <v>1926</v>
      </c>
      <c r="R901" s="157">
        <f>IF(P901&lt;1000000,4)</f>
        <v>4</v>
      </c>
      <c r="S901" s="209">
        <v>2000</v>
      </c>
    </row>
    <row r="902" spans="10:19" ht="12">
      <c r="J902" s="19" t="s">
        <v>932</v>
      </c>
      <c r="K902" s="19" t="s">
        <v>25</v>
      </c>
      <c r="L902" s="110">
        <v>10.3</v>
      </c>
      <c r="M902" s="19" t="s">
        <v>1927</v>
      </c>
      <c r="N902" s="19">
        <f t="shared" si="264"/>
        <v>1</v>
      </c>
      <c r="O902" s="19">
        <v>2004</v>
      </c>
      <c r="P902" s="205">
        <v>381081</v>
      </c>
      <c r="Q902" s="206" t="s">
        <v>1926</v>
      </c>
      <c r="R902" s="157">
        <f>IF(P902&lt;500000,3)</f>
        <v>3</v>
      </c>
      <c r="S902" s="209">
        <v>2000</v>
      </c>
    </row>
    <row r="903" spans="10:19" ht="12">
      <c r="J903" s="19" t="s">
        <v>933</v>
      </c>
      <c r="K903" s="19" t="s">
        <v>11</v>
      </c>
      <c r="L903" s="110">
        <v>13</v>
      </c>
      <c r="M903" s="19" t="s">
        <v>1927</v>
      </c>
      <c r="N903" s="19">
        <f t="shared" si="264"/>
        <v>1</v>
      </c>
      <c r="O903" s="19">
        <v>2004</v>
      </c>
      <c r="P903" s="205">
        <v>214345</v>
      </c>
      <c r="Q903" s="206" t="s">
        <v>1926</v>
      </c>
      <c r="R903" s="157">
        <f t="shared" si="265"/>
        <v>2</v>
      </c>
      <c r="S903" s="209">
        <v>2000</v>
      </c>
    </row>
    <row r="904" spans="10:19" ht="12">
      <c r="J904" s="19" t="s">
        <v>934</v>
      </c>
      <c r="K904" s="19" t="s">
        <v>1905</v>
      </c>
      <c r="L904" s="110">
        <v>12.6</v>
      </c>
      <c r="M904" s="19" t="s">
        <v>1927</v>
      </c>
      <c r="N904" s="19">
        <f t="shared" si="264"/>
        <v>1</v>
      </c>
      <c r="O904" s="19">
        <v>2004</v>
      </c>
      <c r="P904" s="205">
        <v>67864</v>
      </c>
      <c r="Q904" s="206" t="s">
        <v>1926</v>
      </c>
      <c r="R904" s="157">
        <f t="shared" si="254"/>
        <v>1</v>
      </c>
      <c r="S904" s="209">
        <v>2000</v>
      </c>
    </row>
    <row r="905" spans="10:19" ht="12">
      <c r="J905" s="19" t="s">
        <v>935</v>
      </c>
      <c r="K905" s="19" t="s">
        <v>22</v>
      </c>
      <c r="L905" s="110">
        <v>12.1</v>
      </c>
      <c r="M905" s="19" t="s">
        <v>1927</v>
      </c>
      <c r="N905" s="19">
        <f t="shared" si="264"/>
        <v>1</v>
      </c>
      <c r="O905" s="19">
        <v>2004</v>
      </c>
      <c r="P905" s="205">
        <v>363180</v>
      </c>
      <c r="Q905" s="206" t="s">
        <v>1926</v>
      </c>
      <c r="R905" s="157">
        <f>IF(P905&lt;500000,3)</f>
        <v>3</v>
      </c>
      <c r="S905" s="209">
        <v>2000</v>
      </c>
    </row>
    <row r="906" spans="10:19" ht="12">
      <c r="J906" s="19" t="s">
        <v>936</v>
      </c>
      <c r="K906" s="19" t="s">
        <v>1720</v>
      </c>
      <c r="L906" s="110">
        <v>8.4</v>
      </c>
      <c r="M906" s="19" t="s">
        <v>1927</v>
      </c>
      <c r="N906" s="19">
        <f t="shared" si="264"/>
        <v>1</v>
      </c>
      <c r="O906" s="19">
        <v>2004</v>
      </c>
      <c r="P906" s="205">
        <v>98281</v>
      </c>
      <c r="Q906" s="206" t="s">
        <v>1926</v>
      </c>
      <c r="R906" s="157">
        <f t="shared" si="254"/>
        <v>1</v>
      </c>
      <c r="S906" s="209">
        <v>2000</v>
      </c>
    </row>
    <row r="907" spans="10:19" ht="12">
      <c r="J907" s="19" t="s">
        <v>937</v>
      </c>
      <c r="K907" s="19" t="s">
        <v>23</v>
      </c>
      <c r="L907" s="110">
        <v>12.8</v>
      </c>
      <c r="M907" s="19" t="s">
        <v>1927</v>
      </c>
      <c r="N907" s="19">
        <f t="shared" si="264"/>
        <v>1</v>
      </c>
      <c r="O907" s="19">
        <v>2004</v>
      </c>
      <c r="P907" s="205">
        <v>214949</v>
      </c>
      <c r="Q907" s="206" t="s">
        <v>1926</v>
      </c>
      <c r="R907" s="157">
        <f aca="true" t="shared" si="266" ref="R907:R909">IF(P907&lt;250000,2)</f>
        <v>2</v>
      </c>
      <c r="S907" s="209">
        <v>2000</v>
      </c>
    </row>
    <row r="908" spans="10:19" ht="12">
      <c r="J908" s="19" t="s">
        <v>938</v>
      </c>
      <c r="K908" s="19" t="s">
        <v>26</v>
      </c>
      <c r="L908" s="110">
        <v>5.9</v>
      </c>
      <c r="M908" s="19" t="s">
        <v>1927</v>
      </c>
      <c r="N908" s="19">
        <f t="shared" si="264"/>
        <v>1</v>
      </c>
      <c r="O908" s="19">
        <v>2004</v>
      </c>
      <c r="P908" s="205">
        <v>284464</v>
      </c>
      <c r="Q908" s="206" t="s">
        <v>1926</v>
      </c>
      <c r="R908" s="157">
        <f>IF(P908&lt;500000,3)</f>
        <v>3</v>
      </c>
      <c r="S908" s="209">
        <v>2000</v>
      </c>
    </row>
    <row r="909" spans="10:19" ht="12">
      <c r="J909" s="19" t="s">
        <v>939</v>
      </c>
      <c r="K909" s="19" t="s">
        <v>20</v>
      </c>
      <c r="L909" s="110">
        <v>12</v>
      </c>
      <c r="M909" s="19" t="s">
        <v>1927</v>
      </c>
      <c r="N909" s="19">
        <f t="shared" si="264"/>
        <v>1</v>
      </c>
      <c r="O909" s="19">
        <v>2004</v>
      </c>
      <c r="P909" s="205">
        <v>104276</v>
      </c>
      <c r="Q909" s="206" t="s">
        <v>1926</v>
      </c>
      <c r="R909" s="157">
        <f t="shared" si="266"/>
        <v>2</v>
      </c>
      <c r="S909" s="209">
        <v>2000</v>
      </c>
    </row>
    <row r="910" spans="4:19" ht="12">
      <c r="D910" s="115"/>
      <c r="O910" s="19"/>
      <c r="Q910" s="23"/>
      <c r="S910" s="154"/>
    </row>
    <row r="911" spans="4:19" ht="12">
      <c r="D911" s="115"/>
      <c r="O911" s="19"/>
      <c r="Q911" s="23"/>
      <c r="S911" s="154"/>
    </row>
    <row r="912" spans="4:19" ht="12">
      <c r="D912" s="115"/>
      <c r="O912" s="19"/>
      <c r="Q912" s="23"/>
      <c r="S912" s="154"/>
    </row>
    <row r="913" spans="4:19" ht="12">
      <c r="D913" s="115"/>
      <c r="O913" s="19"/>
      <c r="Q913" s="23"/>
      <c r="S913" s="154"/>
    </row>
    <row r="914" spans="4:19" ht="12">
      <c r="D914" s="115"/>
      <c r="O914" s="19"/>
      <c r="Q914" s="23"/>
      <c r="S914" s="154"/>
    </row>
    <row r="915" spans="4:19" ht="12">
      <c r="D915" s="115"/>
      <c r="O915" s="19"/>
      <c r="Q915" s="23"/>
      <c r="S915" s="154"/>
    </row>
    <row r="916" spans="4:19" ht="12">
      <c r="D916" s="115"/>
      <c r="O916" s="19"/>
      <c r="Q916" s="23"/>
      <c r="S916" s="154"/>
    </row>
    <row r="917" spans="4:19" ht="12">
      <c r="D917" s="115"/>
      <c r="O917" s="19"/>
      <c r="Q917" s="23"/>
      <c r="S917" s="154"/>
    </row>
    <row r="918" spans="4:19" ht="12">
      <c r="D918" s="115"/>
      <c r="O918" s="19"/>
      <c r="Q918" s="23"/>
      <c r="S918" s="154"/>
    </row>
    <row r="919" spans="4:19" ht="12">
      <c r="D919" s="115"/>
      <c r="O919" s="19"/>
      <c r="Q919" s="23"/>
      <c r="S919" s="154"/>
    </row>
    <row r="920" spans="4:19" ht="12">
      <c r="D920" s="115"/>
      <c r="O920" s="19"/>
      <c r="Q920" s="23"/>
      <c r="S920" s="154"/>
    </row>
    <row r="921" spans="4:19" ht="12">
      <c r="D921" s="115"/>
      <c r="O921" s="19"/>
      <c r="Q921" s="23"/>
      <c r="S921" s="154"/>
    </row>
    <row r="922" spans="4:19" ht="12">
      <c r="D922" s="115"/>
      <c r="O922" s="19"/>
      <c r="Q922" s="23"/>
      <c r="S922" s="154"/>
    </row>
    <row r="923" spans="4:19" ht="12">
      <c r="D923" s="115"/>
      <c r="O923" s="19"/>
      <c r="Q923" s="23"/>
      <c r="S923" s="154"/>
    </row>
    <row r="924" spans="4:19" ht="12">
      <c r="D924" s="115"/>
      <c r="O924" s="19"/>
      <c r="Q924" s="23"/>
      <c r="S924" s="154"/>
    </row>
    <row r="925" spans="4:19" ht="12">
      <c r="D925" s="115"/>
      <c r="O925" s="19"/>
      <c r="Q925" s="23"/>
      <c r="S925" s="154"/>
    </row>
    <row r="926" spans="4:19" ht="12">
      <c r="D926" s="115"/>
      <c r="O926" s="19"/>
      <c r="Q926" s="23"/>
      <c r="S926" s="154"/>
    </row>
    <row r="927" spans="4:19" ht="12">
      <c r="D927" s="115"/>
      <c r="O927" s="19"/>
      <c r="Q927" s="23"/>
      <c r="S927" s="154"/>
    </row>
    <row r="928" spans="4:19" ht="12">
      <c r="D928" s="115"/>
      <c r="O928" s="19"/>
      <c r="Q928" s="23"/>
      <c r="S928" s="154"/>
    </row>
    <row r="929" spans="4:19" ht="12">
      <c r="D929" s="115"/>
      <c r="O929" s="19"/>
      <c r="Q929" s="23"/>
      <c r="S929" s="154"/>
    </row>
    <row r="930" spans="4:19" ht="12">
      <c r="D930" s="115"/>
      <c r="O930" s="19"/>
      <c r="Q930" s="23"/>
      <c r="S930" s="154"/>
    </row>
    <row r="931" spans="4:19" ht="12">
      <c r="D931" s="115"/>
      <c r="O931" s="19"/>
      <c r="Q931" s="23"/>
      <c r="S931" s="154"/>
    </row>
    <row r="932" spans="4:19" ht="12">
      <c r="D932" s="115"/>
      <c r="O932" s="19"/>
      <c r="Q932" s="23"/>
      <c r="S932" s="154"/>
    </row>
    <row r="933" spans="4:19" ht="12">
      <c r="D933" s="115"/>
      <c r="O933" s="19"/>
      <c r="Q933" s="23"/>
      <c r="S933" s="154"/>
    </row>
    <row r="934" spans="15:19" ht="12">
      <c r="O934" s="19"/>
      <c r="Q934" s="23"/>
      <c r="S934" s="154"/>
    </row>
    <row r="935" spans="4:19" ht="12">
      <c r="D935" s="115"/>
      <c r="O935" s="19"/>
      <c r="Q935" s="23"/>
      <c r="S935" s="154"/>
    </row>
    <row r="936" spans="4:19" ht="12">
      <c r="D936" s="115"/>
      <c r="O936" s="19"/>
      <c r="Q936" s="23"/>
      <c r="S936" s="154"/>
    </row>
    <row r="937" spans="4:19" ht="12">
      <c r="D937" s="115"/>
      <c r="O937" s="19"/>
      <c r="Q937" s="23"/>
      <c r="S937" s="154"/>
    </row>
    <row r="938" spans="4:19" ht="12">
      <c r="D938" s="115"/>
      <c r="O938" s="19"/>
      <c r="Q938" s="23"/>
      <c r="S938" s="154"/>
    </row>
    <row r="939" spans="4:19" ht="12">
      <c r="D939" s="115"/>
      <c r="O939" s="19"/>
      <c r="Q939" s="23"/>
      <c r="S939" s="154"/>
    </row>
    <row r="940" spans="4:19" ht="12">
      <c r="D940" s="115"/>
      <c r="O940" s="19"/>
      <c r="Q940" s="23"/>
      <c r="S940" s="154"/>
    </row>
    <row r="941" spans="4:19" ht="12">
      <c r="D941" s="115"/>
      <c r="O941" s="19"/>
      <c r="Q941" s="23"/>
      <c r="S941" s="154"/>
    </row>
    <row r="942" spans="4:19" ht="12">
      <c r="D942" s="115"/>
      <c r="O942" s="19"/>
      <c r="Q942" s="23"/>
      <c r="S942" s="154"/>
    </row>
    <row r="943" spans="4:19" ht="12">
      <c r="D943" s="115"/>
      <c r="O943" s="19"/>
      <c r="Q943" s="23"/>
      <c r="S943" s="154"/>
    </row>
    <row r="944" spans="4:19" ht="12">
      <c r="D944" s="115"/>
      <c r="O944" s="19"/>
      <c r="Q944" s="23"/>
      <c r="S944" s="154"/>
    </row>
    <row r="945" spans="4:19" ht="12">
      <c r="D945" s="115"/>
      <c r="O945" s="19"/>
      <c r="Q945" s="23"/>
      <c r="S945" s="154"/>
    </row>
    <row r="946" spans="4:19" ht="12">
      <c r="D946" s="115"/>
      <c r="O946" s="19"/>
      <c r="Q946" s="23"/>
      <c r="S946" s="154"/>
    </row>
    <row r="947" spans="4:19" ht="12">
      <c r="D947" s="115"/>
      <c r="O947" s="19"/>
      <c r="Q947" s="23"/>
      <c r="S947" s="154"/>
    </row>
    <row r="948" spans="4:19" ht="12">
      <c r="D948" s="115"/>
      <c r="O948" s="19"/>
      <c r="Q948" s="23"/>
      <c r="S948" s="154"/>
    </row>
    <row r="949" spans="4:19" ht="12">
      <c r="D949" s="115"/>
      <c r="O949" s="19"/>
      <c r="Q949" s="23"/>
      <c r="S949" s="154"/>
    </row>
    <row r="950" spans="4:19" ht="12">
      <c r="D950" s="115"/>
      <c r="O950" s="19"/>
      <c r="Q950" s="23"/>
      <c r="S950" s="154"/>
    </row>
    <row r="951" spans="4:19" ht="12">
      <c r="D951" s="115"/>
      <c r="O951" s="19"/>
      <c r="Q951" s="23"/>
      <c r="S951" s="154"/>
    </row>
    <row r="952" spans="4:19" ht="12">
      <c r="D952" s="115"/>
      <c r="O952" s="19"/>
      <c r="Q952" s="23"/>
      <c r="S952" s="154"/>
    </row>
    <row r="953" spans="4:19" ht="12">
      <c r="D953" s="115"/>
      <c r="O953" s="19"/>
      <c r="Q953" s="23"/>
      <c r="S953" s="154"/>
    </row>
    <row r="954" spans="4:19" ht="12">
      <c r="D954" s="115"/>
      <c r="O954" s="19"/>
      <c r="Q954" s="23"/>
      <c r="S954" s="154"/>
    </row>
    <row r="955" spans="4:19" ht="12">
      <c r="D955" s="115"/>
      <c r="O955" s="19"/>
      <c r="Q955" s="23"/>
      <c r="S955" s="154"/>
    </row>
    <row r="956" spans="4:19" ht="12">
      <c r="D956" s="115"/>
      <c r="O956" s="19"/>
      <c r="Q956" s="23"/>
      <c r="S956" s="154"/>
    </row>
    <row r="957" spans="4:19" ht="12">
      <c r="D957" s="115"/>
      <c r="O957" s="19"/>
      <c r="Q957" s="23"/>
      <c r="S957" s="154"/>
    </row>
    <row r="958" spans="4:19" ht="12">
      <c r="D958" s="115"/>
      <c r="O958" s="19"/>
      <c r="Q958" s="23"/>
      <c r="S958" s="154"/>
    </row>
    <row r="959" spans="4:19" ht="12">
      <c r="D959" s="115"/>
      <c r="O959" s="19"/>
      <c r="Q959" s="23"/>
      <c r="S959" s="154"/>
    </row>
    <row r="960" spans="4:19" ht="12">
      <c r="D960" s="115"/>
      <c r="O960" s="19"/>
      <c r="Q960" s="23"/>
      <c r="S960" s="154"/>
    </row>
    <row r="961" spans="4:19" ht="12">
      <c r="D961" s="115"/>
      <c r="O961" s="19"/>
      <c r="Q961" s="23"/>
      <c r="S961" s="154"/>
    </row>
    <row r="962" spans="4:19" ht="12">
      <c r="D962" s="115"/>
      <c r="O962" s="19"/>
      <c r="Q962" s="23"/>
      <c r="S962" s="154"/>
    </row>
    <row r="963" spans="4:19" ht="12">
      <c r="D963" s="115"/>
      <c r="O963" s="19"/>
      <c r="Q963" s="23"/>
      <c r="S963" s="154"/>
    </row>
    <row r="964" spans="4:19" ht="12">
      <c r="D964" s="115"/>
      <c r="O964" s="19"/>
      <c r="Q964" s="23"/>
      <c r="S964" s="154"/>
    </row>
    <row r="965" spans="4:19" ht="12">
      <c r="D965" s="115"/>
      <c r="O965" s="19"/>
      <c r="Q965" s="23"/>
      <c r="S965" s="154"/>
    </row>
    <row r="966" spans="4:19" ht="12">
      <c r="D966" s="115"/>
      <c r="O966" s="19"/>
      <c r="Q966" s="23"/>
      <c r="S966" s="154"/>
    </row>
    <row r="967" spans="4:19" ht="12">
      <c r="D967" s="115"/>
      <c r="O967" s="19"/>
      <c r="Q967" s="23"/>
      <c r="S967" s="154"/>
    </row>
    <row r="968" spans="4:19" ht="12">
      <c r="D968" s="115"/>
      <c r="O968" s="19"/>
      <c r="Q968" s="23"/>
      <c r="S968" s="154"/>
    </row>
    <row r="969" spans="4:19" ht="12">
      <c r="D969" s="115"/>
      <c r="O969" s="19"/>
      <c r="Q969" s="23"/>
      <c r="S969" s="154"/>
    </row>
    <row r="970" spans="4:19" ht="12">
      <c r="D970" s="115"/>
      <c r="O970" s="19"/>
      <c r="Q970" s="23"/>
      <c r="S970" s="154"/>
    </row>
    <row r="971" spans="4:19" ht="12">
      <c r="D971" s="115"/>
      <c r="O971" s="19"/>
      <c r="Q971" s="23"/>
      <c r="S971" s="154"/>
    </row>
    <row r="972" spans="4:19" ht="12">
      <c r="D972" s="115"/>
      <c r="O972" s="19"/>
      <c r="Q972" s="23"/>
      <c r="S972" s="154"/>
    </row>
    <row r="973" spans="4:19" ht="12">
      <c r="D973" s="115"/>
      <c r="O973" s="19"/>
      <c r="Q973" s="23"/>
      <c r="S973" s="154"/>
    </row>
    <row r="974" spans="4:19" ht="12">
      <c r="D974" s="115"/>
      <c r="O974" s="19"/>
      <c r="Q974" s="23"/>
      <c r="S974" s="154"/>
    </row>
    <row r="975" spans="4:19" ht="12">
      <c r="D975" s="115"/>
      <c r="O975" s="19"/>
      <c r="Q975" s="23"/>
      <c r="S975" s="154"/>
    </row>
    <row r="976" spans="4:19" ht="12">
      <c r="D976" s="115"/>
      <c r="O976" s="19"/>
      <c r="Q976" s="23"/>
      <c r="S976" s="154"/>
    </row>
    <row r="977" spans="4:19" ht="12">
      <c r="D977" s="115"/>
      <c r="O977" s="19"/>
      <c r="Q977" s="23"/>
      <c r="S977" s="19"/>
    </row>
    <row r="978" spans="4:19" ht="12">
      <c r="D978" s="115"/>
      <c r="O978" s="19"/>
      <c r="Q978" s="23"/>
      <c r="S978" s="19"/>
    </row>
    <row r="979" spans="4:19" ht="12">
      <c r="D979" s="115"/>
      <c r="O979" s="19"/>
      <c r="Q979" s="23"/>
      <c r="S979" s="19"/>
    </row>
    <row r="980" spans="4:19" ht="12">
      <c r="D980" s="115"/>
      <c r="O980" s="19"/>
      <c r="Q980" s="23"/>
      <c r="S980" s="19"/>
    </row>
    <row r="981" spans="4:19" ht="12">
      <c r="D981" s="115"/>
      <c r="O981" s="19"/>
      <c r="Q981" s="23"/>
      <c r="S981" s="19"/>
    </row>
    <row r="982" spans="4:19" ht="12">
      <c r="D982" s="115"/>
      <c r="O982" s="19"/>
      <c r="Q982" s="23"/>
      <c r="S982" s="19"/>
    </row>
    <row r="983" spans="4:19" ht="12">
      <c r="D983" s="115"/>
      <c r="O983" s="19"/>
      <c r="Q983" s="23"/>
      <c r="S983" s="19"/>
    </row>
    <row r="984" spans="4:19" ht="12">
      <c r="D984" s="115"/>
      <c r="O984" s="19"/>
      <c r="Q984" s="23"/>
      <c r="S984" s="19"/>
    </row>
    <row r="985" spans="4:19" ht="12">
      <c r="D985" s="115"/>
      <c r="O985" s="19"/>
      <c r="Q985" s="23"/>
      <c r="S985" s="19"/>
    </row>
    <row r="986" spans="4:19" ht="12">
      <c r="D986" s="115"/>
      <c r="O986" s="19"/>
      <c r="Q986" s="23"/>
      <c r="S986" s="19"/>
    </row>
    <row r="987" spans="4:19" ht="12">
      <c r="D987" s="115"/>
      <c r="O987" s="19"/>
      <c r="Q987" s="23"/>
      <c r="S987" s="19"/>
    </row>
    <row r="988" spans="15:19" ht="12">
      <c r="O988" s="19"/>
      <c r="Q988" s="23"/>
      <c r="S988" s="19"/>
    </row>
    <row r="989" spans="15:19" ht="12">
      <c r="O989" s="19"/>
      <c r="P989" s="19"/>
      <c r="Q989" s="23"/>
      <c r="R989" s="23"/>
      <c r="S989" s="19"/>
    </row>
    <row r="990" spans="15:19" ht="12">
      <c r="O990" s="19"/>
      <c r="P990" s="19"/>
      <c r="Q990" s="23"/>
      <c r="R990" s="23"/>
      <c r="S990" s="19"/>
    </row>
    <row r="991" spans="15:19" ht="12">
      <c r="O991" s="19"/>
      <c r="P991" s="19"/>
      <c r="Q991" s="23"/>
      <c r="R991" s="23"/>
      <c r="S991" s="19"/>
    </row>
    <row r="992" spans="15:19" ht="12">
      <c r="O992" s="19"/>
      <c r="P992" s="19"/>
      <c r="Q992" s="23"/>
      <c r="R992" s="23"/>
      <c r="S992" s="19"/>
    </row>
    <row r="993" spans="15:19" ht="12">
      <c r="O993" s="19"/>
      <c r="P993" s="19"/>
      <c r="Q993" s="23"/>
      <c r="R993" s="23"/>
      <c r="S993" s="19"/>
    </row>
    <row r="994" spans="15:19" ht="12">
      <c r="O994" s="19"/>
      <c r="P994" s="19"/>
      <c r="Q994" s="23"/>
      <c r="R994" s="23"/>
      <c r="S994" s="19"/>
    </row>
    <row r="995" spans="15:19" ht="12">
      <c r="O995" s="19"/>
      <c r="P995" s="19"/>
      <c r="Q995" s="23"/>
      <c r="R995" s="23"/>
      <c r="S995" s="19"/>
    </row>
    <row r="996" spans="15:19" ht="12">
      <c r="O996" s="19"/>
      <c r="P996" s="19"/>
      <c r="Q996" s="23"/>
      <c r="R996" s="23"/>
      <c r="S996" s="19"/>
    </row>
    <row r="997" spans="15:19" ht="12">
      <c r="O997" s="19"/>
      <c r="P997" s="19"/>
      <c r="Q997" s="23"/>
      <c r="R997" s="23"/>
      <c r="S997" s="19"/>
    </row>
    <row r="998" spans="15:19" ht="12">
      <c r="O998" s="19"/>
      <c r="P998" s="19"/>
      <c r="Q998" s="23"/>
      <c r="R998" s="23"/>
      <c r="S998" s="19"/>
    </row>
    <row r="999" spans="15:19" ht="12">
      <c r="O999" s="19"/>
      <c r="P999" s="19"/>
      <c r="Q999" s="23"/>
      <c r="R999" s="23"/>
      <c r="S999" s="19"/>
    </row>
    <row r="1000" spans="15:19" ht="12">
      <c r="O1000" s="19"/>
      <c r="P1000" s="19"/>
      <c r="Q1000" s="23"/>
      <c r="R1000" s="23"/>
      <c r="S1000" s="19"/>
    </row>
    <row r="1001" spans="15:19" ht="12">
      <c r="O1001" s="19"/>
      <c r="P1001" s="19"/>
      <c r="Q1001" s="23"/>
      <c r="R1001" s="23"/>
      <c r="S1001" s="19"/>
    </row>
    <row r="1002" spans="15:19" ht="12">
      <c r="O1002" s="19"/>
      <c r="P1002" s="19"/>
      <c r="Q1002" s="23"/>
      <c r="R1002" s="23"/>
      <c r="S1002" s="19"/>
    </row>
    <row r="1003" spans="15:19" ht="12">
      <c r="O1003" s="19"/>
      <c r="P1003" s="19"/>
      <c r="Q1003" s="23"/>
      <c r="R1003" s="23"/>
      <c r="S1003" s="19"/>
    </row>
    <row r="1004" spans="15:19" ht="12">
      <c r="O1004" s="19"/>
      <c r="P1004" s="19"/>
      <c r="Q1004" s="23"/>
      <c r="R1004" s="23"/>
      <c r="S1004" s="19"/>
    </row>
    <row r="1005" spans="15:19" ht="12">
      <c r="O1005" s="19"/>
      <c r="P1005" s="19"/>
      <c r="Q1005" s="23"/>
      <c r="R1005" s="23"/>
      <c r="S1005" s="19"/>
    </row>
    <row r="1006" spans="15:19" ht="12">
      <c r="O1006" s="19"/>
      <c r="P1006" s="19"/>
      <c r="Q1006" s="23"/>
      <c r="R1006" s="23"/>
      <c r="S1006" s="19"/>
    </row>
    <row r="1007" spans="15:19" ht="12">
      <c r="O1007" s="19"/>
      <c r="P1007" s="19"/>
      <c r="Q1007" s="23"/>
      <c r="R1007" s="23"/>
      <c r="S1007" s="19"/>
    </row>
    <row r="1008" spans="15:19" ht="12">
      <c r="O1008" s="19"/>
      <c r="P1008" s="19"/>
      <c r="Q1008" s="23"/>
      <c r="R1008" s="23"/>
      <c r="S1008" s="19"/>
    </row>
    <row r="1009" spans="15:19" ht="12">
      <c r="O1009" s="19"/>
      <c r="P1009" s="19"/>
      <c r="Q1009" s="23"/>
      <c r="R1009" s="23"/>
      <c r="S1009" s="19"/>
    </row>
    <row r="1010" spans="15:19" ht="12">
      <c r="O1010" s="19"/>
      <c r="P1010" s="19"/>
      <c r="Q1010" s="23"/>
      <c r="R1010" s="23"/>
      <c r="S1010" s="19"/>
    </row>
    <row r="1011" spans="15:19" ht="12">
      <c r="O1011" s="19"/>
      <c r="P1011" s="19"/>
      <c r="Q1011" s="23"/>
      <c r="R1011" s="23"/>
      <c r="S1011" s="19"/>
    </row>
    <row r="1012" spans="15:19" ht="12">
      <c r="O1012" s="19"/>
      <c r="P1012" s="19"/>
      <c r="Q1012" s="23"/>
      <c r="R1012" s="23"/>
      <c r="S1012" s="19"/>
    </row>
    <row r="1013" spans="15:19" ht="12">
      <c r="O1013" s="19"/>
      <c r="P1013" s="19"/>
      <c r="Q1013" s="23"/>
      <c r="R1013" s="23"/>
      <c r="S1013" s="19"/>
    </row>
    <row r="1014" spans="15:19" ht="12">
      <c r="O1014" s="19"/>
      <c r="P1014" s="19"/>
      <c r="Q1014" s="23"/>
      <c r="R1014" s="23"/>
      <c r="S1014" s="19"/>
    </row>
    <row r="1015" spans="15:19" ht="12">
      <c r="O1015" s="19"/>
      <c r="P1015" s="19"/>
      <c r="Q1015" s="23"/>
      <c r="R1015" s="23"/>
      <c r="S1015" s="19"/>
    </row>
    <row r="1016" spans="15:19" ht="12">
      <c r="O1016" s="19"/>
      <c r="P1016" s="19"/>
      <c r="Q1016" s="23"/>
      <c r="R1016" s="23"/>
      <c r="S1016" s="19"/>
    </row>
    <row r="1017" spans="15:19" ht="12">
      <c r="O1017" s="19"/>
      <c r="P1017" s="19"/>
      <c r="Q1017" s="23"/>
      <c r="R1017" s="23"/>
      <c r="S1017" s="19"/>
    </row>
    <row r="1018" spans="15:19" ht="12">
      <c r="O1018" s="19"/>
      <c r="P1018" s="19"/>
      <c r="Q1018" s="23"/>
      <c r="R1018" s="23"/>
      <c r="S1018" s="19"/>
    </row>
    <row r="1019" spans="15:19" ht="12">
      <c r="O1019" s="19"/>
      <c r="P1019" s="19"/>
      <c r="Q1019" s="23"/>
      <c r="R1019" s="23"/>
      <c r="S1019" s="19"/>
    </row>
    <row r="1020" spans="15:19" ht="12">
      <c r="O1020" s="19"/>
      <c r="P1020" s="19"/>
      <c r="Q1020" s="23"/>
      <c r="R1020" s="23"/>
      <c r="S1020" s="19"/>
    </row>
    <row r="1021" spans="15:19" ht="12">
      <c r="O1021" s="19"/>
      <c r="P1021" s="19"/>
      <c r="Q1021" s="23"/>
      <c r="R1021" s="23"/>
      <c r="S1021" s="19"/>
    </row>
    <row r="1022" spans="15:19" ht="12">
      <c r="O1022" s="19"/>
      <c r="P1022" s="19"/>
      <c r="Q1022" s="23"/>
      <c r="R1022" s="23"/>
      <c r="S1022" s="19"/>
    </row>
    <row r="1023" spans="15:19" ht="12">
      <c r="O1023" s="19"/>
      <c r="P1023" s="19"/>
      <c r="Q1023" s="23"/>
      <c r="R1023" s="23"/>
      <c r="S1023" s="19"/>
    </row>
    <row r="1024" spans="15:19" ht="12">
      <c r="O1024" s="19"/>
      <c r="P1024" s="19"/>
      <c r="Q1024" s="23"/>
      <c r="R1024" s="23"/>
      <c r="S1024" s="19"/>
    </row>
    <row r="1025" spans="15:19" ht="12">
      <c r="O1025" s="19"/>
      <c r="P1025" s="19"/>
      <c r="Q1025" s="23"/>
      <c r="R1025" s="23"/>
      <c r="S1025" s="19"/>
    </row>
    <row r="1026" spans="15:19" ht="12">
      <c r="O1026" s="19"/>
      <c r="P1026" s="19"/>
      <c r="Q1026" s="23"/>
      <c r="R1026" s="23"/>
      <c r="S1026" s="19"/>
    </row>
    <row r="1027" spans="15:19" ht="12">
      <c r="O1027" s="19"/>
      <c r="P1027" s="19"/>
      <c r="Q1027" s="23"/>
      <c r="R1027" s="23"/>
      <c r="S1027" s="19"/>
    </row>
    <row r="1028" spans="15:19" ht="12">
      <c r="O1028" s="19"/>
      <c r="P1028" s="19"/>
      <c r="Q1028" s="23"/>
      <c r="R1028" s="23"/>
      <c r="S1028" s="19"/>
    </row>
    <row r="1029" spans="15:19" ht="12">
      <c r="O1029" s="19"/>
      <c r="P1029" s="19"/>
      <c r="Q1029" s="23"/>
      <c r="R1029" s="23"/>
      <c r="S1029" s="19"/>
    </row>
    <row r="1030" spans="15:19" ht="12">
      <c r="O1030" s="19"/>
      <c r="P1030" s="19"/>
      <c r="Q1030" s="23"/>
      <c r="R1030" s="23"/>
      <c r="S1030" s="19"/>
    </row>
    <row r="1031" spans="15:19" ht="12">
      <c r="O1031" s="19"/>
      <c r="P1031" s="19"/>
      <c r="Q1031" s="23"/>
      <c r="R1031" s="23"/>
      <c r="S1031" s="19"/>
    </row>
    <row r="1032" spans="15:19" ht="12">
      <c r="O1032" s="19"/>
      <c r="P1032" s="19"/>
      <c r="Q1032" s="23"/>
      <c r="R1032" s="23"/>
      <c r="S1032" s="19"/>
    </row>
    <row r="1033" spans="15:19" ht="12">
      <c r="O1033" s="19"/>
      <c r="P1033" s="19"/>
      <c r="Q1033" s="23"/>
      <c r="R1033" s="23"/>
      <c r="S1033" s="19"/>
    </row>
    <row r="1034" spans="15:19" ht="12">
      <c r="O1034" s="19"/>
      <c r="P1034" s="19"/>
      <c r="Q1034" s="23"/>
      <c r="R1034" s="23"/>
      <c r="S1034" s="19"/>
    </row>
    <row r="1035" spans="15:19" ht="12">
      <c r="O1035" s="19"/>
      <c r="P1035" s="19"/>
      <c r="Q1035" s="23"/>
      <c r="R1035" s="23"/>
      <c r="S1035" s="19"/>
    </row>
    <row r="1036" spans="15:19" ht="12">
      <c r="O1036" s="19"/>
      <c r="P1036" s="19"/>
      <c r="Q1036" s="23"/>
      <c r="R1036" s="23"/>
      <c r="S1036" s="19"/>
    </row>
    <row r="1037" spans="15:19" ht="12">
      <c r="O1037" s="19"/>
      <c r="P1037" s="19"/>
      <c r="Q1037" s="23"/>
      <c r="R1037" s="23"/>
      <c r="S1037" s="19"/>
    </row>
    <row r="1038" spans="15:19" ht="12">
      <c r="O1038" s="19"/>
      <c r="P1038" s="19"/>
      <c r="Q1038" s="23"/>
      <c r="R1038" s="23"/>
      <c r="S1038" s="19"/>
    </row>
    <row r="1039" spans="15:19" ht="12">
      <c r="O1039" s="19"/>
      <c r="P1039" s="19"/>
      <c r="Q1039" s="23"/>
      <c r="R1039" s="23"/>
      <c r="S1039" s="19"/>
    </row>
    <row r="1040" spans="15:19" ht="12">
      <c r="O1040" s="19"/>
      <c r="P1040" s="19"/>
      <c r="Q1040" s="23"/>
      <c r="R1040" s="23"/>
      <c r="S1040" s="19"/>
    </row>
    <row r="1041" spans="15:19" ht="12">
      <c r="O1041" s="19"/>
      <c r="P1041" s="19"/>
      <c r="Q1041" s="23"/>
      <c r="R1041" s="23"/>
      <c r="S1041" s="19"/>
    </row>
    <row r="1042" spans="15:19" ht="12">
      <c r="O1042" s="19"/>
      <c r="P1042" s="19"/>
      <c r="Q1042" s="23"/>
      <c r="R1042" s="23"/>
      <c r="S1042" s="19"/>
    </row>
    <row r="1043" spans="15:19" ht="12">
      <c r="O1043" s="19"/>
      <c r="P1043" s="19"/>
      <c r="Q1043" s="23"/>
      <c r="R1043" s="23"/>
      <c r="S1043" s="19"/>
    </row>
    <row r="1044" spans="15:19" ht="12">
      <c r="O1044" s="19"/>
      <c r="P1044" s="19"/>
      <c r="Q1044" s="23"/>
      <c r="R1044" s="23"/>
      <c r="S1044" s="19"/>
    </row>
    <row r="1045" spans="15:19" ht="12">
      <c r="O1045" s="19"/>
      <c r="P1045" s="19"/>
      <c r="Q1045" s="23"/>
      <c r="R1045" s="23"/>
      <c r="S1045" s="19"/>
    </row>
    <row r="1046" spans="15:19" ht="12">
      <c r="O1046" s="19"/>
      <c r="P1046" s="19"/>
      <c r="Q1046" s="23"/>
      <c r="R1046" s="23"/>
      <c r="S1046" s="19"/>
    </row>
    <row r="1047" spans="15:19" ht="12">
      <c r="O1047" s="19"/>
      <c r="P1047" s="19"/>
      <c r="Q1047" s="23"/>
      <c r="R1047" s="23"/>
      <c r="S1047" s="19"/>
    </row>
    <row r="1048" spans="15:19" ht="12">
      <c r="O1048" s="19"/>
      <c r="P1048" s="19"/>
      <c r="Q1048" s="23"/>
      <c r="R1048" s="23"/>
      <c r="S1048" s="19"/>
    </row>
    <row r="1049" spans="15:19" ht="12">
      <c r="O1049" s="19"/>
      <c r="P1049" s="19"/>
      <c r="Q1049" s="23"/>
      <c r="R1049" s="23"/>
      <c r="S1049" s="19"/>
    </row>
    <row r="1050" spans="15:19" ht="12">
      <c r="O1050" s="19"/>
      <c r="P1050" s="19"/>
      <c r="Q1050" s="23"/>
      <c r="R1050" s="23"/>
      <c r="S1050" s="19"/>
    </row>
    <row r="1051" spans="15:19" ht="12">
      <c r="O1051" s="19"/>
      <c r="P1051" s="19"/>
      <c r="Q1051" s="23"/>
      <c r="R1051" s="23"/>
      <c r="S1051" s="19"/>
    </row>
    <row r="1052" spans="15:19" ht="12">
      <c r="O1052" s="19"/>
      <c r="P1052" s="19"/>
      <c r="Q1052" s="23"/>
      <c r="R1052" s="23"/>
      <c r="S1052" s="19"/>
    </row>
    <row r="1053" spans="15:19" ht="12">
      <c r="O1053" s="19"/>
      <c r="P1053" s="19"/>
      <c r="Q1053" s="23"/>
      <c r="R1053" s="23"/>
      <c r="S1053" s="19"/>
    </row>
    <row r="1054" spans="15:19" ht="12">
      <c r="O1054" s="19"/>
      <c r="P1054" s="19"/>
      <c r="Q1054" s="23"/>
      <c r="R1054" s="23"/>
      <c r="S1054" s="19"/>
    </row>
    <row r="1055" spans="15:19" ht="12">
      <c r="O1055" s="19"/>
      <c r="P1055" s="19"/>
      <c r="Q1055" s="23"/>
      <c r="R1055" s="23"/>
      <c r="S1055" s="19"/>
    </row>
    <row r="1056" spans="15:19" ht="12">
      <c r="O1056" s="19"/>
      <c r="P1056" s="19"/>
      <c r="Q1056" s="23"/>
      <c r="R1056" s="23"/>
      <c r="S1056" s="19"/>
    </row>
    <row r="1057" spans="15:19" ht="12">
      <c r="O1057" s="19"/>
      <c r="P1057" s="19"/>
      <c r="Q1057" s="23"/>
      <c r="R1057" s="23"/>
      <c r="S1057" s="19"/>
    </row>
    <row r="1058" spans="15:19" ht="12">
      <c r="O1058" s="19"/>
      <c r="P1058" s="19"/>
      <c r="Q1058" s="23"/>
      <c r="R1058" s="23"/>
      <c r="S1058" s="19"/>
    </row>
    <row r="1059" spans="15:19" ht="12">
      <c r="O1059" s="19"/>
      <c r="P1059" s="19"/>
      <c r="Q1059" s="23"/>
      <c r="R1059" s="23"/>
      <c r="S1059" s="19"/>
    </row>
    <row r="1060" spans="15:19" ht="12">
      <c r="O1060" s="19"/>
      <c r="P1060" s="19"/>
      <c r="Q1060" s="23"/>
      <c r="R1060" s="23"/>
      <c r="S1060" s="19"/>
    </row>
    <row r="1061" spans="15:19" ht="12">
      <c r="O1061" s="19"/>
      <c r="P1061" s="19"/>
      <c r="Q1061" s="23"/>
      <c r="R1061" s="23"/>
      <c r="S1061" s="19"/>
    </row>
    <row r="1062" spans="15:19" ht="12">
      <c r="O1062" s="19"/>
      <c r="P1062" s="19"/>
      <c r="Q1062" s="23"/>
      <c r="R1062" s="23"/>
      <c r="S1062" s="19"/>
    </row>
    <row r="1063" spans="15:19" ht="12">
      <c r="O1063" s="19"/>
      <c r="P1063" s="19"/>
      <c r="Q1063" s="23"/>
      <c r="R1063" s="23"/>
      <c r="S1063" s="19"/>
    </row>
    <row r="1064" spans="15:19" ht="12">
      <c r="O1064" s="19"/>
      <c r="P1064" s="19"/>
      <c r="Q1064" s="23"/>
      <c r="R1064" s="23"/>
      <c r="S1064" s="19"/>
    </row>
    <row r="1065" spans="15:19" ht="12">
      <c r="O1065" s="19"/>
      <c r="P1065" s="19"/>
      <c r="Q1065" s="23"/>
      <c r="R1065" s="23"/>
      <c r="S1065" s="19"/>
    </row>
    <row r="1066" spans="15:19" ht="12">
      <c r="O1066" s="19"/>
      <c r="P1066" s="19"/>
      <c r="Q1066" s="23"/>
      <c r="R1066" s="23"/>
      <c r="S1066" s="19"/>
    </row>
    <row r="1067" spans="15:19" ht="12">
      <c r="O1067" s="19"/>
      <c r="P1067" s="19"/>
      <c r="Q1067" s="23"/>
      <c r="R1067" s="23"/>
      <c r="S1067" s="19"/>
    </row>
    <row r="1068" spans="15:19" ht="12">
      <c r="O1068" s="19"/>
      <c r="P1068" s="19"/>
      <c r="Q1068" s="23"/>
      <c r="R1068" s="23"/>
      <c r="S1068" s="19"/>
    </row>
    <row r="1069" spans="15:19" ht="12">
      <c r="O1069" s="19"/>
      <c r="P1069" s="19"/>
      <c r="Q1069" s="23"/>
      <c r="R1069" s="23"/>
      <c r="S1069" s="19"/>
    </row>
    <row r="1070" spans="15:19" ht="12">
      <c r="O1070" s="19"/>
      <c r="P1070" s="19"/>
      <c r="Q1070" s="23"/>
      <c r="R1070" s="23"/>
      <c r="S1070" s="19"/>
    </row>
    <row r="1071" spans="15:19" ht="12">
      <c r="O1071" s="19"/>
      <c r="P1071" s="19"/>
      <c r="Q1071" s="23"/>
      <c r="R1071" s="23"/>
      <c r="S1071" s="19"/>
    </row>
    <row r="1072" spans="15:19" ht="12">
      <c r="O1072" s="19"/>
      <c r="P1072" s="19"/>
      <c r="Q1072" s="23"/>
      <c r="R1072" s="23"/>
      <c r="S1072" s="19"/>
    </row>
    <row r="1073" spans="15:19" ht="12">
      <c r="O1073" s="19"/>
      <c r="P1073" s="19"/>
      <c r="Q1073" s="23"/>
      <c r="R1073" s="23"/>
      <c r="S1073" s="19"/>
    </row>
    <row r="1074" spans="15:19" ht="12">
      <c r="O1074" s="19"/>
      <c r="P1074" s="19"/>
      <c r="Q1074" s="23"/>
      <c r="R1074" s="23"/>
      <c r="S1074" s="19"/>
    </row>
    <row r="1075" spans="16:19" ht="12">
      <c r="P1075" s="19"/>
      <c r="Q1075" s="23"/>
      <c r="R1075" s="23"/>
      <c r="S1075" s="19"/>
    </row>
    <row r="1076" spans="16:19" ht="12">
      <c r="P1076" s="19"/>
      <c r="Q1076" s="23"/>
      <c r="R1076" s="23"/>
      <c r="S1076" s="19"/>
    </row>
    <row r="1077" spans="16:19" ht="12">
      <c r="P1077" s="19"/>
      <c r="Q1077" s="23"/>
      <c r="R1077" s="23"/>
      <c r="S1077" s="19"/>
    </row>
    <row r="1078" spans="16:19" ht="12">
      <c r="P1078" s="19"/>
      <c r="Q1078" s="23"/>
      <c r="R1078" s="23"/>
      <c r="S1078" s="19"/>
    </row>
    <row r="1079" spans="16:19" ht="12">
      <c r="P1079" s="19"/>
      <c r="Q1079" s="23"/>
      <c r="R1079" s="23"/>
      <c r="S1079" s="19"/>
    </row>
    <row r="1080" spans="16:19" ht="12">
      <c r="P1080" s="19"/>
      <c r="Q1080" s="23"/>
      <c r="R1080" s="23"/>
      <c r="S1080" s="19"/>
    </row>
    <row r="1081" spans="16:19" ht="12">
      <c r="P1081" s="19"/>
      <c r="Q1081" s="23"/>
      <c r="R1081" s="23"/>
      <c r="S1081" s="19"/>
    </row>
    <row r="1082" spans="16:19" ht="12">
      <c r="P1082" s="19"/>
      <c r="Q1082" s="23"/>
      <c r="R1082" s="23"/>
      <c r="S1082" s="19"/>
    </row>
    <row r="1083" spans="16:19" ht="12">
      <c r="P1083" s="19"/>
      <c r="Q1083" s="23"/>
      <c r="R1083" s="23"/>
      <c r="S1083" s="19"/>
    </row>
    <row r="1084" spans="16:19" ht="12">
      <c r="P1084" s="19"/>
      <c r="Q1084" s="23"/>
      <c r="R1084" s="23"/>
      <c r="S1084" s="19"/>
    </row>
    <row r="1085" spans="16:19" ht="12">
      <c r="P1085" s="19"/>
      <c r="Q1085" s="23"/>
      <c r="R1085" s="23"/>
      <c r="S1085" s="19"/>
    </row>
    <row r="1086" spans="16:19" ht="12">
      <c r="P1086" s="19"/>
      <c r="Q1086" s="23"/>
      <c r="R1086" s="23"/>
      <c r="S1086" s="19"/>
    </row>
    <row r="1087" spans="16:19" ht="12">
      <c r="P1087" s="19"/>
      <c r="Q1087" s="23"/>
      <c r="R1087" s="23"/>
      <c r="S1087" s="19"/>
    </row>
    <row r="1088" spans="16:19" ht="12">
      <c r="P1088" s="19"/>
      <c r="Q1088" s="23"/>
      <c r="R1088" s="23"/>
      <c r="S1088" s="19"/>
    </row>
    <row r="1089" spans="16:19" ht="12">
      <c r="P1089" s="19"/>
      <c r="Q1089" s="23"/>
      <c r="R1089" s="23"/>
      <c r="S1089" s="19"/>
    </row>
    <row r="1090" spans="16:19" ht="12">
      <c r="P1090" s="19"/>
      <c r="Q1090" s="23"/>
      <c r="R1090" s="23"/>
      <c r="S1090" s="19"/>
    </row>
    <row r="1091" spans="16:19" ht="12">
      <c r="P1091" s="19"/>
      <c r="Q1091" s="23"/>
      <c r="R1091" s="23"/>
      <c r="S1091" s="19"/>
    </row>
    <row r="1092" spans="16:19" ht="12">
      <c r="P1092" s="19"/>
      <c r="Q1092" s="23"/>
      <c r="R1092" s="23"/>
      <c r="S1092" s="19"/>
    </row>
    <row r="1093" spans="16:19" ht="12">
      <c r="P1093" s="19"/>
      <c r="Q1093" s="23"/>
      <c r="R1093" s="23"/>
      <c r="S1093" s="19"/>
    </row>
    <row r="1094" spans="16:19" ht="12">
      <c r="P1094" s="19"/>
      <c r="Q1094" s="23"/>
      <c r="R1094" s="23"/>
      <c r="S1094" s="19"/>
    </row>
    <row r="1095" spans="16:19" ht="12">
      <c r="P1095" s="19"/>
      <c r="Q1095" s="23"/>
      <c r="R1095" s="23"/>
      <c r="S1095" s="19"/>
    </row>
    <row r="1096" spans="16:19" ht="12">
      <c r="P1096" s="19"/>
      <c r="Q1096" s="23"/>
      <c r="R1096" s="23"/>
      <c r="S1096" s="19"/>
    </row>
    <row r="1097" spans="16:19" ht="12">
      <c r="P1097" s="19"/>
      <c r="Q1097" s="23"/>
      <c r="R1097" s="23"/>
      <c r="S1097" s="19"/>
    </row>
    <row r="1098" spans="16:19" ht="12">
      <c r="P1098" s="19"/>
      <c r="Q1098" s="23"/>
      <c r="R1098" s="23"/>
      <c r="S1098" s="19"/>
    </row>
    <row r="1099" spans="16:19" ht="12">
      <c r="P1099" s="19"/>
      <c r="Q1099" s="23"/>
      <c r="R1099" s="23"/>
      <c r="S1099" s="19"/>
    </row>
    <row r="1100" spans="16:19" ht="12">
      <c r="P1100" s="19"/>
      <c r="Q1100" s="23"/>
      <c r="R1100" s="23"/>
      <c r="S1100" s="19"/>
    </row>
    <row r="1101" spans="16:19" ht="12">
      <c r="P1101" s="19"/>
      <c r="Q1101" s="23"/>
      <c r="R1101" s="23"/>
      <c r="S1101" s="19"/>
    </row>
    <row r="1102" spans="16:19" ht="12">
      <c r="P1102" s="19"/>
      <c r="Q1102" s="23"/>
      <c r="R1102" s="23"/>
      <c r="S1102" s="19"/>
    </row>
    <row r="1103" spans="16:19" ht="12">
      <c r="P1103" s="19"/>
      <c r="Q1103" s="23"/>
      <c r="R1103" s="23"/>
      <c r="S1103" s="19"/>
    </row>
    <row r="1104" spans="16:19" ht="12">
      <c r="P1104" s="19"/>
      <c r="Q1104" s="23"/>
      <c r="R1104" s="23"/>
      <c r="S1104" s="19"/>
    </row>
    <row r="1105" spans="16:19" ht="12">
      <c r="P1105" s="19"/>
      <c r="Q1105" s="23"/>
      <c r="R1105" s="23"/>
      <c r="S1105" s="19"/>
    </row>
    <row r="1106" spans="16:19" ht="12">
      <c r="P1106" s="19"/>
      <c r="Q1106" s="23"/>
      <c r="R1106" s="23"/>
      <c r="S1106" s="19"/>
    </row>
    <row r="1107" spans="16:19" ht="12">
      <c r="P1107" s="19"/>
      <c r="Q1107" s="23"/>
      <c r="R1107" s="23"/>
      <c r="S1107" s="19"/>
    </row>
    <row r="1108" spans="16:19" ht="12">
      <c r="P1108" s="19"/>
      <c r="Q1108" s="23"/>
      <c r="R1108" s="23"/>
      <c r="S1108" s="19"/>
    </row>
    <row r="1109" spans="16:19" ht="12">
      <c r="P1109" s="19"/>
      <c r="Q1109" s="23"/>
      <c r="R1109" s="23"/>
      <c r="S1109" s="19"/>
    </row>
    <row r="1110" spans="16:19" ht="12">
      <c r="P1110" s="19"/>
      <c r="Q1110" s="23"/>
      <c r="R1110" s="23"/>
      <c r="S1110" s="19"/>
    </row>
    <row r="1111" spans="16:19" ht="12">
      <c r="P1111" s="19"/>
      <c r="Q1111" s="23"/>
      <c r="R1111" s="23"/>
      <c r="S1111" s="19"/>
    </row>
    <row r="1112" spans="16:19" ht="12">
      <c r="P1112" s="19"/>
      <c r="Q1112" s="23"/>
      <c r="R1112" s="23"/>
      <c r="S1112" s="19"/>
    </row>
    <row r="1113" spans="16:19" ht="12">
      <c r="P1113" s="19"/>
      <c r="Q1113" s="23"/>
      <c r="R1113" s="23"/>
      <c r="S1113" s="19"/>
    </row>
    <row r="1114" spans="16:19" ht="12">
      <c r="P1114" s="19"/>
      <c r="Q1114" s="23"/>
      <c r="R1114" s="23"/>
      <c r="S1114" s="19"/>
    </row>
    <row r="1115" spans="16:19" ht="12">
      <c r="P1115" s="19"/>
      <c r="Q1115" s="23"/>
      <c r="R1115" s="23"/>
      <c r="S1115" s="19"/>
    </row>
    <row r="1116" spans="16:19" ht="12">
      <c r="P1116" s="19"/>
      <c r="Q1116" s="23"/>
      <c r="R1116" s="23"/>
      <c r="S1116" s="19"/>
    </row>
    <row r="1117" spans="16:19" ht="12">
      <c r="P1117" s="19"/>
      <c r="Q1117" s="23"/>
      <c r="R1117" s="23"/>
      <c r="S1117" s="19"/>
    </row>
    <row r="1118" spans="16:19" ht="12">
      <c r="P1118" s="19"/>
      <c r="Q1118" s="23"/>
      <c r="R1118" s="23"/>
      <c r="S1118" s="19"/>
    </row>
    <row r="1119" spans="16:19" ht="12">
      <c r="P1119" s="19"/>
      <c r="Q1119" s="23"/>
      <c r="R1119" s="23"/>
      <c r="S1119" s="19"/>
    </row>
    <row r="1120" spans="16:19" ht="12">
      <c r="P1120" s="19"/>
      <c r="Q1120" s="23"/>
      <c r="R1120" s="23"/>
      <c r="S1120" s="19"/>
    </row>
    <row r="1121" spans="16:19" ht="12">
      <c r="P1121" s="19"/>
      <c r="Q1121" s="23"/>
      <c r="R1121" s="23"/>
      <c r="S1121" s="19"/>
    </row>
    <row r="1122" spans="16:19" ht="12">
      <c r="P1122" s="19"/>
      <c r="Q1122" s="23"/>
      <c r="R1122" s="23"/>
      <c r="S1122" s="19"/>
    </row>
    <row r="1123" spans="16:19" ht="12">
      <c r="P1123" s="19"/>
      <c r="Q1123" s="23"/>
      <c r="R1123" s="23"/>
      <c r="S1123" s="19"/>
    </row>
    <row r="1124" spans="16:19" ht="12">
      <c r="P1124" s="19"/>
      <c r="Q1124" s="23"/>
      <c r="R1124" s="23"/>
      <c r="S1124" s="19"/>
    </row>
    <row r="1125" spans="16:19" ht="12">
      <c r="P1125" s="19"/>
      <c r="Q1125" s="23"/>
      <c r="R1125" s="23"/>
      <c r="S1125" s="19"/>
    </row>
    <row r="1126" spans="16:19" ht="12">
      <c r="P1126" s="19"/>
      <c r="Q1126" s="23"/>
      <c r="R1126" s="23"/>
      <c r="S1126" s="19"/>
    </row>
    <row r="1127" spans="16:19" ht="12">
      <c r="P1127" s="19"/>
      <c r="Q1127" s="23"/>
      <c r="R1127" s="23"/>
      <c r="S1127" s="19"/>
    </row>
    <row r="1128" spans="16:19" ht="12">
      <c r="P1128" s="19"/>
      <c r="Q1128" s="23"/>
      <c r="R1128" s="23"/>
      <c r="S1128" s="19"/>
    </row>
    <row r="1129" spans="16:19" ht="12">
      <c r="P1129" s="19"/>
      <c r="Q1129" s="23"/>
      <c r="R1129" s="23"/>
      <c r="S1129" s="19"/>
    </row>
    <row r="1130" spans="16:19" ht="12">
      <c r="P1130" s="19"/>
      <c r="Q1130" s="23"/>
      <c r="R1130" s="23"/>
      <c r="S1130" s="19"/>
    </row>
    <row r="1131" spans="16:19" ht="12">
      <c r="P1131" s="19"/>
      <c r="Q1131" s="23"/>
      <c r="R1131" s="23"/>
      <c r="S1131" s="19"/>
    </row>
    <row r="1132" spans="16:19" ht="12">
      <c r="P1132" s="19"/>
      <c r="Q1132" s="23"/>
      <c r="R1132" s="23"/>
      <c r="S1132" s="19"/>
    </row>
    <row r="1133" spans="16:19" ht="12">
      <c r="P1133" s="19"/>
      <c r="Q1133" s="23"/>
      <c r="R1133" s="23"/>
      <c r="S1133" s="19"/>
    </row>
    <row r="1134" spans="16:19" ht="12">
      <c r="P1134" s="19"/>
      <c r="Q1134" s="23"/>
      <c r="R1134" s="23"/>
      <c r="S1134" s="19"/>
    </row>
    <row r="1135" spans="16:19" ht="12">
      <c r="P1135" s="19"/>
      <c r="Q1135" s="23"/>
      <c r="R1135" s="23"/>
      <c r="S1135" s="19"/>
    </row>
    <row r="1136" spans="16:19" ht="12">
      <c r="P1136" s="19"/>
      <c r="Q1136" s="23"/>
      <c r="R1136" s="23"/>
      <c r="S1136" s="19"/>
    </row>
    <row r="1137" spans="16:19" ht="12">
      <c r="P1137" s="19"/>
      <c r="Q1137" s="23"/>
      <c r="R1137" s="23"/>
      <c r="S1137" s="19"/>
    </row>
    <row r="1138" spans="16:19" ht="12">
      <c r="P1138" s="19"/>
      <c r="Q1138" s="23"/>
      <c r="R1138" s="23"/>
      <c r="S1138" s="19"/>
    </row>
    <row r="1139" spans="16:19" ht="12">
      <c r="P1139" s="19"/>
      <c r="Q1139" s="23"/>
      <c r="R1139" s="23"/>
      <c r="S1139" s="19"/>
    </row>
    <row r="1140" spans="16:19" ht="12">
      <c r="P1140" s="19"/>
      <c r="Q1140" s="23"/>
      <c r="R1140" s="23"/>
      <c r="S1140" s="19"/>
    </row>
    <row r="1141" spans="16:19" ht="12">
      <c r="P1141" s="19"/>
      <c r="Q1141" s="23"/>
      <c r="R1141" s="23"/>
      <c r="S1141" s="19"/>
    </row>
    <row r="1142" spans="16:19" ht="12">
      <c r="P1142" s="19"/>
      <c r="Q1142" s="23"/>
      <c r="R1142" s="23"/>
      <c r="S1142" s="19"/>
    </row>
    <row r="1143" spans="16:19" ht="12">
      <c r="P1143" s="19"/>
      <c r="Q1143" s="23"/>
      <c r="R1143" s="23"/>
      <c r="S1143" s="19"/>
    </row>
    <row r="1144" spans="16:19" ht="12">
      <c r="P1144" s="19"/>
      <c r="Q1144" s="23"/>
      <c r="R1144" s="23"/>
      <c r="S1144" s="19"/>
    </row>
    <row r="1145" spans="16:19" ht="12">
      <c r="P1145" s="19"/>
      <c r="Q1145" s="23"/>
      <c r="R1145" s="23"/>
      <c r="S1145" s="19"/>
    </row>
    <row r="1146" spans="16:19" ht="12">
      <c r="P1146" s="19"/>
      <c r="Q1146" s="23"/>
      <c r="R1146" s="23"/>
      <c r="S1146" s="19"/>
    </row>
    <row r="1147" spans="16:19" ht="12">
      <c r="P1147" s="19"/>
      <c r="Q1147" s="23"/>
      <c r="R1147" s="23"/>
      <c r="S1147" s="19"/>
    </row>
    <row r="1148" spans="16:19" ht="12">
      <c r="P1148" s="19"/>
      <c r="Q1148" s="23"/>
      <c r="R1148" s="23"/>
      <c r="S1148" s="19"/>
    </row>
    <row r="1149" spans="16:19" ht="12">
      <c r="P1149" s="19"/>
      <c r="Q1149" s="23"/>
      <c r="R1149" s="23"/>
      <c r="S1149" s="19"/>
    </row>
    <row r="1150" spans="16:19" ht="12">
      <c r="P1150" s="19"/>
      <c r="Q1150" s="23"/>
      <c r="R1150" s="23"/>
      <c r="S1150" s="19"/>
    </row>
    <row r="1151" spans="16:19" ht="12">
      <c r="P1151" s="19"/>
      <c r="Q1151" s="23"/>
      <c r="R1151" s="23"/>
      <c r="S1151" s="19"/>
    </row>
    <row r="1152" spans="16:19" ht="12">
      <c r="P1152" s="19"/>
      <c r="Q1152" s="23"/>
      <c r="R1152" s="23"/>
      <c r="S1152" s="19"/>
    </row>
    <row r="1153" spans="16:19" ht="12">
      <c r="P1153" s="19"/>
      <c r="Q1153" s="23"/>
      <c r="R1153" s="23"/>
      <c r="S1153" s="19"/>
    </row>
    <row r="1154" spans="16:19" ht="12">
      <c r="P1154" s="19"/>
      <c r="Q1154" s="23"/>
      <c r="R1154" s="23"/>
      <c r="S1154" s="19"/>
    </row>
    <row r="1155" spans="16:19" ht="12">
      <c r="P1155" s="19"/>
      <c r="Q1155" s="23"/>
      <c r="R1155" s="23"/>
      <c r="S1155" s="19"/>
    </row>
    <row r="1156" spans="16:19" ht="12">
      <c r="P1156" s="19"/>
      <c r="Q1156" s="23"/>
      <c r="R1156" s="23"/>
      <c r="S1156" s="19"/>
    </row>
    <row r="1157" spans="16:19" ht="12">
      <c r="P1157" s="19"/>
      <c r="Q1157" s="23"/>
      <c r="R1157" s="23"/>
      <c r="S1157" s="19"/>
    </row>
    <row r="1158" spans="16:19" ht="12">
      <c r="P1158" s="19"/>
      <c r="Q1158" s="23"/>
      <c r="R1158" s="23"/>
      <c r="S1158" s="19"/>
    </row>
    <row r="1159" spans="16:19" ht="12">
      <c r="P1159" s="19"/>
      <c r="Q1159" s="23"/>
      <c r="R1159" s="23"/>
      <c r="S1159" s="19"/>
    </row>
    <row r="1160" spans="16:19" ht="12">
      <c r="P1160" s="19"/>
      <c r="Q1160" s="23"/>
      <c r="R1160" s="23"/>
      <c r="S1160" s="19"/>
    </row>
    <row r="1161" spans="16:19" ht="12">
      <c r="P1161" s="19"/>
      <c r="Q1161" s="23"/>
      <c r="R1161" s="23"/>
      <c r="S1161" s="19"/>
    </row>
    <row r="1162" spans="16:19" ht="12">
      <c r="P1162" s="19"/>
      <c r="Q1162" s="23"/>
      <c r="R1162" s="23"/>
      <c r="S1162" s="19"/>
    </row>
    <row r="1163" spans="16:19" ht="12">
      <c r="P1163" s="19"/>
      <c r="Q1163" s="23"/>
      <c r="R1163" s="23"/>
      <c r="S1163" s="19"/>
    </row>
    <row r="1164" spans="16:19" ht="12">
      <c r="P1164" s="19"/>
      <c r="Q1164" s="23"/>
      <c r="R1164" s="23"/>
      <c r="S1164" s="19"/>
    </row>
    <row r="1165" spans="16:19" ht="12">
      <c r="P1165" s="19"/>
      <c r="Q1165" s="23"/>
      <c r="R1165" s="23"/>
      <c r="S1165" s="19"/>
    </row>
    <row r="1166" spans="16:19" ht="12">
      <c r="P1166" s="19"/>
      <c r="Q1166" s="23"/>
      <c r="R1166" s="23"/>
      <c r="S1166" s="19"/>
    </row>
    <row r="1167" spans="16:19" ht="12">
      <c r="P1167" s="19"/>
      <c r="Q1167" s="23"/>
      <c r="R1167" s="23"/>
      <c r="S1167" s="19"/>
    </row>
    <row r="1168" spans="16:19" ht="12">
      <c r="P1168" s="19"/>
      <c r="Q1168" s="23"/>
      <c r="R1168" s="23"/>
      <c r="S1168" s="19"/>
    </row>
    <row r="1169" spans="16:19" ht="12">
      <c r="P1169" s="19"/>
      <c r="Q1169" s="23"/>
      <c r="R1169" s="23"/>
      <c r="S1169" s="19"/>
    </row>
    <row r="1170" spans="16:19" ht="12">
      <c r="P1170" s="19"/>
      <c r="Q1170" s="23"/>
      <c r="R1170" s="23"/>
      <c r="S1170" s="19"/>
    </row>
    <row r="1171" spans="16:19" ht="12">
      <c r="P1171" s="19"/>
      <c r="Q1171" s="23"/>
      <c r="R1171" s="23"/>
      <c r="S1171" s="19"/>
    </row>
    <row r="1172" spans="16:19" ht="12">
      <c r="P1172" s="19"/>
      <c r="Q1172" s="23"/>
      <c r="R1172" s="23"/>
      <c r="S1172" s="19"/>
    </row>
    <row r="1173" spans="16:19" ht="12">
      <c r="P1173" s="19"/>
      <c r="Q1173" s="23"/>
      <c r="R1173" s="23"/>
      <c r="S1173" s="19"/>
    </row>
    <row r="1174" spans="16:19" ht="12">
      <c r="P1174" s="19"/>
      <c r="Q1174" s="23"/>
      <c r="R1174" s="23"/>
      <c r="S1174" s="19"/>
    </row>
    <row r="1175" spans="16:19" ht="12">
      <c r="P1175" s="19"/>
      <c r="Q1175" s="23"/>
      <c r="R1175" s="23"/>
      <c r="S1175" s="19"/>
    </row>
    <row r="1176" spans="16:19" ht="12">
      <c r="P1176" s="19"/>
      <c r="Q1176" s="23"/>
      <c r="R1176" s="23"/>
      <c r="S1176" s="19"/>
    </row>
    <row r="1177" spans="16:19" ht="12">
      <c r="P1177" s="19"/>
      <c r="Q1177" s="23"/>
      <c r="R1177" s="23"/>
      <c r="S1177" s="19"/>
    </row>
    <row r="1178" spans="16:19" ht="12">
      <c r="P1178" s="19"/>
      <c r="Q1178" s="23"/>
      <c r="R1178" s="23"/>
      <c r="S1178" s="19"/>
    </row>
    <row r="1179" spans="16:19" ht="12">
      <c r="P1179" s="19"/>
      <c r="Q1179" s="23"/>
      <c r="R1179" s="23"/>
      <c r="S1179" s="19"/>
    </row>
    <row r="1180" spans="16:19" ht="12">
      <c r="P1180" s="19"/>
      <c r="Q1180" s="23"/>
      <c r="R1180" s="23"/>
      <c r="S1180" s="19"/>
    </row>
    <row r="1181" spans="16:19" ht="12">
      <c r="P1181" s="19"/>
      <c r="Q1181" s="23"/>
      <c r="R1181" s="23"/>
      <c r="S1181" s="19"/>
    </row>
    <row r="1182" spans="16:19" ht="12">
      <c r="P1182" s="19"/>
      <c r="Q1182" s="23"/>
      <c r="R1182" s="23"/>
      <c r="S1182" s="19"/>
    </row>
    <row r="1183" spans="16:19" ht="12">
      <c r="P1183" s="19"/>
      <c r="Q1183" s="23"/>
      <c r="R1183" s="23"/>
      <c r="S1183" s="19"/>
    </row>
    <row r="1184" spans="16:19" ht="12">
      <c r="P1184" s="19"/>
      <c r="Q1184" s="23"/>
      <c r="R1184" s="23"/>
      <c r="S1184" s="19"/>
    </row>
    <row r="1185" spans="16:19" ht="12">
      <c r="P1185" s="19"/>
      <c r="Q1185" s="23"/>
      <c r="R1185" s="23"/>
      <c r="S1185" s="19"/>
    </row>
    <row r="1186" spans="16:19" ht="12">
      <c r="P1186" s="19"/>
      <c r="Q1186" s="23"/>
      <c r="R1186" s="23"/>
      <c r="S1186" s="19"/>
    </row>
    <row r="1187" spans="16:19" ht="12">
      <c r="P1187" s="19"/>
      <c r="Q1187" s="23"/>
      <c r="R1187" s="23"/>
      <c r="S1187" s="19"/>
    </row>
    <row r="1188" spans="16:19" ht="12">
      <c r="P1188" s="19"/>
      <c r="Q1188" s="23"/>
      <c r="R1188" s="23"/>
      <c r="S1188" s="19"/>
    </row>
    <row r="1189" spans="16:19" ht="12">
      <c r="P1189" s="19"/>
      <c r="Q1189" s="23"/>
      <c r="R1189" s="23"/>
      <c r="S1189" s="19"/>
    </row>
    <row r="1190" spans="16:19" ht="12">
      <c r="P1190" s="19"/>
      <c r="Q1190" s="23"/>
      <c r="R1190" s="23"/>
      <c r="S1190" s="19"/>
    </row>
    <row r="1191" spans="16:19" ht="12">
      <c r="P1191" s="19"/>
      <c r="Q1191" s="23"/>
      <c r="R1191" s="23"/>
      <c r="S1191" s="19"/>
    </row>
    <row r="1192" spans="16:19" ht="12">
      <c r="P1192" s="19"/>
      <c r="Q1192" s="23"/>
      <c r="R1192" s="23"/>
      <c r="S1192" s="19"/>
    </row>
    <row r="1193" spans="16:19" ht="12">
      <c r="P1193" s="19"/>
      <c r="Q1193" s="23"/>
      <c r="R1193" s="23"/>
      <c r="S1193" s="19"/>
    </row>
    <row r="1194" spans="16:19" ht="12">
      <c r="P1194" s="19"/>
      <c r="Q1194" s="23"/>
      <c r="R1194" s="23"/>
      <c r="S1194" s="19"/>
    </row>
    <row r="1195" spans="16:19" ht="12">
      <c r="P1195" s="19"/>
      <c r="Q1195" s="23"/>
      <c r="R1195" s="23"/>
      <c r="S1195" s="19"/>
    </row>
    <row r="1196" spans="16:19" ht="12">
      <c r="P1196" s="19"/>
      <c r="Q1196" s="23"/>
      <c r="R1196" s="23"/>
      <c r="S1196" s="19"/>
    </row>
    <row r="1197" spans="16:19" ht="12">
      <c r="P1197" s="19"/>
      <c r="Q1197" s="23"/>
      <c r="R1197" s="23"/>
      <c r="S1197" s="19"/>
    </row>
    <row r="1198" spans="16:19" ht="12">
      <c r="P1198" s="19"/>
      <c r="Q1198" s="23"/>
      <c r="R1198" s="23"/>
      <c r="S1198" s="19"/>
    </row>
    <row r="1199" spans="16:19" ht="12">
      <c r="P1199" s="19"/>
      <c r="Q1199" s="23"/>
      <c r="R1199" s="23"/>
      <c r="S1199" s="19"/>
    </row>
    <row r="1200" spans="16:19" ht="12">
      <c r="P1200" s="19"/>
      <c r="Q1200" s="23"/>
      <c r="R1200" s="23"/>
      <c r="S1200" s="19"/>
    </row>
    <row r="1201" spans="16:19" ht="12">
      <c r="P1201" s="19"/>
      <c r="Q1201" s="23"/>
      <c r="R1201" s="23"/>
      <c r="S1201" s="19"/>
    </row>
    <row r="1202" spans="16:19" ht="12">
      <c r="P1202" s="19"/>
      <c r="Q1202" s="23"/>
      <c r="R1202" s="23"/>
      <c r="S1202" s="19"/>
    </row>
    <row r="1203" spans="16:19" ht="12">
      <c r="P1203" s="19"/>
      <c r="Q1203" s="23"/>
      <c r="R1203" s="23"/>
      <c r="S1203" s="19"/>
    </row>
    <row r="1204" spans="16:19" ht="12">
      <c r="P1204" s="19"/>
      <c r="Q1204" s="23"/>
      <c r="R1204" s="23"/>
      <c r="S1204" s="19"/>
    </row>
    <row r="1205" spans="16:19" ht="12">
      <c r="P1205" s="19"/>
      <c r="Q1205" s="23"/>
      <c r="R1205" s="23"/>
      <c r="S1205" s="19"/>
    </row>
    <row r="1206" spans="16:19" ht="12">
      <c r="P1206" s="19"/>
      <c r="Q1206" s="23"/>
      <c r="R1206" s="23"/>
      <c r="S1206" s="19"/>
    </row>
    <row r="1207" spans="16:19" ht="12">
      <c r="P1207" s="19"/>
      <c r="Q1207" s="23"/>
      <c r="R1207" s="23"/>
      <c r="S1207" s="19"/>
    </row>
    <row r="1208" spans="16:19" ht="12">
      <c r="P1208" s="19"/>
      <c r="Q1208" s="23"/>
      <c r="R1208" s="23"/>
      <c r="S1208" s="19"/>
    </row>
    <row r="1209" spans="16:19" ht="12">
      <c r="P1209" s="19"/>
      <c r="Q1209" s="23"/>
      <c r="R1209" s="23"/>
      <c r="S1209" s="19"/>
    </row>
    <row r="1210" spans="16:19" ht="12">
      <c r="P1210" s="19"/>
      <c r="Q1210" s="23"/>
      <c r="R1210" s="23"/>
      <c r="S1210" s="19"/>
    </row>
    <row r="1211" spans="16:19" ht="12">
      <c r="P1211" s="19"/>
      <c r="Q1211" s="23"/>
      <c r="R1211" s="23"/>
      <c r="S1211" s="19"/>
    </row>
    <row r="1212" spans="16:19" ht="12">
      <c r="P1212" s="19"/>
      <c r="Q1212" s="23"/>
      <c r="R1212" s="23"/>
      <c r="S1212" s="19"/>
    </row>
    <row r="1213" spans="16:19" ht="12">
      <c r="P1213" s="19"/>
      <c r="Q1213" s="23"/>
      <c r="R1213" s="23"/>
      <c r="S1213" s="19"/>
    </row>
    <row r="1214" spans="16:19" ht="12">
      <c r="P1214" s="19"/>
      <c r="Q1214" s="23"/>
      <c r="R1214" s="23"/>
      <c r="S1214" s="19"/>
    </row>
    <row r="1215" spans="16:19" ht="12">
      <c r="P1215" s="19"/>
      <c r="Q1215" s="23"/>
      <c r="R1215" s="23"/>
      <c r="S1215" s="19"/>
    </row>
    <row r="1216" spans="16:19" ht="12">
      <c r="P1216" s="19"/>
      <c r="Q1216" s="23"/>
      <c r="R1216" s="23"/>
      <c r="S1216" s="19"/>
    </row>
    <row r="1217" spans="16:19" ht="12">
      <c r="P1217" s="19"/>
      <c r="Q1217" s="23"/>
      <c r="R1217" s="23"/>
      <c r="S1217" s="19"/>
    </row>
    <row r="1218" spans="16:19" ht="12">
      <c r="P1218" s="19"/>
      <c r="Q1218" s="23"/>
      <c r="R1218" s="23"/>
      <c r="S1218" s="19"/>
    </row>
    <row r="1219" spans="16:19" ht="12">
      <c r="P1219" s="19"/>
      <c r="Q1219" s="23"/>
      <c r="R1219" s="23"/>
      <c r="S1219" s="19"/>
    </row>
    <row r="1220" spans="16:19" ht="12">
      <c r="P1220" s="19"/>
      <c r="Q1220" s="23"/>
      <c r="R1220" s="23"/>
      <c r="S1220" s="19"/>
    </row>
    <row r="1221" spans="16:19" ht="12">
      <c r="P1221" s="19"/>
      <c r="Q1221" s="23"/>
      <c r="R1221" s="23"/>
      <c r="S1221" s="19"/>
    </row>
    <row r="1222" spans="16:19" ht="12">
      <c r="P1222" s="19"/>
      <c r="Q1222" s="23"/>
      <c r="R1222" s="23"/>
      <c r="S1222" s="19"/>
    </row>
    <row r="1223" spans="16:19" ht="12">
      <c r="P1223" s="19"/>
      <c r="Q1223" s="23"/>
      <c r="R1223" s="23"/>
      <c r="S1223" s="19"/>
    </row>
    <row r="1224" spans="16:19" ht="12">
      <c r="P1224" s="19"/>
      <c r="Q1224" s="23"/>
      <c r="R1224" s="23"/>
      <c r="S1224" s="19"/>
    </row>
    <row r="1225" spans="16:19" ht="12">
      <c r="P1225" s="19"/>
      <c r="Q1225" s="23"/>
      <c r="R1225" s="23"/>
      <c r="S1225" s="19"/>
    </row>
    <row r="1226" spans="16:19" ht="12">
      <c r="P1226" s="19"/>
      <c r="Q1226" s="23"/>
      <c r="R1226" s="23"/>
      <c r="S1226" s="19"/>
    </row>
    <row r="1227" spans="16:19" ht="12">
      <c r="P1227" s="19"/>
      <c r="Q1227" s="23"/>
      <c r="R1227" s="23"/>
      <c r="S1227" s="19"/>
    </row>
    <row r="1228" spans="16:19" ht="12">
      <c r="P1228" s="19"/>
      <c r="Q1228" s="23"/>
      <c r="R1228" s="23"/>
      <c r="S1228" s="19"/>
    </row>
    <row r="1229" spans="16:19" ht="12">
      <c r="P1229" s="19"/>
      <c r="Q1229" s="23"/>
      <c r="R1229" s="23"/>
      <c r="S1229" s="19"/>
    </row>
    <row r="1230" spans="16:19" ht="12">
      <c r="P1230" s="19"/>
      <c r="Q1230" s="23"/>
      <c r="R1230" s="23"/>
      <c r="S1230" s="19"/>
    </row>
    <row r="1231" spans="16:19" ht="12">
      <c r="P1231" s="19"/>
      <c r="Q1231" s="23"/>
      <c r="R1231" s="23"/>
      <c r="S1231" s="19"/>
    </row>
    <row r="1232" spans="16:19" ht="12">
      <c r="P1232" s="19"/>
      <c r="Q1232" s="23"/>
      <c r="R1232" s="23"/>
      <c r="S1232" s="19"/>
    </row>
    <row r="1233" spans="16:19" ht="12">
      <c r="P1233" s="19"/>
      <c r="Q1233" s="23"/>
      <c r="R1233" s="23"/>
      <c r="S1233" s="19"/>
    </row>
    <row r="1234" spans="16:19" ht="12">
      <c r="P1234" s="19"/>
      <c r="Q1234" s="23"/>
      <c r="R1234" s="23"/>
      <c r="S1234" s="19"/>
    </row>
    <row r="1235" spans="16:19" ht="12">
      <c r="P1235" s="19"/>
      <c r="Q1235" s="23"/>
      <c r="R1235" s="23"/>
      <c r="S1235" s="19"/>
    </row>
    <row r="1236" spans="16:19" ht="12">
      <c r="P1236" s="19"/>
      <c r="Q1236" s="23"/>
      <c r="R1236" s="23"/>
      <c r="S1236" s="19"/>
    </row>
    <row r="1237" spans="16:19" ht="12">
      <c r="P1237" s="19"/>
      <c r="Q1237" s="23"/>
      <c r="R1237" s="23"/>
      <c r="S1237" s="19"/>
    </row>
    <row r="1238" spans="16:19" ht="12">
      <c r="P1238" s="19"/>
      <c r="Q1238" s="23"/>
      <c r="R1238" s="23"/>
      <c r="S1238" s="19"/>
    </row>
    <row r="1239" spans="16:19" ht="12">
      <c r="P1239" s="19"/>
      <c r="Q1239" s="23"/>
      <c r="R1239" s="23"/>
      <c r="S1239" s="19"/>
    </row>
    <row r="1240" spans="16:19" ht="12">
      <c r="P1240" s="19"/>
      <c r="Q1240" s="23"/>
      <c r="R1240" s="23"/>
      <c r="S1240" s="19"/>
    </row>
    <row r="1241" spans="16:19" ht="12">
      <c r="P1241" s="19"/>
      <c r="Q1241" s="23"/>
      <c r="R1241" s="23"/>
      <c r="S1241" s="19"/>
    </row>
    <row r="1242" spans="16:19" ht="12">
      <c r="P1242" s="19"/>
      <c r="Q1242" s="23"/>
      <c r="R1242" s="23"/>
      <c r="S1242" s="19"/>
    </row>
    <row r="1243" spans="16:19" ht="12">
      <c r="P1243" s="19"/>
      <c r="Q1243" s="23"/>
      <c r="R1243" s="23"/>
      <c r="S1243" s="19"/>
    </row>
    <row r="1244" spans="16:19" ht="12">
      <c r="P1244" s="19"/>
      <c r="Q1244" s="23"/>
      <c r="R1244" s="23"/>
      <c r="S1244" s="19"/>
    </row>
    <row r="1245" spans="16:19" ht="12">
      <c r="P1245" s="19"/>
      <c r="Q1245" s="23"/>
      <c r="R1245" s="23"/>
      <c r="S1245" s="19"/>
    </row>
    <row r="1246" spans="16:19" ht="12">
      <c r="P1246" s="19"/>
      <c r="Q1246" s="23"/>
      <c r="R1246" s="23"/>
      <c r="S1246" s="19"/>
    </row>
    <row r="1247" spans="16:19" ht="12">
      <c r="P1247" s="19"/>
      <c r="Q1247" s="23"/>
      <c r="R1247" s="23"/>
      <c r="S1247" s="19"/>
    </row>
    <row r="1248" spans="16:19" ht="12">
      <c r="P1248" s="19"/>
      <c r="Q1248" s="23"/>
      <c r="R1248" s="23"/>
      <c r="S1248" s="19"/>
    </row>
    <row r="1249" spans="16:19" ht="12">
      <c r="P1249" s="19"/>
      <c r="Q1249" s="23"/>
      <c r="R1249" s="23"/>
      <c r="S1249" s="19"/>
    </row>
    <row r="1250" spans="16:19" ht="12">
      <c r="P1250" s="19"/>
      <c r="Q1250" s="23"/>
      <c r="R1250" s="23"/>
      <c r="S1250" s="19"/>
    </row>
    <row r="1251" spans="16:19" ht="12">
      <c r="P1251" s="19"/>
      <c r="Q1251" s="23"/>
      <c r="R1251" s="23"/>
      <c r="S1251" s="19"/>
    </row>
    <row r="1252" spans="16:19" ht="12">
      <c r="P1252" s="19"/>
      <c r="Q1252" s="23"/>
      <c r="R1252" s="23"/>
      <c r="S1252" s="19"/>
    </row>
    <row r="1253" spans="16:19" ht="12">
      <c r="P1253" s="19"/>
      <c r="Q1253" s="23"/>
      <c r="R1253" s="23"/>
      <c r="S1253" s="19"/>
    </row>
    <row r="1254" spans="16:19" ht="12">
      <c r="P1254" s="19"/>
      <c r="Q1254" s="23"/>
      <c r="R1254" s="23"/>
      <c r="S1254" s="19"/>
    </row>
    <row r="1255" spans="16:19" ht="12">
      <c r="P1255" s="19"/>
      <c r="Q1255" s="23"/>
      <c r="R1255" s="23"/>
      <c r="S1255" s="19"/>
    </row>
    <row r="1256" spans="16:19" ht="12">
      <c r="P1256" s="19"/>
      <c r="Q1256" s="23"/>
      <c r="R1256" s="23"/>
      <c r="S1256" s="19"/>
    </row>
    <row r="1257" spans="16:19" ht="12">
      <c r="P1257" s="19"/>
      <c r="Q1257" s="23"/>
      <c r="R1257" s="23"/>
      <c r="S1257" s="19"/>
    </row>
    <row r="1258" spans="16:19" ht="12">
      <c r="P1258" s="19"/>
      <c r="Q1258" s="23"/>
      <c r="R1258" s="23"/>
      <c r="S1258" s="19"/>
    </row>
    <row r="1259" spans="16:19" ht="12">
      <c r="P1259" s="19"/>
      <c r="Q1259" s="23"/>
      <c r="R1259" s="23"/>
      <c r="S1259" s="19"/>
    </row>
    <row r="1260" spans="16:19" ht="12">
      <c r="P1260" s="19"/>
      <c r="Q1260" s="23"/>
      <c r="R1260" s="23"/>
      <c r="S1260" s="19"/>
    </row>
    <row r="1261" spans="16:19" ht="12">
      <c r="P1261" s="19"/>
      <c r="Q1261" s="23"/>
      <c r="R1261" s="23"/>
      <c r="S1261" s="19"/>
    </row>
    <row r="1262" spans="16:19" ht="12">
      <c r="P1262" s="19"/>
      <c r="Q1262" s="23"/>
      <c r="R1262" s="23"/>
      <c r="S1262" s="19"/>
    </row>
    <row r="1263" spans="16:19" ht="12">
      <c r="P1263" s="19"/>
      <c r="Q1263" s="23"/>
      <c r="R1263" s="23"/>
      <c r="S1263" s="19"/>
    </row>
    <row r="1264" spans="16:19" ht="12">
      <c r="P1264" s="19"/>
      <c r="Q1264" s="23"/>
      <c r="R1264" s="23"/>
      <c r="S1264" s="19"/>
    </row>
    <row r="1265" spans="16:19" ht="12">
      <c r="P1265" s="19"/>
      <c r="Q1265" s="23"/>
      <c r="R1265" s="23"/>
      <c r="S1265" s="19"/>
    </row>
    <row r="1266" spans="16:19" ht="12">
      <c r="P1266" s="19"/>
      <c r="Q1266" s="23"/>
      <c r="R1266" s="23"/>
      <c r="S1266" s="19"/>
    </row>
    <row r="1267" spans="16:19" ht="12">
      <c r="P1267" s="19"/>
      <c r="Q1267" s="23"/>
      <c r="R1267" s="23"/>
      <c r="S1267" s="19"/>
    </row>
    <row r="1268" spans="16:19" ht="12">
      <c r="P1268" s="19"/>
      <c r="Q1268" s="23"/>
      <c r="R1268" s="23"/>
      <c r="S1268" s="19"/>
    </row>
    <row r="1269" spans="16:19" ht="12">
      <c r="P1269" s="19"/>
      <c r="Q1269" s="23"/>
      <c r="R1269" s="23"/>
      <c r="S1269" s="19"/>
    </row>
    <row r="1270" spans="16:19" ht="12">
      <c r="P1270" s="19"/>
      <c r="Q1270" s="23"/>
      <c r="R1270" s="23"/>
      <c r="S1270" s="19"/>
    </row>
    <row r="1271" spans="16:19" ht="12">
      <c r="P1271" s="19"/>
      <c r="Q1271" s="23"/>
      <c r="R1271" s="23"/>
      <c r="S1271" s="19"/>
    </row>
    <row r="1272" spans="16:19" ht="12">
      <c r="P1272" s="19"/>
      <c r="Q1272" s="23"/>
      <c r="R1272" s="23"/>
      <c r="S1272" s="19"/>
    </row>
    <row r="1273" spans="16:19" ht="12">
      <c r="P1273" s="19"/>
      <c r="Q1273" s="23"/>
      <c r="R1273" s="23"/>
      <c r="S1273" s="19"/>
    </row>
    <row r="1274" spans="16:19" ht="12">
      <c r="P1274" s="19"/>
      <c r="Q1274" s="23"/>
      <c r="R1274" s="23"/>
      <c r="S1274" s="19"/>
    </row>
    <row r="1275" spans="16:19" ht="12">
      <c r="P1275" s="19"/>
      <c r="Q1275" s="23"/>
      <c r="R1275" s="23"/>
      <c r="S1275" s="19"/>
    </row>
    <row r="1276" spans="16:19" ht="12">
      <c r="P1276" s="19"/>
      <c r="Q1276" s="23"/>
      <c r="R1276" s="23"/>
      <c r="S1276" s="19"/>
    </row>
    <row r="1277" spans="16:19" ht="12">
      <c r="P1277" s="19"/>
      <c r="Q1277" s="23"/>
      <c r="R1277" s="23"/>
      <c r="S1277" s="19"/>
    </row>
    <row r="1278" spans="16:19" ht="12">
      <c r="P1278" s="19"/>
      <c r="Q1278" s="23"/>
      <c r="R1278" s="23"/>
      <c r="S1278" s="19"/>
    </row>
    <row r="1279" spans="16:19" ht="12">
      <c r="P1279" s="19"/>
      <c r="Q1279" s="23"/>
      <c r="R1279" s="23"/>
      <c r="S1279" s="19"/>
    </row>
    <row r="1280" spans="16:19" ht="12">
      <c r="P1280" s="19"/>
      <c r="Q1280" s="23"/>
      <c r="R1280" s="23"/>
      <c r="S1280" s="19"/>
    </row>
    <row r="1281" spans="16:19" ht="12">
      <c r="P1281" s="19"/>
      <c r="Q1281" s="23"/>
      <c r="R1281" s="23"/>
      <c r="S1281" s="19"/>
    </row>
    <row r="1282" spans="16:19" ht="12">
      <c r="P1282" s="19"/>
      <c r="Q1282" s="23"/>
      <c r="R1282" s="23"/>
      <c r="S1282" s="19"/>
    </row>
    <row r="1283" spans="16:19" ht="12">
      <c r="P1283" s="19"/>
      <c r="Q1283" s="23"/>
      <c r="R1283" s="23"/>
      <c r="S1283" s="19"/>
    </row>
    <row r="1284" spans="16:19" ht="12">
      <c r="P1284" s="19"/>
      <c r="Q1284" s="23"/>
      <c r="R1284" s="23"/>
      <c r="S1284" s="19"/>
    </row>
    <row r="1285" spans="16:19" ht="12">
      <c r="P1285" s="19"/>
      <c r="Q1285" s="23"/>
      <c r="R1285" s="23"/>
      <c r="S1285" s="19"/>
    </row>
    <row r="1286" spans="16:19" ht="12">
      <c r="P1286" s="19"/>
      <c r="Q1286" s="23"/>
      <c r="R1286" s="23"/>
      <c r="S1286" s="19"/>
    </row>
    <row r="1287" spans="16:19" ht="12">
      <c r="P1287" s="19"/>
      <c r="Q1287" s="23"/>
      <c r="R1287" s="23"/>
      <c r="S1287" s="19"/>
    </row>
    <row r="1288" spans="16:19" ht="12">
      <c r="P1288" s="19"/>
      <c r="Q1288" s="23"/>
      <c r="R1288" s="23"/>
      <c r="S1288" s="19"/>
    </row>
    <row r="1289" spans="16:19" ht="12">
      <c r="P1289" s="19"/>
      <c r="Q1289" s="23"/>
      <c r="R1289" s="23"/>
      <c r="S1289" s="19"/>
    </row>
    <row r="1290" spans="16:19" ht="12">
      <c r="P1290" s="19"/>
      <c r="Q1290" s="23"/>
      <c r="R1290" s="23"/>
      <c r="S1290" s="19"/>
    </row>
    <row r="1291" spans="16:19" ht="12">
      <c r="P1291" s="19"/>
      <c r="Q1291" s="23"/>
      <c r="R1291" s="23"/>
      <c r="S1291" s="19"/>
    </row>
    <row r="1292" spans="16:19" ht="12">
      <c r="P1292" s="19"/>
      <c r="Q1292" s="23"/>
      <c r="R1292" s="23"/>
      <c r="S1292" s="19"/>
    </row>
    <row r="1293" spans="16:19" ht="12">
      <c r="P1293" s="19"/>
      <c r="Q1293" s="23"/>
      <c r="R1293" s="23"/>
      <c r="S1293" s="19"/>
    </row>
    <row r="1294" spans="16:19" ht="12">
      <c r="P1294" s="19"/>
      <c r="Q1294" s="23"/>
      <c r="R1294" s="23"/>
      <c r="S1294" s="19"/>
    </row>
    <row r="1295" spans="16:19" ht="12">
      <c r="P1295" s="19"/>
      <c r="Q1295" s="23"/>
      <c r="R1295" s="23"/>
      <c r="S1295" s="19"/>
    </row>
    <row r="1296" spans="16:19" ht="12">
      <c r="P1296" s="19"/>
      <c r="Q1296" s="23"/>
      <c r="R1296" s="23"/>
      <c r="S1296" s="19"/>
    </row>
    <row r="1297" spans="16:19" ht="12">
      <c r="P1297" s="19"/>
      <c r="Q1297" s="23"/>
      <c r="R1297" s="23"/>
      <c r="S1297" s="19"/>
    </row>
    <row r="1298" spans="16:19" ht="12">
      <c r="P1298" s="19"/>
      <c r="Q1298" s="23"/>
      <c r="R1298" s="23"/>
      <c r="S1298" s="19"/>
    </row>
    <row r="1299" spans="16:19" ht="12">
      <c r="P1299" s="19"/>
      <c r="Q1299" s="23"/>
      <c r="R1299" s="23"/>
      <c r="S1299" s="19"/>
    </row>
    <row r="1300" spans="16:19" ht="12">
      <c r="P1300" s="19"/>
      <c r="Q1300" s="23"/>
      <c r="R1300" s="23"/>
      <c r="S1300" s="19"/>
    </row>
    <row r="1301" spans="16:19" ht="12">
      <c r="P1301" s="19"/>
      <c r="Q1301" s="23"/>
      <c r="R1301" s="23"/>
      <c r="S1301" s="19"/>
    </row>
    <row r="1302" spans="16:19" ht="12">
      <c r="P1302" s="19"/>
      <c r="Q1302" s="23"/>
      <c r="R1302" s="23"/>
      <c r="S1302" s="19"/>
    </row>
    <row r="1303" spans="16:19" ht="12">
      <c r="P1303" s="19"/>
      <c r="Q1303" s="23"/>
      <c r="R1303" s="23"/>
      <c r="S1303" s="19"/>
    </row>
    <row r="1304" spans="16:19" ht="12">
      <c r="P1304" s="19"/>
      <c r="Q1304" s="23"/>
      <c r="R1304" s="23"/>
      <c r="S1304" s="19"/>
    </row>
    <row r="1305" spans="16:19" ht="12">
      <c r="P1305" s="19"/>
      <c r="Q1305" s="23"/>
      <c r="R1305" s="23"/>
      <c r="S1305" s="19"/>
    </row>
    <row r="1306" spans="16:19" ht="12">
      <c r="P1306" s="19"/>
      <c r="Q1306" s="23"/>
      <c r="R1306" s="23"/>
      <c r="S1306" s="19"/>
    </row>
    <row r="1307" spans="16:19" ht="12">
      <c r="P1307" s="19"/>
      <c r="Q1307" s="23"/>
      <c r="R1307" s="23"/>
      <c r="S1307" s="19"/>
    </row>
    <row r="1308" spans="16:19" ht="12">
      <c r="P1308" s="19"/>
      <c r="Q1308" s="23"/>
      <c r="R1308" s="23"/>
      <c r="S1308" s="19"/>
    </row>
    <row r="1309" spans="16:19" ht="12">
      <c r="P1309" s="19"/>
      <c r="Q1309" s="23"/>
      <c r="R1309" s="23"/>
      <c r="S1309" s="19"/>
    </row>
    <row r="1310" spans="16:19" ht="12">
      <c r="P1310" s="19"/>
      <c r="Q1310" s="23"/>
      <c r="R1310" s="23"/>
      <c r="S1310" s="19"/>
    </row>
    <row r="1311" spans="16:19" ht="12">
      <c r="P1311" s="19"/>
      <c r="Q1311" s="23"/>
      <c r="R1311" s="23"/>
      <c r="S1311" s="19"/>
    </row>
    <row r="1312" spans="16:19" ht="12">
      <c r="P1312" s="19"/>
      <c r="Q1312" s="23"/>
      <c r="R1312" s="23"/>
      <c r="S1312" s="19"/>
    </row>
    <row r="1313" spans="16:19" ht="12">
      <c r="P1313" s="19"/>
      <c r="Q1313" s="23"/>
      <c r="R1313" s="23"/>
      <c r="S1313" s="19"/>
    </row>
    <row r="1314" spans="16:19" ht="12">
      <c r="P1314" s="19"/>
      <c r="Q1314" s="23"/>
      <c r="R1314" s="23"/>
      <c r="S1314" s="19"/>
    </row>
    <row r="1315" spans="16:19" ht="12">
      <c r="P1315" s="19"/>
      <c r="Q1315" s="23"/>
      <c r="R1315" s="23"/>
      <c r="S1315" s="19"/>
    </row>
    <row r="1316" spans="16:19" ht="12">
      <c r="P1316" s="19"/>
      <c r="Q1316" s="23"/>
      <c r="R1316" s="23"/>
      <c r="S1316" s="19"/>
    </row>
    <row r="1317" spans="16:19" ht="12">
      <c r="P1317" s="19"/>
      <c r="Q1317" s="23"/>
      <c r="R1317" s="23"/>
      <c r="S1317" s="19"/>
    </row>
    <row r="1318" spans="16:19" ht="12">
      <c r="P1318" s="19"/>
      <c r="Q1318" s="23"/>
      <c r="R1318" s="23"/>
      <c r="S1318" s="19"/>
    </row>
    <row r="1319" spans="16:19" ht="12">
      <c r="P1319" s="19"/>
      <c r="Q1319" s="23"/>
      <c r="R1319" s="23"/>
      <c r="S1319" s="19"/>
    </row>
    <row r="1320" spans="16:19" ht="12">
      <c r="P1320" s="19"/>
      <c r="Q1320" s="23"/>
      <c r="R1320" s="23"/>
      <c r="S1320" s="19"/>
    </row>
    <row r="1321" spans="16:19" ht="12">
      <c r="P1321" s="19"/>
      <c r="Q1321" s="23"/>
      <c r="R1321" s="23"/>
      <c r="S1321" s="19"/>
    </row>
    <row r="1322" spans="16:19" ht="12">
      <c r="P1322" s="19"/>
      <c r="Q1322" s="23"/>
      <c r="R1322" s="23"/>
      <c r="S1322" s="19"/>
    </row>
    <row r="1323" spans="16:19" ht="12">
      <c r="P1323" s="19"/>
      <c r="Q1323" s="23"/>
      <c r="R1323" s="23"/>
      <c r="S1323" s="19"/>
    </row>
    <row r="1324" spans="16:19" ht="12">
      <c r="P1324" s="19"/>
      <c r="Q1324" s="23"/>
      <c r="R1324" s="23"/>
      <c r="S1324" s="19"/>
    </row>
    <row r="1325" spans="16:19" ht="12">
      <c r="P1325" s="19"/>
      <c r="Q1325" s="23"/>
      <c r="R1325" s="23"/>
      <c r="S1325" s="19"/>
    </row>
    <row r="1326" spans="16:19" ht="12">
      <c r="P1326" s="19"/>
      <c r="Q1326" s="23"/>
      <c r="R1326" s="23"/>
      <c r="S1326" s="19"/>
    </row>
    <row r="1327" spans="16:19" ht="12">
      <c r="P1327" s="19"/>
      <c r="Q1327" s="23"/>
      <c r="R1327" s="23"/>
      <c r="S1327" s="19"/>
    </row>
    <row r="1328" spans="16:19" ht="12">
      <c r="P1328" s="19"/>
      <c r="Q1328" s="23"/>
      <c r="R1328" s="23"/>
      <c r="S1328" s="19"/>
    </row>
    <row r="1329" spans="16:19" ht="12">
      <c r="P1329" s="19"/>
      <c r="Q1329" s="23"/>
      <c r="R1329" s="23"/>
      <c r="S1329" s="19"/>
    </row>
    <row r="1330" spans="16:19" ht="12">
      <c r="P1330" s="19"/>
      <c r="Q1330" s="23"/>
      <c r="R1330" s="23"/>
      <c r="S1330" s="19"/>
    </row>
    <row r="1331" spans="16:19" ht="12">
      <c r="P1331" s="19"/>
      <c r="Q1331" s="23"/>
      <c r="R1331" s="23"/>
      <c r="S1331" s="19"/>
    </row>
    <row r="1332" spans="16:19" ht="12">
      <c r="P1332" s="19"/>
      <c r="Q1332" s="23"/>
      <c r="R1332" s="23"/>
      <c r="S1332" s="19"/>
    </row>
    <row r="1333" spans="16:19" ht="12">
      <c r="P1333" s="19"/>
      <c r="Q1333" s="23"/>
      <c r="R1333" s="23"/>
      <c r="S1333" s="19"/>
    </row>
    <row r="1334" spans="16:19" ht="12">
      <c r="P1334" s="19"/>
      <c r="Q1334" s="23"/>
      <c r="R1334" s="23"/>
      <c r="S1334" s="19"/>
    </row>
    <row r="1335" spans="16:19" ht="12">
      <c r="P1335" s="19"/>
      <c r="Q1335" s="23"/>
      <c r="R1335" s="23"/>
      <c r="S1335" s="19"/>
    </row>
    <row r="1336" spans="16:19" ht="12">
      <c r="P1336" s="19"/>
      <c r="Q1336" s="23"/>
      <c r="R1336" s="23"/>
      <c r="S1336" s="19"/>
    </row>
    <row r="1337" spans="16:19" ht="12">
      <c r="P1337" s="19"/>
      <c r="Q1337" s="23"/>
      <c r="R1337" s="23"/>
      <c r="S1337" s="19"/>
    </row>
    <row r="1338" spans="16:19" ht="12">
      <c r="P1338" s="19"/>
      <c r="Q1338" s="23"/>
      <c r="R1338" s="23"/>
      <c r="S1338" s="19"/>
    </row>
    <row r="1339" spans="16:19" ht="12">
      <c r="P1339" s="19"/>
      <c r="Q1339" s="23"/>
      <c r="R1339" s="23"/>
      <c r="S1339" s="19"/>
    </row>
    <row r="1340" spans="16:19" ht="12">
      <c r="P1340" s="19"/>
      <c r="Q1340" s="23"/>
      <c r="R1340" s="23"/>
      <c r="S1340" s="19"/>
    </row>
    <row r="1341" spans="16:19" ht="12">
      <c r="P1341" s="19"/>
      <c r="Q1341" s="23"/>
      <c r="R1341" s="23"/>
      <c r="S1341" s="19"/>
    </row>
    <row r="1342" spans="16:19" ht="12">
      <c r="P1342" s="19"/>
      <c r="Q1342" s="23"/>
      <c r="R1342" s="23"/>
      <c r="S1342" s="19"/>
    </row>
    <row r="1343" spans="16:19" ht="12">
      <c r="P1343" s="19"/>
      <c r="Q1343" s="23"/>
      <c r="R1343" s="23"/>
      <c r="S1343" s="19"/>
    </row>
    <row r="1344" spans="16:19" ht="12">
      <c r="P1344" s="19"/>
      <c r="Q1344" s="23"/>
      <c r="R1344" s="23"/>
      <c r="S1344" s="19"/>
    </row>
    <row r="1345" spans="16:19" ht="12">
      <c r="P1345" s="19"/>
      <c r="Q1345" s="23"/>
      <c r="R1345" s="23"/>
      <c r="S1345" s="19"/>
    </row>
    <row r="1346" spans="16:19" ht="12">
      <c r="P1346" s="19"/>
      <c r="Q1346" s="23"/>
      <c r="R1346" s="23"/>
      <c r="S1346" s="19"/>
    </row>
    <row r="1347" spans="16:19" ht="12">
      <c r="P1347" s="19"/>
      <c r="Q1347" s="23"/>
      <c r="R1347" s="23"/>
      <c r="S1347" s="19"/>
    </row>
    <row r="1348" spans="16:19" ht="12">
      <c r="P1348" s="19"/>
      <c r="Q1348" s="23"/>
      <c r="R1348" s="23"/>
      <c r="S1348" s="19"/>
    </row>
    <row r="1349" spans="16:19" ht="12">
      <c r="P1349" s="19"/>
      <c r="Q1349" s="23"/>
      <c r="R1349" s="23"/>
      <c r="S1349" s="19"/>
    </row>
    <row r="1350" spans="16:19" ht="12">
      <c r="P1350" s="19"/>
      <c r="Q1350" s="23"/>
      <c r="R1350" s="23"/>
      <c r="S1350" s="19"/>
    </row>
    <row r="1351" spans="16:19" ht="12">
      <c r="P1351" s="19"/>
      <c r="Q1351" s="23"/>
      <c r="R1351" s="23"/>
      <c r="S1351" s="19"/>
    </row>
    <row r="1352" spans="16:19" ht="12">
      <c r="P1352" s="19"/>
      <c r="Q1352" s="23"/>
      <c r="R1352" s="23"/>
      <c r="S1352" s="19"/>
    </row>
    <row r="1353" spans="16:19" ht="12">
      <c r="P1353" s="19"/>
      <c r="Q1353" s="23"/>
      <c r="R1353" s="23"/>
      <c r="S1353" s="19"/>
    </row>
    <row r="1354" spans="16:19" ht="12">
      <c r="P1354" s="19"/>
      <c r="Q1354" s="23"/>
      <c r="R1354" s="23"/>
      <c r="S1354" s="19"/>
    </row>
    <row r="1355" spans="16:19" ht="12">
      <c r="P1355" s="19"/>
      <c r="Q1355" s="23"/>
      <c r="R1355" s="23"/>
      <c r="S1355" s="19"/>
    </row>
    <row r="1356" spans="16:19" ht="12">
      <c r="P1356" s="19"/>
      <c r="Q1356" s="23"/>
      <c r="R1356" s="23"/>
      <c r="S1356" s="19"/>
    </row>
    <row r="1357" spans="16:19" ht="12">
      <c r="P1357" s="19"/>
      <c r="Q1357" s="23"/>
      <c r="R1357" s="23"/>
      <c r="S1357" s="19"/>
    </row>
    <row r="1358" spans="16:19" ht="12">
      <c r="P1358" s="19"/>
      <c r="Q1358" s="23"/>
      <c r="R1358" s="23"/>
      <c r="S1358" s="19"/>
    </row>
    <row r="1359" spans="16:19" ht="12">
      <c r="P1359" s="19"/>
      <c r="Q1359" s="23"/>
      <c r="R1359" s="23"/>
      <c r="S1359" s="19"/>
    </row>
    <row r="1360" spans="16:19" ht="12">
      <c r="P1360" s="19"/>
      <c r="Q1360" s="23"/>
      <c r="R1360" s="23"/>
      <c r="S1360" s="19"/>
    </row>
    <row r="1361" spans="16:19" ht="12">
      <c r="P1361" s="19"/>
      <c r="Q1361" s="23"/>
      <c r="R1361" s="23"/>
      <c r="S1361" s="19"/>
    </row>
    <row r="1362" spans="16:19" ht="12">
      <c r="P1362" s="19"/>
      <c r="Q1362" s="23"/>
      <c r="R1362" s="23"/>
      <c r="S1362" s="19"/>
    </row>
    <row r="1363" spans="16:19" ht="12">
      <c r="P1363" s="19"/>
      <c r="Q1363" s="23"/>
      <c r="R1363" s="23"/>
      <c r="S1363" s="19"/>
    </row>
    <row r="1364" spans="16:19" ht="12">
      <c r="P1364" s="19"/>
      <c r="Q1364" s="23"/>
      <c r="R1364" s="23"/>
      <c r="S1364" s="19"/>
    </row>
    <row r="1365" spans="16:19" ht="12">
      <c r="P1365" s="19"/>
      <c r="Q1365" s="23"/>
      <c r="R1365" s="23"/>
      <c r="S1365" s="19"/>
    </row>
    <row r="1366" spans="16:19" ht="12">
      <c r="P1366" s="19"/>
      <c r="Q1366" s="23"/>
      <c r="R1366" s="23"/>
      <c r="S1366" s="19"/>
    </row>
    <row r="1367" spans="16:19" ht="12">
      <c r="P1367" s="19"/>
      <c r="Q1367" s="23"/>
      <c r="R1367" s="23"/>
      <c r="S1367" s="19"/>
    </row>
    <row r="1368" spans="16:19" ht="12">
      <c r="P1368" s="19"/>
      <c r="Q1368" s="23"/>
      <c r="R1368" s="23"/>
      <c r="S1368" s="19"/>
    </row>
    <row r="1369" spans="16:19" ht="12">
      <c r="P1369" s="19"/>
      <c r="Q1369" s="23"/>
      <c r="R1369" s="23"/>
      <c r="S1369" s="19"/>
    </row>
    <row r="1370" spans="16:19" ht="12">
      <c r="P1370" s="19"/>
      <c r="Q1370" s="23"/>
      <c r="R1370" s="23"/>
      <c r="S1370" s="19"/>
    </row>
    <row r="1371" spans="16:19" ht="12">
      <c r="P1371" s="19"/>
      <c r="Q1371" s="23"/>
      <c r="R1371" s="23"/>
      <c r="S1371" s="19"/>
    </row>
    <row r="1372" spans="16:19" ht="12">
      <c r="P1372" s="19"/>
      <c r="Q1372" s="23"/>
      <c r="R1372" s="23"/>
      <c r="S1372" s="19"/>
    </row>
    <row r="1373" spans="16:19" ht="12">
      <c r="P1373" s="19"/>
      <c r="Q1373" s="23"/>
      <c r="R1373" s="23"/>
      <c r="S1373" s="19"/>
    </row>
    <row r="1374" spans="16:19" ht="12">
      <c r="P1374" s="19"/>
      <c r="Q1374" s="23"/>
      <c r="R1374" s="23"/>
      <c r="S1374" s="19"/>
    </row>
    <row r="1375" spans="16:19" ht="12">
      <c r="P1375" s="19"/>
      <c r="Q1375" s="23"/>
      <c r="R1375" s="23"/>
      <c r="S1375" s="19"/>
    </row>
    <row r="1376" spans="16:19" ht="12">
      <c r="P1376" s="19"/>
      <c r="Q1376" s="23"/>
      <c r="R1376" s="23"/>
      <c r="S1376" s="19"/>
    </row>
    <row r="1377" spans="16:19" ht="12">
      <c r="P1377" s="19"/>
      <c r="Q1377" s="23"/>
      <c r="R1377" s="23"/>
      <c r="S1377" s="19"/>
    </row>
    <row r="1378" spans="16:19" ht="12">
      <c r="P1378" s="19"/>
      <c r="Q1378" s="23"/>
      <c r="R1378" s="23"/>
      <c r="S1378" s="19"/>
    </row>
    <row r="1379" spans="16:19" ht="12">
      <c r="P1379" s="19"/>
      <c r="Q1379" s="23"/>
      <c r="R1379" s="23"/>
      <c r="S1379" s="19"/>
    </row>
    <row r="1380" spans="16:19" ht="12">
      <c r="P1380" s="19"/>
      <c r="Q1380" s="23"/>
      <c r="R1380" s="23"/>
      <c r="S1380" s="19"/>
    </row>
    <row r="1381" spans="16:19" ht="12">
      <c r="P1381" s="19"/>
      <c r="Q1381" s="23"/>
      <c r="R1381" s="23"/>
      <c r="S1381" s="19"/>
    </row>
    <row r="1382" spans="16:19" ht="12">
      <c r="P1382" s="19"/>
      <c r="Q1382" s="23"/>
      <c r="R1382" s="23"/>
      <c r="S1382" s="19"/>
    </row>
    <row r="1383" spans="16:19" ht="12">
      <c r="P1383" s="19"/>
      <c r="Q1383" s="23"/>
      <c r="R1383" s="23"/>
      <c r="S1383" s="19"/>
    </row>
    <row r="1384" spans="16:19" ht="12">
      <c r="P1384" s="19"/>
      <c r="Q1384" s="23"/>
      <c r="R1384" s="23"/>
      <c r="S1384" s="19"/>
    </row>
    <row r="1385" spans="16:19" ht="12">
      <c r="P1385" s="19"/>
      <c r="Q1385" s="23"/>
      <c r="R1385" s="23"/>
      <c r="S1385" s="19"/>
    </row>
    <row r="1386" spans="16:19" ht="12">
      <c r="P1386" s="19"/>
      <c r="Q1386" s="23"/>
      <c r="R1386" s="23"/>
      <c r="S1386" s="19"/>
    </row>
    <row r="1387" spans="16:19" ht="12">
      <c r="P1387" s="19"/>
      <c r="Q1387" s="23"/>
      <c r="R1387" s="23"/>
      <c r="S1387" s="19"/>
    </row>
    <row r="1388" spans="16:19" ht="12">
      <c r="P1388" s="19"/>
      <c r="Q1388" s="23"/>
      <c r="R1388" s="23"/>
      <c r="S1388" s="19"/>
    </row>
    <row r="1389" spans="16:19" ht="12">
      <c r="P1389" s="19"/>
      <c r="Q1389" s="23"/>
      <c r="R1389" s="23"/>
      <c r="S1389" s="19"/>
    </row>
    <row r="1390" spans="16:19" ht="12">
      <c r="P1390" s="19"/>
      <c r="Q1390" s="23"/>
      <c r="R1390" s="23"/>
      <c r="S1390" s="19"/>
    </row>
    <row r="1391" spans="16:19" ht="12">
      <c r="P1391" s="19"/>
      <c r="Q1391" s="23"/>
      <c r="R1391" s="23"/>
      <c r="S1391" s="19"/>
    </row>
    <row r="1392" spans="16:19" ht="12">
      <c r="P1392" s="19"/>
      <c r="Q1392" s="23"/>
      <c r="R1392" s="23"/>
      <c r="S1392" s="19"/>
    </row>
    <row r="1393" spans="16:19" ht="12">
      <c r="P1393" s="19"/>
      <c r="Q1393" s="23"/>
      <c r="R1393" s="23"/>
      <c r="S1393" s="19"/>
    </row>
    <row r="1394" spans="16:19" ht="12">
      <c r="P1394" s="19"/>
      <c r="Q1394" s="23"/>
      <c r="R1394" s="23"/>
      <c r="S1394" s="19"/>
    </row>
    <row r="1395" spans="16:19" ht="12">
      <c r="P1395" s="19"/>
      <c r="Q1395" s="23"/>
      <c r="R1395" s="23"/>
      <c r="S1395" s="19"/>
    </row>
    <row r="1396" spans="16:19" ht="12">
      <c r="P1396" s="19"/>
      <c r="Q1396" s="23"/>
      <c r="R1396" s="23"/>
      <c r="S1396" s="19"/>
    </row>
    <row r="1397" spans="16:19" ht="12">
      <c r="P1397" s="19"/>
      <c r="Q1397" s="23"/>
      <c r="R1397" s="23"/>
      <c r="S1397" s="19"/>
    </row>
    <row r="1398" spans="16:19" ht="12">
      <c r="P1398" s="19"/>
      <c r="Q1398" s="23"/>
      <c r="R1398" s="23"/>
      <c r="S1398" s="19"/>
    </row>
    <row r="1399" spans="16:19" ht="12">
      <c r="P1399" s="19"/>
      <c r="Q1399" s="23"/>
      <c r="R1399" s="23"/>
      <c r="S1399" s="19"/>
    </row>
    <row r="1400" spans="16:19" ht="12">
      <c r="P1400" s="19"/>
      <c r="Q1400" s="23"/>
      <c r="R1400" s="23"/>
      <c r="S1400" s="19"/>
    </row>
    <row r="1401" spans="16:19" ht="12">
      <c r="P1401" s="19"/>
      <c r="Q1401" s="23"/>
      <c r="R1401" s="23"/>
      <c r="S1401" s="19"/>
    </row>
    <row r="1402" spans="16:19" ht="12">
      <c r="P1402" s="19"/>
      <c r="Q1402" s="23"/>
      <c r="R1402" s="23"/>
      <c r="S1402" s="19"/>
    </row>
    <row r="1403" spans="16:19" ht="12">
      <c r="P1403" s="19"/>
      <c r="Q1403" s="23"/>
      <c r="R1403" s="23"/>
      <c r="S1403" s="19"/>
    </row>
    <row r="1404" spans="16:19" ht="12">
      <c r="P1404" s="19"/>
      <c r="Q1404" s="23"/>
      <c r="R1404" s="23"/>
      <c r="S1404" s="19"/>
    </row>
    <row r="1405" spans="16:19" ht="12">
      <c r="P1405" s="19"/>
      <c r="Q1405" s="23"/>
      <c r="R1405" s="23"/>
      <c r="S1405" s="19"/>
    </row>
    <row r="1406" spans="16:19" ht="12">
      <c r="P1406" s="19"/>
      <c r="Q1406" s="23"/>
      <c r="R1406" s="23"/>
      <c r="S1406" s="19"/>
    </row>
    <row r="1407" spans="16:19" ht="12">
      <c r="P1407" s="19"/>
      <c r="Q1407" s="23"/>
      <c r="R1407" s="23"/>
      <c r="S1407" s="19"/>
    </row>
    <row r="1408" spans="16:19" ht="12">
      <c r="P1408" s="19"/>
      <c r="Q1408" s="23"/>
      <c r="R1408" s="23"/>
      <c r="S1408" s="19"/>
    </row>
    <row r="1409" spans="16:19" ht="12">
      <c r="P1409" s="19"/>
      <c r="Q1409" s="23"/>
      <c r="R1409" s="23"/>
      <c r="S1409" s="19"/>
    </row>
    <row r="1410" spans="16:19" ht="12">
      <c r="P1410" s="19"/>
      <c r="Q1410" s="23"/>
      <c r="R1410" s="23"/>
      <c r="S1410" s="19"/>
    </row>
    <row r="1411" spans="16:19" ht="12">
      <c r="P1411" s="19"/>
      <c r="Q1411" s="23"/>
      <c r="R1411" s="23"/>
      <c r="S1411" s="19"/>
    </row>
    <row r="1412" spans="16:19" ht="12">
      <c r="P1412" s="19"/>
      <c r="Q1412" s="23"/>
      <c r="R1412" s="23"/>
      <c r="S1412" s="19"/>
    </row>
    <row r="1413" spans="16:19" ht="12">
      <c r="P1413" s="19"/>
      <c r="Q1413" s="23"/>
      <c r="R1413" s="23"/>
      <c r="S1413" s="19"/>
    </row>
    <row r="1414" spans="16:19" ht="12">
      <c r="P1414" s="19"/>
      <c r="Q1414" s="23"/>
      <c r="R1414" s="23"/>
      <c r="S1414" s="19"/>
    </row>
    <row r="1415" spans="16:19" ht="12">
      <c r="P1415" s="19"/>
      <c r="Q1415" s="23"/>
      <c r="R1415" s="23"/>
      <c r="S1415" s="19"/>
    </row>
    <row r="1416" spans="16:19" ht="12">
      <c r="P1416" s="19"/>
      <c r="Q1416" s="23"/>
      <c r="R1416" s="23"/>
      <c r="S1416" s="19"/>
    </row>
    <row r="1417" spans="16:19" ht="12">
      <c r="P1417" s="19"/>
      <c r="Q1417" s="23"/>
      <c r="R1417" s="23"/>
      <c r="S1417" s="19"/>
    </row>
    <row r="1418" spans="16:19" ht="12">
      <c r="P1418" s="19"/>
      <c r="Q1418" s="23"/>
      <c r="R1418" s="23"/>
      <c r="S1418" s="19"/>
    </row>
    <row r="1419" spans="16:19" ht="12">
      <c r="P1419" s="19"/>
      <c r="Q1419" s="23"/>
      <c r="R1419" s="23"/>
      <c r="S1419" s="19"/>
    </row>
    <row r="1420" spans="16:19" ht="12">
      <c r="P1420" s="19"/>
      <c r="Q1420" s="23"/>
      <c r="R1420" s="23"/>
      <c r="S1420" s="19"/>
    </row>
    <row r="1421" spans="16:19" ht="12">
      <c r="P1421" s="19"/>
      <c r="Q1421" s="23"/>
      <c r="R1421" s="23"/>
      <c r="S1421" s="19"/>
    </row>
    <row r="1422" spans="16:19" ht="12">
      <c r="P1422" s="19"/>
      <c r="Q1422" s="23"/>
      <c r="R1422" s="23"/>
      <c r="S1422" s="19"/>
    </row>
    <row r="1423" spans="16:19" ht="12">
      <c r="P1423" s="19"/>
      <c r="Q1423" s="23"/>
      <c r="R1423" s="23"/>
      <c r="S1423" s="19"/>
    </row>
    <row r="1424" spans="16:19" ht="12">
      <c r="P1424" s="19"/>
      <c r="Q1424" s="23"/>
      <c r="R1424" s="23"/>
      <c r="S1424" s="19"/>
    </row>
    <row r="1425" spans="16:19" ht="12">
      <c r="P1425" s="19"/>
      <c r="Q1425" s="23"/>
      <c r="R1425" s="23"/>
      <c r="S1425" s="19"/>
    </row>
    <row r="1426" spans="16:19" ht="12">
      <c r="P1426" s="19"/>
      <c r="Q1426" s="23"/>
      <c r="R1426" s="23"/>
      <c r="S1426" s="19"/>
    </row>
    <row r="1427" spans="16:19" ht="12">
      <c r="P1427" s="19"/>
      <c r="Q1427" s="23"/>
      <c r="R1427" s="23"/>
      <c r="S1427" s="19"/>
    </row>
    <row r="1428" spans="16:19" ht="12">
      <c r="P1428" s="19"/>
      <c r="Q1428" s="23"/>
      <c r="R1428" s="23"/>
      <c r="S1428" s="19"/>
    </row>
    <row r="1429" spans="16:19" ht="12">
      <c r="P1429" s="19"/>
      <c r="Q1429" s="23"/>
      <c r="R1429" s="23"/>
      <c r="S1429" s="19"/>
    </row>
  </sheetData>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AJ194"/>
  <sheetViews>
    <sheetView showGridLines="0" workbookViewId="0" topLeftCell="A1"/>
  </sheetViews>
  <sheetFormatPr defaultColWidth="8.8515625" defaultRowHeight="11.25" customHeight="1"/>
  <cols>
    <col min="1" max="2" width="2.7109375" style="145" customWidth="1"/>
    <col min="3" max="3" width="17.421875" style="145" customWidth="1"/>
    <col min="4" max="4" width="10.421875" style="145" customWidth="1"/>
    <col min="5" max="14" width="8.7109375" style="145" customWidth="1"/>
    <col min="15" max="15" width="8.28125" style="146" customWidth="1"/>
    <col min="16" max="16" width="8.7109375" style="146" customWidth="1"/>
    <col min="17" max="18" width="8.7109375" style="145" customWidth="1"/>
    <col min="19" max="19" width="10.8515625" style="145" customWidth="1"/>
    <col min="20" max="20" width="12.140625" style="145" customWidth="1"/>
    <col min="21" max="21" width="9.421875" style="145" customWidth="1"/>
    <col min="22" max="25" width="8.7109375" style="145" customWidth="1"/>
    <col min="26" max="26" width="10.8515625" style="145" customWidth="1"/>
    <col min="27" max="27" width="8.7109375" style="145" customWidth="1"/>
    <col min="28" max="29" width="11.421875" style="145" customWidth="1"/>
    <col min="30" max="31" width="8.7109375" style="145" customWidth="1"/>
    <col min="32" max="32" width="11.28125" style="145" customWidth="1"/>
    <col min="33" max="247" width="8.8515625" style="145" customWidth="1"/>
    <col min="248" max="249" width="5.421875" style="145" customWidth="1"/>
    <col min="250" max="250" width="1.421875" style="145" customWidth="1"/>
    <col min="251" max="251" width="6.421875" style="145" customWidth="1"/>
    <col min="252" max="252" width="21.421875" style="145" customWidth="1"/>
    <col min="253" max="253" width="8.8515625" style="145" customWidth="1"/>
    <col min="254" max="254" width="6.140625" style="145" customWidth="1"/>
    <col min="255" max="255" width="33.421875" style="145" customWidth="1"/>
    <col min="256" max="256" width="8.8515625" style="145" customWidth="1"/>
    <col min="257" max="257" width="10.28125" style="145" customWidth="1"/>
    <col min="258" max="258" width="10.7109375" style="145" customWidth="1"/>
    <col min="259" max="259" width="6.7109375" style="145" customWidth="1"/>
    <col min="260" max="261" width="8.8515625" style="145" customWidth="1"/>
    <col min="262" max="262" width="8.28125" style="145" customWidth="1"/>
    <col min="263" max="264" width="8.8515625" style="145" customWidth="1"/>
    <col min="265" max="265" width="10.7109375" style="145" customWidth="1"/>
    <col min="266" max="503" width="8.8515625" style="145" customWidth="1"/>
    <col min="504" max="505" width="5.421875" style="145" customWidth="1"/>
    <col min="506" max="506" width="1.421875" style="145" customWidth="1"/>
    <col min="507" max="507" width="6.421875" style="145" customWidth="1"/>
    <col min="508" max="508" width="21.421875" style="145" customWidth="1"/>
    <col min="509" max="509" width="8.8515625" style="145" customWidth="1"/>
    <col min="510" max="510" width="6.140625" style="145" customWidth="1"/>
    <col min="511" max="511" width="33.421875" style="145" customWidth="1"/>
    <col min="512" max="512" width="8.8515625" style="145" customWidth="1"/>
    <col min="513" max="513" width="10.28125" style="145" customWidth="1"/>
    <col min="514" max="514" width="10.7109375" style="145" customWidth="1"/>
    <col min="515" max="515" width="6.7109375" style="145" customWidth="1"/>
    <col min="516" max="517" width="8.8515625" style="145" customWidth="1"/>
    <col min="518" max="518" width="8.28125" style="145" customWidth="1"/>
    <col min="519" max="520" width="8.8515625" style="145" customWidth="1"/>
    <col min="521" max="521" width="10.7109375" style="145" customWidth="1"/>
    <col min="522" max="759" width="8.8515625" style="145" customWidth="1"/>
    <col min="760" max="761" width="5.421875" style="145" customWidth="1"/>
    <col min="762" max="762" width="1.421875" style="145" customWidth="1"/>
    <col min="763" max="763" width="6.421875" style="145" customWidth="1"/>
    <col min="764" max="764" width="21.421875" style="145" customWidth="1"/>
    <col min="765" max="765" width="8.8515625" style="145" customWidth="1"/>
    <col min="766" max="766" width="6.140625" style="145" customWidth="1"/>
    <col min="767" max="767" width="33.421875" style="145" customWidth="1"/>
    <col min="768" max="768" width="8.8515625" style="145" customWidth="1"/>
    <col min="769" max="769" width="10.28125" style="145" customWidth="1"/>
    <col min="770" max="770" width="10.7109375" style="145" customWidth="1"/>
    <col min="771" max="771" width="6.7109375" style="145" customWidth="1"/>
    <col min="772" max="773" width="8.8515625" style="145" customWidth="1"/>
    <col min="774" max="774" width="8.28125" style="145" customWidth="1"/>
    <col min="775" max="776" width="8.8515625" style="145" customWidth="1"/>
    <col min="777" max="777" width="10.7109375" style="145" customWidth="1"/>
    <col min="778" max="1015" width="8.8515625" style="145" customWidth="1"/>
    <col min="1016" max="1017" width="5.421875" style="145" customWidth="1"/>
    <col min="1018" max="1018" width="1.421875" style="145" customWidth="1"/>
    <col min="1019" max="1019" width="6.421875" style="145" customWidth="1"/>
    <col min="1020" max="1020" width="21.421875" style="145" customWidth="1"/>
    <col min="1021" max="1021" width="8.8515625" style="145" customWidth="1"/>
    <col min="1022" max="1022" width="6.140625" style="145" customWidth="1"/>
    <col min="1023" max="1023" width="33.421875" style="145" customWidth="1"/>
    <col min="1024" max="1024" width="8.8515625" style="145" customWidth="1"/>
    <col min="1025" max="1025" width="10.28125" style="145" customWidth="1"/>
    <col min="1026" max="1026" width="10.7109375" style="145" customWidth="1"/>
    <col min="1027" max="1027" width="6.7109375" style="145" customWidth="1"/>
    <col min="1028" max="1029" width="8.8515625" style="145" customWidth="1"/>
    <col min="1030" max="1030" width="8.28125" style="145" customWidth="1"/>
    <col min="1031" max="1032" width="8.8515625" style="145" customWidth="1"/>
    <col min="1033" max="1033" width="10.7109375" style="145" customWidth="1"/>
    <col min="1034" max="1271" width="8.8515625" style="145" customWidth="1"/>
    <col min="1272" max="1273" width="5.421875" style="145" customWidth="1"/>
    <col min="1274" max="1274" width="1.421875" style="145" customWidth="1"/>
    <col min="1275" max="1275" width="6.421875" style="145" customWidth="1"/>
    <col min="1276" max="1276" width="21.421875" style="145" customWidth="1"/>
    <col min="1277" max="1277" width="8.8515625" style="145" customWidth="1"/>
    <col min="1278" max="1278" width="6.140625" style="145" customWidth="1"/>
    <col min="1279" max="1279" width="33.421875" style="145" customWidth="1"/>
    <col min="1280" max="1280" width="8.8515625" style="145" customWidth="1"/>
    <col min="1281" max="1281" width="10.28125" style="145" customWidth="1"/>
    <col min="1282" max="1282" width="10.7109375" style="145" customWidth="1"/>
    <col min="1283" max="1283" width="6.7109375" style="145" customWidth="1"/>
    <col min="1284" max="1285" width="8.8515625" style="145" customWidth="1"/>
    <col min="1286" max="1286" width="8.28125" style="145" customWidth="1"/>
    <col min="1287" max="1288" width="8.8515625" style="145" customWidth="1"/>
    <col min="1289" max="1289" width="10.7109375" style="145" customWidth="1"/>
    <col min="1290" max="1527" width="8.8515625" style="145" customWidth="1"/>
    <col min="1528" max="1529" width="5.421875" style="145" customWidth="1"/>
    <col min="1530" max="1530" width="1.421875" style="145" customWidth="1"/>
    <col min="1531" max="1531" width="6.421875" style="145" customWidth="1"/>
    <col min="1532" max="1532" width="21.421875" style="145" customWidth="1"/>
    <col min="1533" max="1533" width="8.8515625" style="145" customWidth="1"/>
    <col min="1534" max="1534" width="6.140625" style="145" customWidth="1"/>
    <col min="1535" max="1535" width="33.421875" style="145" customWidth="1"/>
    <col min="1536" max="1536" width="8.8515625" style="145" customWidth="1"/>
    <col min="1537" max="1537" width="10.28125" style="145" customWidth="1"/>
    <col min="1538" max="1538" width="10.7109375" style="145" customWidth="1"/>
    <col min="1539" max="1539" width="6.7109375" style="145" customWidth="1"/>
    <col min="1540" max="1541" width="8.8515625" style="145" customWidth="1"/>
    <col min="1542" max="1542" width="8.28125" style="145" customWidth="1"/>
    <col min="1543" max="1544" width="8.8515625" style="145" customWidth="1"/>
    <col min="1545" max="1545" width="10.7109375" style="145" customWidth="1"/>
    <col min="1546" max="1783" width="8.8515625" style="145" customWidth="1"/>
    <col min="1784" max="1785" width="5.421875" style="145" customWidth="1"/>
    <col min="1786" max="1786" width="1.421875" style="145" customWidth="1"/>
    <col min="1787" max="1787" width="6.421875" style="145" customWidth="1"/>
    <col min="1788" max="1788" width="21.421875" style="145" customWidth="1"/>
    <col min="1789" max="1789" width="8.8515625" style="145" customWidth="1"/>
    <col min="1790" max="1790" width="6.140625" style="145" customWidth="1"/>
    <col min="1791" max="1791" width="33.421875" style="145" customWidth="1"/>
    <col min="1792" max="1792" width="8.8515625" style="145" customWidth="1"/>
    <col min="1793" max="1793" width="10.28125" style="145" customWidth="1"/>
    <col min="1794" max="1794" width="10.7109375" style="145" customWidth="1"/>
    <col min="1795" max="1795" width="6.7109375" style="145" customWidth="1"/>
    <col min="1796" max="1797" width="8.8515625" style="145" customWidth="1"/>
    <col min="1798" max="1798" width="8.28125" style="145" customWidth="1"/>
    <col min="1799" max="1800" width="8.8515625" style="145" customWidth="1"/>
    <col min="1801" max="1801" width="10.7109375" style="145" customWidth="1"/>
    <col min="1802" max="2039" width="8.8515625" style="145" customWidth="1"/>
    <col min="2040" max="2041" width="5.421875" style="145" customWidth="1"/>
    <col min="2042" max="2042" width="1.421875" style="145" customWidth="1"/>
    <col min="2043" max="2043" width="6.421875" style="145" customWidth="1"/>
    <col min="2044" max="2044" width="21.421875" style="145" customWidth="1"/>
    <col min="2045" max="2045" width="8.8515625" style="145" customWidth="1"/>
    <col min="2046" max="2046" width="6.140625" style="145" customWidth="1"/>
    <col min="2047" max="2047" width="33.421875" style="145" customWidth="1"/>
    <col min="2048" max="2048" width="8.8515625" style="145" customWidth="1"/>
    <col min="2049" max="2049" width="10.28125" style="145" customWidth="1"/>
    <col min="2050" max="2050" width="10.7109375" style="145" customWidth="1"/>
    <col min="2051" max="2051" width="6.7109375" style="145" customWidth="1"/>
    <col min="2052" max="2053" width="8.8515625" style="145" customWidth="1"/>
    <col min="2054" max="2054" width="8.28125" style="145" customWidth="1"/>
    <col min="2055" max="2056" width="8.8515625" style="145" customWidth="1"/>
    <col min="2057" max="2057" width="10.7109375" style="145" customWidth="1"/>
    <col min="2058" max="2295" width="8.8515625" style="145" customWidth="1"/>
    <col min="2296" max="2297" width="5.421875" style="145" customWidth="1"/>
    <col min="2298" max="2298" width="1.421875" style="145" customWidth="1"/>
    <col min="2299" max="2299" width="6.421875" style="145" customWidth="1"/>
    <col min="2300" max="2300" width="21.421875" style="145" customWidth="1"/>
    <col min="2301" max="2301" width="8.8515625" style="145" customWidth="1"/>
    <col min="2302" max="2302" width="6.140625" style="145" customWidth="1"/>
    <col min="2303" max="2303" width="33.421875" style="145" customWidth="1"/>
    <col min="2304" max="2304" width="8.8515625" style="145" customWidth="1"/>
    <col min="2305" max="2305" width="10.28125" style="145" customWidth="1"/>
    <col min="2306" max="2306" width="10.7109375" style="145" customWidth="1"/>
    <col min="2307" max="2307" width="6.7109375" style="145" customWidth="1"/>
    <col min="2308" max="2309" width="8.8515625" style="145" customWidth="1"/>
    <col min="2310" max="2310" width="8.28125" style="145" customWidth="1"/>
    <col min="2311" max="2312" width="8.8515625" style="145" customWidth="1"/>
    <col min="2313" max="2313" width="10.7109375" style="145" customWidth="1"/>
    <col min="2314" max="2551" width="8.8515625" style="145" customWidth="1"/>
    <col min="2552" max="2553" width="5.421875" style="145" customWidth="1"/>
    <col min="2554" max="2554" width="1.421875" style="145" customWidth="1"/>
    <col min="2555" max="2555" width="6.421875" style="145" customWidth="1"/>
    <col min="2556" max="2556" width="21.421875" style="145" customWidth="1"/>
    <col min="2557" max="2557" width="8.8515625" style="145" customWidth="1"/>
    <col min="2558" max="2558" width="6.140625" style="145" customWidth="1"/>
    <col min="2559" max="2559" width="33.421875" style="145" customWidth="1"/>
    <col min="2560" max="2560" width="8.8515625" style="145" customWidth="1"/>
    <col min="2561" max="2561" width="10.28125" style="145" customWidth="1"/>
    <col min="2562" max="2562" width="10.7109375" style="145" customWidth="1"/>
    <col min="2563" max="2563" width="6.7109375" style="145" customWidth="1"/>
    <col min="2564" max="2565" width="8.8515625" style="145" customWidth="1"/>
    <col min="2566" max="2566" width="8.28125" style="145" customWidth="1"/>
    <col min="2567" max="2568" width="8.8515625" style="145" customWidth="1"/>
    <col min="2569" max="2569" width="10.7109375" style="145" customWidth="1"/>
    <col min="2570" max="2807" width="8.8515625" style="145" customWidth="1"/>
    <col min="2808" max="2809" width="5.421875" style="145" customWidth="1"/>
    <col min="2810" max="2810" width="1.421875" style="145" customWidth="1"/>
    <col min="2811" max="2811" width="6.421875" style="145" customWidth="1"/>
    <col min="2812" max="2812" width="21.421875" style="145" customWidth="1"/>
    <col min="2813" max="2813" width="8.8515625" style="145" customWidth="1"/>
    <col min="2814" max="2814" width="6.140625" style="145" customWidth="1"/>
    <col min="2815" max="2815" width="33.421875" style="145" customWidth="1"/>
    <col min="2816" max="2816" width="8.8515625" style="145" customWidth="1"/>
    <col min="2817" max="2817" width="10.28125" style="145" customWidth="1"/>
    <col min="2818" max="2818" width="10.7109375" style="145" customWidth="1"/>
    <col min="2819" max="2819" width="6.7109375" style="145" customWidth="1"/>
    <col min="2820" max="2821" width="8.8515625" style="145" customWidth="1"/>
    <col min="2822" max="2822" width="8.28125" style="145" customWidth="1"/>
    <col min="2823" max="2824" width="8.8515625" style="145" customWidth="1"/>
    <col min="2825" max="2825" width="10.7109375" style="145" customWidth="1"/>
    <col min="2826" max="3063" width="8.8515625" style="145" customWidth="1"/>
    <col min="3064" max="3065" width="5.421875" style="145" customWidth="1"/>
    <col min="3066" max="3066" width="1.421875" style="145" customWidth="1"/>
    <col min="3067" max="3067" width="6.421875" style="145" customWidth="1"/>
    <col min="3068" max="3068" width="21.421875" style="145" customWidth="1"/>
    <col min="3069" max="3069" width="8.8515625" style="145" customWidth="1"/>
    <col min="3070" max="3070" width="6.140625" style="145" customWidth="1"/>
    <col min="3071" max="3071" width="33.421875" style="145" customWidth="1"/>
    <col min="3072" max="3072" width="8.8515625" style="145" customWidth="1"/>
    <col min="3073" max="3073" width="10.28125" style="145" customWidth="1"/>
    <col min="3074" max="3074" width="10.7109375" style="145" customWidth="1"/>
    <col min="3075" max="3075" width="6.7109375" style="145" customWidth="1"/>
    <col min="3076" max="3077" width="8.8515625" style="145" customWidth="1"/>
    <col min="3078" max="3078" width="8.28125" style="145" customWidth="1"/>
    <col min="3079" max="3080" width="8.8515625" style="145" customWidth="1"/>
    <col min="3081" max="3081" width="10.7109375" style="145" customWidth="1"/>
    <col min="3082" max="3319" width="8.8515625" style="145" customWidth="1"/>
    <col min="3320" max="3321" width="5.421875" style="145" customWidth="1"/>
    <col min="3322" max="3322" width="1.421875" style="145" customWidth="1"/>
    <col min="3323" max="3323" width="6.421875" style="145" customWidth="1"/>
    <col min="3324" max="3324" width="21.421875" style="145" customWidth="1"/>
    <col min="3325" max="3325" width="8.8515625" style="145" customWidth="1"/>
    <col min="3326" max="3326" width="6.140625" style="145" customWidth="1"/>
    <col min="3327" max="3327" width="33.421875" style="145" customWidth="1"/>
    <col min="3328" max="3328" width="8.8515625" style="145" customWidth="1"/>
    <col min="3329" max="3329" width="10.28125" style="145" customWidth="1"/>
    <col min="3330" max="3330" width="10.7109375" style="145" customWidth="1"/>
    <col min="3331" max="3331" width="6.7109375" style="145" customWidth="1"/>
    <col min="3332" max="3333" width="8.8515625" style="145" customWidth="1"/>
    <col min="3334" max="3334" width="8.28125" style="145" customWidth="1"/>
    <col min="3335" max="3336" width="8.8515625" style="145" customWidth="1"/>
    <col min="3337" max="3337" width="10.7109375" style="145" customWidth="1"/>
    <col min="3338" max="3575" width="8.8515625" style="145" customWidth="1"/>
    <col min="3576" max="3577" width="5.421875" style="145" customWidth="1"/>
    <col min="3578" max="3578" width="1.421875" style="145" customWidth="1"/>
    <col min="3579" max="3579" width="6.421875" style="145" customWidth="1"/>
    <col min="3580" max="3580" width="21.421875" style="145" customWidth="1"/>
    <col min="3581" max="3581" width="8.8515625" style="145" customWidth="1"/>
    <col min="3582" max="3582" width="6.140625" style="145" customWidth="1"/>
    <col min="3583" max="3583" width="33.421875" style="145" customWidth="1"/>
    <col min="3584" max="3584" width="8.8515625" style="145" customWidth="1"/>
    <col min="3585" max="3585" width="10.28125" style="145" customWidth="1"/>
    <col min="3586" max="3586" width="10.7109375" style="145" customWidth="1"/>
    <col min="3587" max="3587" width="6.7109375" style="145" customWidth="1"/>
    <col min="3588" max="3589" width="8.8515625" style="145" customWidth="1"/>
    <col min="3590" max="3590" width="8.28125" style="145" customWidth="1"/>
    <col min="3591" max="3592" width="8.8515625" style="145" customWidth="1"/>
    <col min="3593" max="3593" width="10.7109375" style="145" customWidth="1"/>
    <col min="3594" max="3831" width="8.8515625" style="145" customWidth="1"/>
    <col min="3832" max="3833" width="5.421875" style="145" customWidth="1"/>
    <col min="3834" max="3834" width="1.421875" style="145" customWidth="1"/>
    <col min="3835" max="3835" width="6.421875" style="145" customWidth="1"/>
    <col min="3836" max="3836" width="21.421875" style="145" customWidth="1"/>
    <col min="3837" max="3837" width="8.8515625" style="145" customWidth="1"/>
    <col min="3838" max="3838" width="6.140625" style="145" customWidth="1"/>
    <col min="3839" max="3839" width="33.421875" style="145" customWidth="1"/>
    <col min="3840" max="3840" width="8.8515625" style="145" customWidth="1"/>
    <col min="3841" max="3841" width="10.28125" style="145" customWidth="1"/>
    <col min="3842" max="3842" width="10.7109375" style="145" customWidth="1"/>
    <col min="3843" max="3843" width="6.7109375" style="145" customWidth="1"/>
    <col min="3844" max="3845" width="8.8515625" style="145" customWidth="1"/>
    <col min="3846" max="3846" width="8.28125" style="145" customWidth="1"/>
    <col min="3847" max="3848" width="8.8515625" style="145" customWidth="1"/>
    <col min="3849" max="3849" width="10.7109375" style="145" customWidth="1"/>
    <col min="3850" max="4087" width="8.8515625" style="145" customWidth="1"/>
    <col min="4088" max="4089" width="5.421875" style="145" customWidth="1"/>
    <col min="4090" max="4090" width="1.421875" style="145" customWidth="1"/>
    <col min="4091" max="4091" width="6.421875" style="145" customWidth="1"/>
    <col min="4092" max="4092" width="21.421875" style="145" customWidth="1"/>
    <col min="4093" max="4093" width="8.8515625" style="145" customWidth="1"/>
    <col min="4094" max="4094" width="6.140625" style="145" customWidth="1"/>
    <col min="4095" max="4095" width="33.421875" style="145" customWidth="1"/>
    <col min="4096" max="4096" width="8.8515625" style="145" customWidth="1"/>
    <col min="4097" max="4097" width="10.28125" style="145" customWidth="1"/>
    <col min="4098" max="4098" width="10.7109375" style="145" customWidth="1"/>
    <col min="4099" max="4099" width="6.7109375" style="145" customWidth="1"/>
    <col min="4100" max="4101" width="8.8515625" style="145" customWidth="1"/>
    <col min="4102" max="4102" width="8.28125" style="145" customWidth="1"/>
    <col min="4103" max="4104" width="8.8515625" style="145" customWidth="1"/>
    <col min="4105" max="4105" width="10.7109375" style="145" customWidth="1"/>
    <col min="4106" max="4343" width="8.8515625" style="145" customWidth="1"/>
    <col min="4344" max="4345" width="5.421875" style="145" customWidth="1"/>
    <col min="4346" max="4346" width="1.421875" style="145" customWidth="1"/>
    <col min="4347" max="4347" width="6.421875" style="145" customWidth="1"/>
    <col min="4348" max="4348" width="21.421875" style="145" customWidth="1"/>
    <col min="4349" max="4349" width="8.8515625" style="145" customWidth="1"/>
    <col min="4350" max="4350" width="6.140625" style="145" customWidth="1"/>
    <col min="4351" max="4351" width="33.421875" style="145" customWidth="1"/>
    <col min="4352" max="4352" width="8.8515625" style="145" customWidth="1"/>
    <col min="4353" max="4353" width="10.28125" style="145" customWidth="1"/>
    <col min="4354" max="4354" width="10.7109375" style="145" customWidth="1"/>
    <col min="4355" max="4355" width="6.7109375" style="145" customWidth="1"/>
    <col min="4356" max="4357" width="8.8515625" style="145" customWidth="1"/>
    <col min="4358" max="4358" width="8.28125" style="145" customWidth="1"/>
    <col min="4359" max="4360" width="8.8515625" style="145" customWidth="1"/>
    <col min="4361" max="4361" width="10.7109375" style="145" customWidth="1"/>
    <col min="4362" max="4599" width="8.8515625" style="145" customWidth="1"/>
    <col min="4600" max="4601" width="5.421875" style="145" customWidth="1"/>
    <col min="4602" max="4602" width="1.421875" style="145" customWidth="1"/>
    <col min="4603" max="4603" width="6.421875" style="145" customWidth="1"/>
    <col min="4604" max="4604" width="21.421875" style="145" customWidth="1"/>
    <col min="4605" max="4605" width="8.8515625" style="145" customWidth="1"/>
    <col min="4606" max="4606" width="6.140625" style="145" customWidth="1"/>
    <col min="4607" max="4607" width="33.421875" style="145" customWidth="1"/>
    <col min="4608" max="4608" width="8.8515625" style="145" customWidth="1"/>
    <col min="4609" max="4609" width="10.28125" style="145" customWidth="1"/>
    <col min="4610" max="4610" width="10.7109375" style="145" customWidth="1"/>
    <col min="4611" max="4611" width="6.7109375" style="145" customWidth="1"/>
    <col min="4612" max="4613" width="8.8515625" style="145" customWidth="1"/>
    <col min="4614" max="4614" width="8.28125" style="145" customWidth="1"/>
    <col min="4615" max="4616" width="8.8515625" style="145" customWidth="1"/>
    <col min="4617" max="4617" width="10.7109375" style="145" customWidth="1"/>
    <col min="4618" max="4855" width="8.8515625" style="145" customWidth="1"/>
    <col min="4856" max="4857" width="5.421875" style="145" customWidth="1"/>
    <col min="4858" max="4858" width="1.421875" style="145" customWidth="1"/>
    <col min="4859" max="4859" width="6.421875" style="145" customWidth="1"/>
    <col min="4860" max="4860" width="21.421875" style="145" customWidth="1"/>
    <col min="4861" max="4861" width="8.8515625" style="145" customWidth="1"/>
    <col min="4862" max="4862" width="6.140625" style="145" customWidth="1"/>
    <col min="4863" max="4863" width="33.421875" style="145" customWidth="1"/>
    <col min="4864" max="4864" width="8.8515625" style="145" customWidth="1"/>
    <col min="4865" max="4865" width="10.28125" style="145" customWidth="1"/>
    <col min="4866" max="4866" width="10.7109375" style="145" customWidth="1"/>
    <col min="4867" max="4867" width="6.7109375" style="145" customWidth="1"/>
    <col min="4868" max="4869" width="8.8515625" style="145" customWidth="1"/>
    <col min="4870" max="4870" width="8.28125" style="145" customWidth="1"/>
    <col min="4871" max="4872" width="8.8515625" style="145" customWidth="1"/>
    <col min="4873" max="4873" width="10.7109375" style="145" customWidth="1"/>
    <col min="4874" max="5111" width="8.8515625" style="145" customWidth="1"/>
    <col min="5112" max="5113" width="5.421875" style="145" customWidth="1"/>
    <col min="5114" max="5114" width="1.421875" style="145" customWidth="1"/>
    <col min="5115" max="5115" width="6.421875" style="145" customWidth="1"/>
    <col min="5116" max="5116" width="21.421875" style="145" customWidth="1"/>
    <col min="5117" max="5117" width="8.8515625" style="145" customWidth="1"/>
    <col min="5118" max="5118" width="6.140625" style="145" customWidth="1"/>
    <col min="5119" max="5119" width="33.421875" style="145" customWidth="1"/>
    <col min="5120" max="5120" width="8.8515625" style="145" customWidth="1"/>
    <col min="5121" max="5121" width="10.28125" style="145" customWidth="1"/>
    <col min="5122" max="5122" width="10.7109375" style="145" customWidth="1"/>
    <col min="5123" max="5123" width="6.7109375" style="145" customWidth="1"/>
    <col min="5124" max="5125" width="8.8515625" style="145" customWidth="1"/>
    <col min="5126" max="5126" width="8.28125" style="145" customWidth="1"/>
    <col min="5127" max="5128" width="8.8515625" style="145" customWidth="1"/>
    <col min="5129" max="5129" width="10.7109375" style="145" customWidth="1"/>
    <col min="5130" max="5367" width="8.8515625" style="145" customWidth="1"/>
    <col min="5368" max="5369" width="5.421875" style="145" customWidth="1"/>
    <col min="5370" max="5370" width="1.421875" style="145" customWidth="1"/>
    <col min="5371" max="5371" width="6.421875" style="145" customWidth="1"/>
    <col min="5372" max="5372" width="21.421875" style="145" customWidth="1"/>
    <col min="5373" max="5373" width="8.8515625" style="145" customWidth="1"/>
    <col min="5374" max="5374" width="6.140625" style="145" customWidth="1"/>
    <col min="5375" max="5375" width="33.421875" style="145" customWidth="1"/>
    <col min="5376" max="5376" width="8.8515625" style="145" customWidth="1"/>
    <col min="5377" max="5377" width="10.28125" style="145" customWidth="1"/>
    <col min="5378" max="5378" width="10.7109375" style="145" customWidth="1"/>
    <col min="5379" max="5379" width="6.7109375" style="145" customWidth="1"/>
    <col min="5380" max="5381" width="8.8515625" style="145" customWidth="1"/>
    <col min="5382" max="5382" width="8.28125" style="145" customWidth="1"/>
    <col min="5383" max="5384" width="8.8515625" style="145" customWidth="1"/>
    <col min="5385" max="5385" width="10.7109375" style="145" customWidth="1"/>
    <col min="5386" max="5623" width="8.8515625" style="145" customWidth="1"/>
    <col min="5624" max="5625" width="5.421875" style="145" customWidth="1"/>
    <col min="5626" max="5626" width="1.421875" style="145" customWidth="1"/>
    <col min="5627" max="5627" width="6.421875" style="145" customWidth="1"/>
    <col min="5628" max="5628" width="21.421875" style="145" customWidth="1"/>
    <col min="5629" max="5629" width="8.8515625" style="145" customWidth="1"/>
    <col min="5630" max="5630" width="6.140625" style="145" customWidth="1"/>
    <col min="5631" max="5631" width="33.421875" style="145" customWidth="1"/>
    <col min="5632" max="5632" width="8.8515625" style="145" customWidth="1"/>
    <col min="5633" max="5633" width="10.28125" style="145" customWidth="1"/>
    <col min="5634" max="5634" width="10.7109375" style="145" customWidth="1"/>
    <col min="5635" max="5635" width="6.7109375" style="145" customWidth="1"/>
    <col min="5636" max="5637" width="8.8515625" style="145" customWidth="1"/>
    <col min="5638" max="5638" width="8.28125" style="145" customWidth="1"/>
    <col min="5639" max="5640" width="8.8515625" style="145" customWidth="1"/>
    <col min="5641" max="5641" width="10.7109375" style="145" customWidth="1"/>
    <col min="5642" max="5879" width="8.8515625" style="145" customWidth="1"/>
    <col min="5880" max="5881" width="5.421875" style="145" customWidth="1"/>
    <col min="5882" max="5882" width="1.421875" style="145" customWidth="1"/>
    <col min="5883" max="5883" width="6.421875" style="145" customWidth="1"/>
    <col min="5884" max="5884" width="21.421875" style="145" customWidth="1"/>
    <col min="5885" max="5885" width="8.8515625" style="145" customWidth="1"/>
    <col min="5886" max="5886" width="6.140625" style="145" customWidth="1"/>
    <col min="5887" max="5887" width="33.421875" style="145" customWidth="1"/>
    <col min="5888" max="5888" width="8.8515625" style="145" customWidth="1"/>
    <col min="5889" max="5889" width="10.28125" style="145" customWidth="1"/>
    <col min="5890" max="5890" width="10.7109375" style="145" customWidth="1"/>
    <col min="5891" max="5891" width="6.7109375" style="145" customWidth="1"/>
    <col min="5892" max="5893" width="8.8515625" style="145" customWidth="1"/>
    <col min="5894" max="5894" width="8.28125" style="145" customWidth="1"/>
    <col min="5895" max="5896" width="8.8515625" style="145" customWidth="1"/>
    <col min="5897" max="5897" width="10.7109375" style="145" customWidth="1"/>
    <col min="5898" max="6135" width="8.8515625" style="145" customWidth="1"/>
    <col min="6136" max="6137" width="5.421875" style="145" customWidth="1"/>
    <col min="6138" max="6138" width="1.421875" style="145" customWidth="1"/>
    <col min="6139" max="6139" width="6.421875" style="145" customWidth="1"/>
    <col min="6140" max="6140" width="21.421875" style="145" customWidth="1"/>
    <col min="6141" max="6141" width="8.8515625" style="145" customWidth="1"/>
    <col min="6142" max="6142" width="6.140625" style="145" customWidth="1"/>
    <col min="6143" max="6143" width="33.421875" style="145" customWidth="1"/>
    <col min="6144" max="6144" width="8.8515625" style="145" customWidth="1"/>
    <col min="6145" max="6145" width="10.28125" style="145" customWidth="1"/>
    <col min="6146" max="6146" width="10.7109375" style="145" customWidth="1"/>
    <col min="6147" max="6147" width="6.7109375" style="145" customWidth="1"/>
    <col min="6148" max="6149" width="8.8515625" style="145" customWidth="1"/>
    <col min="6150" max="6150" width="8.28125" style="145" customWidth="1"/>
    <col min="6151" max="6152" width="8.8515625" style="145" customWidth="1"/>
    <col min="6153" max="6153" width="10.7109375" style="145" customWidth="1"/>
    <col min="6154" max="6391" width="8.8515625" style="145" customWidth="1"/>
    <col min="6392" max="6393" width="5.421875" style="145" customWidth="1"/>
    <col min="6394" max="6394" width="1.421875" style="145" customWidth="1"/>
    <col min="6395" max="6395" width="6.421875" style="145" customWidth="1"/>
    <col min="6396" max="6396" width="21.421875" style="145" customWidth="1"/>
    <col min="6397" max="6397" width="8.8515625" style="145" customWidth="1"/>
    <col min="6398" max="6398" width="6.140625" style="145" customWidth="1"/>
    <col min="6399" max="6399" width="33.421875" style="145" customWidth="1"/>
    <col min="6400" max="6400" width="8.8515625" style="145" customWidth="1"/>
    <col min="6401" max="6401" width="10.28125" style="145" customWidth="1"/>
    <col min="6402" max="6402" width="10.7109375" style="145" customWidth="1"/>
    <col min="6403" max="6403" width="6.7109375" style="145" customWidth="1"/>
    <col min="6404" max="6405" width="8.8515625" style="145" customWidth="1"/>
    <col min="6406" max="6406" width="8.28125" style="145" customWidth="1"/>
    <col min="6407" max="6408" width="8.8515625" style="145" customWidth="1"/>
    <col min="6409" max="6409" width="10.7109375" style="145" customWidth="1"/>
    <col min="6410" max="6647" width="8.8515625" style="145" customWidth="1"/>
    <col min="6648" max="6649" width="5.421875" style="145" customWidth="1"/>
    <col min="6650" max="6650" width="1.421875" style="145" customWidth="1"/>
    <col min="6651" max="6651" width="6.421875" style="145" customWidth="1"/>
    <col min="6652" max="6652" width="21.421875" style="145" customWidth="1"/>
    <col min="6653" max="6653" width="8.8515625" style="145" customWidth="1"/>
    <col min="6654" max="6654" width="6.140625" style="145" customWidth="1"/>
    <col min="6655" max="6655" width="33.421875" style="145" customWidth="1"/>
    <col min="6656" max="6656" width="8.8515625" style="145" customWidth="1"/>
    <col min="6657" max="6657" width="10.28125" style="145" customWidth="1"/>
    <col min="6658" max="6658" width="10.7109375" style="145" customWidth="1"/>
    <col min="6659" max="6659" width="6.7109375" style="145" customWidth="1"/>
    <col min="6660" max="6661" width="8.8515625" style="145" customWidth="1"/>
    <col min="6662" max="6662" width="8.28125" style="145" customWidth="1"/>
    <col min="6663" max="6664" width="8.8515625" style="145" customWidth="1"/>
    <col min="6665" max="6665" width="10.7109375" style="145" customWidth="1"/>
    <col min="6666" max="6903" width="8.8515625" style="145" customWidth="1"/>
    <col min="6904" max="6905" width="5.421875" style="145" customWidth="1"/>
    <col min="6906" max="6906" width="1.421875" style="145" customWidth="1"/>
    <col min="6907" max="6907" width="6.421875" style="145" customWidth="1"/>
    <col min="6908" max="6908" width="21.421875" style="145" customWidth="1"/>
    <col min="6909" max="6909" width="8.8515625" style="145" customWidth="1"/>
    <col min="6910" max="6910" width="6.140625" style="145" customWidth="1"/>
    <col min="6911" max="6911" width="33.421875" style="145" customWidth="1"/>
    <col min="6912" max="6912" width="8.8515625" style="145" customWidth="1"/>
    <col min="6913" max="6913" width="10.28125" style="145" customWidth="1"/>
    <col min="6914" max="6914" width="10.7109375" style="145" customWidth="1"/>
    <col min="6915" max="6915" width="6.7109375" style="145" customWidth="1"/>
    <col min="6916" max="6917" width="8.8515625" style="145" customWidth="1"/>
    <col min="6918" max="6918" width="8.28125" style="145" customWidth="1"/>
    <col min="6919" max="6920" width="8.8515625" style="145" customWidth="1"/>
    <col min="6921" max="6921" width="10.7109375" style="145" customWidth="1"/>
    <col min="6922" max="7159" width="8.8515625" style="145" customWidth="1"/>
    <col min="7160" max="7161" width="5.421875" style="145" customWidth="1"/>
    <col min="7162" max="7162" width="1.421875" style="145" customWidth="1"/>
    <col min="7163" max="7163" width="6.421875" style="145" customWidth="1"/>
    <col min="7164" max="7164" width="21.421875" style="145" customWidth="1"/>
    <col min="7165" max="7165" width="8.8515625" style="145" customWidth="1"/>
    <col min="7166" max="7166" width="6.140625" style="145" customWidth="1"/>
    <col min="7167" max="7167" width="33.421875" style="145" customWidth="1"/>
    <col min="7168" max="7168" width="8.8515625" style="145" customWidth="1"/>
    <col min="7169" max="7169" width="10.28125" style="145" customWidth="1"/>
    <col min="7170" max="7170" width="10.7109375" style="145" customWidth="1"/>
    <col min="7171" max="7171" width="6.7109375" style="145" customWidth="1"/>
    <col min="7172" max="7173" width="8.8515625" style="145" customWidth="1"/>
    <col min="7174" max="7174" width="8.28125" style="145" customWidth="1"/>
    <col min="7175" max="7176" width="8.8515625" style="145" customWidth="1"/>
    <col min="7177" max="7177" width="10.7109375" style="145" customWidth="1"/>
    <col min="7178" max="7415" width="8.8515625" style="145" customWidth="1"/>
    <col min="7416" max="7417" width="5.421875" style="145" customWidth="1"/>
    <col min="7418" max="7418" width="1.421875" style="145" customWidth="1"/>
    <col min="7419" max="7419" width="6.421875" style="145" customWidth="1"/>
    <col min="7420" max="7420" width="21.421875" style="145" customWidth="1"/>
    <col min="7421" max="7421" width="8.8515625" style="145" customWidth="1"/>
    <col min="7422" max="7422" width="6.140625" style="145" customWidth="1"/>
    <col min="7423" max="7423" width="33.421875" style="145" customWidth="1"/>
    <col min="7424" max="7424" width="8.8515625" style="145" customWidth="1"/>
    <col min="7425" max="7425" width="10.28125" style="145" customWidth="1"/>
    <col min="7426" max="7426" width="10.7109375" style="145" customWidth="1"/>
    <col min="7427" max="7427" width="6.7109375" style="145" customWidth="1"/>
    <col min="7428" max="7429" width="8.8515625" style="145" customWidth="1"/>
    <col min="7430" max="7430" width="8.28125" style="145" customWidth="1"/>
    <col min="7431" max="7432" width="8.8515625" style="145" customWidth="1"/>
    <col min="7433" max="7433" width="10.7109375" style="145" customWidth="1"/>
    <col min="7434" max="7671" width="8.8515625" style="145" customWidth="1"/>
    <col min="7672" max="7673" width="5.421875" style="145" customWidth="1"/>
    <col min="7674" max="7674" width="1.421875" style="145" customWidth="1"/>
    <col min="7675" max="7675" width="6.421875" style="145" customWidth="1"/>
    <col min="7676" max="7676" width="21.421875" style="145" customWidth="1"/>
    <col min="7677" max="7677" width="8.8515625" style="145" customWidth="1"/>
    <col min="7678" max="7678" width="6.140625" style="145" customWidth="1"/>
    <col min="7679" max="7679" width="33.421875" style="145" customWidth="1"/>
    <col min="7680" max="7680" width="8.8515625" style="145" customWidth="1"/>
    <col min="7681" max="7681" width="10.28125" style="145" customWidth="1"/>
    <col min="7682" max="7682" width="10.7109375" style="145" customWidth="1"/>
    <col min="7683" max="7683" width="6.7109375" style="145" customWidth="1"/>
    <col min="7684" max="7685" width="8.8515625" style="145" customWidth="1"/>
    <col min="7686" max="7686" width="8.28125" style="145" customWidth="1"/>
    <col min="7687" max="7688" width="8.8515625" style="145" customWidth="1"/>
    <col min="7689" max="7689" width="10.7109375" style="145" customWidth="1"/>
    <col min="7690" max="7927" width="8.8515625" style="145" customWidth="1"/>
    <col min="7928" max="7929" width="5.421875" style="145" customWidth="1"/>
    <col min="7930" max="7930" width="1.421875" style="145" customWidth="1"/>
    <col min="7931" max="7931" width="6.421875" style="145" customWidth="1"/>
    <col min="7932" max="7932" width="21.421875" style="145" customWidth="1"/>
    <col min="7933" max="7933" width="8.8515625" style="145" customWidth="1"/>
    <col min="7934" max="7934" width="6.140625" style="145" customWidth="1"/>
    <col min="7935" max="7935" width="33.421875" style="145" customWidth="1"/>
    <col min="7936" max="7936" width="8.8515625" style="145" customWidth="1"/>
    <col min="7937" max="7937" width="10.28125" style="145" customWidth="1"/>
    <col min="7938" max="7938" width="10.7109375" style="145" customWidth="1"/>
    <col min="7939" max="7939" width="6.7109375" style="145" customWidth="1"/>
    <col min="7940" max="7941" width="8.8515625" style="145" customWidth="1"/>
    <col min="7942" max="7942" width="8.28125" style="145" customWidth="1"/>
    <col min="7943" max="7944" width="8.8515625" style="145" customWidth="1"/>
    <col min="7945" max="7945" width="10.7109375" style="145" customWidth="1"/>
    <col min="7946" max="8183" width="8.8515625" style="145" customWidth="1"/>
    <col min="8184" max="8185" width="5.421875" style="145" customWidth="1"/>
    <col min="8186" max="8186" width="1.421875" style="145" customWidth="1"/>
    <col min="8187" max="8187" width="6.421875" style="145" customWidth="1"/>
    <col min="8188" max="8188" width="21.421875" style="145" customWidth="1"/>
    <col min="8189" max="8189" width="8.8515625" style="145" customWidth="1"/>
    <col min="8190" max="8190" width="6.140625" style="145" customWidth="1"/>
    <col min="8191" max="8191" width="33.421875" style="145" customWidth="1"/>
    <col min="8192" max="8192" width="8.8515625" style="145" customWidth="1"/>
    <col min="8193" max="8193" width="10.28125" style="145" customWidth="1"/>
    <col min="8194" max="8194" width="10.7109375" style="145" customWidth="1"/>
    <col min="8195" max="8195" width="6.7109375" style="145" customWidth="1"/>
    <col min="8196" max="8197" width="8.8515625" style="145" customWidth="1"/>
    <col min="8198" max="8198" width="8.28125" style="145" customWidth="1"/>
    <col min="8199" max="8200" width="8.8515625" style="145" customWidth="1"/>
    <col min="8201" max="8201" width="10.7109375" style="145" customWidth="1"/>
    <col min="8202" max="8439" width="8.8515625" style="145" customWidth="1"/>
    <col min="8440" max="8441" width="5.421875" style="145" customWidth="1"/>
    <col min="8442" max="8442" width="1.421875" style="145" customWidth="1"/>
    <col min="8443" max="8443" width="6.421875" style="145" customWidth="1"/>
    <col min="8444" max="8444" width="21.421875" style="145" customWidth="1"/>
    <col min="8445" max="8445" width="8.8515625" style="145" customWidth="1"/>
    <col min="8446" max="8446" width="6.140625" style="145" customWidth="1"/>
    <col min="8447" max="8447" width="33.421875" style="145" customWidth="1"/>
    <col min="8448" max="8448" width="8.8515625" style="145" customWidth="1"/>
    <col min="8449" max="8449" width="10.28125" style="145" customWidth="1"/>
    <col min="8450" max="8450" width="10.7109375" style="145" customWidth="1"/>
    <col min="8451" max="8451" width="6.7109375" style="145" customWidth="1"/>
    <col min="8452" max="8453" width="8.8515625" style="145" customWidth="1"/>
    <col min="8454" max="8454" width="8.28125" style="145" customWidth="1"/>
    <col min="8455" max="8456" width="8.8515625" style="145" customWidth="1"/>
    <col min="8457" max="8457" width="10.7109375" style="145" customWidth="1"/>
    <col min="8458" max="8695" width="8.8515625" style="145" customWidth="1"/>
    <col min="8696" max="8697" width="5.421875" style="145" customWidth="1"/>
    <col min="8698" max="8698" width="1.421875" style="145" customWidth="1"/>
    <col min="8699" max="8699" width="6.421875" style="145" customWidth="1"/>
    <col min="8700" max="8700" width="21.421875" style="145" customWidth="1"/>
    <col min="8701" max="8701" width="8.8515625" style="145" customWidth="1"/>
    <col min="8702" max="8702" width="6.140625" style="145" customWidth="1"/>
    <col min="8703" max="8703" width="33.421875" style="145" customWidth="1"/>
    <col min="8704" max="8704" width="8.8515625" style="145" customWidth="1"/>
    <col min="8705" max="8705" width="10.28125" style="145" customWidth="1"/>
    <col min="8706" max="8706" width="10.7109375" style="145" customWidth="1"/>
    <col min="8707" max="8707" width="6.7109375" style="145" customWidth="1"/>
    <col min="8708" max="8709" width="8.8515625" style="145" customWidth="1"/>
    <col min="8710" max="8710" width="8.28125" style="145" customWidth="1"/>
    <col min="8711" max="8712" width="8.8515625" style="145" customWidth="1"/>
    <col min="8713" max="8713" width="10.7109375" style="145" customWidth="1"/>
    <col min="8714" max="8951" width="8.8515625" style="145" customWidth="1"/>
    <col min="8952" max="8953" width="5.421875" style="145" customWidth="1"/>
    <col min="8954" max="8954" width="1.421875" style="145" customWidth="1"/>
    <col min="8955" max="8955" width="6.421875" style="145" customWidth="1"/>
    <col min="8956" max="8956" width="21.421875" style="145" customWidth="1"/>
    <col min="8957" max="8957" width="8.8515625" style="145" customWidth="1"/>
    <col min="8958" max="8958" width="6.140625" style="145" customWidth="1"/>
    <col min="8959" max="8959" width="33.421875" style="145" customWidth="1"/>
    <col min="8960" max="8960" width="8.8515625" style="145" customWidth="1"/>
    <col min="8961" max="8961" width="10.28125" style="145" customWidth="1"/>
    <col min="8962" max="8962" width="10.7109375" style="145" customWidth="1"/>
    <col min="8963" max="8963" width="6.7109375" style="145" customWidth="1"/>
    <col min="8964" max="8965" width="8.8515625" style="145" customWidth="1"/>
    <col min="8966" max="8966" width="8.28125" style="145" customWidth="1"/>
    <col min="8967" max="8968" width="8.8515625" style="145" customWidth="1"/>
    <col min="8969" max="8969" width="10.7109375" style="145" customWidth="1"/>
    <col min="8970" max="9207" width="8.8515625" style="145" customWidth="1"/>
    <col min="9208" max="9209" width="5.421875" style="145" customWidth="1"/>
    <col min="9210" max="9210" width="1.421875" style="145" customWidth="1"/>
    <col min="9211" max="9211" width="6.421875" style="145" customWidth="1"/>
    <col min="9212" max="9212" width="21.421875" style="145" customWidth="1"/>
    <col min="9213" max="9213" width="8.8515625" style="145" customWidth="1"/>
    <col min="9214" max="9214" width="6.140625" style="145" customWidth="1"/>
    <col min="9215" max="9215" width="33.421875" style="145" customWidth="1"/>
    <col min="9216" max="9216" width="8.8515625" style="145" customWidth="1"/>
    <col min="9217" max="9217" width="10.28125" style="145" customWidth="1"/>
    <col min="9218" max="9218" width="10.7109375" style="145" customWidth="1"/>
    <col min="9219" max="9219" width="6.7109375" style="145" customWidth="1"/>
    <col min="9220" max="9221" width="8.8515625" style="145" customWidth="1"/>
    <col min="9222" max="9222" width="8.28125" style="145" customWidth="1"/>
    <col min="9223" max="9224" width="8.8515625" style="145" customWidth="1"/>
    <col min="9225" max="9225" width="10.7109375" style="145" customWidth="1"/>
    <col min="9226" max="9463" width="8.8515625" style="145" customWidth="1"/>
    <col min="9464" max="9465" width="5.421875" style="145" customWidth="1"/>
    <col min="9466" max="9466" width="1.421875" style="145" customWidth="1"/>
    <col min="9467" max="9467" width="6.421875" style="145" customWidth="1"/>
    <col min="9468" max="9468" width="21.421875" style="145" customWidth="1"/>
    <col min="9469" max="9469" width="8.8515625" style="145" customWidth="1"/>
    <col min="9470" max="9470" width="6.140625" style="145" customWidth="1"/>
    <col min="9471" max="9471" width="33.421875" style="145" customWidth="1"/>
    <col min="9472" max="9472" width="8.8515625" style="145" customWidth="1"/>
    <col min="9473" max="9473" width="10.28125" style="145" customWidth="1"/>
    <col min="9474" max="9474" width="10.7109375" style="145" customWidth="1"/>
    <col min="9475" max="9475" width="6.7109375" style="145" customWidth="1"/>
    <col min="9476" max="9477" width="8.8515625" style="145" customWidth="1"/>
    <col min="9478" max="9478" width="8.28125" style="145" customWidth="1"/>
    <col min="9479" max="9480" width="8.8515625" style="145" customWidth="1"/>
    <col min="9481" max="9481" width="10.7109375" style="145" customWidth="1"/>
    <col min="9482" max="9719" width="8.8515625" style="145" customWidth="1"/>
    <col min="9720" max="9721" width="5.421875" style="145" customWidth="1"/>
    <col min="9722" max="9722" width="1.421875" style="145" customWidth="1"/>
    <col min="9723" max="9723" width="6.421875" style="145" customWidth="1"/>
    <col min="9724" max="9724" width="21.421875" style="145" customWidth="1"/>
    <col min="9725" max="9725" width="8.8515625" style="145" customWidth="1"/>
    <col min="9726" max="9726" width="6.140625" style="145" customWidth="1"/>
    <col min="9727" max="9727" width="33.421875" style="145" customWidth="1"/>
    <col min="9728" max="9728" width="8.8515625" style="145" customWidth="1"/>
    <col min="9729" max="9729" width="10.28125" style="145" customWidth="1"/>
    <col min="9730" max="9730" width="10.7109375" style="145" customWidth="1"/>
    <col min="9731" max="9731" width="6.7109375" style="145" customWidth="1"/>
    <col min="9732" max="9733" width="8.8515625" style="145" customWidth="1"/>
    <col min="9734" max="9734" width="8.28125" style="145" customWidth="1"/>
    <col min="9735" max="9736" width="8.8515625" style="145" customWidth="1"/>
    <col min="9737" max="9737" width="10.7109375" style="145" customWidth="1"/>
    <col min="9738" max="9975" width="8.8515625" style="145" customWidth="1"/>
    <col min="9976" max="9977" width="5.421875" style="145" customWidth="1"/>
    <col min="9978" max="9978" width="1.421875" style="145" customWidth="1"/>
    <col min="9979" max="9979" width="6.421875" style="145" customWidth="1"/>
    <col min="9980" max="9980" width="21.421875" style="145" customWidth="1"/>
    <col min="9981" max="9981" width="8.8515625" style="145" customWidth="1"/>
    <col min="9982" max="9982" width="6.140625" style="145" customWidth="1"/>
    <col min="9983" max="9983" width="33.421875" style="145" customWidth="1"/>
    <col min="9984" max="9984" width="8.8515625" style="145" customWidth="1"/>
    <col min="9985" max="9985" width="10.28125" style="145" customWidth="1"/>
    <col min="9986" max="9986" width="10.7109375" style="145" customWidth="1"/>
    <col min="9987" max="9987" width="6.7109375" style="145" customWidth="1"/>
    <col min="9988" max="9989" width="8.8515625" style="145" customWidth="1"/>
    <col min="9990" max="9990" width="8.28125" style="145" customWidth="1"/>
    <col min="9991" max="9992" width="8.8515625" style="145" customWidth="1"/>
    <col min="9993" max="9993" width="10.7109375" style="145" customWidth="1"/>
    <col min="9994" max="10231" width="8.8515625" style="145" customWidth="1"/>
    <col min="10232" max="10233" width="5.421875" style="145" customWidth="1"/>
    <col min="10234" max="10234" width="1.421875" style="145" customWidth="1"/>
    <col min="10235" max="10235" width="6.421875" style="145" customWidth="1"/>
    <col min="10236" max="10236" width="21.421875" style="145" customWidth="1"/>
    <col min="10237" max="10237" width="8.8515625" style="145" customWidth="1"/>
    <col min="10238" max="10238" width="6.140625" style="145" customWidth="1"/>
    <col min="10239" max="10239" width="33.421875" style="145" customWidth="1"/>
    <col min="10240" max="10240" width="8.8515625" style="145" customWidth="1"/>
    <col min="10241" max="10241" width="10.28125" style="145" customWidth="1"/>
    <col min="10242" max="10242" width="10.7109375" style="145" customWidth="1"/>
    <col min="10243" max="10243" width="6.7109375" style="145" customWidth="1"/>
    <col min="10244" max="10245" width="8.8515625" style="145" customWidth="1"/>
    <col min="10246" max="10246" width="8.28125" style="145" customWidth="1"/>
    <col min="10247" max="10248" width="8.8515625" style="145" customWidth="1"/>
    <col min="10249" max="10249" width="10.7109375" style="145" customWidth="1"/>
    <col min="10250" max="10487" width="8.8515625" style="145" customWidth="1"/>
    <col min="10488" max="10489" width="5.421875" style="145" customWidth="1"/>
    <col min="10490" max="10490" width="1.421875" style="145" customWidth="1"/>
    <col min="10491" max="10491" width="6.421875" style="145" customWidth="1"/>
    <col min="10492" max="10492" width="21.421875" style="145" customWidth="1"/>
    <col min="10493" max="10493" width="8.8515625" style="145" customWidth="1"/>
    <col min="10494" max="10494" width="6.140625" style="145" customWidth="1"/>
    <col min="10495" max="10495" width="33.421875" style="145" customWidth="1"/>
    <col min="10496" max="10496" width="8.8515625" style="145" customWidth="1"/>
    <col min="10497" max="10497" width="10.28125" style="145" customWidth="1"/>
    <col min="10498" max="10498" width="10.7109375" style="145" customWidth="1"/>
    <col min="10499" max="10499" width="6.7109375" style="145" customWidth="1"/>
    <col min="10500" max="10501" width="8.8515625" style="145" customWidth="1"/>
    <col min="10502" max="10502" width="8.28125" style="145" customWidth="1"/>
    <col min="10503" max="10504" width="8.8515625" style="145" customWidth="1"/>
    <col min="10505" max="10505" width="10.7109375" style="145" customWidth="1"/>
    <col min="10506" max="10743" width="8.8515625" style="145" customWidth="1"/>
    <col min="10744" max="10745" width="5.421875" style="145" customWidth="1"/>
    <col min="10746" max="10746" width="1.421875" style="145" customWidth="1"/>
    <col min="10747" max="10747" width="6.421875" style="145" customWidth="1"/>
    <col min="10748" max="10748" width="21.421875" style="145" customWidth="1"/>
    <col min="10749" max="10749" width="8.8515625" style="145" customWidth="1"/>
    <col min="10750" max="10750" width="6.140625" style="145" customWidth="1"/>
    <col min="10751" max="10751" width="33.421875" style="145" customWidth="1"/>
    <col min="10752" max="10752" width="8.8515625" style="145" customWidth="1"/>
    <col min="10753" max="10753" width="10.28125" style="145" customWidth="1"/>
    <col min="10754" max="10754" width="10.7109375" style="145" customWidth="1"/>
    <col min="10755" max="10755" width="6.7109375" style="145" customWidth="1"/>
    <col min="10756" max="10757" width="8.8515625" style="145" customWidth="1"/>
    <col min="10758" max="10758" width="8.28125" style="145" customWidth="1"/>
    <col min="10759" max="10760" width="8.8515625" style="145" customWidth="1"/>
    <col min="10761" max="10761" width="10.7109375" style="145" customWidth="1"/>
    <col min="10762" max="10999" width="8.8515625" style="145" customWidth="1"/>
    <col min="11000" max="11001" width="5.421875" style="145" customWidth="1"/>
    <col min="11002" max="11002" width="1.421875" style="145" customWidth="1"/>
    <col min="11003" max="11003" width="6.421875" style="145" customWidth="1"/>
    <col min="11004" max="11004" width="21.421875" style="145" customWidth="1"/>
    <col min="11005" max="11005" width="8.8515625" style="145" customWidth="1"/>
    <col min="11006" max="11006" width="6.140625" style="145" customWidth="1"/>
    <col min="11007" max="11007" width="33.421875" style="145" customWidth="1"/>
    <col min="11008" max="11008" width="8.8515625" style="145" customWidth="1"/>
    <col min="11009" max="11009" width="10.28125" style="145" customWidth="1"/>
    <col min="11010" max="11010" width="10.7109375" style="145" customWidth="1"/>
    <col min="11011" max="11011" width="6.7109375" style="145" customWidth="1"/>
    <col min="11012" max="11013" width="8.8515625" style="145" customWidth="1"/>
    <col min="11014" max="11014" width="8.28125" style="145" customWidth="1"/>
    <col min="11015" max="11016" width="8.8515625" style="145" customWidth="1"/>
    <col min="11017" max="11017" width="10.7109375" style="145" customWidth="1"/>
    <col min="11018" max="11255" width="8.8515625" style="145" customWidth="1"/>
    <col min="11256" max="11257" width="5.421875" style="145" customWidth="1"/>
    <col min="11258" max="11258" width="1.421875" style="145" customWidth="1"/>
    <col min="11259" max="11259" width="6.421875" style="145" customWidth="1"/>
    <col min="11260" max="11260" width="21.421875" style="145" customWidth="1"/>
    <col min="11261" max="11261" width="8.8515625" style="145" customWidth="1"/>
    <col min="11262" max="11262" width="6.140625" style="145" customWidth="1"/>
    <col min="11263" max="11263" width="33.421875" style="145" customWidth="1"/>
    <col min="11264" max="11264" width="8.8515625" style="145" customWidth="1"/>
    <col min="11265" max="11265" width="10.28125" style="145" customWidth="1"/>
    <col min="11266" max="11266" width="10.7109375" style="145" customWidth="1"/>
    <col min="11267" max="11267" width="6.7109375" style="145" customWidth="1"/>
    <col min="11268" max="11269" width="8.8515625" style="145" customWidth="1"/>
    <col min="11270" max="11270" width="8.28125" style="145" customWidth="1"/>
    <col min="11271" max="11272" width="8.8515625" style="145" customWidth="1"/>
    <col min="11273" max="11273" width="10.7109375" style="145" customWidth="1"/>
    <col min="11274" max="11511" width="8.8515625" style="145" customWidth="1"/>
    <col min="11512" max="11513" width="5.421875" style="145" customWidth="1"/>
    <col min="11514" max="11514" width="1.421875" style="145" customWidth="1"/>
    <col min="11515" max="11515" width="6.421875" style="145" customWidth="1"/>
    <col min="11516" max="11516" width="21.421875" style="145" customWidth="1"/>
    <col min="11517" max="11517" width="8.8515625" style="145" customWidth="1"/>
    <col min="11518" max="11518" width="6.140625" style="145" customWidth="1"/>
    <col min="11519" max="11519" width="33.421875" style="145" customWidth="1"/>
    <col min="11520" max="11520" width="8.8515625" style="145" customWidth="1"/>
    <col min="11521" max="11521" width="10.28125" style="145" customWidth="1"/>
    <col min="11522" max="11522" width="10.7109375" style="145" customWidth="1"/>
    <col min="11523" max="11523" width="6.7109375" style="145" customWidth="1"/>
    <col min="11524" max="11525" width="8.8515625" style="145" customWidth="1"/>
    <col min="11526" max="11526" width="8.28125" style="145" customWidth="1"/>
    <col min="11527" max="11528" width="8.8515625" style="145" customWidth="1"/>
    <col min="11529" max="11529" width="10.7109375" style="145" customWidth="1"/>
    <col min="11530" max="11767" width="8.8515625" style="145" customWidth="1"/>
    <col min="11768" max="11769" width="5.421875" style="145" customWidth="1"/>
    <col min="11770" max="11770" width="1.421875" style="145" customWidth="1"/>
    <col min="11771" max="11771" width="6.421875" style="145" customWidth="1"/>
    <col min="11772" max="11772" width="21.421875" style="145" customWidth="1"/>
    <col min="11773" max="11773" width="8.8515625" style="145" customWidth="1"/>
    <col min="11774" max="11774" width="6.140625" style="145" customWidth="1"/>
    <col min="11775" max="11775" width="33.421875" style="145" customWidth="1"/>
    <col min="11776" max="11776" width="8.8515625" style="145" customWidth="1"/>
    <col min="11777" max="11777" width="10.28125" style="145" customWidth="1"/>
    <col min="11778" max="11778" width="10.7109375" style="145" customWidth="1"/>
    <col min="11779" max="11779" width="6.7109375" style="145" customWidth="1"/>
    <col min="11780" max="11781" width="8.8515625" style="145" customWidth="1"/>
    <col min="11782" max="11782" width="8.28125" style="145" customWidth="1"/>
    <col min="11783" max="11784" width="8.8515625" style="145" customWidth="1"/>
    <col min="11785" max="11785" width="10.7109375" style="145" customWidth="1"/>
    <col min="11786" max="12023" width="8.8515625" style="145" customWidth="1"/>
    <col min="12024" max="12025" width="5.421875" style="145" customWidth="1"/>
    <col min="12026" max="12026" width="1.421875" style="145" customWidth="1"/>
    <col min="12027" max="12027" width="6.421875" style="145" customWidth="1"/>
    <col min="12028" max="12028" width="21.421875" style="145" customWidth="1"/>
    <col min="12029" max="12029" width="8.8515625" style="145" customWidth="1"/>
    <col min="12030" max="12030" width="6.140625" style="145" customWidth="1"/>
    <col min="12031" max="12031" width="33.421875" style="145" customWidth="1"/>
    <col min="12032" max="12032" width="8.8515625" style="145" customWidth="1"/>
    <col min="12033" max="12033" width="10.28125" style="145" customWidth="1"/>
    <col min="12034" max="12034" width="10.7109375" style="145" customWidth="1"/>
    <col min="12035" max="12035" width="6.7109375" style="145" customWidth="1"/>
    <col min="12036" max="12037" width="8.8515625" style="145" customWidth="1"/>
    <col min="12038" max="12038" width="8.28125" style="145" customWidth="1"/>
    <col min="12039" max="12040" width="8.8515625" style="145" customWidth="1"/>
    <col min="12041" max="12041" width="10.7109375" style="145" customWidth="1"/>
    <col min="12042" max="12279" width="8.8515625" style="145" customWidth="1"/>
    <col min="12280" max="12281" width="5.421875" style="145" customWidth="1"/>
    <col min="12282" max="12282" width="1.421875" style="145" customWidth="1"/>
    <col min="12283" max="12283" width="6.421875" style="145" customWidth="1"/>
    <col min="12284" max="12284" width="21.421875" style="145" customWidth="1"/>
    <col min="12285" max="12285" width="8.8515625" style="145" customWidth="1"/>
    <col min="12286" max="12286" width="6.140625" style="145" customWidth="1"/>
    <col min="12287" max="12287" width="33.421875" style="145" customWidth="1"/>
    <col min="12288" max="12288" width="8.8515625" style="145" customWidth="1"/>
    <col min="12289" max="12289" width="10.28125" style="145" customWidth="1"/>
    <col min="12290" max="12290" width="10.7109375" style="145" customWidth="1"/>
    <col min="12291" max="12291" width="6.7109375" style="145" customWidth="1"/>
    <col min="12292" max="12293" width="8.8515625" style="145" customWidth="1"/>
    <col min="12294" max="12294" width="8.28125" style="145" customWidth="1"/>
    <col min="12295" max="12296" width="8.8515625" style="145" customWidth="1"/>
    <col min="12297" max="12297" width="10.7109375" style="145" customWidth="1"/>
    <col min="12298" max="12535" width="8.8515625" style="145" customWidth="1"/>
    <col min="12536" max="12537" width="5.421875" style="145" customWidth="1"/>
    <col min="12538" max="12538" width="1.421875" style="145" customWidth="1"/>
    <col min="12539" max="12539" width="6.421875" style="145" customWidth="1"/>
    <col min="12540" max="12540" width="21.421875" style="145" customWidth="1"/>
    <col min="12541" max="12541" width="8.8515625" style="145" customWidth="1"/>
    <col min="12542" max="12542" width="6.140625" style="145" customWidth="1"/>
    <col min="12543" max="12543" width="33.421875" style="145" customWidth="1"/>
    <col min="12544" max="12544" width="8.8515625" style="145" customWidth="1"/>
    <col min="12545" max="12545" width="10.28125" style="145" customWidth="1"/>
    <col min="12546" max="12546" width="10.7109375" style="145" customWidth="1"/>
    <col min="12547" max="12547" width="6.7109375" style="145" customWidth="1"/>
    <col min="12548" max="12549" width="8.8515625" style="145" customWidth="1"/>
    <col min="12550" max="12550" width="8.28125" style="145" customWidth="1"/>
    <col min="12551" max="12552" width="8.8515625" style="145" customWidth="1"/>
    <col min="12553" max="12553" width="10.7109375" style="145" customWidth="1"/>
    <col min="12554" max="12791" width="8.8515625" style="145" customWidth="1"/>
    <col min="12792" max="12793" width="5.421875" style="145" customWidth="1"/>
    <col min="12794" max="12794" width="1.421875" style="145" customWidth="1"/>
    <col min="12795" max="12795" width="6.421875" style="145" customWidth="1"/>
    <col min="12796" max="12796" width="21.421875" style="145" customWidth="1"/>
    <col min="12797" max="12797" width="8.8515625" style="145" customWidth="1"/>
    <col min="12798" max="12798" width="6.140625" style="145" customWidth="1"/>
    <col min="12799" max="12799" width="33.421875" style="145" customWidth="1"/>
    <col min="12800" max="12800" width="8.8515625" style="145" customWidth="1"/>
    <col min="12801" max="12801" width="10.28125" style="145" customWidth="1"/>
    <col min="12802" max="12802" width="10.7109375" style="145" customWidth="1"/>
    <col min="12803" max="12803" width="6.7109375" style="145" customWidth="1"/>
    <col min="12804" max="12805" width="8.8515625" style="145" customWidth="1"/>
    <col min="12806" max="12806" width="8.28125" style="145" customWidth="1"/>
    <col min="12807" max="12808" width="8.8515625" style="145" customWidth="1"/>
    <col min="12809" max="12809" width="10.7109375" style="145" customWidth="1"/>
    <col min="12810" max="13047" width="8.8515625" style="145" customWidth="1"/>
    <col min="13048" max="13049" width="5.421875" style="145" customWidth="1"/>
    <col min="13050" max="13050" width="1.421875" style="145" customWidth="1"/>
    <col min="13051" max="13051" width="6.421875" style="145" customWidth="1"/>
    <col min="13052" max="13052" width="21.421875" style="145" customWidth="1"/>
    <col min="13053" max="13053" width="8.8515625" style="145" customWidth="1"/>
    <col min="13054" max="13054" width="6.140625" style="145" customWidth="1"/>
    <col min="13055" max="13055" width="33.421875" style="145" customWidth="1"/>
    <col min="13056" max="13056" width="8.8515625" style="145" customWidth="1"/>
    <col min="13057" max="13057" width="10.28125" style="145" customWidth="1"/>
    <col min="13058" max="13058" width="10.7109375" style="145" customWidth="1"/>
    <col min="13059" max="13059" width="6.7109375" style="145" customWidth="1"/>
    <col min="13060" max="13061" width="8.8515625" style="145" customWidth="1"/>
    <col min="13062" max="13062" width="8.28125" style="145" customWidth="1"/>
    <col min="13063" max="13064" width="8.8515625" style="145" customWidth="1"/>
    <col min="13065" max="13065" width="10.7109375" style="145" customWidth="1"/>
    <col min="13066" max="13303" width="8.8515625" style="145" customWidth="1"/>
    <col min="13304" max="13305" width="5.421875" style="145" customWidth="1"/>
    <col min="13306" max="13306" width="1.421875" style="145" customWidth="1"/>
    <col min="13307" max="13307" width="6.421875" style="145" customWidth="1"/>
    <col min="13308" max="13308" width="21.421875" style="145" customWidth="1"/>
    <col min="13309" max="13309" width="8.8515625" style="145" customWidth="1"/>
    <col min="13310" max="13310" width="6.140625" style="145" customWidth="1"/>
    <col min="13311" max="13311" width="33.421875" style="145" customWidth="1"/>
    <col min="13312" max="13312" width="8.8515625" style="145" customWidth="1"/>
    <col min="13313" max="13313" width="10.28125" style="145" customWidth="1"/>
    <col min="13314" max="13314" width="10.7109375" style="145" customWidth="1"/>
    <col min="13315" max="13315" width="6.7109375" style="145" customWidth="1"/>
    <col min="13316" max="13317" width="8.8515625" style="145" customWidth="1"/>
    <col min="13318" max="13318" width="8.28125" style="145" customWidth="1"/>
    <col min="13319" max="13320" width="8.8515625" style="145" customWidth="1"/>
    <col min="13321" max="13321" width="10.7109375" style="145" customWidth="1"/>
    <col min="13322" max="13559" width="8.8515625" style="145" customWidth="1"/>
    <col min="13560" max="13561" width="5.421875" style="145" customWidth="1"/>
    <col min="13562" max="13562" width="1.421875" style="145" customWidth="1"/>
    <col min="13563" max="13563" width="6.421875" style="145" customWidth="1"/>
    <col min="13564" max="13564" width="21.421875" style="145" customWidth="1"/>
    <col min="13565" max="13565" width="8.8515625" style="145" customWidth="1"/>
    <col min="13566" max="13566" width="6.140625" style="145" customWidth="1"/>
    <col min="13567" max="13567" width="33.421875" style="145" customWidth="1"/>
    <col min="13568" max="13568" width="8.8515625" style="145" customWidth="1"/>
    <col min="13569" max="13569" width="10.28125" style="145" customWidth="1"/>
    <col min="13570" max="13570" width="10.7109375" style="145" customWidth="1"/>
    <col min="13571" max="13571" width="6.7109375" style="145" customWidth="1"/>
    <col min="13572" max="13573" width="8.8515625" style="145" customWidth="1"/>
    <col min="13574" max="13574" width="8.28125" style="145" customWidth="1"/>
    <col min="13575" max="13576" width="8.8515625" style="145" customWidth="1"/>
    <col min="13577" max="13577" width="10.7109375" style="145" customWidth="1"/>
    <col min="13578" max="13815" width="8.8515625" style="145" customWidth="1"/>
    <col min="13816" max="13817" width="5.421875" style="145" customWidth="1"/>
    <col min="13818" max="13818" width="1.421875" style="145" customWidth="1"/>
    <col min="13819" max="13819" width="6.421875" style="145" customWidth="1"/>
    <col min="13820" max="13820" width="21.421875" style="145" customWidth="1"/>
    <col min="13821" max="13821" width="8.8515625" style="145" customWidth="1"/>
    <col min="13822" max="13822" width="6.140625" style="145" customWidth="1"/>
    <col min="13823" max="13823" width="33.421875" style="145" customWidth="1"/>
    <col min="13824" max="13824" width="8.8515625" style="145" customWidth="1"/>
    <col min="13825" max="13825" width="10.28125" style="145" customWidth="1"/>
    <col min="13826" max="13826" width="10.7109375" style="145" customWidth="1"/>
    <col min="13827" max="13827" width="6.7109375" style="145" customWidth="1"/>
    <col min="13828" max="13829" width="8.8515625" style="145" customWidth="1"/>
    <col min="13830" max="13830" width="8.28125" style="145" customWidth="1"/>
    <col min="13831" max="13832" width="8.8515625" style="145" customWidth="1"/>
    <col min="13833" max="13833" width="10.7109375" style="145" customWidth="1"/>
    <col min="13834" max="14071" width="8.8515625" style="145" customWidth="1"/>
    <col min="14072" max="14073" width="5.421875" style="145" customWidth="1"/>
    <col min="14074" max="14074" width="1.421875" style="145" customWidth="1"/>
    <col min="14075" max="14075" width="6.421875" style="145" customWidth="1"/>
    <col min="14076" max="14076" width="21.421875" style="145" customWidth="1"/>
    <col min="14077" max="14077" width="8.8515625" style="145" customWidth="1"/>
    <col min="14078" max="14078" width="6.140625" style="145" customWidth="1"/>
    <col min="14079" max="14079" width="33.421875" style="145" customWidth="1"/>
    <col min="14080" max="14080" width="8.8515625" style="145" customWidth="1"/>
    <col min="14081" max="14081" width="10.28125" style="145" customWidth="1"/>
    <col min="14082" max="14082" width="10.7109375" style="145" customWidth="1"/>
    <col min="14083" max="14083" width="6.7109375" style="145" customWidth="1"/>
    <col min="14084" max="14085" width="8.8515625" style="145" customWidth="1"/>
    <col min="14086" max="14086" width="8.28125" style="145" customWidth="1"/>
    <col min="14087" max="14088" width="8.8515625" style="145" customWidth="1"/>
    <col min="14089" max="14089" width="10.7109375" style="145" customWidth="1"/>
    <col min="14090" max="14327" width="8.8515625" style="145" customWidth="1"/>
    <col min="14328" max="14329" width="5.421875" style="145" customWidth="1"/>
    <col min="14330" max="14330" width="1.421875" style="145" customWidth="1"/>
    <col min="14331" max="14331" width="6.421875" style="145" customWidth="1"/>
    <col min="14332" max="14332" width="21.421875" style="145" customWidth="1"/>
    <col min="14333" max="14333" width="8.8515625" style="145" customWidth="1"/>
    <col min="14334" max="14334" width="6.140625" style="145" customWidth="1"/>
    <col min="14335" max="14335" width="33.421875" style="145" customWidth="1"/>
    <col min="14336" max="14336" width="8.8515625" style="145" customWidth="1"/>
    <col min="14337" max="14337" width="10.28125" style="145" customWidth="1"/>
    <col min="14338" max="14338" width="10.7109375" style="145" customWidth="1"/>
    <col min="14339" max="14339" width="6.7109375" style="145" customWidth="1"/>
    <col min="14340" max="14341" width="8.8515625" style="145" customWidth="1"/>
    <col min="14342" max="14342" width="8.28125" style="145" customWidth="1"/>
    <col min="14343" max="14344" width="8.8515625" style="145" customWidth="1"/>
    <col min="14345" max="14345" width="10.7109375" style="145" customWidth="1"/>
    <col min="14346" max="14583" width="8.8515625" style="145" customWidth="1"/>
    <col min="14584" max="14585" width="5.421875" style="145" customWidth="1"/>
    <col min="14586" max="14586" width="1.421875" style="145" customWidth="1"/>
    <col min="14587" max="14587" width="6.421875" style="145" customWidth="1"/>
    <col min="14588" max="14588" width="21.421875" style="145" customWidth="1"/>
    <col min="14589" max="14589" width="8.8515625" style="145" customWidth="1"/>
    <col min="14590" max="14590" width="6.140625" style="145" customWidth="1"/>
    <col min="14591" max="14591" width="33.421875" style="145" customWidth="1"/>
    <col min="14592" max="14592" width="8.8515625" style="145" customWidth="1"/>
    <col min="14593" max="14593" width="10.28125" style="145" customWidth="1"/>
    <col min="14594" max="14594" width="10.7109375" style="145" customWidth="1"/>
    <col min="14595" max="14595" width="6.7109375" style="145" customWidth="1"/>
    <col min="14596" max="14597" width="8.8515625" style="145" customWidth="1"/>
    <col min="14598" max="14598" width="8.28125" style="145" customWidth="1"/>
    <col min="14599" max="14600" width="8.8515625" style="145" customWidth="1"/>
    <col min="14601" max="14601" width="10.7109375" style="145" customWidth="1"/>
    <col min="14602" max="14839" width="8.8515625" style="145" customWidth="1"/>
    <col min="14840" max="14841" width="5.421875" style="145" customWidth="1"/>
    <col min="14842" max="14842" width="1.421875" style="145" customWidth="1"/>
    <col min="14843" max="14843" width="6.421875" style="145" customWidth="1"/>
    <col min="14844" max="14844" width="21.421875" style="145" customWidth="1"/>
    <col min="14845" max="14845" width="8.8515625" style="145" customWidth="1"/>
    <col min="14846" max="14846" width="6.140625" style="145" customWidth="1"/>
    <col min="14847" max="14847" width="33.421875" style="145" customWidth="1"/>
    <col min="14848" max="14848" width="8.8515625" style="145" customWidth="1"/>
    <col min="14849" max="14849" width="10.28125" style="145" customWidth="1"/>
    <col min="14850" max="14850" width="10.7109375" style="145" customWidth="1"/>
    <col min="14851" max="14851" width="6.7109375" style="145" customWidth="1"/>
    <col min="14852" max="14853" width="8.8515625" style="145" customWidth="1"/>
    <col min="14854" max="14854" width="8.28125" style="145" customWidth="1"/>
    <col min="14855" max="14856" width="8.8515625" style="145" customWidth="1"/>
    <col min="14857" max="14857" width="10.7109375" style="145" customWidth="1"/>
    <col min="14858" max="15095" width="8.8515625" style="145" customWidth="1"/>
    <col min="15096" max="15097" width="5.421875" style="145" customWidth="1"/>
    <col min="15098" max="15098" width="1.421875" style="145" customWidth="1"/>
    <col min="15099" max="15099" width="6.421875" style="145" customWidth="1"/>
    <col min="15100" max="15100" width="21.421875" style="145" customWidth="1"/>
    <col min="15101" max="15101" width="8.8515625" style="145" customWidth="1"/>
    <col min="15102" max="15102" width="6.140625" style="145" customWidth="1"/>
    <col min="15103" max="15103" width="33.421875" style="145" customWidth="1"/>
    <col min="15104" max="15104" width="8.8515625" style="145" customWidth="1"/>
    <col min="15105" max="15105" width="10.28125" style="145" customWidth="1"/>
    <col min="15106" max="15106" width="10.7109375" style="145" customWidth="1"/>
    <col min="15107" max="15107" width="6.7109375" style="145" customWidth="1"/>
    <col min="15108" max="15109" width="8.8515625" style="145" customWidth="1"/>
    <col min="15110" max="15110" width="8.28125" style="145" customWidth="1"/>
    <col min="15111" max="15112" width="8.8515625" style="145" customWidth="1"/>
    <col min="15113" max="15113" width="10.7109375" style="145" customWidth="1"/>
    <col min="15114" max="15351" width="8.8515625" style="145" customWidth="1"/>
    <col min="15352" max="15353" width="5.421875" style="145" customWidth="1"/>
    <col min="15354" max="15354" width="1.421875" style="145" customWidth="1"/>
    <col min="15355" max="15355" width="6.421875" style="145" customWidth="1"/>
    <col min="15356" max="15356" width="21.421875" style="145" customWidth="1"/>
    <col min="15357" max="15357" width="8.8515625" style="145" customWidth="1"/>
    <col min="15358" max="15358" width="6.140625" style="145" customWidth="1"/>
    <col min="15359" max="15359" width="33.421875" style="145" customWidth="1"/>
    <col min="15360" max="15360" width="8.8515625" style="145" customWidth="1"/>
    <col min="15361" max="15361" width="10.28125" style="145" customWidth="1"/>
    <col min="15362" max="15362" width="10.7109375" style="145" customWidth="1"/>
    <col min="15363" max="15363" width="6.7109375" style="145" customWidth="1"/>
    <col min="15364" max="15365" width="8.8515625" style="145" customWidth="1"/>
    <col min="15366" max="15366" width="8.28125" style="145" customWidth="1"/>
    <col min="15367" max="15368" width="8.8515625" style="145" customWidth="1"/>
    <col min="15369" max="15369" width="10.7109375" style="145" customWidth="1"/>
    <col min="15370" max="15607" width="8.8515625" style="145" customWidth="1"/>
    <col min="15608" max="15609" width="5.421875" style="145" customWidth="1"/>
    <col min="15610" max="15610" width="1.421875" style="145" customWidth="1"/>
    <col min="15611" max="15611" width="6.421875" style="145" customWidth="1"/>
    <col min="15612" max="15612" width="21.421875" style="145" customWidth="1"/>
    <col min="15613" max="15613" width="8.8515625" style="145" customWidth="1"/>
    <col min="15614" max="15614" width="6.140625" style="145" customWidth="1"/>
    <col min="15615" max="15615" width="33.421875" style="145" customWidth="1"/>
    <col min="15616" max="15616" width="8.8515625" style="145" customWidth="1"/>
    <col min="15617" max="15617" width="10.28125" style="145" customWidth="1"/>
    <col min="15618" max="15618" width="10.7109375" style="145" customWidth="1"/>
    <col min="15619" max="15619" width="6.7109375" style="145" customWidth="1"/>
    <col min="15620" max="15621" width="8.8515625" style="145" customWidth="1"/>
    <col min="15622" max="15622" width="8.28125" style="145" customWidth="1"/>
    <col min="15623" max="15624" width="8.8515625" style="145" customWidth="1"/>
    <col min="15625" max="15625" width="10.7109375" style="145" customWidth="1"/>
    <col min="15626" max="15863" width="8.8515625" style="145" customWidth="1"/>
    <col min="15864" max="15865" width="5.421875" style="145" customWidth="1"/>
    <col min="15866" max="15866" width="1.421875" style="145" customWidth="1"/>
    <col min="15867" max="15867" width="6.421875" style="145" customWidth="1"/>
    <col min="15868" max="15868" width="21.421875" style="145" customWidth="1"/>
    <col min="15869" max="15869" width="8.8515625" style="145" customWidth="1"/>
    <col min="15870" max="15870" width="6.140625" style="145" customWidth="1"/>
    <col min="15871" max="15871" width="33.421875" style="145" customWidth="1"/>
    <col min="15872" max="15872" width="8.8515625" style="145" customWidth="1"/>
    <col min="15873" max="15873" width="10.28125" style="145" customWidth="1"/>
    <col min="15874" max="15874" width="10.7109375" style="145" customWidth="1"/>
    <col min="15875" max="15875" width="6.7109375" style="145" customWidth="1"/>
    <col min="15876" max="15877" width="8.8515625" style="145" customWidth="1"/>
    <col min="15878" max="15878" width="8.28125" style="145" customWidth="1"/>
    <col min="15879" max="15880" width="8.8515625" style="145" customWidth="1"/>
    <col min="15881" max="15881" width="10.7109375" style="145" customWidth="1"/>
    <col min="15882" max="16119" width="8.8515625" style="145" customWidth="1"/>
    <col min="16120" max="16121" width="5.421875" style="145" customWidth="1"/>
    <col min="16122" max="16122" width="1.421875" style="145" customWidth="1"/>
    <col min="16123" max="16123" width="6.421875" style="145" customWidth="1"/>
    <col min="16124" max="16124" width="21.421875" style="145" customWidth="1"/>
    <col min="16125" max="16125" width="8.8515625" style="145" customWidth="1"/>
    <col min="16126" max="16126" width="6.140625" style="145" customWidth="1"/>
    <col min="16127" max="16127" width="33.421875" style="145" customWidth="1"/>
    <col min="16128" max="16128" width="8.8515625" style="145" customWidth="1"/>
    <col min="16129" max="16129" width="10.28125" style="145" customWidth="1"/>
    <col min="16130" max="16130" width="10.7109375" style="145" customWidth="1"/>
    <col min="16131" max="16131" width="6.7109375" style="145" customWidth="1"/>
    <col min="16132" max="16133" width="8.8515625" style="145" customWidth="1"/>
    <col min="16134" max="16134" width="8.28125" style="145" customWidth="1"/>
    <col min="16135" max="16136" width="8.8515625" style="145" customWidth="1"/>
    <col min="16137" max="16137" width="10.7109375" style="145" customWidth="1"/>
    <col min="16138" max="16384" width="8.8515625" style="145" customWidth="1"/>
  </cols>
  <sheetData>
    <row r="1" ht="11.25" customHeight="1">
      <c r="A1" s="144"/>
    </row>
    <row r="2" spans="1:34" ht="11.25" customHeight="1">
      <c r="A2" s="144"/>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4" ht="11.25" customHeight="1">
      <c r="A3" s="144"/>
      <c r="C3" s="129" t="s">
        <v>1786</v>
      </c>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row>
    <row r="4" spans="1:34" ht="11.25" customHeight="1">
      <c r="A4" s="144"/>
      <c r="C4" s="129" t="s">
        <v>1784</v>
      </c>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row>
    <row r="5" spans="1:27" ht="11.25" customHeight="1">
      <c r="A5" s="144"/>
      <c r="C5" s="128"/>
      <c r="D5" s="9"/>
      <c r="O5" s="145"/>
      <c r="P5" s="145"/>
      <c r="AA5" s="9"/>
    </row>
    <row r="6" ht="15" customHeight="1">
      <c r="C6" s="121" t="s">
        <v>2030</v>
      </c>
    </row>
    <row r="7" ht="15" customHeight="1">
      <c r="C7" s="127" t="s">
        <v>1936</v>
      </c>
    </row>
    <row r="8" spans="1:34" ht="12" customHeight="1">
      <c r="A8" s="165"/>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row>
    <row r="9" spans="4:34" ht="12" customHeight="1">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row>
    <row r="10" spans="1:34" ht="24" customHeight="1">
      <c r="A10" s="165"/>
      <c r="C10" s="167"/>
      <c r="D10" s="168" t="s">
        <v>1725</v>
      </c>
      <c r="E10" s="168" t="s">
        <v>1731</v>
      </c>
      <c r="F10" s="170" t="s">
        <v>1741</v>
      </c>
      <c r="G10" s="168" t="s">
        <v>1728</v>
      </c>
      <c r="H10" s="170" t="s">
        <v>1736</v>
      </c>
      <c r="I10" s="170" t="s">
        <v>1740</v>
      </c>
      <c r="J10" s="168" t="s">
        <v>1419</v>
      </c>
      <c r="K10" s="168" t="s">
        <v>1723</v>
      </c>
      <c r="L10" s="168" t="s">
        <v>1420</v>
      </c>
      <c r="M10" s="168" t="s">
        <v>1722</v>
      </c>
      <c r="N10" s="168" t="s">
        <v>1726</v>
      </c>
      <c r="O10" s="168" t="s">
        <v>1730</v>
      </c>
      <c r="P10" s="170" t="s">
        <v>1734</v>
      </c>
      <c r="Q10" s="168" t="s">
        <v>1729</v>
      </c>
      <c r="R10" s="170" t="s">
        <v>1921</v>
      </c>
      <c r="S10" s="169" t="s">
        <v>1732</v>
      </c>
      <c r="T10" s="170" t="s">
        <v>1733</v>
      </c>
      <c r="U10" s="168" t="s">
        <v>1742</v>
      </c>
      <c r="V10" s="170" t="s">
        <v>1738</v>
      </c>
      <c r="W10" s="168" t="s">
        <v>1778</v>
      </c>
      <c r="X10" s="168" t="s">
        <v>1724</v>
      </c>
      <c r="Y10" s="170" t="s">
        <v>1737</v>
      </c>
      <c r="Z10" s="169" t="s">
        <v>1421</v>
      </c>
      <c r="AA10" s="170" t="s">
        <v>1422</v>
      </c>
      <c r="AB10" s="170" t="s">
        <v>1735</v>
      </c>
      <c r="AC10" s="168" t="s">
        <v>1418</v>
      </c>
      <c r="AD10" s="170" t="s">
        <v>1739</v>
      </c>
      <c r="AE10" s="168" t="s">
        <v>1727</v>
      </c>
      <c r="AF10" s="171" t="s">
        <v>1642</v>
      </c>
      <c r="AG10" s="171" t="s">
        <v>1640</v>
      </c>
      <c r="AH10" s="172" t="s">
        <v>1641</v>
      </c>
    </row>
    <row r="11" spans="1:36" s="147" customFormat="1" ht="12" customHeight="1">
      <c r="A11" s="165"/>
      <c r="C11" s="173" t="s">
        <v>1922</v>
      </c>
      <c r="D11" s="176">
        <v>0</v>
      </c>
      <c r="E11" s="176">
        <v>0</v>
      </c>
      <c r="F11" s="176">
        <v>0</v>
      </c>
      <c r="G11" s="176">
        <v>0</v>
      </c>
      <c r="H11" s="176">
        <v>0</v>
      </c>
      <c r="I11" s="176">
        <v>0</v>
      </c>
      <c r="J11" s="176">
        <v>0</v>
      </c>
      <c r="K11" s="176">
        <v>0</v>
      </c>
      <c r="L11" s="176">
        <v>0</v>
      </c>
      <c r="M11" s="176">
        <v>0</v>
      </c>
      <c r="N11" s="176">
        <v>0</v>
      </c>
      <c r="O11" s="176">
        <v>0</v>
      </c>
      <c r="P11" s="176">
        <v>0</v>
      </c>
      <c r="Q11" s="176">
        <v>0</v>
      </c>
      <c r="R11" s="176">
        <v>0</v>
      </c>
      <c r="S11" s="176">
        <v>0</v>
      </c>
      <c r="T11" s="176">
        <v>0</v>
      </c>
      <c r="U11" s="176">
        <v>0</v>
      </c>
      <c r="V11" s="176">
        <v>0</v>
      </c>
      <c r="W11" s="176">
        <v>0</v>
      </c>
      <c r="X11" s="176">
        <v>0</v>
      </c>
      <c r="Y11" s="176">
        <v>0</v>
      </c>
      <c r="Z11" s="176">
        <v>0</v>
      </c>
      <c r="AA11" s="176">
        <v>0</v>
      </c>
      <c r="AB11" s="176">
        <v>0</v>
      </c>
      <c r="AC11" s="176">
        <v>0</v>
      </c>
      <c r="AD11" s="176">
        <v>0</v>
      </c>
      <c r="AE11" s="176">
        <v>0</v>
      </c>
      <c r="AF11" s="176">
        <v>0</v>
      </c>
      <c r="AG11" s="176">
        <v>0</v>
      </c>
      <c r="AH11" s="176">
        <v>0</v>
      </c>
      <c r="AI11" s="176"/>
      <c r="AJ11" s="176"/>
    </row>
    <row r="12" spans="1:36" s="147" customFormat="1" ht="12" customHeight="1">
      <c r="A12" s="174"/>
      <c r="C12" s="173" t="s">
        <v>1923</v>
      </c>
      <c r="D12" s="176">
        <v>19.7</v>
      </c>
      <c r="E12" s="176">
        <v>16.5</v>
      </c>
      <c r="F12" s="176">
        <v>21.2</v>
      </c>
      <c r="G12" s="176">
        <v>18.3</v>
      </c>
      <c r="H12" s="176">
        <v>17.8</v>
      </c>
      <c r="I12" s="176">
        <v>19.5</v>
      </c>
      <c r="J12" s="176">
        <v>27.7</v>
      </c>
      <c r="K12" s="176">
        <v>17.2</v>
      </c>
      <c r="L12" s="176">
        <v>23.6</v>
      </c>
      <c r="M12" s="176">
        <v>21.4</v>
      </c>
      <c r="N12" s="176">
        <v>24.9</v>
      </c>
      <c r="O12" s="176">
        <v>11.3</v>
      </c>
      <c r="P12" s="176">
        <v>26.1</v>
      </c>
      <c r="Q12" s="176">
        <v>9.8</v>
      </c>
      <c r="R12" s="176">
        <v>14.6</v>
      </c>
      <c r="S12" s="176">
        <v>20.8</v>
      </c>
      <c r="T12" s="176">
        <v>12.9</v>
      </c>
      <c r="U12" s="176">
        <v>22.2</v>
      </c>
      <c r="V12" s="176">
        <v>25.7</v>
      </c>
      <c r="W12" s="176">
        <v>21</v>
      </c>
      <c r="X12" s="176">
        <v>16.9</v>
      </c>
      <c r="Y12" s="176">
        <v>6.6</v>
      </c>
      <c r="Z12" s="176">
        <v>20.1</v>
      </c>
      <c r="AA12" s="176">
        <v>22.3</v>
      </c>
      <c r="AB12" s="176">
        <v>13.9</v>
      </c>
      <c r="AC12" s="176">
        <v>18.4</v>
      </c>
      <c r="AD12" s="176">
        <v>18.6</v>
      </c>
      <c r="AE12" s="176">
        <v>13.7</v>
      </c>
      <c r="AF12" s="176">
        <v>25.4</v>
      </c>
      <c r="AG12" s="176">
        <v>17.8</v>
      </c>
      <c r="AH12" s="176">
        <v>5.9</v>
      </c>
      <c r="AI12" s="176"/>
      <c r="AJ12" s="176"/>
    </row>
    <row r="13" spans="1:36" s="147" customFormat="1" ht="12" customHeight="1">
      <c r="A13" s="174"/>
      <c r="C13" s="173" t="s">
        <v>1924</v>
      </c>
      <c r="D13" s="176">
        <v>29.500000000000004</v>
      </c>
      <c r="E13" s="176">
        <v>35.6</v>
      </c>
      <c r="F13" s="176">
        <v>10.3</v>
      </c>
      <c r="G13" s="176">
        <v>19.2</v>
      </c>
      <c r="H13" s="176">
        <v>19.3</v>
      </c>
      <c r="I13" s="176">
        <f>+I21-I12</f>
        <v>13.5</v>
      </c>
      <c r="J13" s="176">
        <v>4.400000000000002</v>
      </c>
      <c r="K13" s="176">
        <v>12.8</v>
      </c>
      <c r="L13" s="176">
        <v>7.799999999999997</v>
      </c>
      <c r="M13" s="176">
        <v>25.4</v>
      </c>
      <c r="N13" s="176">
        <v>4.300000000000001</v>
      </c>
      <c r="O13" s="176">
        <v>45.900000000000006</v>
      </c>
      <c r="P13" s="176">
        <v>4.5</v>
      </c>
      <c r="Q13" s="176">
        <v>34.099999999999994</v>
      </c>
      <c r="R13" s="176">
        <f>44-R12</f>
        <v>29.4</v>
      </c>
      <c r="S13" s="176">
        <v>9.2</v>
      </c>
      <c r="T13" s="176">
        <v>23</v>
      </c>
      <c r="U13" s="176">
        <f>+U16-U17</f>
        <v>3.3000000000000007</v>
      </c>
      <c r="V13" s="176">
        <v>5.300000000000001</v>
      </c>
      <c r="W13" s="176">
        <v>11.5</v>
      </c>
      <c r="X13" s="176">
        <v>7.600000000000001</v>
      </c>
      <c r="Y13" s="176">
        <v>16.700000000000003</v>
      </c>
      <c r="Z13" s="176">
        <v>2.5</v>
      </c>
      <c r="AA13" s="176">
        <v>2.599999999999998</v>
      </c>
      <c r="AB13" s="176">
        <v>14.499999999999998</v>
      </c>
      <c r="AC13" s="176">
        <v>1.8000000000000007</v>
      </c>
      <c r="AD13" s="176">
        <v>5.099999999999998</v>
      </c>
      <c r="AE13" s="176">
        <v>9.600000000000001</v>
      </c>
      <c r="AF13" s="176">
        <v>8.899999999999999</v>
      </c>
      <c r="AG13" s="176">
        <v>8.099999999999998</v>
      </c>
      <c r="AH13" s="176">
        <v>17.799999999999997</v>
      </c>
      <c r="AI13" s="176"/>
      <c r="AJ13" s="176"/>
    </row>
    <row r="14" spans="3:36" ht="12" customHeight="1">
      <c r="C14" s="148" t="s">
        <v>1721</v>
      </c>
      <c r="D14" s="176">
        <v>33.7</v>
      </c>
      <c r="E14" s="176">
        <v>32.9</v>
      </c>
      <c r="F14" s="176">
        <v>31.5</v>
      </c>
      <c r="G14" s="176">
        <v>31.4</v>
      </c>
      <c r="H14" s="176">
        <v>31.4</v>
      </c>
      <c r="I14" s="176">
        <v>30.6</v>
      </c>
      <c r="J14" s="176">
        <v>30.1</v>
      </c>
      <c r="K14" s="176">
        <v>30</v>
      </c>
      <c r="L14" s="176">
        <v>29.7</v>
      </c>
      <c r="M14" s="176">
        <v>29</v>
      </c>
      <c r="N14" s="176">
        <v>28.8</v>
      </c>
      <c r="O14" s="176">
        <v>28.8</v>
      </c>
      <c r="P14" s="176">
        <v>28.2</v>
      </c>
      <c r="Q14" s="176">
        <v>27.6</v>
      </c>
      <c r="R14" s="176">
        <v>27.6</v>
      </c>
      <c r="S14" s="176">
        <v>26.9</v>
      </c>
      <c r="T14" s="176">
        <v>26.8</v>
      </c>
      <c r="U14" s="176">
        <v>26.6</v>
      </c>
      <c r="V14" s="176">
        <v>25.7</v>
      </c>
      <c r="W14" s="176">
        <v>25.3</v>
      </c>
      <c r="X14" s="176">
        <v>24.5</v>
      </c>
      <c r="Y14" s="176">
        <v>23.3</v>
      </c>
      <c r="Z14" s="176">
        <v>22.6</v>
      </c>
      <c r="AA14" s="176">
        <v>22.3</v>
      </c>
      <c r="AB14" s="176">
        <v>21.9</v>
      </c>
      <c r="AC14" s="176">
        <v>20.2</v>
      </c>
      <c r="AD14" s="176">
        <v>20</v>
      </c>
      <c r="AE14" s="176">
        <v>18.9</v>
      </c>
      <c r="AF14" s="176">
        <v>27.6</v>
      </c>
      <c r="AG14" s="176">
        <v>25.9</v>
      </c>
      <c r="AH14" s="176">
        <v>10.1</v>
      </c>
      <c r="AI14" s="176"/>
      <c r="AJ14" s="176"/>
    </row>
    <row r="15" spans="3:36" ht="12" customHeight="1">
      <c r="C15" s="152" t="s">
        <v>1779</v>
      </c>
      <c r="D15" s="176">
        <v>29.2</v>
      </c>
      <c r="E15" s="176">
        <v>36.1</v>
      </c>
      <c r="F15" s="176">
        <v>23</v>
      </c>
      <c r="G15" s="176">
        <v>25.2</v>
      </c>
      <c r="H15" s="176">
        <v>35</v>
      </c>
      <c r="I15" s="110">
        <v>22</v>
      </c>
      <c r="J15" s="176">
        <v>29.8</v>
      </c>
      <c r="K15" s="176">
        <v>23.3</v>
      </c>
      <c r="L15" s="176">
        <v>23.6</v>
      </c>
      <c r="M15" s="176">
        <v>21.4</v>
      </c>
      <c r="N15" s="176">
        <v>25.8</v>
      </c>
      <c r="O15" s="176">
        <v>21.7</v>
      </c>
      <c r="P15" s="176">
        <v>26.1</v>
      </c>
      <c r="Q15" s="176">
        <v>30.8</v>
      </c>
      <c r="R15" s="176">
        <v>17.2</v>
      </c>
      <c r="S15" s="176">
        <v>21.7</v>
      </c>
      <c r="T15" s="176">
        <v>19</v>
      </c>
      <c r="U15" s="176">
        <v>23.8</v>
      </c>
      <c r="V15" s="176">
        <v>26.7</v>
      </c>
      <c r="W15" s="176">
        <v>26.3</v>
      </c>
      <c r="X15" s="176">
        <v>16.9</v>
      </c>
      <c r="Y15" s="176">
        <v>20.7</v>
      </c>
      <c r="Z15" s="176">
        <v>20.1</v>
      </c>
      <c r="AA15" s="176">
        <v>24.9</v>
      </c>
      <c r="AB15" s="176">
        <v>27.8</v>
      </c>
      <c r="AC15" s="176">
        <v>18.4</v>
      </c>
      <c r="AD15" s="176">
        <v>22.5</v>
      </c>
      <c r="AE15" s="176">
        <v>17.1</v>
      </c>
      <c r="AF15" s="176">
        <v>30.7</v>
      </c>
      <c r="AG15" s="176">
        <v>18.1</v>
      </c>
      <c r="AH15" s="176">
        <v>8.8</v>
      </c>
      <c r="AI15" s="176"/>
      <c r="AJ15" s="176"/>
    </row>
    <row r="16" spans="3:36" ht="12" customHeight="1">
      <c r="C16" s="152" t="s">
        <v>1925</v>
      </c>
      <c r="D16" s="176">
        <v>29.3</v>
      </c>
      <c r="E16" s="176">
        <v>34.5</v>
      </c>
      <c r="F16" s="176">
        <v>22.9</v>
      </c>
      <c r="G16" s="176">
        <v>30.1</v>
      </c>
      <c r="H16" s="176">
        <v>27.5</v>
      </c>
      <c r="I16" s="110">
        <v>26.2</v>
      </c>
      <c r="J16" s="176">
        <v>32.1</v>
      </c>
      <c r="K16" s="176">
        <v>24.4</v>
      </c>
      <c r="L16" s="176">
        <v>31.4</v>
      </c>
      <c r="M16" s="176">
        <v>29</v>
      </c>
      <c r="N16" s="176">
        <v>24.9</v>
      </c>
      <c r="O16" s="176">
        <v>25.3</v>
      </c>
      <c r="P16" s="176">
        <v>26.7</v>
      </c>
      <c r="Q16" s="176">
        <v>29.6</v>
      </c>
      <c r="R16" s="176">
        <v>22.1</v>
      </c>
      <c r="S16" s="176">
        <v>29.1</v>
      </c>
      <c r="T16" s="176">
        <v>20.8</v>
      </c>
      <c r="U16" s="176">
        <v>25.5</v>
      </c>
      <c r="V16" s="176">
        <v>31</v>
      </c>
      <c r="W16" s="176">
        <v>29</v>
      </c>
      <c r="X16" s="176">
        <v>18.1</v>
      </c>
      <c r="Y16" s="176">
        <v>18.8</v>
      </c>
      <c r="Z16" s="176"/>
      <c r="AA16" s="176"/>
      <c r="AB16" s="176">
        <v>28.4</v>
      </c>
      <c r="AC16" s="176">
        <v>18.7</v>
      </c>
      <c r="AD16" s="176">
        <v>19.9</v>
      </c>
      <c r="AE16" s="176">
        <v>23.3</v>
      </c>
      <c r="AF16" s="176">
        <v>25.6</v>
      </c>
      <c r="AG16" s="176">
        <v>23.3</v>
      </c>
      <c r="AH16" s="176">
        <v>8.1</v>
      </c>
      <c r="AI16" s="176"/>
      <c r="AJ16" s="176"/>
    </row>
    <row r="17" spans="1:36" ht="12" customHeight="1">
      <c r="A17" s="149"/>
      <c r="B17" s="149"/>
      <c r="C17" s="175">
        <v>1</v>
      </c>
      <c r="D17" s="176">
        <v>26.7</v>
      </c>
      <c r="E17" s="176">
        <v>23.7</v>
      </c>
      <c r="F17" s="176">
        <v>24.3</v>
      </c>
      <c r="G17" s="176">
        <v>23.7</v>
      </c>
      <c r="H17" s="176">
        <v>20</v>
      </c>
      <c r="I17" s="110">
        <v>29.5</v>
      </c>
      <c r="J17" s="176">
        <v>27.7</v>
      </c>
      <c r="K17" s="176">
        <v>22.4</v>
      </c>
      <c r="L17" s="176">
        <v>31.3</v>
      </c>
      <c r="M17" s="176">
        <v>27.2</v>
      </c>
      <c r="N17" s="176">
        <v>29.2</v>
      </c>
      <c r="O17" s="176">
        <v>21.3</v>
      </c>
      <c r="P17" s="176">
        <v>30.6</v>
      </c>
      <c r="Q17" s="176">
        <v>29.5</v>
      </c>
      <c r="R17" s="176">
        <v>23.8</v>
      </c>
      <c r="S17" s="176">
        <v>20.8</v>
      </c>
      <c r="T17" s="176">
        <v>24.2</v>
      </c>
      <c r="U17" s="176">
        <v>22.2</v>
      </c>
      <c r="V17" s="176"/>
      <c r="W17" s="176">
        <v>25.8</v>
      </c>
      <c r="X17" s="176">
        <v>22.9</v>
      </c>
      <c r="Y17" s="176">
        <v>17.8</v>
      </c>
      <c r="Z17" s="176"/>
      <c r="AA17" s="176"/>
      <c r="AB17" s="176">
        <v>25.2</v>
      </c>
      <c r="AC17" s="176"/>
      <c r="AD17" s="176">
        <v>19.7</v>
      </c>
      <c r="AE17" s="176">
        <v>21.1</v>
      </c>
      <c r="AF17" s="176">
        <v>25.9</v>
      </c>
      <c r="AG17" s="176">
        <v>20.8</v>
      </c>
      <c r="AH17" s="176">
        <v>9</v>
      </c>
      <c r="AI17" s="176"/>
      <c r="AJ17" s="176"/>
    </row>
    <row r="18" spans="1:36" ht="12" customHeight="1">
      <c r="A18" s="149"/>
      <c r="B18" s="149"/>
      <c r="C18" s="175">
        <v>2</v>
      </c>
      <c r="D18" s="176">
        <v>28.1</v>
      </c>
      <c r="E18" s="176">
        <v>42.1</v>
      </c>
      <c r="F18" s="176">
        <v>30.7</v>
      </c>
      <c r="G18" s="176">
        <v>18.3</v>
      </c>
      <c r="H18" s="176">
        <v>24</v>
      </c>
      <c r="I18" s="110">
        <v>20.9</v>
      </c>
      <c r="J18" s="176">
        <v>29.9</v>
      </c>
      <c r="K18" s="176">
        <v>22.5</v>
      </c>
      <c r="L18" s="176">
        <v>24.7</v>
      </c>
      <c r="M18" s="176">
        <v>27.8</v>
      </c>
      <c r="N18" s="176"/>
      <c r="O18" s="176">
        <v>23.7</v>
      </c>
      <c r="P18" s="176">
        <v>29.2</v>
      </c>
      <c r="Q18" s="176">
        <v>27.6</v>
      </c>
      <c r="R18" s="176">
        <v>21.4</v>
      </c>
      <c r="S18" s="176">
        <v>30</v>
      </c>
      <c r="T18" s="176">
        <v>14.7</v>
      </c>
      <c r="U18" s="176">
        <v>23.6</v>
      </c>
      <c r="V18" s="176"/>
      <c r="W18" s="176">
        <v>29.1</v>
      </c>
      <c r="X18" s="176">
        <v>23</v>
      </c>
      <c r="Y18" s="176">
        <v>15.2</v>
      </c>
      <c r="Z18" s="176"/>
      <c r="AA18" s="176"/>
      <c r="AB18" s="176">
        <v>24.8</v>
      </c>
      <c r="AC18" s="176"/>
      <c r="AD18" s="176">
        <v>20.8</v>
      </c>
      <c r="AE18" s="176">
        <v>13.7</v>
      </c>
      <c r="AF18" s="176">
        <v>34</v>
      </c>
      <c r="AG18" s="176">
        <v>19.5</v>
      </c>
      <c r="AH18" s="176">
        <v>16.2</v>
      </c>
      <c r="AI18" s="176"/>
      <c r="AJ18" s="176"/>
    </row>
    <row r="19" spans="1:36" ht="12" customHeight="1">
      <c r="A19" s="149"/>
      <c r="B19" s="149"/>
      <c r="C19" s="175">
        <v>3</v>
      </c>
      <c r="D19" s="176">
        <v>25.7</v>
      </c>
      <c r="E19" s="176">
        <v>29.2</v>
      </c>
      <c r="F19" s="176">
        <v>23.1</v>
      </c>
      <c r="G19" s="176">
        <v>21.5</v>
      </c>
      <c r="H19" s="176">
        <v>33.5</v>
      </c>
      <c r="I19" s="110">
        <v>19.5</v>
      </c>
      <c r="J19" s="176"/>
      <c r="K19" s="176">
        <v>24.8</v>
      </c>
      <c r="L19" s="176">
        <v>28.2</v>
      </c>
      <c r="M19" s="176">
        <v>28.9</v>
      </c>
      <c r="N19" s="176"/>
      <c r="O19" s="176">
        <v>24.4</v>
      </c>
      <c r="P19" s="176">
        <v>28.2</v>
      </c>
      <c r="Q19" s="176">
        <v>29.8</v>
      </c>
      <c r="R19" s="176">
        <v>22.9</v>
      </c>
      <c r="S19" s="176">
        <v>24.2</v>
      </c>
      <c r="T19" s="176">
        <v>25.4</v>
      </c>
      <c r="U19" s="176">
        <v>22.4</v>
      </c>
      <c r="V19" s="176"/>
      <c r="W19" s="176">
        <v>24.7</v>
      </c>
      <c r="X19" s="176"/>
      <c r="Y19" s="176">
        <v>20</v>
      </c>
      <c r="Z19" s="176"/>
      <c r="AA19" s="176"/>
      <c r="AB19" s="176">
        <v>24.6</v>
      </c>
      <c r="AC19" s="176"/>
      <c r="AD19" s="176">
        <v>18.6</v>
      </c>
      <c r="AE19" s="176">
        <v>20.7</v>
      </c>
      <c r="AF19" s="176">
        <v>26.2</v>
      </c>
      <c r="AG19" s="176">
        <v>24</v>
      </c>
      <c r="AH19" s="176">
        <v>11.1</v>
      </c>
      <c r="AI19" s="176"/>
      <c r="AJ19" s="176"/>
    </row>
    <row r="20" spans="1:36" ht="12" customHeight="1">
      <c r="A20" s="149"/>
      <c r="B20" s="149"/>
      <c r="C20" s="175">
        <v>4</v>
      </c>
      <c r="D20" s="176">
        <v>36.6</v>
      </c>
      <c r="E20" s="176">
        <v>48.3</v>
      </c>
      <c r="F20" s="176">
        <v>23.8</v>
      </c>
      <c r="G20" s="176">
        <v>29.1</v>
      </c>
      <c r="H20" s="176">
        <v>30.1</v>
      </c>
      <c r="I20" s="110">
        <v>20.3</v>
      </c>
      <c r="J20" s="176"/>
      <c r="K20" s="176">
        <v>26.8</v>
      </c>
      <c r="L20" s="176">
        <v>28.7</v>
      </c>
      <c r="M20" s="176">
        <v>37.2</v>
      </c>
      <c r="N20" s="176"/>
      <c r="O20" s="176">
        <v>24.4</v>
      </c>
      <c r="P20" s="176"/>
      <c r="Q20" s="176">
        <v>24.3</v>
      </c>
      <c r="R20" s="176">
        <v>27.7</v>
      </c>
      <c r="S20" s="176">
        <v>26.6</v>
      </c>
      <c r="T20" s="176">
        <v>22.8</v>
      </c>
      <c r="U20" s="176"/>
      <c r="V20" s="176"/>
      <c r="W20" s="176">
        <v>26.7</v>
      </c>
      <c r="X20" s="176"/>
      <c r="Y20" s="176">
        <v>16.9</v>
      </c>
      <c r="Z20" s="176"/>
      <c r="AA20" s="176"/>
      <c r="AB20" s="176">
        <v>25.1</v>
      </c>
      <c r="AC20" s="176"/>
      <c r="AD20" s="176">
        <v>19.9</v>
      </c>
      <c r="AE20" s="176"/>
      <c r="AF20" s="176">
        <v>25.4</v>
      </c>
      <c r="AG20" s="176">
        <v>17.8</v>
      </c>
      <c r="AH20" s="176">
        <v>12.9</v>
      </c>
      <c r="AI20" s="176"/>
      <c r="AJ20" s="176"/>
    </row>
    <row r="21" spans="1:36" ht="12" customHeight="1">
      <c r="A21" s="150"/>
      <c r="B21" s="149"/>
      <c r="C21" s="175">
        <v>5</v>
      </c>
      <c r="D21" s="176">
        <v>28.7</v>
      </c>
      <c r="E21" s="176">
        <v>45.3</v>
      </c>
      <c r="F21" s="176">
        <v>27.3</v>
      </c>
      <c r="G21" s="176">
        <v>24.1</v>
      </c>
      <c r="H21" s="176">
        <v>17.8</v>
      </c>
      <c r="I21" s="110">
        <v>33</v>
      </c>
      <c r="J21" s="176"/>
      <c r="K21" s="176">
        <v>22.5</v>
      </c>
      <c r="L21" s="176"/>
      <c r="M21" s="176">
        <v>29.1</v>
      </c>
      <c r="N21" s="176"/>
      <c r="O21" s="176">
        <v>21.4</v>
      </c>
      <c r="P21" s="176"/>
      <c r="Q21" s="176">
        <v>22.3</v>
      </c>
      <c r="R21" s="176">
        <v>21.9</v>
      </c>
      <c r="S21" s="176">
        <v>26</v>
      </c>
      <c r="T21" s="176">
        <v>16.4</v>
      </c>
      <c r="U21" s="176"/>
      <c r="V21" s="176"/>
      <c r="W21" s="176">
        <v>25.3</v>
      </c>
      <c r="X21" s="176"/>
      <c r="Y21" s="176">
        <v>15.2</v>
      </c>
      <c r="Z21" s="176"/>
      <c r="AA21" s="176"/>
      <c r="AB21" s="176">
        <v>24</v>
      </c>
      <c r="AC21" s="176"/>
      <c r="AD21" s="176">
        <v>18.7</v>
      </c>
      <c r="AE21" s="176"/>
      <c r="AF21" s="176">
        <v>27.1</v>
      </c>
      <c r="AG21" s="176"/>
      <c r="AH21" s="176">
        <v>7.1</v>
      </c>
      <c r="AI21" s="176"/>
      <c r="AJ21" s="176"/>
    </row>
    <row r="22" spans="1:36" ht="12" customHeight="1">
      <c r="A22" s="150"/>
      <c r="B22" s="149"/>
      <c r="C22" s="175">
        <v>6</v>
      </c>
      <c r="D22" s="176">
        <v>34.5</v>
      </c>
      <c r="E22" s="176">
        <v>35.6</v>
      </c>
      <c r="F22" s="176">
        <v>28.4</v>
      </c>
      <c r="G22" s="176">
        <v>37.5</v>
      </c>
      <c r="H22" s="176">
        <v>26.9</v>
      </c>
      <c r="I22" s="110">
        <v>27</v>
      </c>
      <c r="J22" s="176"/>
      <c r="K22" s="176">
        <v>22.8</v>
      </c>
      <c r="L22" s="176"/>
      <c r="M22" s="176">
        <v>24.8</v>
      </c>
      <c r="N22" s="176"/>
      <c r="O22" s="176">
        <v>23.7</v>
      </c>
      <c r="P22" s="176"/>
      <c r="Q22" s="176">
        <v>23.9</v>
      </c>
      <c r="R22" s="176">
        <v>14.6</v>
      </c>
      <c r="S22" s="176">
        <v>23.9</v>
      </c>
      <c r="T22" s="176">
        <v>24.6</v>
      </c>
      <c r="U22" s="176"/>
      <c r="V22" s="176"/>
      <c r="W22" s="176">
        <v>27.6</v>
      </c>
      <c r="X22" s="176"/>
      <c r="Y22" s="176">
        <v>20.1</v>
      </c>
      <c r="Z22" s="176"/>
      <c r="AA22" s="176"/>
      <c r="AB22" s="176">
        <v>25.2</v>
      </c>
      <c r="AC22" s="176"/>
      <c r="AD22" s="176">
        <v>23.7</v>
      </c>
      <c r="AE22" s="176"/>
      <c r="AF22" s="176">
        <v>29.9</v>
      </c>
      <c r="AG22" s="176"/>
      <c r="AH22" s="176">
        <v>14.2</v>
      </c>
      <c r="AI22" s="176"/>
      <c r="AJ22" s="176"/>
    </row>
    <row r="23" spans="1:36" ht="12" customHeight="1">
      <c r="A23" s="150"/>
      <c r="B23" s="149"/>
      <c r="C23" s="175">
        <v>7</v>
      </c>
      <c r="D23" s="176">
        <v>34.6</v>
      </c>
      <c r="E23" s="176">
        <v>44.5</v>
      </c>
      <c r="F23" s="176">
        <v>29.8</v>
      </c>
      <c r="G23" s="176">
        <v>24.6</v>
      </c>
      <c r="H23" s="176">
        <v>29.2</v>
      </c>
      <c r="I23" s="110">
        <v>23.7</v>
      </c>
      <c r="J23" s="176"/>
      <c r="K23" s="176">
        <v>23.9</v>
      </c>
      <c r="L23" s="176"/>
      <c r="M23" s="176">
        <v>26.3</v>
      </c>
      <c r="N23" s="176"/>
      <c r="O23" s="176">
        <v>34.3</v>
      </c>
      <c r="P23" s="176"/>
      <c r="Q23" s="176">
        <v>34.4</v>
      </c>
      <c r="R23" s="176">
        <v>24.1</v>
      </c>
      <c r="S23" s="176">
        <v>26.2</v>
      </c>
      <c r="T23" s="176">
        <v>20.3</v>
      </c>
      <c r="U23" s="176"/>
      <c r="V23" s="176"/>
      <c r="W23" s="176">
        <v>32.5</v>
      </c>
      <c r="X23" s="176"/>
      <c r="Y23" s="176">
        <v>19.1</v>
      </c>
      <c r="Z23" s="176"/>
      <c r="AA23" s="176"/>
      <c r="AB23" s="176">
        <v>23.4</v>
      </c>
      <c r="AC23" s="176"/>
      <c r="AD23" s="176"/>
      <c r="AE23" s="176"/>
      <c r="AF23" s="176">
        <v>34.3</v>
      </c>
      <c r="AG23" s="176"/>
      <c r="AH23" s="176">
        <v>10</v>
      </c>
      <c r="AI23" s="176"/>
      <c r="AJ23" s="176"/>
    </row>
    <row r="24" spans="1:36" ht="12" customHeight="1">
      <c r="A24" s="150"/>
      <c r="B24" s="149"/>
      <c r="C24" s="175">
        <v>8</v>
      </c>
      <c r="D24" s="176">
        <v>34</v>
      </c>
      <c r="E24" s="176">
        <v>33.6</v>
      </c>
      <c r="F24" s="176">
        <v>29.6</v>
      </c>
      <c r="G24" s="176"/>
      <c r="H24" s="176">
        <v>24</v>
      </c>
      <c r="I24" s="176"/>
      <c r="J24" s="176"/>
      <c r="K24" s="176">
        <v>23.8</v>
      </c>
      <c r="L24" s="176"/>
      <c r="M24" s="176">
        <v>36.2</v>
      </c>
      <c r="N24" s="176"/>
      <c r="O24" s="176">
        <v>28.6</v>
      </c>
      <c r="P24" s="176"/>
      <c r="Q24" s="176">
        <v>21.4</v>
      </c>
      <c r="R24" s="176">
        <v>21.1</v>
      </c>
      <c r="S24" s="176">
        <v>27.9</v>
      </c>
      <c r="T24" s="176">
        <v>32</v>
      </c>
      <c r="U24" s="176"/>
      <c r="V24" s="176"/>
      <c r="W24" s="176">
        <v>29.8</v>
      </c>
      <c r="X24" s="176"/>
      <c r="Y24" s="176">
        <v>21.3</v>
      </c>
      <c r="Z24" s="176"/>
      <c r="AA24" s="176"/>
      <c r="AB24" s="176">
        <v>27.1</v>
      </c>
      <c r="AC24" s="176"/>
      <c r="AD24" s="176"/>
      <c r="AE24" s="176"/>
      <c r="AF24" s="176">
        <v>31.3</v>
      </c>
      <c r="AG24" s="176"/>
      <c r="AH24" s="176">
        <v>8.1</v>
      </c>
      <c r="AI24" s="176"/>
      <c r="AJ24" s="176"/>
    </row>
    <row r="25" spans="1:36" ht="12" customHeight="1">
      <c r="A25" s="150"/>
      <c r="B25" s="151"/>
      <c r="C25" s="175">
        <v>9</v>
      </c>
      <c r="D25" s="176">
        <v>30.7</v>
      </c>
      <c r="E25" s="176">
        <v>47.5</v>
      </c>
      <c r="F25" s="176">
        <v>30</v>
      </c>
      <c r="G25" s="176"/>
      <c r="H25" s="176">
        <v>32.9</v>
      </c>
      <c r="I25" s="176"/>
      <c r="J25" s="176"/>
      <c r="K25" s="176">
        <v>23.7</v>
      </c>
      <c r="L25" s="176"/>
      <c r="M25" s="176">
        <v>46.8</v>
      </c>
      <c r="N25" s="176"/>
      <c r="O25" s="176">
        <v>21.1</v>
      </c>
      <c r="P25" s="176"/>
      <c r="Q25" s="176">
        <v>29.2</v>
      </c>
      <c r="R25" s="176">
        <v>26</v>
      </c>
      <c r="S25" s="176"/>
      <c r="T25" s="176">
        <v>12.9</v>
      </c>
      <c r="U25" s="176"/>
      <c r="V25" s="176"/>
      <c r="W25" s="176">
        <v>30</v>
      </c>
      <c r="X25" s="176"/>
      <c r="Y25" s="176">
        <v>14.4</v>
      </c>
      <c r="Z25" s="176"/>
      <c r="AA25" s="176"/>
      <c r="AB25" s="176">
        <v>21.1</v>
      </c>
      <c r="AC25" s="176"/>
      <c r="AD25" s="176"/>
      <c r="AE25" s="176"/>
      <c r="AF25" s="176"/>
      <c r="AG25" s="176"/>
      <c r="AH25" s="176">
        <v>9.6</v>
      </c>
      <c r="AI25" s="176"/>
      <c r="AJ25" s="176"/>
    </row>
    <row r="26" spans="1:36" ht="12" customHeight="1">
      <c r="A26" s="150"/>
      <c r="B26" s="149"/>
      <c r="C26" s="175">
        <v>10</v>
      </c>
      <c r="D26" s="176">
        <v>34.7</v>
      </c>
      <c r="E26" s="176">
        <v>41.9</v>
      </c>
      <c r="F26" s="176">
        <v>21.2</v>
      </c>
      <c r="G26" s="176"/>
      <c r="H26" s="176">
        <v>34.1</v>
      </c>
      <c r="I26" s="176"/>
      <c r="J26" s="176"/>
      <c r="K26" s="176">
        <v>27.7</v>
      </c>
      <c r="L26" s="176"/>
      <c r="M26" s="176"/>
      <c r="N26" s="176"/>
      <c r="O26" s="176">
        <v>23</v>
      </c>
      <c r="P26" s="176"/>
      <c r="Q26" s="176">
        <v>27.9</v>
      </c>
      <c r="R26" s="176">
        <v>20.6</v>
      </c>
      <c r="S26" s="176"/>
      <c r="T26" s="176">
        <v>26.3</v>
      </c>
      <c r="U26" s="176"/>
      <c r="V26" s="176"/>
      <c r="W26" s="176">
        <v>26.1</v>
      </c>
      <c r="X26" s="176"/>
      <c r="Y26" s="176">
        <v>16.7</v>
      </c>
      <c r="Z26" s="176"/>
      <c r="AA26" s="176"/>
      <c r="AB26" s="176">
        <v>24.6</v>
      </c>
      <c r="AC26" s="176"/>
      <c r="AD26" s="176"/>
      <c r="AE26" s="176"/>
      <c r="AF26" s="176"/>
      <c r="AG26" s="176"/>
      <c r="AH26" s="176">
        <v>8</v>
      </c>
      <c r="AI26" s="176"/>
      <c r="AJ26" s="176"/>
    </row>
    <row r="27" spans="1:36" ht="12" customHeight="1">
      <c r="A27" s="150"/>
      <c r="B27" s="149"/>
      <c r="C27" s="175">
        <v>11</v>
      </c>
      <c r="D27" s="176">
        <v>30.5</v>
      </c>
      <c r="E27" s="176">
        <v>44.9</v>
      </c>
      <c r="F27" s="176">
        <v>31.3</v>
      </c>
      <c r="G27" s="176"/>
      <c r="H27" s="176">
        <v>27.3</v>
      </c>
      <c r="I27" s="176"/>
      <c r="J27" s="176"/>
      <c r="K27" s="176">
        <v>24.1</v>
      </c>
      <c r="L27" s="176"/>
      <c r="M27" s="176"/>
      <c r="N27" s="176"/>
      <c r="O27" s="176">
        <v>24.5</v>
      </c>
      <c r="P27" s="176"/>
      <c r="Q27" s="176">
        <v>29.8</v>
      </c>
      <c r="R27" s="176">
        <v>25.6</v>
      </c>
      <c r="S27" s="176"/>
      <c r="T27" s="176">
        <v>21.2</v>
      </c>
      <c r="U27" s="176"/>
      <c r="V27" s="176"/>
      <c r="W27" s="176">
        <v>28.9</v>
      </c>
      <c r="X27" s="176"/>
      <c r="Y27" s="176">
        <v>14</v>
      </c>
      <c r="Z27" s="176"/>
      <c r="AA27" s="176"/>
      <c r="AB27" s="176">
        <v>21.6</v>
      </c>
      <c r="AC27" s="176"/>
      <c r="AD27" s="176"/>
      <c r="AE27" s="176"/>
      <c r="AF27" s="176"/>
      <c r="AG27" s="176"/>
      <c r="AH27" s="176">
        <v>11.4</v>
      </c>
      <c r="AI27" s="176"/>
      <c r="AJ27" s="176"/>
    </row>
    <row r="28" spans="1:36" ht="12" customHeight="1">
      <c r="A28" s="150"/>
      <c r="B28" s="149"/>
      <c r="C28" s="175">
        <v>12</v>
      </c>
      <c r="D28" s="176">
        <v>32.7</v>
      </c>
      <c r="E28" s="176">
        <v>34</v>
      </c>
      <c r="F28" s="176"/>
      <c r="G28" s="176"/>
      <c r="H28" s="176">
        <v>30</v>
      </c>
      <c r="I28" s="110"/>
      <c r="J28" s="176"/>
      <c r="K28" s="176">
        <v>23.8</v>
      </c>
      <c r="L28" s="176"/>
      <c r="M28" s="176"/>
      <c r="N28" s="176"/>
      <c r="O28" s="176">
        <v>24.5</v>
      </c>
      <c r="P28" s="176"/>
      <c r="Q28" s="176">
        <v>32.4</v>
      </c>
      <c r="R28" s="176">
        <v>22.3</v>
      </c>
      <c r="S28" s="176"/>
      <c r="T28" s="176">
        <v>30</v>
      </c>
      <c r="U28" s="176"/>
      <c r="V28" s="176"/>
      <c r="W28" s="176">
        <v>26</v>
      </c>
      <c r="X28" s="176"/>
      <c r="Y28" s="176">
        <v>12.4</v>
      </c>
      <c r="Z28" s="176"/>
      <c r="AA28" s="176"/>
      <c r="AB28" s="176">
        <v>20.3</v>
      </c>
      <c r="AC28" s="176"/>
      <c r="AD28" s="176"/>
      <c r="AE28" s="176"/>
      <c r="AF28" s="176"/>
      <c r="AG28" s="176"/>
      <c r="AH28" s="176">
        <v>10.5</v>
      </c>
      <c r="AI28" s="176"/>
      <c r="AJ28" s="176"/>
    </row>
    <row r="29" spans="1:36" ht="12" customHeight="1">
      <c r="A29" s="150"/>
      <c r="B29" s="149"/>
      <c r="C29" s="175">
        <v>13</v>
      </c>
      <c r="D29" s="176">
        <v>33.7</v>
      </c>
      <c r="E29" s="176">
        <v>48.9</v>
      </c>
      <c r="F29" s="176"/>
      <c r="G29" s="176"/>
      <c r="H29" s="176">
        <v>20.8</v>
      </c>
      <c r="I29" s="110"/>
      <c r="J29" s="176"/>
      <c r="K29" s="176">
        <v>23.4</v>
      </c>
      <c r="L29" s="176"/>
      <c r="M29" s="176"/>
      <c r="N29" s="176"/>
      <c r="O29" s="176">
        <v>24</v>
      </c>
      <c r="P29" s="176"/>
      <c r="Q29" s="176">
        <v>33.8</v>
      </c>
      <c r="R29" s="176">
        <v>22.5</v>
      </c>
      <c r="S29" s="176"/>
      <c r="T29" s="176">
        <v>24.5</v>
      </c>
      <c r="U29" s="176"/>
      <c r="V29" s="176"/>
      <c r="W29" s="176">
        <v>28.1</v>
      </c>
      <c r="X29" s="176"/>
      <c r="Y29" s="176">
        <v>10.5</v>
      </c>
      <c r="Z29" s="176"/>
      <c r="AA29" s="176"/>
      <c r="AB29" s="176">
        <v>20.5</v>
      </c>
      <c r="AC29" s="176"/>
      <c r="AD29" s="176"/>
      <c r="AE29" s="176"/>
      <c r="AF29" s="176"/>
      <c r="AG29" s="176"/>
      <c r="AH29" s="176">
        <v>23.7</v>
      </c>
      <c r="AI29" s="176"/>
      <c r="AJ29" s="176"/>
    </row>
    <row r="30" spans="1:36" ht="12" customHeight="1">
      <c r="A30" s="150"/>
      <c r="B30" s="149"/>
      <c r="C30" s="175">
        <v>14</v>
      </c>
      <c r="D30" s="176">
        <v>33.9</v>
      </c>
      <c r="E30" s="176">
        <v>37.2</v>
      </c>
      <c r="F30" s="176"/>
      <c r="G30" s="176"/>
      <c r="H30" s="176">
        <v>31.2</v>
      </c>
      <c r="I30" s="110"/>
      <c r="J30" s="176"/>
      <c r="K30" s="176">
        <v>17.2</v>
      </c>
      <c r="L30" s="176"/>
      <c r="M30" s="176"/>
      <c r="N30" s="176"/>
      <c r="O30" s="176">
        <v>24.8</v>
      </c>
      <c r="P30" s="176"/>
      <c r="Q30" s="176">
        <v>21.9</v>
      </c>
      <c r="R30" s="176">
        <v>19.2</v>
      </c>
      <c r="S30" s="176"/>
      <c r="T30" s="176">
        <v>32.1</v>
      </c>
      <c r="U30" s="176"/>
      <c r="V30" s="176"/>
      <c r="W30" s="176">
        <v>22.2</v>
      </c>
      <c r="X30" s="176"/>
      <c r="Y30" s="176">
        <v>12.9</v>
      </c>
      <c r="Z30" s="176"/>
      <c r="AA30" s="176"/>
      <c r="AB30" s="176">
        <v>23.8</v>
      </c>
      <c r="AC30" s="176"/>
      <c r="AD30" s="176"/>
      <c r="AE30" s="176"/>
      <c r="AF30" s="176"/>
      <c r="AG30" s="176"/>
      <c r="AH30" s="176">
        <v>10.6</v>
      </c>
      <c r="AI30" s="176"/>
      <c r="AJ30" s="176"/>
    </row>
    <row r="31" spans="1:36" ht="12" customHeight="1">
      <c r="A31" s="150"/>
      <c r="B31" s="149"/>
      <c r="C31" s="175">
        <v>15</v>
      </c>
      <c r="D31" s="176">
        <v>37.7</v>
      </c>
      <c r="E31" s="176">
        <v>42</v>
      </c>
      <c r="F31" s="176"/>
      <c r="G31" s="176"/>
      <c r="H31" s="176">
        <v>17.9</v>
      </c>
      <c r="I31" s="110"/>
      <c r="J31" s="176"/>
      <c r="K31" s="176">
        <v>19</v>
      </c>
      <c r="L31" s="176"/>
      <c r="M31" s="176"/>
      <c r="N31" s="176"/>
      <c r="O31" s="176">
        <v>26.6</v>
      </c>
      <c r="P31" s="176"/>
      <c r="Q31" s="176">
        <v>22.3</v>
      </c>
      <c r="R31" s="176">
        <v>23.4</v>
      </c>
      <c r="S31" s="176"/>
      <c r="T31" s="176">
        <v>20.9</v>
      </c>
      <c r="U31" s="176"/>
      <c r="V31" s="176"/>
      <c r="W31" s="176">
        <v>27.8</v>
      </c>
      <c r="X31" s="176"/>
      <c r="Y31" s="176">
        <v>12.2</v>
      </c>
      <c r="Z31" s="176"/>
      <c r="AA31" s="176"/>
      <c r="AB31" s="176">
        <v>20.8</v>
      </c>
      <c r="AC31" s="176"/>
      <c r="AD31" s="176"/>
      <c r="AE31" s="176"/>
      <c r="AF31" s="176"/>
      <c r="AG31" s="176"/>
      <c r="AH31" s="176">
        <v>8.1</v>
      </c>
      <c r="AI31" s="176"/>
      <c r="AJ31" s="176"/>
    </row>
    <row r="32" spans="1:36" ht="12" customHeight="1">
      <c r="A32" s="150"/>
      <c r="B32" s="149"/>
      <c r="C32" s="175">
        <v>16</v>
      </c>
      <c r="D32" s="176">
        <v>37.7</v>
      </c>
      <c r="E32" s="176">
        <v>42</v>
      </c>
      <c r="F32" s="176"/>
      <c r="G32" s="176"/>
      <c r="H32" s="176">
        <v>37.1</v>
      </c>
      <c r="I32" s="110"/>
      <c r="J32" s="176"/>
      <c r="K32" s="176">
        <v>22.2</v>
      </c>
      <c r="L32" s="176"/>
      <c r="M32" s="176"/>
      <c r="N32" s="176"/>
      <c r="O32" s="176">
        <v>23.8</v>
      </c>
      <c r="P32" s="176"/>
      <c r="Q32" s="176">
        <v>27.3</v>
      </c>
      <c r="R32" s="176">
        <v>17.8</v>
      </c>
      <c r="S32" s="176"/>
      <c r="T32" s="176">
        <v>30.7</v>
      </c>
      <c r="U32" s="176"/>
      <c r="V32" s="176"/>
      <c r="W32" s="176">
        <v>21</v>
      </c>
      <c r="X32" s="176"/>
      <c r="Y32" s="176">
        <v>6.6</v>
      </c>
      <c r="Z32" s="176"/>
      <c r="AA32" s="176"/>
      <c r="AB32" s="176">
        <v>22.7</v>
      </c>
      <c r="AC32" s="176"/>
      <c r="AD32" s="176"/>
      <c r="AE32" s="176"/>
      <c r="AF32" s="176"/>
      <c r="AG32" s="176"/>
      <c r="AH32" s="176">
        <v>10</v>
      </c>
      <c r="AI32" s="176"/>
      <c r="AJ32" s="176"/>
    </row>
    <row r="33" spans="1:36" ht="12" customHeight="1">
      <c r="A33" s="150"/>
      <c r="B33" s="149"/>
      <c r="C33" s="175">
        <v>17</v>
      </c>
      <c r="D33" s="176">
        <v>31.3</v>
      </c>
      <c r="E33" s="176">
        <v>34.6</v>
      </c>
      <c r="F33" s="176"/>
      <c r="G33" s="176"/>
      <c r="H33" s="176">
        <v>22.9</v>
      </c>
      <c r="I33" s="110"/>
      <c r="J33" s="176"/>
      <c r="K33" s="176"/>
      <c r="L33" s="176"/>
      <c r="M33" s="176"/>
      <c r="N33" s="176"/>
      <c r="O33" s="176">
        <v>27.7</v>
      </c>
      <c r="P33" s="176"/>
      <c r="Q33" s="176">
        <v>34.4</v>
      </c>
      <c r="R33" s="176">
        <v>25.2</v>
      </c>
      <c r="S33" s="176"/>
      <c r="T33" s="176">
        <v>31.8</v>
      </c>
      <c r="U33" s="176"/>
      <c r="V33" s="176"/>
      <c r="W33" s="176"/>
      <c r="X33" s="176"/>
      <c r="Y33" s="176">
        <v>16.2</v>
      </c>
      <c r="Z33" s="176"/>
      <c r="AA33" s="176"/>
      <c r="AB33" s="176">
        <v>26</v>
      </c>
      <c r="AC33" s="176"/>
      <c r="AD33" s="176"/>
      <c r="AE33" s="176"/>
      <c r="AF33" s="176"/>
      <c r="AG33" s="176"/>
      <c r="AH33" s="176">
        <v>10.3</v>
      </c>
      <c r="AI33" s="176"/>
      <c r="AJ33" s="176"/>
    </row>
    <row r="34" spans="1:36" ht="12" customHeight="1">
      <c r="A34" s="150"/>
      <c r="B34" s="149"/>
      <c r="C34" s="175">
        <v>18</v>
      </c>
      <c r="D34" s="176">
        <v>26.1</v>
      </c>
      <c r="E34" s="176">
        <v>30.1</v>
      </c>
      <c r="F34" s="176"/>
      <c r="G34" s="176"/>
      <c r="H34" s="176">
        <v>22.3</v>
      </c>
      <c r="I34" s="110"/>
      <c r="J34" s="176"/>
      <c r="K34" s="176"/>
      <c r="L34" s="176"/>
      <c r="M34" s="176"/>
      <c r="N34" s="176"/>
      <c r="O34" s="176">
        <v>25.7</v>
      </c>
      <c r="P34" s="176"/>
      <c r="Q34" s="176">
        <v>26.6</v>
      </c>
      <c r="R34" s="176">
        <v>22.9</v>
      </c>
      <c r="S34" s="176"/>
      <c r="T34" s="176">
        <v>30.1</v>
      </c>
      <c r="U34" s="176"/>
      <c r="V34" s="176"/>
      <c r="W34" s="176"/>
      <c r="X34" s="176"/>
      <c r="Y34" s="176">
        <v>15.4</v>
      </c>
      <c r="Z34" s="176"/>
      <c r="AA34" s="176"/>
      <c r="AB34" s="176">
        <v>21.2</v>
      </c>
      <c r="AC34" s="176"/>
      <c r="AD34" s="176"/>
      <c r="AE34" s="176"/>
      <c r="AF34" s="176"/>
      <c r="AG34" s="176"/>
      <c r="AH34" s="176">
        <v>13</v>
      </c>
      <c r="AI34" s="176"/>
      <c r="AJ34" s="176"/>
    </row>
    <row r="35" spans="1:36" ht="12" customHeight="1">
      <c r="A35" s="150"/>
      <c r="B35" s="149"/>
      <c r="C35" s="175">
        <v>19</v>
      </c>
      <c r="D35" s="176">
        <v>41</v>
      </c>
      <c r="E35" s="176">
        <v>31.6</v>
      </c>
      <c r="F35" s="176"/>
      <c r="G35" s="176"/>
      <c r="H35" s="176">
        <v>24</v>
      </c>
      <c r="I35" s="110"/>
      <c r="J35" s="176"/>
      <c r="K35" s="176"/>
      <c r="L35" s="176"/>
      <c r="M35" s="176"/>
      <c r="N35" s="176"/>
      <c r="O35" s="176">
        <v>30.4</v>
      </c>
      <c r="P35" s="176"/>
      <c r="Q35" s="176">
        <v>26.6</v>
      </c>
      <c r="R35" s="176">
        <v>27.5</v>
      </c>
      <c r="S35" s="176"/>
      <c r="T35" s="176">
        <v>23.2</v>
      </c>
      <c r="U35" s="176"/>
      <c r="V35" s="176"/>
      <c r="W35" s="176"/>
      <c r="X35" s="176"/>
      <c r="Y35" s="176">
        <v>21.5</v>
      </c>
      <c r="Z35" s="176"/>
      <c r="AA35" s="176"/>
      <c r="AB35" s="176">
        <v>16.5</v>
      </c>
      <c r="AC35" s="176"/>
      <c r="AD35" s="176"/>
      <c r="AE35" s="176"/>
      <c r="AF35" s="176"/>
      <c r="AG35" s="176"/>
      <c r="AH35" s="176">
        <v>12.6</v>
      </c>
      <c r="AI35" s="176"/>
      <c r="AJ35" s="176"/>
    </row>
    <row r="36" spans="1:36" ht="12" customHeight="1">
      <c r="A36" s="150"/>
      <c r="B36" s="149"/>
      <c r="C36" s="175">
        <v>20</v>
      </c>
      <c r="D36" s="176">
        <v>36.9</v>
      </c>
      <c r="E36" s="176">
        <v>31.1</v>
      </c>
      <c r="F36" s="176"/>
      <c r="G36" s="176"/>
      <c r="H36" s="176">
        <v>25.4</v>
      </c>
      <c r="I36" s="110"/>
      <c r="J36" s="176"/>
      <c r="K36" s="176"/>
      <c r="L36" s="176"/>
      <c r="M36" s="176"/>
      <c r="N36" s="176"/>
      <c r="O36" s="176">
        <v>25.8</v>
      </c>
      <c r="P36" s="176"/>
      <c r="Q36" s="176">
        <v>29.7</v>
      </c>
      <c r="R36" s="176">
        <v>23.5</v>
      </c>
      <c r="S36" s="176"/>
      <c r="T36" s="176">
        <v>35.9</v>
      </c>
      <c r="U36" s="176"/>
      <c r="V36" s="176"/>
      <c r="W36" s="176"/>
      <c r="X36" s="176"/>
      <c r="Y36" s="176">
        <v>15</v>
      </c>
      <c r="Z36" s="176"/>
      <c r="AA36" s="176"/>
      <c r="AB36" s="176">
        <v>23.5</v>
      </c>
      <c r="AC36" s="176"/>
      <c r="AD36" s="176"/>
      <c r="AE36" s="176"/>
      <c r="AF36" s="176"/>
      <c r="AG36" s="176"/>
      <c r="AH36" s="176">
        <v>12.1</v>
      </c>
      <c r="AI36" s="176"/>
      <c r="AJ36" s="176"/>
    </row>
    <row r="37" spans="1:36" ht="12" customHeight="1">
      <c r="A37" s="150"/>
      <c r="B37" s="149"/>
      <c r="C37" s="175">
        <v>21</v>
      </c>
      <c r="D37" s="176">
        <v>27.2</v>
      </c>
      <c r="E37" s="176">
        <v>30.6</v>
      </c>
      <c r="F37" s="176"/>
      <c r="G37" s="176"/>
      <c r="H37" s="176">
        <v>23.2</v>
      </c>
      <c r="I37" s="176"/>
      <c r="J37" s="176"/>
      <c r="K37" s="176"/>
      <c r="L37" s="176"/>
      <c r="M37" s="176"/>
      <c r="N37" s="176"/>
      <c r="O37" s="176">
        <v>25.9</v>
      </c>
      <c r="P37" s="176"/>
      <c r="Q37" s="176">
        <v>35.3</v>
      </c>
      <c r="R37" s="176">
        <v>28.6</v>
      </c>
      <c r="S37" s="176"/>
      <c r="T37" s="176">
        <v>26.6</v>
      </c>
      <c r="U37" s="176"/>
      <c r="V37" s="176"/>
      <c r="W37" s="176"/>
      <c r="X37" s="176"/>
      <c r="Y37" s="176">
        <v>15.8</v>
      </c>
      <c r="Z37" s="176"/>
      <c r="AA37" s="176"/>
      <c r="AB37" s="176">
        <v>13.9</v>
      </c>
      <c r="AC37" s="176"/>
      <c r="AD37" s="176"/>
      <c r="AE37" s="176"/>
      <c r="AF37" s="176"/>
      <c r="AG37" s="176"/>
      <c r="AH37" s="176">
        <v>8.4</v>
      </c>
      <c r="AI37" s="176"/>
      <c r="AJ37" s="176"/>
    </row>
    <row r="38" spans="1:36" ht="12" customHeight="1">
      <c r="A38" s="150"/>
      <c r="B38" s="149"/>
      <c r="C38" s="175">
        <v>22</v>
      </c>
      <c r="D38" s="176">
        <v>27</v>
      </c>
      <c r="E38" s="176">
        <v>31.3</v>
      </c>
      <c r="F38" s="176"/>
      <c r="G38" s="176"/>
      <c r="H38" s="176">
        <v>20.9</v>
      </c>
      <c r="I38" s="176"/>
      <c r="J38" s="176"/>
      <c r="K38" s="176"/>
      <c r="L38" s="176"/>
      <c r="M38" s="176"/>
      <c r="N38" s="176"/>
      <c r="O38" s="176">
        <v>31.8</v>
      </c>
      <c r="P38" s="176"/>
      <c r="Q38" s="176">
        <v>31</v>
      </c>
      <c r="R38" s="176">
        <v>29.3</v>
      </c>
      <c r="S38" s="176"/>
      <c r="T38" s="176">
        <v>32.3</v>
      </c>
      <c r="U38" s="176"/>
      <c r="V38" s="176"/>
      <c r="W38" s="176"/>
      <c r="X38" s="176"/>
      <c r="Y38" s="176">
        <v>19.2</v>
      </c>
      <c r="Z38" s="176"/>
      <c r="AA38" s="176"/>
      <c r="AB38" s="176">
        <v>25.2</v>
      </c>
      <c r="AC38" s="176"/>
      <c r="AD38" s="176"/>
      <c r="AE38" s="176"/>
      <c r="AF38" s="176"/>
      <c r="AG38" s="176"/>
      <c r="AH38" s="176">
        <v>12.8</v>
      </c>
      <c r="AI38" s="176"/>
      <c r="AJ38" s="176"/>
    </row>
    <row r="39" spans="1:36" ht="12" customHeight="1">
      <c r="A39" s="150"/>
      <c r="B39" s="149"/>
      <c r="C39" s="175">
        <v>23</v>
      </c>
      <c r="D39" s="176">
        <v>23.6</v>
      </c>
      <c r="E39" s="176">
        <v>30.9</v>
      </c>
      <c r="F39" s="176"/>
      <c r="G39" s="176"/>
      <c r="H39" s="176">
        <v>21.5</v>
      </c>
      <c r="I39" s="176"/>
      <c r="J39" s="176"/>
      <c r="K39" s="176"/>
      <c r="L39" s="176"/>
      <c r="M39" s="176"/>
      <c r="N39" s="176"/>
      <c r="O39" s="176">
        <v>14.5</v>
      </c>
      <c r="P39" s="176"/>
      <c r="Q39" s="176">
        <v>26.7</v>
      </c>
      <c r="R39" s="176">
        <v>24.3</v>
      </c>
      <c r="S39" s="176"/>
      <c r="T39" s="176">
        <v>30.6</v>
      </c>
      <c r="U39" s="176"/>
      <c r="V39" s="176"/>
      <c r="W39" s="176"/>
      <c r="X39" s="176"/>
      <c r="Y39" s="176">
        <v>21.3</v>
      </c>
      <c r="Z39" s="176"/>
      <c r="AA39" s="176"/>
      <c r="AB39" s="176">
        <v>22.7</v>
      </c>
      <c r="AC39" s="176"/>
      <c r="AD39" s="176"/>
      <c r="AE39" s="176"/>
      <c r="AF39" s="176"/>
      <c r="AG39" s="176"/>
      <c r="AH39" s="176">
        <v>5.9</v>
      </c>
      <c r="AI39" s="176"/>
      <c r="AJ39" s="176"/>
    </row>
    <row r="40" spans="1:36" ht="12" customHeight="1">
      <c r="A40" s="150"/>
      <c r="B40" s="149"/>
      <c r="C40" s="175">
        <v>24</v>
      </c>
      <c r="D40" s="176">
        <v>28.3</v>
      </c>
      <c r="E40" s="176">
        <v>40.6</v>
      </c>
      <c r="F40" s="176"/>
      <c r="G40" s="176"/>
      <c r="H40" s="176"/>
      <c r="I40" s="176"/>
      <c r="J40" s="176"/>
      <c r="K40" s="176"/>
      <c r="L40" s="176"/>
      <c r="M40" s="176"/>
      <c r="N40" s="176"/>
      <c r="O40" s="176">
        <v>26.2</v>
      </c>
      <c r="P40" s="176"/>
      <c r="Q40" s="176">
        <v>35.1</v>
      </c>
      <c r="R40" s="176">
        <v>24.6</v>
      </c>
      <c r="S40" s="176"/>
      <c r="T40" s="176">
        <v>22.7</v>
      </c>
      <c r="U40" s="176"/>
      <c r="V40" s="176"/>
      <c r="W40" s="176"/>
      <c r="X40" s="176"/>
      <c r="Y40" s="176">
        <v>14.8</v>
      </c>
      <c r="Z40" s="176"/>
      <c r="AA40" s="176"/>
      <c r="AB40" s="176">
        <v>21.9</v>
      </c>
      <c r="AC40" s="176"/>
      <c r="AD40" s="176"/>
      <c r="AE40" s="176"/>
      <c r="AF40" s="176"/>
      <c r="AG40" s="176"/>
      <c r="AH40" s="176">
        <v>12</v>
      </c>
      <c r="AI40" s="176"/>
      <c r="AJ40" s="176"/>
    </row>
    <row r="41" spans="1:36" ht="12" customHeight="1">
      <c r="A41" s="150"/>
      <c r="B41" s="149"/>
      <c r="C41" s="175">
        <v>25</v>
      </c>
      <c r="D41" s="176">
        <v>35.7</v>
      </c>
      <c r="E41" s="176">
        <v>42.3</v>
      </c>
      <c r="F41" s="176"/>
      <c r="G41" s="176"/>
      <c r="H41" s="176"/>
      <c r="I41" s="176"/>
      <c r="J41" s="176"/>
      <c r="K41" s="176"/>
      <c r="L41" s="176"/>
      <c r="M41" s="176"/>
      <c r="N41" s="176"/>
      <c r="O41" s="176">
        <v>39.5</v>
      </c>
      <c r="P41" s="176"/>
      <c r="Q41" s="176">
        <v>33.1</v>
      </c>
      <c r="R41" s="176">
        <v>22.6</v>
      </c>
      <c r="S41" s="176"/>
      <c r="T41" s="176">
        <v>26</v>
      </c>
      <c r="U41" s="176"/>
      <c r="V41" s="176"/>
      <c r="W41" s="176"/>
      <c r="X41" s="176"/>
      <c r="Y41" s="176">
        <v>14.6</v>
      </c>
      <c r="Z41" s="176"/>
      <c r="AA41" s="176"/>
      <c r="AB41" s="176">
        <v>25.8</v>
      </c>
      <c r="AC41" s="176"/>
      <c r="AD41" s="176"/>
      <c r="AE41" s="176"/>
      <c r="AF41" s="176"/>
      <c r="AG41" s="176"/>
      <c r="AH41" s="176"/>
      <c r="AI41" s="176"/>
      <c r="AJ41" s="176"/>
    </row>
    <row r="42" spans="1:36" ht="12" customHeight="1">
      <c r="A42" s="150"/>
      <c r="B42" s="149"/>
      <c r="C42" s="175">
        <v>26</v>
      </c>
      <c r="D42" s="176">
        <v>33.2</v>
      </c>
      <c r="E42" s="176">
        <v>41.8</v>
      </c>
      <c r="F42" s="176"/>
      <c r="G42" s="176"/>
      <c r="H42" s="176"/>
      <c r="I42" s="176"/>
      <c r="J42" s="176"/>
      <c r="K42" s="176"/>
      <c r="L42" s="176"/>
      <c r="M42" s="176"/>
      <c r="N42" s="176"/>
      <c r="O42" s="176">
        <v>24.3</v>
      </c>
      <c r="P42" s="176"/>
      <c r="Q42" s="176">
        <v>23.9</v>
      </c>
      <c r="R42" s="176">
        <v>26.1</v>
      </c>
      <c r="S42" s="176"/>
      <c r="T42" s="176">
        <v>29.4</v>
      </c>
      <c r="U42" s="176"/>
      <c r="V42" s="176"/>
      <c r="W42" s="176"/>
      <c r="X42" s="176"/>
      <c r="Y42" s="176">
        <v>15.1</v>
      </c>
      <c r="Z42" s="176"/>
      <c r="AA42" s="176"/>
      <c r="AB42" s="176">
        <v>23.8</v>
      </c>
      <c r="AC42" s="176"/>
      <c r="AD42" s="176"/>
      <c r="AE42" s="176"/>
      <c r="AF42" s="176"/>
      <c r="AG42" s="176"/>
      <c r="AH42" s="176"/>
      <c r="AI42" s="176"/>
      <c r="AJ42" s="176"/>
    </row>
    <row r="43" spans="1:36" ht="12" customHeight="1">
      <c r="A43" s="150"/>
      <c r="B43" s="151"/>
      <c r="C43" s="175">
        <v>27</v>
      </c>
      <c r="D43" s="176">
        <v>38.3</v>
      </c>
      <c r="E43" s="176">
        <v>39.1</v>
      </c>
      <c r="F43" s="176"/>
      <c r="G43" s="176"/>
      <c r="H43" s="176"/>
      <c r="I43" s="176"/>
      <c r="J43" s="176"/>
      <c r="K43" s="176"/>
      <c r="L43" s="176"/>
      <c r="M43" s="176"/>
      <c r="N43" s="176"/>
      <c r="O43" s="176">
        <v>29.9</v>
      </c>
      <c r="P43" s="176"/>
      <c r="Q43" s="176">
        <v>16.8</v>
      </c>
      <c r="R43" s="176">
        <v>27.8</v>
      </c>
      <c r="S43" s="176"/>
      <c r="T43" s="176">
        <v>25.2</v>
      </c>
      <c r="U43" s="176"/>
      <c r="V43" s="176"/>
      <c r="W43" s="176"/>
      <c r="X43" s="176"/>
      <c r="Y43" s="176">
        <v>16.2</v>
      </c>
      <c r="Z43" s="176"/>
      <c r="AA43" s="176"/>
      <c r="AB43" s="176">
        <v>22.9</v>
      </c>
      <c r="AC43" s="176"/>
      <c r="AD43" s="176"/>
      <c r="AE43" s="176"/>
      <c r="AF43" s="176"/>
      <c r="AG43" s="176"/>
      <c r="AH43" s="176"/>
      <c r="AI43" s="176"/>
      <c r="AJ43" s="176"/>
    </row>
    <row r="44" spans="1:36" ht="12" customHeight="1">
      <c r="A44" s="150"/>
      <c r="B44" s="151"/>
      <c r="C44" s="175">
        <v>28</v>
      </c>
      <c r="D44" s="176">
        <v>32.6</v>
      </c>
      <c r="E44" s="176">
        <v>31.3</v>
      </c>
      <c r="F44" s="176"/>
      <c r="G44" s="176"/>
      <c r="H44" s="176"/>
      <c r="I44" s="176"/>
      <c r="J44" s="176"/>
      <c r="K44" s="176"/>
      <c r="L44" s="176"/>
      <c r="M44" s="176"/>
      <c r="N44" s="176"/>
      <c r="O44" s="176">
        <v>26.8</v>
      </c>
      <c r="P44" s="176"/>
      <c r="Q44" s="176">
        <v>10.6</v>
      </c>
      <c r="R44" s="176">
        <v>25</v>
      </c>
      <c r="S44" s="176"/>
      <c r="T44" s="176">
        <v>26.2</v>
      </c>
      <c r="U44" s="176"/>
      <c r="V44" s="176"/>
      <c r="W44" s="176"/>
      <c r="X44" s="176"/>
      <c r="Y44" s="176">
        <v>10.7</v>
      </c>
      <c r="Z44" s="176"/>
      <c r="AA44" s="176"/>
      <c r="AB44" s="176">
        <v>22.3</v>
      </c>
      <c r="AC44" s="176"/>
      <c r="AD44" s="176"/>
      <c r="AE44" s="176"/>
      <c r="AF44" s="176"/>
      <c r="AG44" s="176"/>
      <c r="AH44" s="176"/>
      <c r="AI44" s="176"/>
      <c r="AJ44" s="176"/>
    </row>
    <row r="45" spans="1:36" ht="12" customHeight="1">
      <c r="A45" s="150"/>
      <c r="B45" s="151"/>
      <c r="C45" s="175">
        <v>29</v>
      </c>
      <c r="D45" s="176">
        <v>32.9</v>
      </c>
      <c r="E45" s="176">
        <v>38.5</v>
      </c>
      <c r="F45" s="176"/>
      <c r="G45" s="176"/>
      <c r="H45" s="176"/>
      <c r="I45" s="176"/>
      <c r="J45" s="176"/>
      <c r="K45" s="176"/>
      <c r="L45" s="176"/>
      <c r="M45" s="176"/>
      <c r="N45" s="176"/>
      <c r="O45" s="176">
        <v>26.6</v>
      </c>
      <c r="P45" s="176"/>
      <c r="Q45" s="176">
        <v>31.6</v>
      </c>
      <c r="R45" s="176">
        <v>33.2</v>
      </c>
      <c r="S45" s="176"/>
      <c r="T45" s="176">
        <v>23.7</v>
      </c>
      <c r="U45" s="176"/>
      <c r="V45" s="176"/>
      <c r="W45" s="176"/>
      <c r="X45" s="176"/>
      <c r="Y45" s="176">
        <v>12.5</v>
      </c>
      <c r="Z45" s="176"/>
      <c r="AA45" s="176"/>
      <c r="AB45" s="176">
        <v>19.2</v>
      </c>
      <c r="AC45" s="176"/>
      <c r="AD45" s="176"/>
      <c r="AE45" s="176"/>
      <c r="AF45" s="176"/>
      <c r="AG45" s="176"/>
      <c r="AH45" s="176"/>
      <c r="AI45" s="176"/>
      <c r="AJ45" s="176"/>
    </row>
    <row r="46" spans="1:36" ht="12" customHeight="1">
      <c r="A46" s="150"/>
      <c r="B46" s="151"/>
      <c r="C46" s="175">
        <v>30</v>
      </c>
      <c r="D46" s="176">
        <v>28.7</v>
      </c>
      <c r="E46" s="176">
        <v>42</v>
      </c>
      <c r="F46" s="176"/>
      <c r="G46" s="176"/>
      <c r="H46" s="176"/>
      <c r="I46" s="176"/>
      <c r="J46" s="176"/>
      <c r="K46" s="176"/>
      <c r="L46" s="176"/>
      <c r="M46" s="176"/>
      <c r="N46" s="176"/>
      <c r="O46" s="176">
        <v>32.8</v>
      </c>
      <c r="P46" s="176"/>
      <c r="Q46" s="176">
        <v>20.6</v>
      </c>
      <c r="R46" s="176">
        <v>30.8</v>
      </c>
      <c r="S46" s="176"/>
      <c r="T46" s="176">
        <v>32.4</v>
      </c>
      <c r="U46" s="176"/>
      <c r="V46" s="176"/>
      <c r="W46" s="176"/>
      <c r="X46" s="176"/>
      <c r="Y46" s="176">
        <v>13.6</v>
      </c>
      <c r="Z46" s="176"/>
      <c r="AA46" s="176"/>
      <c r="AB46" s="176">
        <v>23.1</v>
      </c>
      <c r="AC46" s="176"/>
      <c r="AD46" s="176"/>
      <c r="AE46" s="176"/>
      <c r="AF46" s="176"/>
      <c r="AG46" s="176"/>
      <c r="AH46" s="176"/>
      <c r="AI46" s="176"/>
      <c r="AJ46" s="176"/>
    </row>
    <row r="47" spans="1:36" ht="12" customHeight="1">
      <c r="A47" s="150"/>
      <c r="B47" s="151"/>
      <c r="C47" s="175">
        <v>31</v>
      </c>
      <c r="D47" s="176">
        <v>29.5</v>
      </c>
      <c r="E47" s="176">
        <v>39.6</v>
      </c>
      <c r="F47" s="176"/>
      <c r="G47" s="176"/>
      <c r="H47" s="176"/>
      <c r="I47" s="176"/>
      <c r="J47" s="176"/>
      <c r="K47" s="176"/>
      <c r="L47" s="176"/>
      <c r="M47" s="176"/>
      <c r="N47" s="176"/>
      <c r="O47" s="176">
        <v>29.7</v>
      </c>
      <c r="P47" s="176"/>
      <c r="Q47" s="176">
        <v>21.6</v>
      </c>
      <c r="R47" s="176">
        <v>20.9</v>
      </c>
      <c r="S47" s="176"/>
      <c r="T47" s="176">
        <v>25.2</v>
      </c>
      <c r="U47" s="176"/>
      <c r="V47" s="176"/>
      <c r="W47" s="176"/>
      <c r="X47" s="176"/>
      <c r="Y47" s="176">
        <v>12.1</v>
      </c>
      <c r="Z47" s="176"/>
      <c r="AA47" s="176"/>
      <c r="AB47" s="176">
        <v>20.3</v>
      </c>
      <c r="AC47" s="176"/>
      <c r="AD47" s="176"/>
      <c r="AE47" s="176"/>
      <c r="AF47" s="176"/>
      <c r="AG47" s="176"/>
      <c r="AH47" s="176"/>
      <c r="AI47" s="176"/>
      <c r="AJ47" s="176"/>
    </row>
    <row r="48" spans="1:36" ht="12" customHeight="1">
      <c r="A48" s="150"/>
      <c r="B48" s="151"/>
      <c r="C48" s="175">
        <v>32</v>
      </c>
      <c r="D48" s="176">
        <v>33.7</v>
      </c>
      <c r="E48" s="176">
        <v>41.9</v>
      </c>
      <c r="F48" s="176"/>
      <c r="G48" s="176"/>
      <c r="H48" s="176"/>
      <c r="I48" s="176"/>
      <c r="J48" s="176"/>
      <c r="K48" s="176"/>
      <c r="L48" s="176"/>
      <c r="M48" s="176"/>
      <c r="N48" s="176"/>
      <c r="O48" s="176">
        <v>27.7</v>
      </c>
      <c r="P48" s="176"/>
      <c r="Q48" s="176">
        <v>22.9</v>
      </c>
      <c r="R48" s="176">
        <v>25.5</v>
      </c>
      <c r="S48" s="176"/>
      <c r="T48" s="176">
        <v>26.4</v>
      </c>
      <c r="U48" s="176"/>
      <c r="V48" s="176"/>
      <c r="W48" s="176"/>
      <c r="X48" s="176"/>
      <c r="Y48" s="176"/>
      <c r="Z48" s="176"/>
      <c r="AA48" s="176"/>
      <c r="AB48" s="176">
        <v>19.6</v>
      </c>
      <c r="AC48" s="176"/>
      <c r="AD48" s="176"/>
      <c r="AE48" s="176"/>
      <c r="AF48" s="176"/>
      <c r="AG48" s="176"/>
      <c r="AH48" s="176"/>
      <c r="AI48" s="176"/>
      <c r="AJ48" s="176"/>
    </row>
    <row r="49" spans="1:36" ht="12" customHeight="1">
      <c r="A49" s="149"/>
      <c r="B49" s="149"/>
      <c r="C49" s="175">
        <v>33</v>
      </c>
      <c r="D49" s="176">
        <v>26.6</v>
      </c>
      <c r="E49" s="176">
        <v>46.6</v>
      </c>
      <c r="F49" s="176"/>
      <c r="G49" s="176"/>
      <c r="H49" s="176"/>
      <c r="I49" s="176"/>
      <c r="J49" s="176"/>
      <c r="K49" s="176"/>
      <c r="L49" s="176"/>
      <c r="M49" s="176"/>
      <c r="N49" s="176"/>
      <c r="O49" s="176">
        <v>25.2</v>
      </c>
      <c r="P49" s="176"/>
      <c r="Q49" s="176">
        <v>43.9</v>
      </c>
      <c r="R49" s="176">
        <v>38.8</v>
      </c>
      <c r="S49" s="176"/>
      <c r="T49" s="176">
        <v>23.4</v>
      </c>
      <c r="U49" s="176"/>
      <c r="V49" s="176"/>
      <c r="W49" s="176"/>
      <c r="X49" s="176"/>
      <c r="Y49" s="176"/>
      <c r="Z49" s="176"/>
      <c r="AA49" s="176"/>
      <c r="AB49" s="176">
        <v>21.3</v>
      </c>
      <c r="AC49" s="176"/>
      <c r="AD49" s="176"/>
      <c r="AE49" s="176"/>
      <c r="AF49" s="176"/>
      <c r="AG49" s="176"/>
      <c r="AH49" s="176"/>
      <c r="AI49" s="176"/>
      <c r="AJ49" s="176"/>
    </row>
    <row r="50" spans="1:36" ht="12" customHeight="1">
      <c r="A50" s="149"/>
      <c r="B50" s="149"/>
      <c r="C50" s="175">
        <v>34</v>
      </c>
      <c r="D50" s="176">
        <v>27.8</v>
      </c>
      <c r="E50" s="176">
        <v>38.3</v>
      </c>
      <c r="F50" s="176"/>
      <c r="G50" s="176"/>
      <c r="H50" s="176"/>
      <c r="I50" s="176"/>
      <c r="J50" s="176"/>
      <c r="K50" s="176"/>
      <c r="L50" s="176"/>
      <c r="M50" s="176"/>
      <c r="N50" s="176"/>
      <c r="O50" s="176">
        <v>37.1</v>
      </c>
      <c r="P50" s="176"/>
      <c r="Q50" s="176">
        <v>21</v>
      </c>
      <c r="R50" s="176">
        <v>28.2</v>
      </c>
      <c r="S50" s="176"/>
      <c r="T50" s="176">
        <v>20.5</v>
      </c>
      <c r="U50" s="176"/>
      <c r="V50" s="176"/>
      <c r="W50" s="176"/>
      <c r="X50" s="176"/>
      <c r="Y50" s="176"/>
      <c r="Z50" s="176"/>
      <c r="AA50" s="176"/>
      <c r="AB50" s="176">
        <v>23.9</v>
      </c>
      <c r="AC50" s="176"/>
      <c r="AD50" s="176"/>
      <c r="AE50" s="176"/>
      <c r="AF50" s="176"/>
      <c r="AG50" s="176"/>
      <c r="AH50" s="176"/>
      <c r="AI50" s="176"/>
      <c r="AJ50" s="176"/>
    </row>
    <row r="51" spans="1:36" ht="12" customHeight="1">
      <c r="A51" s="149"/>
      <c r="B51" s="149"/>
      <c r="C51" s="175">
        <v>35</v>
      </c>
      <c r="D51" s="176">
        <v>32.2</v>
      </c>
      <c r="E51" s="176">
        <v>26.1</v>
      </c>
      <c r="F51" s="176"/>
      <c r="G51" s="176"/>
      <c r="H51" s="176"/>
      <c r="I51" s="176"/>
      <c r="J51" s="176"/>
      <c r="K51" s="176"/>
      <c r="L51" s="176"/>
      <c r="M51" s="176"/>
      <c r="N51" s="176"/>
      <c r="O51" s="176">
        <v>30.5</v>
      </c>
      <c r="P51" s="176"/>
      <c r="Q51" s="176">
        <v>18.8</v>
      </c>
      <c r="R51" s="176">
        <v>35.6</v>
      </c>
      <c r="S51" s="176"/>
      <c r="T51" s="176">
        <v>29.4</v>
      </c>
      <c r="U51" s="176"/>
      <c r="V51" s="176"/>
      <c r="W51" s="176"/>
      <c r="X51" s="176"/>
      <c r="Y51" s="176"/>
      <c r="Z51" s="176"/>
      <c r="AA51" s="176"/>
      <c r="AB51" s="176">
        <v>21.6</v>
      </c>
      <c r="AC51" s="176"/>
      <c r="AD51" s="176"/>
      <c r="AE51" s="176"/>
      <c r="AF51" s="176"/>
      <c r="AG51" s="176"/>
      <c r="AH51" s="176"/>
      <c r="AI51" s="176"/>
      <c r="AJ51" s="176"/>
    </row>
    <row r="52" spans="1:36" ht="12" customHeight="1">
      <c r="A52" s="149"/>
      <c r="B52" s="149"/>
      <c r="C52" s="175">
        <v>36</v>
      </c>
      <c r="D52" s="176">
        <v>30.5</v>
      </c>
      <c r="E52" s="176">
        <v>40.3</v>
      </c>
      <c r="F52" s="176"/>
      <c r="G52" s="176"/>
      <c r="H52" s="176"/>
      <c r="I52" s="176"/>
      <c r="J52" s="176"/>
      <c r="K52" s="176"/>
      <c r="L52" s="176"/>
      <c r="M52" s="176"/>
      <c r="N52" s="176"/>
      <c r="O52" s="176">
        <v>33.6</v>
      </c>
      <c r="P52" s="176"/>
      <c r="Q52" s="176">
        <v>14.6</v>
      </c>
      <c r="R52" s="176">
        <v>44</v>
      </c>
      <c r="S52" s="176"/>
      <c r="T52" s="176">
        <v>26.2</v>
      </c>
      <c r="U52" s="176"/>
      <c r="V52" s="176"/>
      <c r="W52" s="176"/>
      <c r="X52" s="176"/>
      <c r="Y52" s="176"/>
      <c r="Z52" s="176"/>
      <c r="AA52" s="176"/>
      <c r="AB52" s="176">
        <v>19.3</v>
      </c>
      <c r="AC52" s="176"/>
      <c r="AD52" s="176"/>
      <c r="AE52" s="176"/>
      <c r="AF52" s="176"/>
      <c r="AG52" s="176"/>
      <c r="AH52" s="176"/>
      <c r="AI52" s="176"/>
      <c r="AJ52" s="176"/>
    </row>
    <row r="53" spans="3:36" ht="12" customHeight="1">
      <c r="C53" s="175">
        <v>37</v>
      </c>
      <c r="D53" s="176">
        <v>36.2</v>
      </c>
      <c r="E53" s="176">
        <v>43.6</v>
      </c>
      <c r="F53" s="176"/>
      <c r="G53" s="176"/>
      <c r="H53" s="176"/>
      <c r="I53" s="176"/>
      <c r="J53" s="176"/>
      <c r="K53" s="176"/>
      <c r="L53" s="176"/>
      <c r="M53" s="176"/>
      <c r="N53" s="176"/>
      <c r="O53" s="176">
        <v>42.5</v>
      </c>
      <c r="P53" s="176"/>
      <c r="Q53" s="176">
        <v>34.8</v>
      </c>
      <c r="R53" s="176">
        <v>28.5</v>
      </c>
      <c r="S53" s="176"/>
      <c r="T53" s="176">
        <v>19.4</v>
      </c>
      <c r="U53" s="176"/>
      <c r="V53" s="176"/>
      <c r="W53" s="176"/>
      <c r="X53" s="176"/>
      <c r="Y53" s="176"/>
      <c r="Z53" s="176"/>
      <c r="AA53" s="176"/>
      <c r="AB53" s="176">
        <v>22.8</v>
      </c>
      <c r="AC53" s="176"/>
      <c r="AD53" s="176"/>
      <c r="AE53" s="176"/>
      <c r="AF53" s="176"/>
      <c r="AG53" s="176"/>
      <c r="AH53" s="176"/>
      <c r="AI53" s="176"/>
      <c r="AJ53" s="176"/>
    </row>
    <row r="54" spans="3:36" ht="12" customHeight="1">
      <c r="C54" s="175">
        <v>38</v>
      </c>
      <c r="D54" s="176">
        <v>35.8</v>
      </c>
      <c r="E54" s="176">
        <v>44.2</v>
      </c>
      <c r="F54" s="176"/>
      <c r="G54" s="176"/>
      <c r="H54" s="176"/>
      <c r="I54" s="176"/>
      <c r="J54" s="176"/>
      <c r="K54" s="176"/>
      <c r="L54" s="176"/>
      <c r="M54" s="176"/>
      <c r="N54" s="176"/>
      <c r="O54" s="176">
        <v>21.1</v>
      </c>
      <c r="P54" s="176"/>
      <c r="Q54" s="176">
        <v>25.3</v>
      </c>
      <c r="R54" s="176">
        <v>29.6</v>
      </c>
      <c r="S54" s="176"/>
      <c r="T54" s="176">
        <v>21.7</v>
      </c>
      <c r="U54" s="176"/>
      <c r="V54" s="176"/>
      <c r="W54" s="176"/>
      <c r="X54" s="176"/>
      <c r="Y54" s="176"/>
      <c r="Z54" s="176"/>
      <c r="AA54" s="176"/>
      <c r="AB54" s="176">
        <v>24.3</v>
      </c>
      <c r="AC54" s="176"/>
      <c r="AD54" s="176"/>
      <c r="AE54" s="176"/>
      <c r="AF54" s="176"/>
      <c r="AG54" s="176"/>
      <c r="AH54" s="176"/>
      <c r="AI54" s="176"/>
      <c r="AJ54" s="176"/>
    </row>
    <row r="55" spans="3:36" ht="12" customHeight="1">
      <c r="C55" s="175">
        <v>39</v>
      </c>
      <c r="D55" s="176">
        <v>30.9</v>
      </c>
      <c r="E55" s="176">
        <v>43.6</v>
      </c>
      <c r="F55" s="176"/>
      <c r="G55" s="176"/>
      <c r="H55" s="176"/>
      <c r="I55" s="176"/>
      <c r="J55" s="176"/>
      <c r="K55" s="176"/>
      <c r="L55" s="176"/>
      <c r="M55" s="176"/>
      <c r="N55" s="176"/>
      <c r="O55" s="176">
        <v>29</v>
      </c>
      <c r="P55" s="176"/>
      <c r="Q55" s="176">
        <v>32.3</v>
      </c>
      <c r="R55" s="176">
        <v>28.5</v>
      </c>
      <c r="S55" s="176"/>
      <c r="T55" s="176">
        <v>27.2</v>
      </c>
      <c r="U55" s="176"/>
      <c r="V55" s="176"/>
      <c r="W55" s="176"/>
      <c r="X55" s="176"/>
      <c r="Y55" s="176"/>
      <c r="Z55" s="176"/>
      <c r="AA55" s="176"/>
      <c r="AB55" s="176">
        <v>19.6</v>
      </c>
      <c r="AC55" s="176"/>
      <c r="AD55" s="176"/>
      <c r="AE55" s="176"/>
      <c r="AF55" s="176"/>
      <c r="AG55" s="176"/>
      <c r="AH55" s="176"/>
      <c r="AI55" s="176"/>
      <c r="AJ55" s="176"/>
    </row>
    <row r="56" spans="3:36" ht="11.25" customHeight="1">
      <c r="C56" s="175">
        <v>40</v>
      </c>
      <c r="D56" s="176">
        <v>35.9</v>
      </c>
      <c r="E56" s="176">
        <v>43.1</v>
      </c>
      <c r="F56" s="176"/>
      <c r="G56" s="176"/>
      <c r="H56" s="176"/>
      <c r="I56" s="176"/>
      <c r="J56" s="176"/>
      <c r="K56" s="176"/>
      <c r="L56" s="176"/>
      <c r="M56" s="176"/>
      <c r="N56" s="176"/>
      <c r="O56" s="176">
        <v>34.4</v>
      </c>
      <c r="P56" s="176"/>
      <c r="Q56" s="176">
        <v>25.6</v>
      </c>
      <c r="R56" s="176">
        <v>29.8</v>
      </c>
      <c r="S56" s="176"/>
      <c r="T56" s="176">
        <v>25</v>
      </c>
      <c r="U56" s="176"/>
      <c r="V56" s="176"/>
      <c r="W56" s="176"/>
      <c r="X56" s="176"/>
      <c r="Y56" s="176"/>
      <c r="Z56" s="176"/>
      <c r="AA56" s="176"/>
      <c r="AB56" s="176">
        <v>20.4</v>
      </c>
      <c r="AC56" s="176"/>
      <c r="AD56" s="176"/>
      <c r="AE56" s="176"/>
      <c r="AF56" s="176"/>
      <c r="AG56" s="176"/>
      <c r="AH56" s="176"/>
      <c r="AI56" s="176"/>
      <c r="AJ56" s="176"/>
    </row>
    <row r="57" spans="3:36" ht="11.25" customHeight="1">
      <c r="C57" s="175">
        <v>41</v>
      </c>
      <c r="D57" s="176">
        <v>36.1</v>
      </c>
      <c r="E57" s="176">
        <v>38.3</v>
      </c>
      <c r="F57" s="176"/>
      <c r="G57" s="176"/>
      <c r="H57" s="176"/>
      <c r="I57" s="176"/>
      <c r="J57" s="176"/>
      <c r="K57" s="176"/>
      <c r="L57" s="176"/>
      <c r="M57" s="176"/>
      <c r="N57" s="176"/>
      <c r="O57" s="176">
        <v>32.2</v>
      </c>
      <c r="P57" s="176"/>
      <c r="Q57" s="176">
        <v>40.7</v>
      </c>
      <c r="R57" s="176">
        <v>36</v>
      </c>
      <c r="S57" s="176"/>
      <c r="T57" s="176">
        <v>24.4</v>
      </c>
      <c r="U57" s="176"/>
      <c r="V57" s="176"/>
      <c r="W57" s="176"/>
      <c r="X57" s="176"/>
      <c r="Y57" s="176"/>
      <c r="Z57" s="176"/>
      <c r="AA57" s="176"/>
      <c r="AB57" s="176">
        <v>27.9</v>
      </c>
      <c r="AC57" s="176"/>
      <c r="AD57" s="176"/>
      <c r="AE57" s="176"/>
      <c r="AF57" s="176"/>
      <c r="AG57" s="176"/>
      <c r="AH57" s="176"/>
      <c r="AI57" s="176"/>
      <c r="AJ57" s="176"/>
    </row>
    <row r="58" spans="3:36" ht="11.25" customHeight="1">
      <c r="C58" s="175">
        <v>42</v>
      </c>
      <c r="D58" s="176">
        <v>32.3</v>
      </c>
      <c r="E58" s="176">
        <v>39.7</v>
      </c>
      <c r="F58" s="176"/>
      <c r="G58" s="176"/>
      <c r="H58" s="176"/>
      <c r="I58" s="176"/>
      <c r="J58" s="176"/>
      <c r="K58" s="176"/>
      <c r="L58" s="176"/>
      <c r="M58" s="176"/>
      <c r="N58" s="176"/>
      <c r="O58" s="176">
        <v>31</v>
      </c>
      <c r="P58" s="176"/>
      <c r="Q58" s="176">
        <v>28</v>
      </c>
      <c r="R58" s="176">
        <v>28.8</v>
      </c>
      <c r="S58" s="176"/>
      <c r="T58" s="176">
        <v>29.7</v>
      </c>
      <c r="U58" s="176"/>
      <c r="V58" s="176"/>
      <c r="W58" s="176"/>
      <c r="X58" s="176"/>
      <c r="Y58" s="176"/>
      <c r="Z58" s="176"/>
      <c r="AA58" s="176"/>
      <c r="AB58" s="176">
        <v>17.3</v>
      </c>
      <c r="AC58" s="176"/>
      <c r="AD58" s="176"/>
      <c r="AE58" s="176"/>
      <c r="AF58" s="176"/>
      <c r="AG58" s="176"/>
      <c r="AH58" s="176"/>
      <c r="AI58" s="176"/>
      <c r="AJ58" s="176"/>
    </row>
    <row r="59" spans="3:36" ht="11.25" customHeight="1">
      <c r="C59" s="175">
        <v>43</v>
      </c>
      <c r="D59" s="176">
        <v>41.2</v>
      </c>
      <c r="E59" s="176">
        <v>44.8</v>
      </c>
      <c r="F59" s="176"/>
      <c r="G59" s="176"/>
      <c r="H59" s="176"/>
      <c r="I59" s="176"/>
      <c r="J59" s="176"/>
      <c r="K59" s="176"/>
      <c r="L59" s="176"/>
      <c r="M59" s="176"/>
      <c r="N59" s="176"/>
      <c r="O59" s="176">
        <v>31.8</v>
      </c>
      <c r="P59" s="176"/>
      <c r="Q59" s="176">
        <v>17.5</v>
      </c>
      <c r="R59" s="176">
        <v>31.6</v>
      </c>
      <c r="S59" s="176"/>
      <c r="T59" s="176">
        <v>23.6</v>
      </c>
      <c r="U59" s="176"/>
      <c r="V59" s="176"/>
      <c r="W59" s="176"/>
      <c r="X59" s="176"/>
      <c r="Y59" s="176"/>
      <c r="Z59" s="176"/>
      <c r="AA59" s="176"/>
      <c r="AB59" s="176">
        <v>19.6</v>
      </c>
      <c r="AC59" s="176"/>
      <c r="AD59" s="176"/>
      <c r="AE59" s="176"/>
      <c r="AF59" s="176"/>
      <c r="AG59" s="176"/>
      <c r="AH59" s="176"/>
      <c r="AI59" s="176"/>
      <c r="AJ59" s="176"/>
    </row>
    <row r="60" spans="3:36" ht="11.25" customHeight="1">
      <c r="C60" s="175">
        <v>44</v>
      </c>
      <c r="D60" s="176">
        <v>31.7</v>
      </c>
      <c r="E60" s="176">
        <v>36.5</v>
      </c>
      <c r="F60" s="176"/>
      <c r="G60" s="176"/>
      <c r="H60" s="176"/>
      <c r="I60" s="176"/>
      <c r="J60" s="176"/>
      <c r="K60" s="176"/>
      <c r="L60" s="176"/>
      <c r="M60" s="176"/>
      <c r="N60" s="176"/>
      <c r="O60" s="176">
        <v>35.2</v>
      </c>
      <c r="P60" s="176"/>
      <c r="Q60" s="176">
        <v>23.4</v>
      </c>
      <c r="R60" s="176">
        <v>27.5</v>
      </c>
      <c r="S60" s="176"/>
      <c r="T60" s="176">
        <v>28.9</v>
      </c>
      <c r="U60" s="176"/>
      <c r="V60" s="176"/>
      <c r="W60" s="176"/>
      <c r="X60" s="176"/>
      <c r="Y60" s="176"/>
      <c r="Z60" s="176"/>
      <c r="AA60" s="176"/>
      <c r="AB60" s="176">
        <v>24.5</v>
      </c>
      <c r="AC60" s="176"/>
      <c r="AD60" s="176"/>
      <c r="AE60" s="176"/>
      <c r="AF60" s="176"/>
      <c r="AG60" s="176"/>
      <c r="AH60" s="176"/>
      <c r="AI60" s="176"/>
      <c r="AJ60" s="176"/>
    </row>
    <row r="61" spans="3:36" ht="11.25" customHeight="1">
      <c r="C61" s="175">
        <v>45</v>
      </c>
      <c r="D61" s="176">
        <v>19.7</v>
      </c>
      <c r="E61" s="176">
        <v>37.1</v>
      </c>
      <c r="F61" s="176"/>
      <c r="G61" s="176"/>
      <c r="H61" s="176"/>
      <c r="I61" s="176"/>
      <c r="J61" s="176"/>
      <c r="K61" s="176"/>
      <c r="L61" s="176"/>
      <c r="M61" s="176"/>
      <c r="N61" s="176"/>
      <c r="O61" s="176">
        <v>34.9</v>
      </c>
      <c r="P61" s="176"/>
      <c r="Q61" s="176">
        <v>14.9</v>
      </c>
      <c r="R61" s="176">
        <v>37.3</v>
      </c>
      <c r="S61" s="176"/>
      <c r="T61" s="176">
        <v>25.4</v>
      </c>
      <c r="U61" s="176"/>
      <c r="V61" s="176"/>
      <c r="W61" s="176"/>
      <c r="X61" s="176"/>
      <c r="Y61" s="176"/>
      <c r="Z61" s="176"/>
      <c r="AA61" s="176"/>
      <c r="AB61" s="176">
        <v>16.9</v>
      </c>
      <c r="AC61" s="176"/>
      <c r="AD61" s="176"/>
      <c r="AE61" s="176"/>
      <c r="AF61" s="176"/>
      <c r="AG61" s="176"/>
      <c r="AH61" s="176"/>
      <c r="AI61" s="176"/>
      <c r="AJ61" s="176"/>
    </row>
    <row r="62" spans="3:36" ht="11.25" customHeight="1">
      <c r="C62" s="175">
        <v>46</v>
      </c>
      <c r="D62" s="176">
        <v>37.9</v>
      </c>
      <c r="E62" s="176">
        <v>40</v>
      </c>
      <c r="F62" s="176"/>
      <c r="G62" s="176"/>
      <c r="H62" s="176"/>
      <c r="I62" s="176"/>
      <c r="J62" s="176"/>
      <c r="K62" s="176"/>
      <c r="L62" s="176"/>
      <c r="M62" s="176"/>
      <c r="N62" s="176"/>
      <c r="O62" s="176">
        <v>27.5</v>
      </c>
      <c r="P62" s="176"/>
      <c r="Q62" s="176">
        <v>23</v>
      </c>
      <c r="R62" s="176">
        <v>24.7</v>
      </c>
      <c r="S62" s="176"/>
      <c r="T62" s="176">
        <v>27.7</v>
      </c>
      <c r="U62" s="176"/>
      <c r="V62" s="176"/>
      <c r="W62" s="176"/>
      <c r="X62" s="176"/>
      <c r="Y62" s="176"/>
      <c r="Z62" s="176"/>
      <c r="AA62" s="176"/>
      <c r="AB62" s="176">
        <v>20.9</v>
      </c>
      <c r="AC62" s="176"/>
      <c r="AD62" s="176"/>
      <c r="AE62" s="176"/>
      <c r="AF62" s="176"/>
      <c r="AG62" s="176"/>
      <c r="AH62" s="176"/>
      <c r="AI62" s="176"/>
      <c r="AJ62" s="176"/>
    </row>
    <row r="63" spans="3:36" ht="11.25" customHeight="1">
      <c r="C63" s="175">
        <v>47</v>
      </c>
      <c r="D63" s="176">
        <v>31.2</v>
      </c>
      <c r="E63" s="176">
        <v>32.3</v>
      </c>
      <c r="F63" s="176"/>
      <c r="G63" s="176"/>
      <c r="H63" s="176"/>
      <c r="I63" s="176"/>
      <c r="J63" s="176"/>
      <c r="K63" s="176"/>
      <c r="L63" s="176"/>
      <c r="M63" s="176"/>
      <c r="N63" s="176"/>
      <c r="O63" s="176">
        <v>28.9</v>
      </c>
      <c r="P63" s="176"/>
      <c r="Q63" s="176">
        <v>18</v>
      </c>
      <c r="R63" s="176">
        <v>29.1</v>
      </c>
      <c r="S63" s="176"/>
      <c r="T63" s="176">
        <v>19.9</v>
      </c>
      <c r="U63" s="176"/>
      <c r="V63" s="176"/>
      <c r="W63" s="176"/>
      <c r="X63" s="176"/>
      <c r="Y63" s="176"/>
      <c r="Z63" s="176"/>
      <c r="AA63" s="176"/>
      <c r="AB63" s="176">
        <v>23.8</v>
      </c>
      <c r="AC63" s="176"/>
      <c r="AD63" s="176"/>
      <c r="AE63" s="176"/>
      <c r="AF63" s="176"/>
      <c r="AG63" s="176"/>
      <c r="AH63" s="176"/>
      <c r="AI63" s="176"/>
      <c r="AJ63" s="176"/>
    </row>
    <row r="64" spans="3:36" ht="11.25" customHeight="1">
      <c r="C64" s="175">
        <v>48</v>
      </c>
      <c r="D64" s="176">
        <v>21.3</v>
      </c>
      <c r="E64" s="176">
        <v>52.1</v>
      </c>
      <c r="F64" s="176"/>
      <c r="G64" s="176"/>
      <c r="H64" s="176"/>
      <c r="I64" s="176"/>
      <c r="J64" s="176"/>
      <c r="K64" s="176"/>
      <c r="L64" s="176"/>
      <c r="M64" s="176"/>
      <c r="N64" s="176"/>
      <c r="O64" s="176">
        <v>32.2</v>
      </c>
      <c r="P64" s="176"/>
      <c r="Q64" s="176">
        <v>31.1</v>
      </c>
      <c r="R64" s="176">
        <v>26.8</v>
      </c>
      <c r="S64" s="176"/>
      <c r="T64" s="176"/>
      <c r="U64" s="176"/>
      <c r="V64" s="176"/>
      <c r="W64" s="176"/>
      <c r="X64" s="176"/>
      <c r="Y64" s="176"/>
      <c r="Z64" s="176"/>
      <c r="AA64" s="176"/>
      <c r="AB64" s="176">
        <v>25.4</v>
      </c>
      <c r="AC64" s="176"/>
      <c r="AD64" s="176"/>
      <c r="AE64" s="176"/>
      <c r="AF64" s="176"/>
      <c r="AG64" s="176"/>
      <c r="AH64" s="176"/>
      <c r="AI64" s="176"/>
      <c r="AJ64" s="176"/>
    </row>
    <row r="65" spans="3:36" ht="11.25" customHeight="1">
      <c r="C65" s="175">
        <v>49</v>
      </c>
      <c r="D65" s="176">
        <v>28.6</v>
      </c>
      <c r="E65" s="176">
        <v>51.2</v>
      </c>
      <c r="F65" s="176"/>
      <c r="G65" s="176"/>
      <c r="H65" s="176"/>
      <c r="I65" s="176"/>
      <c r="J65" s="176"/>
      <c r="K65" s="176"/>
      <c r="L65" s="176"/>
      <c r="M65" s="176"/>
      <c r="N65" s="176"/>
      <c r="O65" s="176">
        <v>26.8</v>
      </c>
      <c r="P65" s="176"/>
      <c r="Q65" s="176">
        <v>31.1</v>
      </c>
      <c r="R65" s="176">
        <v>40.3</v>
      </c>
      <c r="S65" s="176"/>
      <c r="T65" s="176"/>
      <c r="U65" s="176"/>
      <c r="V65" s="176"/>
      <c r="W65" s="176"/>
      <c r="X65" s="176"/>
      <c r="Y65" s="176"/>
      <c r="Z65" s="176"/>
      <c r="AA65" s="176"/>
      <c r="AB65" s="176">
        <v>20.3</v>
      </c>
      <c r="AC65" s="176"/>
      <c r="AD65" s="176"/>
      <c r="AE65" s="176"/>
      <c r="AF65" s="176"/>
      <c r="AG65" s="176"/>
      <c r="AH65" s="176"/>
      <c r="AI65" s="176"/>
      <c r="AJ65" s="176"/>
    </row>
    <row r="66" spans="3:36" ht="11.25" customHeight="1">
      <c r="C66" s="175">
        <v>50</v>
      </c>
      <c r="D66" s="176">
        <v>37.3</v>
      </c>
      <c r="E66" s="176">
        <v>41.2</v>
      </c>
      <c r="F66" s="176"/>
      <c r="G66" s="176"/>
      <c r="H66" s="176"/>
      <c r="I66" s="176"/>
      <c r="J66" s="176"/>
      <c r="K66" s="176"/>
      <c r="L66" s="176"/>
      <c r="M66" s="176"/>
      <c r="N66" s="176"/>
      <c r="O66" s="176">
        <v>31.4</v>
      </c>
      <c r="P66" s="176"/>
      <c r="Q66" s="176">
        <v>20.2</v>
      </c>
      <c r="R66" s="176">
        <v>28.8</v>
      </c>
      <c r="S66" s="176"/>
      <c r="T66" s="176"/>
      <c r="U66" s="176"/>
      <c r="V66" s="176"/>
      <c r="W66" s="176"/>
      <c r="X66" s="176"/>
      <c r="Y66" s="176"/>
      <c r="Z66" s="176"/>
      <c r="AA66" s="176"/>
      <c r="AB66" s="176">
        <v>16.6</v>
      </c>
      <c r="AC66" s="176"/>
      <c r="AD66" s="176"/>
      <c r="AE66" s="176"/>
      <c r="AF66" s="176"/>
      <c r="AG66" s="176"/>
      <c r="AH66" s="176"/>
      <c r="AI66" s="176"/>
      <c r="AJ66" s="176"/>
    </row>
    <row r="67" spans="3:36" ht="11.25" customHeight="1">
      <c r="C67" s="175">
        <v>51</v>
      </c>
      <c r="D67" s="176">
        <v>43.8</v>
      </c>
      <c r="E67" s="176">
        <v>30.2</v>
      </c>
      <c r="F67" s="176"/>
      <c r="G67" s="176"/>
      <c r="H67" s="176"/>
      <c r="I67" s="176"/>
      <c r="J67" s="176"/>
      <c r="K67" s="176"/>
      <c r="L67" s="176"/>
      <c r="M67" s="176"/>
      <c r="N67" s="176"/>
      <c r="O67" s="176">
        <v>22.6</v>
      </c>
      <c r="P67" s="176"/>
      <c r="Q67" s="176">
        <v>23.2</v>
      </c>
      <c r="R67" s="176">
        <v>27.2</v>
      </c>
      <c r="S67" s="176"/>
      <c r="T67" s="176"/>
      <c r="U67" s="176"/>
      <c r="V67" s="176"/>
      <c r="W67" s="176"/>
      <c r="X67" s="176"/>
      <c r="Y67" s="176"/>
      <c r="Z67" s="176"/>
      <c r="AA67" s="176"/>
      <c r="AB67" s="176">
        <v>26.4</v>
      </c>
      <c r="AC67" s="176"/>
      <c r="AD67" s="176"/>
      <c r="AE67" s="176"/>
      <c r="AF67" s="176"/>
      <c r="AG67" s="176"/>
      <c r="AH67" s="176"/>
      <c r="AI67" s="176"/>
      <c r="AJ67" s="176"/>
    </row>
    <row r="68" spans="3:36" ht="11.25" customHeight="1">
      <c r="C68" s="175">
        <v>52</v>
      </c>
      <c r="D68" s="176">
        <v>22.2</v>
      </c>
      <c r="E68" s="176">
        <v>40.9</v>
      </c>
      <c r="F68" s="176"/>
      <c r="G68" s="176"/>
      <c r="H68" s="176"/>
      <c r="I68" s="176"/>
      <c r="J68" s="176"/>
      <c r="K68" s="176"/>
      <c r="L68" s="176"/>
      <c r="M68" s="176"/>
      <c r="N68" s="176"/>
      <c r="O68" s="176">
        <v>41</v>
      </c>
      <c r="P68" s="176"/>
      <c r="Q68" s="176">
        <v>27.6</v>
      </c>
      <c r="R68" s="176">
        <v>23</v>
      </c>
      <c r="S68" s="176"/>
      <c r="T68" s="176"/>
      <c r="U68" s="176"/>
      <c r="V68" s="176"/>
      <c r="W68" s="176"/>
      <c r="X68" s="176"/>
      <c r="Y68" s="176"/>
      <c r="Z68" s="176"/>
      <c r="AA68" s="176"/>
      <c r="AB68" s="176">
        <v>23.7</v>
      </c>
      <c r="AC68" s="176"/>
      <c r="AD68" s="176"/>
      <c r="AE68" s="176"/>
      <c r="AF68" s="176"/>
      <c r="AG68" s="176"/>
      <c r="AH68" s="176"/>
      <c r="AI68" s="176"/>
      <c r="AJ68" s="176"/>
    </row>
    <row r="69" spans="3:36" ht="11.25" customHeight="1">
      <c r="C69" s="175">
        <v>53</v>
      </c>
      <c r="D69" s="176">
        <v>27.7</v>
      </c>
      <c r="E69" s="176">
        <v>30.2</v>
      </c>
      <c r="F69" s="176"/>
      <c r="G69" s="176"/>
      <c r="H69" s="176"/>
      <c r="I69" s="176"/>
      <c r="J69" s="176"/>
      <c r="K69" s="176"/>
      <c r="L69" s="176"/>
      <c r="M69" s="176"/>
      <c r="N69" s="176"/>
      <c r="O69" s="176">
        <v>25</v>
      </c>
      <c r="P69" s="176"/>
      <c r="Q69" s="176">
        <v>16.3</v>
      </c>
      <c r="R69" s="176">
        <v>24</v>
      </c>
      <c r="S69" s="176"/>
      <c r="T69" s="176"/>
      <c r="U69" s="176"/>
      <c r="V69" s="176"/>
      <c r="W69" s="176"/>
      <c r="X69" s="176"/>
      <c r="Y69" s="176"/>
      <c r="Z69" s="176"/>
      <c r="AA69" s="176"/>
      <c r="AB69" s="176">
        <v>23.8</v>
      </c>
      <c r="AC69" s="176"/>
      <c r="AD69" s="176"/>
      <c r="AE69" s="176"/>
      <c r="AF69" s="176"/>
      <c r="AG69" s="176"/>
      <c r="AH69" s="176"/>
      <c r="AI69" s="176"/>
      <c r="AJ69" s="176"/>
    </row>
    <row r="70" spans="3:36" ht="11.25" customHeight="1">
      <c r="C70" s="175">
        <v>54</v>
      </c>
      <c r="D70" s="176">
        <v>32.1</v>
      </c>
      <c r="E70" s="176">
        <v>34.9</v>
      </c>
      <c r="F70" s="176"/>
      <c r="G70" s="176"/>
      <c r="H70" s="176"/>
      <c r="I70" s="176"/>
      <c r="J70" s="176"/>
      <c r="K70" s="176"/>
      <c r="L70" s="176"/>
      <c r="M70" s="176"/>
      <c r="N70" s="176"/>
      <c r="O70" s="176">
        <v>32.8</v>
      </c>
      <c r="P70" s="176"/>
      <c r="Q70" s="176">
        <v>21</v>
      </c>
      <c r="R70" s="176">
        <v>25.3</v>
      </c>
      <c r="S70" s="176"/>
      <c r="T70" s="176"/>
      <c r="U70" s="176"/>
      <c r="V70" s="176"/>
      <c r="W70" s="176"/>
      <c r="X70" s="176"/>
      <c r="Y70" s="176"/>
      <c r="Z70" s="176"/>
      <c r="AA70" s="176"/>
      <c r="AB70" s="176">
        <v>23.3</v>
      </c>
      <c r="AC70" s="176"/>
      <c r="AD70" s="176"/>
      <c r="AE70" s="176"/>
      <c r="AF70" s="176"/>
      <c r="AG70" s="176"/>
      <c r="AH70" s="176"/>
      <c r="AI70" s="176"/>
      <c r="AJ70" s="176"/>
    </row>
    <row r="71" spans="3:36" ht="11.25" customHeight="1">
      <c r="C71" s="175">
        <v>55</v>
      </c>
      <c r="D71" s="176">
        <v>39.9</v>
      </c>
      <c r="E71" s="176">
        <v>38.9</v>
      </c>
      <c r="F71" s="176"/>
      <c r="G71" s="176"/>
      <c r="H71" s="176"/>
      <c r="I71" s="176"/>
      <c r="J71" s="176"/>
      <c r="K71" s="176"/>
      <c r="L71" s="176"/>
      <c r="M71" s="176"/>
      <c r="N71" s="176"/>
      <c r="O71" s="176">
        <v>32.3</v>
      </c>
      <c r="P71" s="176"/>
      <c r="Q71" s="176">
        <v>32.7</v>
      </c>
      <c r="R71" s="176">
        <v>24.4</v>
      </c>
      <c r="S71" s="176"/>
      <c r="T71" s="176"/>
      <c r="U71" s="176"/>
      <c r="V71" s="176"/>
      <c r="W71" s="176"/>
      <c r="X71" s="176"/>
      <c r="Y71" s="176"/>
      <c r="Z71" s="176"/>
      <c r="AA71" s="176"/>
      <c r="AB71" s="176">
        <v>24.8</v>
      </c>
      <c r="AC71" s="176"/>
      <c r="AD71" s="176"/>
      <c r="AE71" s="176"/>
      <c r="AF71" s="176"/>
      <c r="AG71" s="176"/>
      <c r="AH71" s="176"/>
      <c r="AI71" s="176"/>
      <c r="AJ71" s="176"/>
    </row>
    <row r="72" spans="3:36" ht="11.25" customHeight="1">
      <c r="C72" s="175">
        <v>56</v>
      </c>
      <c r="D72" s="176">
        <v>32.4</v>
      </c>
      <c r="E72" s="176">
        <v>48.4</v>
      </c>
      <c r="F72" s="176"/>
      <c r="G72" s="176"/>
      <c r="H72" s="176"/>
      <c r="I72" s="176"/>
      <c r="J72" s="176"/>
      <c r="K72" s="176"/>
      <c r="L72" s="176"/>
      <c r="M72" s="176"/>
      <c r="N72" s="176"/>
      <c r="O72" s="176">
        <v>28.9</v>
      </c>
      <c r="P72" s="176"/>
      <c r="Q72" s="176">
        <v>15.6</v>
      </c>
      <c r="R72" s="176">
        <v>25.6</v>
      </c>
      <c r="S72" s="176"/>
      <c r="T72" s="176"/>
      <c r="U72" s="176"/>
      <c r="V72" s="176"/>
      <c r="W72" s="176"/>
      <c r="X72" s="176"/>
      <c r="Y72" s="176"/>
      <c r="Z72" s="176"/>
      <c r="AA72" s="176"/>
      <c r="AB72" s="176">
        <v>24.7</v>
      </c>
      <c r="AC72" s="176"/>
      <c r="AD72" s="176"/>
      <c r="AE72" s="176"/>
      <c r="AF72" s="176"/>
      <c r="AG72" s="176"/>
      <c r="AH72" s="176"/>
      <c r="AI72" s="176"/>
      <c r="AJ72" s="176"/>
    </row>
    <row r="73" spans="3:36" ht="11.25" customHeight="1">
      <c r="C73" s="175">
        <v>57</v>
      </c>
      <c r="D73" s="176">
        <v>34.2</v>
      </c>
      <c r="E73" s="176">
        <v>44.2</v>
      </c>
      <c r="F73" s="176"/>
      <c r="G73" s="176"/>
      <c r="H73" s="176"/>
      <c r="I73" s="176"/>
      <c r="J73" s="176"/>
      <c r="K73" s="176"/>
      <c r="L73" s="176"/>
      <c r="M73" s="176"/>
      <c r="N73" s="176"/>
      <c r="O73" s="176">
        <v>30.4</v>
      </c>
      <c r="P73" s="176"/>
      <c r="Q73" s="176">
        <v>34.9</v>
      </c>
      <c r="R73" s="176">
        <v>20.6</v>
      </c>
      <c r="S73" s="176"/>
      <c r="T73" s="176"/>
      <c r="U73" s="176"/>
      <c r="V73" s="176"/>
      <c r="W73" s="176"/>
      <c r="X73" s="176"/>
      <c r="Y73" s="176"/>
      <c r="Z73" s="176"/>
      <c r="AA73" s="176"/>
      <c r="AB73" s="176">
        <v>21.6</v>
      </c>
      <c r="AC73" s="176"/>
      <c r="AD73" s="176"/>
      <c r="AE73" s="176"/>
      <c r="AF73" s="176"/>
      <c r="AG73" s="176"/>
      <c r="AH73" s="176"/>
      <c r="AI73" s="176"/>
      <c r="AJ73" s="176"/>
    </row>
    <row r="74" spans="3:36" ht="11.25" customHeight="1">
      <c r="C74" s="175">
        <v>58</v>
      </c>
      <c r="D74" s="176">
        <v>44.6</v>
      </c>
      <c r="E74" s="176">
        <v>33.1</v>
      </c>
      <c r="F74" s="176"/>
      <c r="G74" s="176"/>
      <c r="H74" s="176"/>
      <c r="I74" s="176"/>
      <c r="J74" s="176"/>
      <c r="K74" s="176"/>
      <c r="L74" s="176"/>
      <c r="M74" s="176"/>
      <c r="N74" s="176"/>
      <c r="O74" s="176">
        <v>29.8</v>
      </c>
      <c r="P74" s="176"/>
      <c r="Q74" s="176">
        <v>31.2</v>
      </c>
      <c r="R74" s="176">
        <v>28.3</v>
      </c>
      <c r="S74" s="176"/>
      <c r="T74" s="176"/>
      <c r="U74" s="176"/>
      <c r="V74" s="176"/>
      <c r="W74" s="176"/>
      <c r="X74" s="176"/>
      <c r="Y74" s="176"/>
      <c r="Z74" s="176"/>
      <c r="AA74" s="176"/>
      <c r="AB74" s="176">
        <v>20.2</v>
      </c>
      <c r="AC74" s="176"/>
      <c r="AD74" s="176"/>
      <c r="AE74" s="176"/>
      <c r="AF74" s="176"/>
      <c r="AG74" s="176"/>
      <c r="AH74" s="176"/>
      <c r="AI74" s="176"/>
      <c r="AJ74" s="176"/>
    </row>
    <row r="75" spans="3:36" ht="11.25" customHeight="1">
      <c r="C75" s="175">
        <v>59</v>
      </c>
      <c r="D75" s="176">
        <v>34.1</v>
      </c>
      <c r="E75" s="176">
        <v>34.2</v>
      </c>
      <c r="F75" s="176"/>
      <c r="G75" s="176"/>
      <c r="H75" s="176"/>
      <c r="I75" s="176"/>
      <c r="J75" s="176"/>
      <c r="K75" s="176"/>
      <c r="L75" s="176"/>
      <c r="M75" s="176"/>
      <c r="N75" s="176"/>
      <c r="O75" s="176">
        <v>38.9</v>
      </c>
      <c r="P75" s="176"/>
      <c r="Q75" s="176">
        <v>22.4</v>
      </c>
      <c r="R75" s="176">
        <v>32.4</v>
      </c>
      <c r="S75" s="176"/>
      <c r="T75" s="176"/>
      <c r="U75" s="176"/>
      <c r="V75" s="176"/>
      <c r="W75" s="176"/>
      <c r="X75" s="176"/>
      <c r="Y75" s="176"/>
      <c r="Z75" s="176"/>
      <c r="AA75" s="176"/>
      <c r="AB75" s="176">
        <v>19.1</v>
      </c>
      <c r="AC75" s="176"/>
      <c r="AD75" s="176"/>
      <c r="AE75" s="176"/>
      <c r="AF75" s="176"/>
      <c r="AG75" s="176"/>
      <c r="AH75" s="176"/>
      <c r="AI75" s="176"/>
      <c r="AJ75" s="176"/>
    </row>
    <row r="76" spans="3:36" ht="11.25" customHeight="1">
      <c r="C76" s="175">
        <v>60</v>
      </c>
      <c r="D76" s="176">
        <v>33</v>
      </c>
      <c r="E76" s="176">
        <v>39.3</v>
      </c>
      <c r="F76" s="176"/>
      <c r="G76" s="176"/>
      <c r="H76" s="176"/>
      <c r="I76" s="176"/>
      <c r="J76" s="176"/>
      <c r="K76" s="176"/>
      <c r="L76" s="176"/>
      <c r="M76" s="176"/>
      <c r="N76" s="176"/>
      <c r="O76" s="176">
        <v>24.3</v>
      </c>
      <c r="P76" s="176"/>
      <c r="Q76" s="176">
        <v>19.5</v>
      </c>
      <c r="R76" s="176">
        <v>27.1</v>
      </c>
      <c r="S76" s="176"/>
      <c r="T76" s="176"/>
      <c r="U76" s="176"/>
      <c r="V76" s="176"/>
      <c r="W76" s="176"/>
      <c r="X76" s="176"/>
      <c r="Y76" s="176"/>
      <c r="Z76" s="176"/>
      <c r="AA76" s="176"/>
      <c r="AB76" s="176">
        <v>25</v>
      </c>
      <c r="AC76" s="176"/>
      <c r="AD76" s="176"/>
      <c r="AE76" s="176"/>
      <c r="AF76" s="176"/>
      <c r="AG76" s="176"/>
      <c r="AH76" s="176"/>
      <c r="AI76" s="176"/>
      <c r="AJ76" s="176"/>
    </row>
    <row r="77" spans="3:36" ht="11.25" customHeight="1">
      <c r="C77" s="175">
        <v>61</v>
      </c>
      <c r="D77" s="176">
        <v>39.2</v>
      </c>
      <c r="E77" s="176">
        <v>41.8</v>
      </c>
      <c r="F77" s="176"/>
      <c r="G77" s="176"/>
      <c r="H77" s="176"/>
      <c r="I77" s="176"/>
      <c r="J77" s="176"/>
      <c r="K77" s="176"/>
      <c r="L77" s="176"/>
      <c r="M77" s="176"/>
      <c r="N77" s="176"/>
      <c r="O77" s="176">
        <v>26.3</v>
      </c>
      <c r="P77" s="176"/>
      <c r="Q77" s="176">
        <v>26.2</v>
      </c>
      <c r="R77" s="176">
        <v>28.6</v>
      </c>
      <c r="S77" s="176"/>
      <c r="T77" s="176"/>
      <c r="U77" s="176"/>
      <c r="V77" s="176"/>
      <c r="W77" s="176"/>
      <c r="X77" s="176"/>
      <c r="Y77" s="176"/>
      <c r="Z77" s="176"/>
      <c r="AA77" s="176"/>
      <c r="AB77" s="176">
        <v>20.3</v>
      </c>
      <c r="AC77" s="176"/>
      <c r="AD77" s="176"/>
      <c r="AE77" s="176"/>
      <c r="AF77" s="176"/>
      <c r="AG77" s="176"/>
      <c r="AH77" s="176"/>
      <c r="AI77" s="176"/>
      <c r="AJ77" s="176"/>
    </row>
    <row r="78" spans="3:36" ht="11.25" customHeight="1">
      <c r="C78" s="175">
        <v>62</v>
      </c>
      <c r="D78" s="176">
        <v>35.3</v>
      </c>
      <c r="E78" s="176">
        <v>33</v>
      </c>
      <c r="F78" s="176"/>
      <c r="G78" s="176"/>
      <c r="H78" s="176"/>
      <c r="I78" s="176"/>
      <c r="J78" s="176"/>
      <c r="K78" s="176"/>
      <c r="L78" s="176"/>
      <c r="M78" s="176"/>
      <c r="N78" s="176"/>
      <c r="O78" s="176">
        <v>42.7</v>
      </c>
      <c r="P78" s="176"/>
      <c r="Q78" s="176">
        <v>25.4</v>
      </c>
      <c r="R78" s="176">
        <v>30.8</v>
      </c>
      <c r="S78" s="176"/>
      <c r="T78" s="176"/>
      <c r="U78" s="176"/>
      <c r="V78" s="176"/>
      <c r="W78" s="176"/>
      <c r="X78" s="176"/>
      <c r="Y78" s="176"/>
      <c r="Z78" s="176"/>
      <c r="AA78" s="176"/>
      <c r="AB78" s="176">
        <v>22.4</v>
      </c>
      <c r="AC78" s="176"/>
      <c r="AD78" s="176"/>
      <c r="AE78" s="176"/>
      <c r="AF78" s="176"/>
      <c r="AG78" s="176"/>
      <c r="AH78" s="176"/>
      <c r="AI78" s="176"/>
      <c r="AJ78" s="176"/>
    </row>
    <row r="79" spans="3:36" ht="11.25" customHeight="1">
      <c r="C79" s="175">
        <v>63</v>
      </c>
      <c r="D79" s="176">
        <v>35.4</v>
      </c>
      <c r="E79" s="176">
        <v>39.7</v>
      </c>
      <c r="F79" s="176"/>
      <c r="G79" s="176"/>
      <c r="H79" s="176"/>
      <c r="I79" s="176"/>
      <c r="J79" s="176"/>
      <c r="K79" s="176"/>
      <c r="L79" s="176"/>
      <c r="M79" s="176"/>
      <c r="N79" s="176"/>
      <c r="O79" s="176">
        <v>30.4</v>
      </c>
      <c r="P79" s="176"/>
      <c r="Q79" s="176">
        <v>24.7</v>
      </c>
      <c r="R79" s="176">
        <v>36.5</v>
      </c>
      <c r="S79" s="176"/>
      <c r="T79" s="176"/>
      <c r="U79" s="176"/>
      <c r="V79" s="176"/>
      <c r="W79" s="176"/>
      <c r="X79" s="176"/>
      <c r="Y79" s="176"/>
      <c r="Z79" s="176"/>
      <c r="AA79" s="176"/>
      <c r="AB79" s="176">
        <v>25</v>
      </c>
      <c r="AC79" s="176"/>
      <c r="AD79" s="176"/>
      <c r="AE79" s="176"/>
      <c r="AF79" s="176"/>
      <c r="AG79" s="176"/>
      <c r="AH79" s="176"/>
      <c r="AI79" s="176"/>
      <c r="AJ79" s="176"/>
    </row>
    <row r="80" spans="3:36" ht="11.25" customHeight="1">
      <c r="C80" s="175">
        <v>64</v>
      </c>
      <c r="D80" s="176">
        <v>32.5</v>
      </c>
      <c r="E80" s="176">
        <v>44.7</v>
      </c>
      <c r="F80" s="176"/>
      <c r="G80" s="176"/>
      <c r="H80" s="176"/>
      <c r="I80" s="176"/>
      <c r="J80" s="176"/>
      <c r="K80" s="176"/>
      <c r="L80" s="176"/>
      <c r="M80" s="176"/>
      <c r="N80" s="176"/>
      <c r="O80" s="176">
        <v>24.7</v>
      </c>
      <c r="P80" s="176"/>
      <c r="Q80" s="176">
        <v>29.8</v>
      </c>
      <c r="R80" s="176">
        <v>26.2</v>
      </c>
      <c r="S80" s="176"/>
      <c r="T80" s="176"/>
      <c r="U80" s="176"/>
      <c r="V80" s="176"/>
      <c r="W80" s="176"/>
      <c r="X80" s="176"/>
      <c r="Y80" s="176"/>
      <c r="Z80" s="176"/>
      <c r="AA80" s="176"/>
      <c r="AB80" s="176">
        <v>26.7</v>
      </c>
      <c r="AC80" s="176"/>
      <c r="AD80" s="176"/>
      <c r="AE80" s="176"/>
      <c r="AF80" s="176"/>
      <c r="AG80" s="176"/>
      <c r="AH80" s="176"/>
      <c r="AI80" s="176"/>
      <c r="AJ80" s="176"/>
    </row>
    <row r="81" spans="3:36" ht="11.25" customHeight="1">
      <c r="C81" s="175">
        <v>65</v>
      </c>
      <c r="D81" s="176">
        <v>38.7</v>
      </c>
      <c r="E81" s="176">
        <v>37.7</v>
      </c>
      <c r="F81" s="176"/>
      <c r="G81" s="176"/>
      <c r="H81" s="176"/>
      <c r="I81" s="176"/>
      <c r="J81" s="176"/>
      <c r="K81" s="176"/>
      <c r="L81" s="176"/>
      <c r="M81" s="176"/>
      <c r="N81" s="176"/>
      <c r="O81" s="176">
        <v>18.8</v>
      </c>
      <c r="P81" s="176"/>
      <c r="Q81" s="176">
        <v>17.8</v>
      </c>
      <c r="R81" s="176">
        <v>28.2</v>
      </c>
      <c r="S81" s="176"/>
      <c r="T81" s="176"/>
      <c r="U81" s="176"/>
      <c r="V81" s="176"/>
      <c r="W81" s="176"/>
      <c r="X81" s="176"/>
      <c r="Y81" s="176"/>
      <c r="Z81" s="176"/>
      <c r="AA81" s="176"/>
      <c r="AB81" s="176">
        <v>21.3</v>
      </c>
      <c r="AC81" s="176"/>
      <c r="AD81" s="176"/>
      <c r="AE81" s="176"/>
      <c r="AF81" s="176"/>
      <c r="AG81" s="176"/>
      <c r="AH81" s="176"/>
      <c r="AI81" s="176"/>
      <c r="AJ81" s="176"/>
    </row>
    <row r="82" spans="3:36" ht="11.25" customHeight="1">
      <c r="C82" s="175">
        <v>66</v>
      </c>
      <c r="D82" s="176">
        <v>40.7</v>
      </c>
      <c r="E82" s="176">
        <v>30.7</v>
      </c>
      <c r="F82" s="176"/>
      <c r="G82" s="176"/>
      <c r="H82" s="176"/>
      <c r="I82" s="176"/>
      <c r="J82" s="176"/>
      <c r="K82" s="176"/>
      <c r="L82" s="176"/>
      <c r="M82" s="176"/>
      <c r="N82" s="176"/>
      <c r="O82" s="176">
        <v>22.9</v>
      </c>
      <c r="P82" s="176"/>
      <c r="Q82" s="176">
        <v>23.6</v>
      </c>
      <c r="R82" s="176">
        <v>26.1</v>
      </c>
      <c r="S82" s="176"/>
      <c r="T82" s="176"/>
      <c r="U82" s="176"/>
      <c r="V82" s="176"/>
      <c r="W82" s="176"/>
      <c r="X82" s="176"/>
      <c r="Y82" s="176"/>
      <c r="Z82" s="176"/>
      <c r="AA82" s="176"/>
      <c r="AB82" s="176">
        <v>22.6</v>
      </c>
      <c r="AC82" s="176"/>
      <c r="AD82" s="176"/>
      <c r="AE82" s="176"/>
      <c r="AF82" s="176"/>
      <c r="AG82" s="176"/>
      <c r="AH82" s="176"/>
      <c r="AI82" s="176"/>
      <c r="AJ82" s="176"/>
    </row>
    <row r="83" spans="3:36" ht="11.25" customHeight="1">
      <c r="C83" s="175">
        <v>67</v>
      </c>
      <c r="D83" s="176">
        <v>35.8</v>
      </c>
      <c r="E83" s="176">
        <v>40.1</v>
      </c>
      <c r="F83" s="176"/>
      <c r="G83" s="176"/>
      <c r="H83" s="176"/>
      <c r="I83" s="176"/>
      <c r="J83" s="176"/>
      <c r="K83" s="176"/>
      <c r="L83" s="176"/>
      <c r="M83" s="176"/>
      <c r="N83" s="176"/>
      <c r="O83" s="176">
        <v>32.9</v>
      </c>
      <c r="P83" s="176"/>
      <c r="Q83" s="176">
        <v>18.6</v>
      </c>
      <c r="R83" s="176">
        <v>29.9</v>
      </c>
      <c r="S83" s="176"/>
      <c r="T83" s="176"/>
      <c r="U83" s="176"/>
      <c r="V83" s="176"/>
      <c r="W83" s="176"/>
      <c r="X83" s="176"/>
      <c r="Y83" s="176"/>
      <c r="Z83" s="176"/>
      <c r="AA83" s="176"/>
      <c r="AB83" s="176"/>
      <c r="AC83" s="176"/>
      <c r="AD83" s="176"/>
      <c r="AE83" s="176"/>
      <c r="AF83" s="176"/>
      <c r="AG83" s="176"/>
      <c r="AH83" s="176"/>
      <c r="AI83" s="176"/>
      <c r="AJ83" s="176"/>
    </row>
    <row r="84" spans="3:36" ht="11.25" customHeight="1">
      <c r="C84" s="175">
        <v>68</v>
      </c>
      <c r="D84" s="176">
        <v>33.6</v>
      </c>
      <c r="E84" s="176">
        <v>42.3</v>
      </c>
      <c r="F84" s="176"/>
      <c r="G84" s="176"/>
      <c r="H84" s="176"/>
      <c r="I84" s="176"/>
      <c r="J84" s="176"/>
      <c r="K84" s="176"/>
      <c r="L84" s="176"/>
      <c r="M84" s="176"/>
      <c r="N84" s="176"/>
      <c r="O84" s="176">
        <v>40.1</v>
      </c>
      <c r="P84" s="176"/>
      <c r="Q84" s="176">
        <v>29.8</v>
      </c>
      <c r="R84" s="176">
        <v>23.4</v>
      </c>
      <c r="S84" s="176"/>
      <c r="T84" s="176"/>
      <c r="U84" s="176"/>
      <c r="V84" s="176"/>
      <c r="W84" s="176"/>
      <c r="X84" s="176"/>
      <c r="Y84" s="176"/>
      <c r="Z84" s="176"/>
      <c r="AA84" s="176"/>
      <c r="AB84" s="176"/>
      <c r="AC84" s="176"/>
      <c r="AD84" s="176"/>
      <c r="AE84" s="176"/>
      <c r="AF84" s="176"/>
      <c r="AG84" s="176"/>
      <c r="AH84" s="176"/>
      <c r="AI84" s="176"/>
      <c r="AJ84" s="176"/>
    </row>
    <row r="85" spans="3:36" ht="11.25" customHeight="1">
      <c r="C85" s="175">
        <v>69</v>
      </c>
      <c r="D85" s="176">
        <v>49.2</v>
      </c>
      <c r="E85" s="176">
        <v>40.7</v>
      </c>
      <c r="F85" s="176"/>
      <c r="G85" s="176"/>
      <c r="H85" s="176"/>
      <c r="I85" s="176"/>
      <c r="J85" s="176"/>
      <c r="K85" s="176"/>
      <c r="L85" s="176"/>
      <c r="M85" s="176"/>
      <c r="N85" s="176"/>
      <c r="O85" s="176">
        <v>38.2</v>
      </c>
      <c r="P85" s="176"/>
      <c r="Q85" s="176">
        <v>24.1</v>
      </c>
      <c r="R85" s="176">
        <v>29.9</v>
      </c>
      <c r="S85" s="176"/>
      <c r="T85" s="176"/>
      <c r="U85" s="176"/>
      <c r="V85" s="176"/>
      <c r="W85" s="176"/>
      <c r="X85" s="176"/>
      <c r="Y85" s="176"/>
      <c r="Z85" s="176"/>
      <c r="AA85" s="176"/>
      <c r="AB85" s="176"/>
      <c r="AC85" s="176"/>
      <c r="AD85" s="176"/>
      <c r="AE85" s="176"/>
      <c r="AF85" s="176"/>
      <c r="AG85" s="176"/>
      <c r="AH85" s="176"/>
      <c r="AI85" s="176"/>
      <c r="AJ85" s="176"/>
    </row>
    <row r="86" spans="3:36" ht="11.25" customHeight="1">
      <c r="C86" s="175">
        <v>70</v>
      </c>
      <c r="D86" s="176">
        <v>36.8</v>
      </c>
      <c r="E86" s="176">
        <v>29.1</v>
      </c>
      <c r="F86" s="176"/>
      <c r="G86" s="176"/>
      <c r="H86" s="176"/>
      <c r="I86" s="176"/>
      <c r="J86" s="176"/>
      <c r="K86" s="176"/>
      <c r="L86" s="176"/>
      <c r="M86" s="176"/>
      <c r="N86" s="176"/>
      <c r="O86" s="176">
        <v>57.2</v>
      </c>
      <c r="P86" s="176"/>
      <c r="Q86" s="176">
        <v>13</v>
      </c>
      <c r="R86" s="176">
        <v>20.1</v>
      </c>
      <c r="S86" s="176"/>
      <c r="T86" s="176"/>
      <c r="U86" s="176"/>
      <c r="V86" s="176"/>
      <c r="W86" s="176"/>
      <c r="X86" s="176"/>
      <c r="Y86" s="176"/>
      <c r="Z86" s="176"/>
      <c r="AA86" s="176"/>
      <c r="AB86" s="176"/>
      <c r="AC86" s="176"/>
      <c r="AD86" s="176"/>
      <c r="AE86" s="176"/>
      <c r="AF86" s="176"/>
      <c r="AG86" s="176"/>
      <c r="AH86" s="176"/>
      <c r="AI86" s="176"/>
      <c r="AJ86" s="176"/>
    </row>
    <row r="87" spans="3:36" ht="11.25" customHeight="1">
      <c r="C87" s="175">
        <v>71</v>
      </c>
      <c r="D87" s="176">
        <v>31.4</v>
      </c>
      <c r="E87" s="176">
        <v>39.4</v>
      </c>
      <c r="F87" s="176"/>
      <c r="G87" s="176"/>
      <c r="H87" s="176"/>
      <c r="I87" s="176"/>
      <c r="J87" s="176"/>
      <c r="K87" s="176"/>
      <c r="L87" s="176"/>
      <c r="M87" s="176"/>
      <c r="N87" s="176"/>
      <c r="O87" s="176">
        <v>26.4</v>
      </c>
      <c r="P87" s="176"/>
      <c r="Q87" s="176">
        <v>28.9</v>
      </c>
      <c r="R87" s="176">
        <v>26.9</v>
      </c>
      <c r="S87" s="176"/>
      <c r="T87" s="176"/>
      <c r="U87" s="176"/>
      <c r="V87" s="176"/>
      <c r="W87" s="176"/>
      <c r="X87" s="176"/>
      <c r="Y87" s="176"/>
      <c r="Z87" s="176"/>
      <c r="AA87" s="176"/>
      <c r="AB87" s="176"/>
      <c r="AC87" s="176"/>
      <c r="AD87" s="176"/>
      <c r="AE87" s="176"/>
      <c r="AF87" s="176"/>
      <c r="AG87" s="176"/>
      <c r="AH87" s="176"/>
      <c r="AI87" s="176"/>
      <c r="AJ87" s="176"/>
    </row>
    <row r="88" spans="3:36" ht="11.25" customHeight="1">
      <c r="C88" s="175">
        <v>72</v>
      </c>
      <c r="D88" s="176">
        <v>40.9</v>
      </c>
      <c r="E88" s="176">
        <v>43.2</v>
      </c>
      <c r="F88" s="176"/>
      <c r="G88" s="176"/>
      <c r="H88" s="176"/>
      <c r="I88" s="176"/>
      <c r="J88" s="176"/>
      <c r="K88" s="176"/>
      <c r="L88" s="176"/>
      <c r="M88" s="176"/>
      <c r="N88" s="176"/>
      <c r="O88" s="176">
        <v>28.4</v>
      </c>
      <c r="P88" s="176"/>
      <c r="Q88" s="176">
        <v>12.3</v>
      </c>
      <c r="R88" s="176">
        <v>30.3</v>
      </c>
      <c r="S88" s="176"/>
      <c r="T88" s="176"/>
      <c r="U88" s="176"/>
      <c r="V88" s="176"/>
      <c r="W88" s="176"/>
      <c r="X88" s="176"/>
      <c r="Y88" s="176"/>
      <c r="Z88" s="176"/>
      <c r="AA88" s="176"/>
      <c r="AB88" s="176"/>
      <c r="AC88" s="176"/>
      <c r="AD88" s="176"/>
      <c r="AE88" s="176"/>
      <c r="AF88" s="176"/>
      <c r="AG88" s="176"/>
      <c r="AH88" s="176"/>
      <c r="AI88" s="176"/>
      <c r="AJ88" s="176"/>
    </row>
    <row r="89" spans="3:36" ht="11.25" customHeight="1">
      <c r="C89" s="175">
        <v>73</v>
      </c>
      <c r="D89" s="176">
        <v>28</v>
      </c>
      <c r="E89" s="176">
        <v>36.2</v>
      </c>
      <c r="F89" s="176"/>
      <c r="G89" s="176"/>
      <c r="H89" s="176"/>
      <c r="I89" s="176"/>
      <c r="J89" s="176"/>
      <c r="K89" s="176"/>
      <c r="L89" s="176"/>
      <c r="M89" s="176"/>
      <c r="N89" s="176"/>
      <c r="O89" s="176">
        <v>27.4</v>
      </c>
      <c r="P89" s="176"/>
      <c r="Q89" s="176">
        <v>21</v>
      </c>
      <c r="R89" s="176">
        <v>25.7</v>
      </c>
      <c r="S89" s="176"/>
      <c r="T89" s="176"/>
      <c r="U89" s="176"/>
      <c r="V89" s="176"/>
      <c r="W89" s="176"/>
      <c r="X89" s="176"/>
      <c r="Y89" s="176"/>
      <c r="Z89" s="176"/>
      <c r="AA89" s="176"/>
      <c r="AB89" s="176"/>
      <c r="AC89" s="176"/>
      <c r="AD89" s="176"/>
      <c r="AE89" s="176"/>
      <c r="AF89" s="176"/>
      <c r="AG89" s="176"/>
      <c r="AH89" s="176"/>
      <c r="AI89" s="176"/>
      <c r="AJ89" s="176"/>
    </row>
    <row r="90" spans="3:36" ht="11.25" customHeight="1">
      <c r="C90" s="175">
        <v>74</v>
      </c>
      <c r="D90" s="176">
        <v>36.6</v>
      </c>
      <c r="E90" s="176">
        <v>16.5</v>
      </c>
      <c r="F90" s="176"/>
      <c r="G90" s="176"/>
      <c r="H90" s="176"/>
      <c r="I90" s="176"/>
      <c r="J90" s="176"/>
      <c r="K90" s="176"/>
      <c r="L90" s="176"/>
      <c r="M90" s="176"/>
      <c r="N90" s="176"/>
      <c r="O90" s="176">
        <v>31.4</v>
      </c>
      <c r="P90" s="176"/>
      <c r="Q90" s="176">
        <v>30.4</v>
      </c>
      <c r="R90" s="176">
        <v>29.2</v>
      </c>
      <c r="S90" s="176"/>
      <c r="T90" s="176"/>
      <c r="U90" s="176"/>
      <c r="V90" s="176"/>
      <c r="W90" s="176"/>
      <c r="X90" s="176"/>
      <c r="Y90" s="176"/>
      <c r="Z90" s="176"/>
      <c r="AA90" s="176"/>
      <c r="AB90" s="176"/>
      <c r="AC90" s="176"/>
      <c r="AD90" s="176"/>
      <c r="AE90" s="176"/>
      <c r="AF90" s="176"/>
      <c r="AG90" s="176"/>
      <c r="AH90" s="176"/>
      <c r="AI90" s="176"/>
      <c r="AJ90" s="176"/>
    </row>
    <row r="91" spans="3:36" ht="11.25" customHeight="1">
      <c r="C91" s="175">
        <v>75</v>
      </c>
      <c r="D91" s="176">
        <v>33.1</v>
      </c>
      <c r="E91" s="176"/>
      <c r="F91" s="176"/>
      <c r="G91" s="176"/>
      <c r="H91" s="176"/>
      <c r="I91" s="176"/>
      <c r="J91" s="176"/>
      <c r="K91" s="176"/>
      <c r="L91" s="176"/>
      <c r="M91" s="176"/>
      <c r="N91" s="176"/>
      <c r="O91" s="176">
        <v>38.7</v>
      </c>
      <c r="P91" s="176"/>
      <c r="Q91" s="176">
        <v>25</v>
      </c>
      <c r="R91" s="176">
        <v>20.6</v>
      </c>
      <c r="S91" s="176"/>
      <c r="T91" s="176"/>
      <c r="U91" s="176"/>
      <c r="V91" s="176"/>
      <c r="W91" s="176"/>
      <c r="X91" s="176"/>
      <c r="Y91" s="176"/>
      <c r="Z91" s="176"/>
      <c r="AA91" s="176"/>
      <c r="AB91" s="176"/>
      <c r="AC91" s="176"/>
      <c r="AD91" s="176"/>
      <c r="AE91" s="176"/>
      <c r="AF91" s="176"/>
      <c r="AG91" s="176"/>
      <c r="AH91" s="176"/>
      <c r="AI91" s="176"/>
      <c r="AJ91" s="176"/>
    </row>
    <row r="92" spans="3:36" ht="11.25" customHeight="1">
      <c r="C92" s="175">
        <v>76</v>
      </c>
      <c r="D92" s="176">
        <v>34.5</v>
      </c>
      <c r="E92" s="176"/>
      <c r="F92" s="176"/>
      <c r="G92" s="176"/>
      <c r="H92" s="176"/>
      <c r="I92" s="176"/>
      <c r="J92" s="176"/>
      <c r="K92" s="176"/>
      <c r="L92" s="176"/>
      <c r="M92" s="176"/>
      <c r="N92" s="176"/>
      <c r="O92" s="176">
        <v>37.7</v>
      </c>
      <c r="P92" s="176"/>
      <c r="Q92" s="176">
        <v>17.8</v>
      </c>
      <c r="R92" s="176">
        <v>25.4</v>
      </c>
      <c r="S92" s="176"/>
      <c r="T92" s="176"/>
      <c r="U92" s="176"/>
      <c r="V92" s="176"/>
      <c r="W92" s="176"/>
      <c r="X92" s="176"/>
      <c r="Y92" s="176"/>
      <c r="Z92" s="176"/>
      <c r="AA92" s="176"/>
      <c r="AB92" s="176"/>
      <c r="AC92" s="176"/>
      <c r="AD92" s="176"/>
      <c r="AE92" s="176"/>
      <c r="AF92" s="176"/>
      <c r="AG92" s="176"/>
      <c r="AH92" s="176"/>
      <c r="AI92" s="176"/>
      <c r="AJ92" s="176"/>
    </row>
    <row r="93" spans="3:36" ht="11.25" customHeight="1">
      <c r="C93" s="175">
        <v>77</v>
      </c>
      <c r="D93" s="176">
        <v>48.3</v>
      </c>
      <c r="E93" s="176"/>
      <c r="F93" s="176"/>
      <c r="G93" s="176"/>
      <c r="H93" s="176"/>
      <c r="I93" s="176"/>
      <c r="J93" s="176"/>
      <c r="K93" s="176"/>
      <c r="L93" s="176"/>
      <c r="M93" s="176"/>
      <c r="N93" s="176"/>
      <c r="O93" s="176">
        <v>26.9</v>
      </c>
      <c r="P93" s="176"/>
      <c r="Q93" s="176">
        <v>21.8</v>
      </c>
      <c r="R93" s="176">
        <v>23.2</v>
      </c>
      <c r="S93" s="176"/>
      <c r="T93" s="176"/>
      <c r="U93" s="176"/>
      <c r="V93" s="176"/>
      <c r="W93" s="176"/>
      <c r="X93" s="176"/>
      <c r="Y93" s="176"/>
      <c r="Z93" s="176"/>
      <c r="AA93" s="176"/>
      <c r="AB93" s="176"/>
      <c r="AC93" s="176"/>
      <c r="AD93" s="176"/>
      <c r="AE93" s="176"/>
      <c r="AF93" s="176"/>
      <c r="AG93" s="176"/>
      <c r="AH93" s="176"/>
      <c r="AI93" s="176"/>
      <c r="AJ93" s="176"/>
    </row>
    <row r="94" spans="3:36" ht="11.25" customHeight="1">
      <c r="C94" s="175">
        <v>78</v>
      </c>
      <c r="D94" s="176">
        <v>35.4</v>
      </c>
      <c r="E94" s="176"/>
      <c r="F94" s="176"/>
      <c r="G94" s="176"/>
      <c r="H94" s="176"/>
      <c r="I94" s="176"/>
      <c r="J94" s="176"/>
      <c r="K94" s="176"/>
      <c r="L94" s="176"/>
      <c r="M94" s="176"/>
      <c r="N94" s="176"/>
      <c r="O94" s="176">
        <v>25.7</v>
      </c>
      <c r="P94" s="176"/>
      <c r="Q94" s="176">
        <v>24.5</v>
      </c>
      <c r="R94" s="176">
        <v>26.1</v>
      </c>
      <c r="S94" s="176"/>
      <c r="T94" s="176"/>
      <c r="U94" s="176"/>
      <c r="V94" s="176"/>
      <c r="W94" s="176"/>
      <c r="X94" s="176"/>
      <c r="Y94" s="176"/>
      <c r="Z94" s="176"/>
      <c r="AA94" s="176"/>
      <c r="AB94" s="176"/>
      <c r="AC94" s="176"/>
      <c r="AD94" s="176"/>
      <c r="AE94" s="176"/>
      <c r="AF94" s="176"/>
      <c r="AG94" s="176"/>
      <c r="AH94" s="176"/>
      <c r="AI94" s="176"/>
      <c r="AJ94" s="176"/>
    </row>
    <row r="95" spans="3:36" ht="11.25" customHeight="1">
      <c r="C95" s="175">
        <v>79</v>
      </c>
      <c r="D95" s="176">
        <v>29.7</v>
      </c>
      <c r="E95" s="176"/>
      <c r="F95" s="176"/>
      <c r="G95" s="176"/>
      <c r="H95" s="176"/>
      <c r="I95" s="176"/>
      <c r="J95" s="176"/>
      <c r="K95" s="176"/>
      <c r="L95" s="176"/>
      <c r="M95" s="176"/>
      <c r="N95" s="176"/>
      <c r="O95" s="176">
        <v>26.2</v>
      </c>
      <c r="P95" s="176"/>
      <c r="Q95" s="176">
        <v>27.9</v>
      </c>
      <c r="R95" s="176">
        <v>27.1</v>
      </c>
      <c r="S95" s="176"/>
      <c r="T95" s="176"/>
      <c r="U95" s="176"/>
      <c r="V95" s="176"/>
      <c r="W95" s="176"/>
      <c r="X95" s="176"/>
      <c r="Y95" s="176"/>
      <c r="Z95" s="176"/>
      <c r="AA95" s="176"/>
      <c r="AB95" s="176"/>
      <c r="AC95" s="176"/>
      <c r="AD95" s="176"/>
      <c r="AE95" s="176"/>
      <c r="AF95" s="176"/>
      <c r="AG95" s="176"/>
      <c r="AH95" s="176"/>
      <c r="AI95" s="176"/>
      <c r="AJ95" s="176"/>
    </row>
    <row r="96" spans="3:36" ht="11.25" customHeight="1">
      <c r="C96" s="175">
        <v>80</v>
      </c>
      <c r="D96" s="176">
        <v>34.7</v>
      </c>
      <c r="E96" s="176"/>
      <c r="F96" s="176"/>
      <c r="G96" s="176"/>
      <c r="H96" s="176"/>
      <c r="I96" s="176"/>
      <c r="J96" s="176"/>
      <c r="K96" s="176"/>
      <c r="L96" s="176"/>
      <c r="M96" s="176"/>
      <c r="N96" s="176"/>
      <c r="O96" s="176">
        <v>11.3</v>
      </c>
      <c r="P96" s="176"/>
      <c r="Q96" s="176">
        <v>21.7</v>
      </c>
      <c r="R96" s="176">
        <v>17.8</v>
      </c>
      <c r="S96" s="176"/>
      <c r="T96" s="176"/>
      <c r="U96" s="176"/>
      <c r="V96" s="176"/>
      <c r="W96" s="176"/>
      <c r="X96" s="176"/>
      <c r="Y96" s="176"/>
      <c r="Z96" s="176"/>
      <c r="AA96" s="176"/>
      <c r="AB96" s="176"/>
      <c r="AC96" s="176"/>
      <c r="AD96" s="176"/>
      <c r="AE96" s="176"/>
      <c r="AF96" s="176"/>
      <c r="AG96" s="176"/>
      <c r="AH96" s="176"/>
      <c r="AI96" s="176"/>
      <c r="AJ96" s="176"/>
    </row>
    <row r="97" spans="3:36" ht="11.25" customHeight="1">
      <c r="C97" s="175">
        <v>81</v>
      </c>
      <c r="D97" s="176">
        <v>25.7</v>
      </c>
      <c r="E97" s="176"/>
      <c r="F97" s="176"/>
      <c r="G97" s="176"/>
      <c r="H97" s="176"/>
      <c r="I97" s="176"/>
      <c r="J97" s="176"/>
      <c r="K97" s="176"/>
      <c r="L97" s="176"/>
      <c r="M97" s="176"/>
      <c r="N97" s="176"/>
      <c r="O97" s="176">
        <v>27.3</v>
      </c>
      <c r="P97" s="176"/>
      <c r="Q97" s="176">
        <v>9.8</v>
      </c>
      <c r="R97" s="176">
        <v>24.7</v>
      </c>
      <c r="S97" s="176"/>
      <c r="T97" s="176"/>
      <c r="U97" s="176"/>
      <c r="V97" s="176"/>
      <c r="W97" s="176"/>
      <c r="X97" s="176"/>
      <c r="Y97" s="176"/>
      <c r="Z97" s="176"/>
      <c r="AA97" s="176"/>
      <c r="AB97" s="176"/>
      <c r="AC97" s="176"/>
      <c r="AD97" s="176"/>
      <c r="AE97" s="176"/>
      <c r="AF97" s="176"/>
      <c r="AG97" s="176"/>
      <c r="AH97" s="176"/>
      <c r="AI97" s="176"/>
      <c r="AJ97" s="176"/>
    </row>
    <row r="98" spans="3:36" ht="11.25" customHeight="1">
      <c r="C98" s="175">
        <v>82</v>
      </c>
      <c r="D98" s="176">
        <v>45.2</v>
      </c>
      <c r="E98" s="176"/>
      <c r="F98" s="176"/>
      <c r="G98" s="176"/>
      <c r="H98" s="176"/>
      <c r="I98" s="176"/>
      <c r="J98" s="176"/>
      <c r="K98" s="176"/>
      <c r="L98" s="176"/>
      <c r="M98" s="176"/>
      <c r="N98" s="176"/>
      <c r="O98" s="176">
        <v>23</v>
      </c>
      <c r="P98" s="176"/>
      <c r="Q98" s="176">
        <v>34.6</v>
      </c>
      <c r="R98" s="176">
        <v>33.8</v>
      </c>
      <c r="S98" s="176"/>
      <c r="T98" s="176"/>
      <c r="U98" s="176"/>
      <c r="V98" s="176"/>
      <c r="W98" s="176"/>
      <c r="X98" s="176"/>
      <c r="Y98" s="176"/>
      <c r="Z98" s="176"/>
      <c r="AA98" s="176"/>
      <c r="AB98" s="176"/>
      <c r="AC98" s="176"/>
      <c r="AD98" s="176"/>
      <c r="AE98" s="176"/>
      <c r="AF98" s="176"/>
      <c r="AG98" s="176"/>
      <c r="AH98" s="176"/>
      <c r="AI98" s="176"/>
      <c r="AJ98" s="176"/>
    </row>
    <row r="99" spans="3:36" ht="11.25" customHeight="1">
      <c r="C99" s="175">
        <v>83</v>
      </c>
      <c r="D99" s="176">
        <v>33.2</v>
      </c>
      <c r="E99" s="176"/>
      <c r="F99" s="176"/>
      <c r="G99" s="176"/>
      <c r="H99" s="176"/>
      <c r="I99" s="176"/>
      <c r="J99" s="176"/>
      <c r="K99" s="176"/>
      <c r="L99" s="176"/>
      <c r="M99" s="176"/>
      <c r="N99" s="176"/>
      <c r="O99" s="176">
        <v>16.4</v>
      </c>
      <c r="P99" s="176"/>
      <c r="Q99" s="176">
        <v>19.2</v>
      </c>
      <c r="R99" s="176">
        <v>21.7</v>
      </c>
      <c r="S99" s="176"/>
      <c r="T99" s="176"/>
      <c r="U99" s="176"/>
      <c r="V99" s="176"/>
      <c r="W99" s="176"/>
      <c r="X99" s="176"/>
      <c r="Y99" s="176"/>
      <c r="Z99" s="176"/>
      <c r="AA99" s="176"/>
      <c r="AB99" s="176"/>
      <c r="AC99" s="176"/>
      <c r="AD99" s="176"/>
      <c r="AE99" s="176"/>
      <c r="AF99" s="176"/>
      <c r="AG99" s="176"/>
      <c r="AH99" s="176"/>
      <c r="AI99" s="176"/>
      <c r="AJ99" s="176"/>
    </row>
    <row r="100" spans="3:36" ht="11.25" customHeight="1">
      <c r="C100" s="175">
        <v>84</v>
      </c>
      <c r="D100" s="176">
        <v>26.9</v>
      </c>
      <c r="E100" s="176"/>
      <c r="F100" s="176"/>
      <c r="G100" s="176"/>
      <c r="H100" s="176"/>
      <c r="I100" s="176"/>
      <c r="J100" s="176"/>
      <c r="K100" s="176"/>
      <c r="L100" s="176"/>
      <c r="M100" s="176"/>
      <c r="N100" s="176"/>
      <c r="O100" s="176">
        <v>31.6</v>
      </c>
      <c r="P100" s="176"/>
      <c r="Q100" s="176">
        <v>24</v>
      </c>
      <c r="R100" s="176">
        <v>29.2</v>
      </c>
      <c r="S100" s="176"/>
      <c r="T100" s="176"/>
      <c r="U100" s="176"/>
      <c r="V100" s="176"/>
      <c r="W100" s="176"/>
      <c r="X100" s="176"/>
      <c r="Y100" s="176"/>
      <c r="Z100" s="176"/>
      <c r="AA100" s="176"/>
      <c r="AB100" s="176"/>
      <c r="AC100" s="176"/>
      <c r="AD100" s="176"/>
      <c r="AE100" s="176"/>
      <c r="AF100" s="176"/>
      <c r="AG100" s="176"/>
      <c r="AH100" s="176"/>
      <c r="AI100" s="176"/>
      <c r="AJ100" s="176"/>
    </row>
    <row r="101" spans="3:36" ht="11.25" customHeight="1">
      <c r="C101" s="175">
        <v>85</v>
      </c>
      <c r="D101" s="176">
        <v>35.7</v>
      </c>
      <c r="E101" s="176"/>
      <c r="F101" s="176"/>
      <c r="G101" s="176"/>
      <c r="H101" s="176"/>
      <c r="I101" s="176"/>
      <c r="J101" s="176"/>
      <c r="K101" s="176"/>
      <c r="L101" s="176"/>
      <c r="M101" s="176"/>
      <c r="N101" s="176"/>
      <c r="O101" s="176">
        <v>27.2</v>
      </c>
      <c r="P101" s="176"/>
      <c r="Q101" s="176">
        <v>25.9</v>
      </c>
      <c r="R101" s="176">
        <v>29.4</v>
      </c>
      <c r="S101" s="176"/>
      <c r="T101" s="176"/>
      <c r="U101" s="176"/>
      <c r="V101" s="176"/>
      <c r="W101" s="176"/>
      <c r="X101" s="176"/>
      <c r="Y101" s="176"/>
      <c r="Z101" s="176"/>
      <c r="AA101" s="176"/>
      <c r="AB101" s="176"/>
      <c r="AC101" s="176"/>
      <c r="AD101" s="176"/>
      <c r="AE101" s="176"/>
      <c r="AF101" s="176"/>
      <c r="AG101" s="176"/>
      <c r="AH101" s="176"/>
      <c r="AI101" s="176"/>
      <c r="AJ101" s="176"/>
    </row>
    <row r="102" spans="3:36" ht="11.25" customHeight="1">
      <c r="C102" s="175">
        <v>86</v>
      </c>
      <c r="D102" s="176">
        <v>34.1</v>
      </c>
      <c r="E102" s="176"/>
      <c r="F102" s="176"/>
      <c r="G102" s="176"/>
      <c r="H102" s="176"/>
      <c r="I102" s="176"/>
      <c r="J102" s="176"/>
      <c r="K102" s="176"/>
      <c r="L102" s="176"/>
      <c r="M102" s="176"/>
      <c r="N102" s="176"/>
      <c r="O102" s="176">
        <v>21.2</v>
      </c>
      <c r="P102" s="176"/>
      <c r="Q102" s="176">
        <v>22.4</v>
      </c>
      <c r="R102" s="176">
        <v>26.5</v>
      </c>
      <c r="S102" s="176"/>
      <c r="T102" s="176"/>
      <c r="U102" s="176"/>
      <c r="V102" s="176"/>
      <c r="W102" s="176"/>
      <c r="X102" s="176"/>
      <c r="Y102" s="176"/>
      <c r="Z102" s="176"/>
      <c r="AA102" s="176"/>
      <c r="AB102" s="176"/>
      <c r="AC102" s="176"/>
      <c r="AD102" s="176"/>
      <c r="AE102" s="176"/>
      <c r="AF102" s="176"/>
      <c r="AG102" s="176"/>
      <c r="AH102" s="176"/>
      <c r="AI102" s="176"/>
      <c r="AJ102" s="176"/>
    </row>
    <row r="103" spans="3:36" ht="11.25" customHeight="1">
      <c r="C103" s="175">
        <v>87</v>
      </c>
      <c r="D103" s="176">
        <v>38.7</v>
      </c>
      <c r="E103" s="176"/>
      <c r="F103" s="176"/>
      <c r="G103" s="176"/>
      <c r="H103" s="176"/>
      <c r="I103" s="176"/>
      <c r="J103" s="176"/>
      <c r="K103" s="176"/>
      <c r="L103" s="176"/>
      <c r="M103" s="176"/>
      <c r="N103" s="176"/>
      <c r="O103" s="176">
        <v>18.7</v>
      </c>
      <c r="P103" s="176"/>
      <c r="Q103" s="176">
        <v>30.1</v>
      </c>
      <c r="R103" s="176">
        <v>19.6</v>
      </c>
      <c r="S103" s="176"/>
      <c r="T103" s="176"/>
      <c r="U103" s="176"/>
      <c r="V103" s="176"/>
      <c r="W103" s="176"/>
      <c r="X103" s="176"/>
      <c r="Y103" s="176"/>
      <c r="Z103" s="176"/>
      <c r="AA103" s="176"/>
      <c r="AB103" s="176"/>
      <c r="AC103" s="176"/>
      <c r="AD103" s="176"/>
      <c r="AE103" s="176"/>
      <c r="AF103" s="176"/>
      <c r="AG103" s="176"/>
      <c r="AH103" s="176"/>
      <c r="AI103" s="176"/>
      <c r="AJ103" s="176"/>
    </row>
    <row r="104" spans="3:36" ht="11.25" customHeight="1">
      <c r="C104" s="175">
        <v>88</v>
      </c>
      <c r="D104" s="176">
        <v>38.5</v>
      </c>
      <c r="E104" s="176"/>
      <c r="F104" s="176"/>
      <c r="G104" s="176"/>
      <c r="H104" s="176"/>
      <c r="I104" s="176"/>
      <c r="J104" s="176"/>
      <c r="K104" s="176"/>
      <c r="L104" s="176"/>
      <c r="M104" s="176"/>
      <c r="N104" s="176"/>
      <c r="O104" s="176">
        <v>32.9</v>
      </c>
      <c r="P104" s="176"/>
      <c r="Q104" s="176">
        <v>40</v>
      </c>
      <c r="R104" s="176">
        <v>27.7</v>
      </c>
      <c r="S104" s="176"/>
      <c r="T104" s="176"/>
      <c r="U104" s="176"/>
      <c r="V104" s="176"/>
      <c r="W104" s="176"/>
      <c r="X104" s="176"/>
      <c r="Y104" s="176"/>
      <c r="Z104" s="176"/>
      <c r="AA104" s="176"/>
      <c r="AB104" s="176"/>
      <c r="AC104" s="176"/>
      <c r="AD104" s="176"/>
      <c r="AE104" s="176"/>
      <c r="AF104" s="176"/>
      <c r="AG104" s="176"/>
      <c r="AH104" s="176"/>
      <c r="AI104" s="176"/>
      <c r="AJ104" s="176"/>
    </row>
    <row r="105" spans="3:36" ht="11.25" customHeight="1">
      <c r="C105" s="175">
        <v>89</v>
      </c>
      <c r="D105" s="176">
        <v>32.2</v>
      </c>
      <c r="E105" s="176"/>
      <c r="F105" s="176"/>
      <c r="G105" s="176"/>
      <c r="H105" s="176"/>
      <c r="I105" s="176"/>
      <c r="J105" s="176"/>
      <c r="K105" s="176"/>
      <c r="L105" s="176"/>
      <c r="M105" s="176"/>
      <c r="N105" s="176"/>
      <c r="O105" s="176">
        <v>22</v>
      </c>
      <c r="P105" s="176"/>
      <c r="Q105" s="176">
        <v>27.4</v>
      </c>
      <c r="R105" s="176">
        <v>27</v>
      </c>
      <c r="S105" s="176"/>
      <c r="T105" s="176"/>
      <c r="U105" s="176"/>
      <c r="V105" s="176"/>
      <c r="W105" s="176"/>
      <c r="X105" s="176"/>
      <c r="Y105" s="176"/>
      <c r="Z105" s="176"/>
      <c r="AA105" s="176"/>
      <c r="AB105" s="176"/>
      <c r="AC105" s="176"/>
      <c r="AD105" s="176"/>
      <c r="AE105" s="176"/>
      <c r="AF105" s="176"/>
      <c r="AG105" s="176"/>
      <c r="AH105" s="176"/>
      <c r="AI105" s="176"/>
      <c r="AJ105" s="176"/>
    </row>
    <row r="106" spans="3:36" ht="11.25" customHeight="1">
      <c r="C106" s="175">
        <v>90</v>
      </c>
      <c r="D106" s="176">
        <v>32.4</v>
      </c>
      <c r="E106" s="176"/>
      <c r="F106" s="176"/>
      <c r="G106" s="176"/>
      <c r="H106" s="176"/>
      <c r="I106" s="176"/>
      <c r="J106" s="176"/>
      <c r="K106" s="176"/>
      <c r="L106" s="176"/>
      <c r="M106" s="176"/>
      <c r="N106" s="176"/>
      <c r="O106" s="176">
        <v>15.5</v>
      </c>
      <c r="P106" s="176"/>
      <c r="Q106" s="176">
        <v>24.4</v>
      </c>
      <c r="R106" s="176">
        <v>22.4</v>
      </c>
      <c r="S106" s="176"/>
      <c r="T106" s="176"/>
      <c r="U106" s="176"/>
      <c r="V106" s="176"/>
      <c r="W106" s="176"/>
      <c r="X106" s="176"/>
      <c r="Y106" s="176"/>
      <c r="Z106" s="176"/>
      <c r="AA106" s="176"/>
      <c r="AB106" s="176"/>
      <c r="AC106" s="176"/>
      <c r="AD106" s="176"/>
      <c r="AE106" s="176"/>
      <c r="AF106" s="176"/>
      <c r="AG106" s="176"/>
      <c r="AH106" s="176"/>
      <c r="AI106" s="176"/>
      <c r="AJ106" s="176"/>
    </row>
    <row r="107" spans="3:36" ht="11.25" customHeight="1">
      <c r="C107" s="175">
        <v>91</v>
      </c>
      <c r="D107" s="176">
        <v>35.5</v>
      </c>
      <c r="E107" s="176"/>
      <c r="F107" s="176"/>
      <c r="G107" s="176"/>
      <c r="H107" s="176"/>
      <c r="I107" s="176"/>
      <c r="J107" s="176"/>
      <c r="K107" s="176"/>
      <c r="L107" s="176"/>
      <c r="M107" s="176"/>
      <c r="N107" s="176"/>
      <c r="O107" s="176">
        <v>23.6</v>
      </c>
      <c r="P107" s="176"/>
      <c r="Q107" s="176">
        <v>22.2</v>
      </c>
      <c r="R107" s="176">
        <v>26.3</v>
      </c>
      <c r="S107" s="176"/>
      <c r="T107" s="176"/>
      <c r="U107" s="176"/>
      <c r="V107" s="176"/>
      <c r="W107" s="176"/>
      <c r="X107" s="176"/>
      <c r="Y107" s="176"/>
      <c r="Z107" s="176"/>
      <c r="AA107" s="176"/>
      <c r="AB107" s="176"/>
      <c r="AC107" s="176"/>
      <c r="AD107" s="176"/>
      <c r="AE107" s="176"/>
      <c r="AF107" s="176"/>
      <c r="AG107" s="176"/>
      <c r="AH107" s="176"/>
      <c r="AI107" s="176"/>
      <c r="AJ107" s="176"/>
    </row>
    <row r="108" spans="3:36" ht="11.25" customHeight="1">
      <c r="C108" s="175">
        <v>92</v>
      </c>
      <c r="D108" s="176">
        <v>36.7</v>
      </c>
      <c r="E108" s="176"/>
      <c r="F108" s="176"/>
      <c r="G108" s="176"/>
      <c r="H108" s="176"/>
      <c r="I108" s="176"/>
      <c r="J108" s="176"/>
      <c r="K108" s="176"/>
      <c r="L108" s="176"/>
      <c r="M108" s="176"/>
      <c r="N108" s="176"/>
      <c r="O108" s="176">
        <v>26.8</v>
      </c>
      <c r="P108" s="176"/>
      <c r="Q108" s="176">
        <v>23.2</v>
      </c>
      <c r="R108" s="176">
        <v>30.4</v>
      </c>
      <c r="S108" s="176"/>
      <c r="T108" s="176"/>
      <c r="U108" s="176"/>
      <c r="V108" s="176"/>
      <c r="W108" s="176"/>
      <c r="X108" s="176"/>
      <c r="Y108" s="176"/>
      <c r="Z108" s="176"/>
      <c r="AA108" s="176"/>
      <c r="AB108" s="176"/>
      <c r="AC108" s="176"/>
      <c r="AD108" s="176"/>
      <c r="AE108" s="176"/>
      <c r="AF108" s="176"/>
      <c r="AG108" s="176"/>
      <c r="AH108" s="176"/>
      <c r="AI108" s="176"/>
      <c r="AJ108" s="176"/>
    </row>
    <row r="109" spans="3:36" ht="11.25" customHeight="1">
      <c r="C109" s="175">
        <v>93</v>
      </c>
      <c r="D109" s="176">
        <v>30.5</v>
      </c>
      <c r="E109" s="176"/>
      <c r="F109" s="176"/>
      <c r="G109" s="176"/>
      <c r="H109" s="176"/>
      <c r="I109" s="176"/>
      <c r="J109" s="176"/>
      <c r="K109" s="176"/>
      <c r="L109" s="176"/>
      <c r="M109" s="176"/>
      <c r="N109" s="176"/>
      <c r="O109" s="176">
        <v>19.2</v>
      </c>
      <c r="P109" s="176"/>
      <c r="Q109" s="176">
        <v>24.4</v>
      </c>
      <c r="R109" s="176">
        <v>27.2</v>
      </c>
      <c r="S109" s="176"/>
      <c r="T109" s="176"/>
      <c r="U109" s="176"/>
      <c r="V109" s="176"/>
      <c r="W109" s="176"/>
      <c r="X109" s="176"/>
      <c r="Y109" s="176"/>
      <c r="Z109" s="176"/>
      <c r="AA109" s="176"/>
      <c r="AB109" s="176"/>
      <c r="AC109" s="176"/>
      <c r="AD109" s="176"/>
      <c r="AE109" s="176"/>
      <c r="AF109" s="176"/>
      <c r="AG109" s="176"/>
      <c r="AH109" s="176"/>
      <c r="AI109" s="176"/>
      <c r="AJ109" s="176"/>
    </row>
    <row r="110" spans="3:36" ht="11.25" customHeight="1">
      <c r="C110" s="175">
        <v>94</v>
      </c>
      <c r="D110" s="176">
        <v>32.4</v>
      </c>
      <c r="E110" s="176"/>
      <c r="F110" s="176"/>
      <c r="G110" s="176"/>
      <c r="H110" s="176"/>
      <c r="I110" s="176"/>
      <c r="J110" s="176"/>
      <c r="K110" s="176"/>
      <c r="L110" s="176"/>
      <c r="M110" s="176"/>
      <c r="N110" s="176"/>
      <c r="O110" s="176">
        <v>19.6</v>
      </c>
      <c r="P110" s="176"/>
      <c r="Q110" s="176">
        <v>31.6</v>
      </c>
      <c r="R110" s="176">
        <v>28.5</v>
      </c>
      <c r="S110" s="176"/>
      <c r="T110" s="176"/>
      <c r="U110" s="176"/>
      <c r="V110" s="176"/>
      <c r="W110" s="176"/>
      <c r="X110" s="176"/>
      <c r="Y110" s="176"/>
      <c r="Z110" s="176"/>
      <c r="AA110" s="176"/>
      <c r="AB110" s="176"/>
      <c r="AC110" s="176"/>
      <c r="AD110" s="176"/>
      <c r="AE110" s="176"/>
      <c r="AF110" s="176"/>
      <c r="AG110" s="176"/>
      <c r="AH110" s="176"/>
      <c r="AI110" s="176"/>
      <c r="AJ110" s="176"/>
    </row>
    <row r="111" spans="3:36" ht="11.25" customHeight="1">
      <c r="C111" s="175">
        <v>95</v>
      </c>
      <c r="D111" s="176">
        <v>38</v>
      </c>
      <c r="E111" s="176"/>
      <c r="F111" s="176"/>
      <c r="G111" s="176"/>
      <c r="H111" s="176"/>
      <c r="I111" s="176"/>
      <c r="J111" s="176"/>
      <c r="K111" s="176"/>
      <c r="L111" s="176"/>
      <c r="M111" s="176"/>
      <c r="N111" s="176"/>
      <c r="O111" s="176">
        <v>20</v>
      </c>
      <c r="P111" s="176"/>
      <c r="Q111" s="176">
        <v>39</v>
      </c>
      <c r="R111" s="176">
        <v>26.9</v>
      </c>
      <c r="S111" s="176"/>
      <c r="T111" s="176"/>
      <c r="U111" s="176"/>
      <c r="V111" s="176"/>
      <c r="W111" s="176"/>
      <c r="X111" s="176"/>
      <c r="Y111" s="176"/>
      <c r="Z111" s="176"/>
      <c r="AA111" s="176"/>
      <c r="AB111" s="176"/>
      <c r="AC111" s="176"/>
      <c r="AD111" s="176"/>
      <c r="AE111" s="176"/>
      <c r="AF111" s="176"/>
      <c r="AG111" s="176"/>
      <c r="AH111" s="176"/>
      <c r="AI111" s="176"/>
      <c r="AJ111" s="176"/>
    </row>
    <row r="112" spans="3:36" ht="11.25" customHeight="1">
      <c r="C112" s="175">
        <v>96</v>
      </c>
      <c r="D112" s="176">
        <v>28.7</v>
      </c>
      <c r="E112" s="176"/>
      <c r="F112" s="176"/>
      <c r="G112" s="176"/>
      <c r="H112" s="176"/>
      <c r="I112" s="176"/>
      <c r="J112" s="176"/>
      <c r="K112" s="176"/>
      <c r="L112" s="176"/>
      <c r="M112" s="176"/>
      <c r="N112" s="176"/>
      <c r="O112" s="176">
        <v>18.3</v>
      </c>
      <c r="P112" s="176"/>
      <c r="Q112" s="176">
        <v>20.8</v>
      </c>
      <c r="R112" s="176">
        <v>32.9</v>
      </c>
      <c r="S112" s="176"/>
      <c r="T112" s="176"/>
      <c r="U112" s="176"/>
      <c r="V112" s="176"/>
      <c r="W112" s="176"/>
      <c r="X112" s="176"/>
      <c r="Y112" s="176"/>
      <c r="Z112" s="176"/>
      <c r="AA112" s="176"/>
      <c r="AB112" s="176"/>
      <c r="AC112" s="176"/>
      <c r="AD112" s="176"/>
      <c r="AE112" s="176"/>
      <c r="AF112" s="176"/>
      <c r="AG112" s="176"/>
      <c r="AH112" s="176"/>
      <c r="AI112" s="176"/>
      <c r="AJ112" s="176"/>
    </row>
    <row r="113" spans="3:36" ht="11.25" customHeight="1">
      <c r="C113" s="175">
        <v>97</v>
      </c>
      <c r="D113" s="176">
        <v>32.9</v>
      </c>
      <c r="E113" s="176"/>
      <c r="F113" s="176"/>
      <c r="G113" s="176"/>
      <c r="H113" s="176"/>
      <c r="I113" s="176"/>
      <c r="J113" s="176"/>
      <c r="K113" s="176"/>
      <c r="L113" s="176"/>
      <c r="M113" s="176"/>
      <c r="N113" s="176"/>
      <c r="O113" s="176">
        <v>22.1</v>
      </c>
      <c r="P113" s="176"/>
      <c r="Q113" s="176">
        <v>25.1</v>
      </c>
      <c r="R113" s="176">
        <v>24.3</v>
      </c>
      <c r="S113" s="176"/>
      <c r="T113" s="176"/>
      <c r="U113" s="176"/>
      <c r="V113" s="176"/>
      <c r="W113" s="176"/>
      <c r="X113" s="176"/>
      <c r="Y113" s="176"/>
      <c r="Z113" s="176"/>
      <c r="AA113" s="176"/>
      <c r="AB113" s="176"/>
      <c r="AC113" s="176"/>
      <c r="AD113" s="176"/>
      <c r="AE113" s="176"/>
      <c r="AF113" s="176"/>
      <c r="AG113" s="176"/>
      <c r="AH113" s="176"/>
      <c r="AI113" s="176"/>
      <c r="AJ113" s="176"/>
    </row>
    <row r="114" spans="3:36" ht="11.25" customHeight="1">
      <c r="C114" s="175">
        <v>98</v>
      </c>
      <c r="D114" s="176">
        <v>23.6</v>
      </c>
      <c r="E114" s="176"/>
      <c r="F114" s="176"/>
      <c r="G114" s="176"/>
      <c r="H114" s="176"/>
      <c r="I114" s="176"/>
      <c r="J114" s="176"/>
      <c r="K114" s="176"/>
      <c r="L114" s="176"/>
      <c r="M114" s="176"/>
      <c r="N114" s="176"/>
      <c r="O114" s="176">
        <v>14.4</v>
      </c>
      <c r="P114" s="176"/>
      <c r="Q114" s="176">
        <v>27.8</v>
      </c>
      <c r="R114" s="176">
        <v>30.5</v>
      </c>
      <c r="S114" s="176"/>
      <c r="T114" s="176"/>
      <c r="U114" s="176"/>
      <c r="V114" s="176"/>
      <c r="W114" s="176"/>
      <c r="X114" s="176"/>
      <c r="Y114" s="176"/>
      <c r="Z114" s="176"/>
      <c r="AA114" s="176"/>
      <c r="AB114" s="176"/>
      <c r="AC114" s="176"/>
      <c r="AD114" s="176"/>
      <c r="AE114" s="176"/>
      <c r="AF114" s="176"/>
      <c r="AG114" s="176"/>
      <c r="AH114" s="176"/>
      <c r="AI114" s="176"/>
      <c r="AJ114" s="176"/>
    </row>
    <row r="115" spans="3:36" ht="11.25" customHeight="1">
      <c r="C115" s="175">
        <v>99</v>
      </c>
      <c r="D115" s="176">
        <v>25.1</v>
      </c>
      <c r="E115" s="176"/>
      <c r="F115" s="176"/>
      <c r="G115" s="176"/>
      <c r="H115" s="176"/>
      <c r="I115" s="176"/>
      <c r="J115" s="176"/>
      <c r="K115" s="176"/>
      <c r="L115" s="176"/>
      <c r="M115" s="176"/>
      <c r="N115" s="176"/>
      <c r="O115" s="176">
        <v>25.7</v>
      </c>
      <c r="P115" s="176"/>
      <c r="Q115" s="176">
        <v>25</v>
      </c>
      <c r="R115" s="176">
        <v>27.8</v>
      </c>
      <c r="S115" s="176"/>
      <c r="T115" s="176"/>
      <c r="U115" s="176"/>
      <c r="V115" s="176"/>
      <c r="W115" s="176"/>
      <c r="X115" s="176"/>
      <c r="Y115" s="176"/>
      <c r="Z115" s="176"/>
      <c r="AA115" s="176"/>
      <c r="AB115" s="176"/>
      <c r="AC115" s="176"/>
      <c r="AD115" s="176"/>
      <c r="AE115" s="176"/>
      <c r="AF115" s="176"/>
      <c r="AG115" s="176"/>
      <c r="AH115" s="176"/>
      <c r="AI115" s="176"/>
      <c r="AJ115" s="176"/>
    </row>
    <row r="116" spans="3:36" ht="11.25" customHeight="1">
      <c r="C116" s="175">
        <v>100</v>
      </c>
      <c r="D116" s="176">
        <v>28.4</v>
      </c>
      <c r="E116" s="176"/>
      <c r="F116" s="176"/>
      <c r="G116" s="176"/>
      <c r="H116" s="176"/>
      <c r="I116" s="176"/>
      <c r="J116" s="176"/>
      <c r="K116" s="176"/>
      <c r="L116" s="176"/>
      <c r="M116" s="176"/>
      <c r="N116" s="176"/>
      <c r="O116" s="176">
        <v>21.6</v>
      </c>
      <c r="P116" s="176"/>
      <c r="Q116" s="176">
        <v>24.5</v>
      </c>
      <c r="R116" s="176">
        <v>22.5</v>
      </c>
      <c r="S116" s="176"/>
      <c r="T116" s="176"/>
      <c r="U116" s="176"/>
      <c r="V116" s="176"/>
      <c r="W116" s="176"/>
      <c r="X116" s="176"/>
      <c r="Y116" s="176"/>
      <c r="Z116" s="176"/>
      <c r="AA116" s="176"/>
      <c r="AB116" s="176"/>
      <c r="AC116" s="176"/>
      <c r="AD116" s="176"/>
      <c r="AE116" s="176"/>
      <c r="AF116" s="176"/>
      <c r="AG116" s="176"/>
      <c r="AH116" s="176"/>
      <c r="AI116" s="176"/>
      <c r="AJ116" s="176"/>
    </row>
    <row r="117" spans="3:36" ht="11.25" customHeight="1">
      <c r="C117" s="175">
        <v>101</v>
      </c>
      <c r="D117" s="176">
        <v>34.4</v>
      </c>
      <c r="E117" s="176"/>
      <c r="F117" s="176"/>
      <c r="G117" s="176"/>
      <c r="H117" s="176"/>
      <c r="I117" s="176"/>
      <c r="J117" s="176"/>
      <c r="K117" s="176"/>
      <c r="L117" s="176"/>
      <c r="M117" s="176"/>
      <c r="N117" s="176"/>
      <c r="O117" s="176">
        <v>21</v>
      </c>
      <c r="P117" s="176"/>
      <c r="Q117" s="176">
        <v>37.7</v>
      </c>
      <c r="R117" s="176">
        <v>26.2</v>
      </c>
      <c r="S117" s="176"/>
      <c r="T117" s="176"/>
      <c r="U117" s="176"/>
      <c r="V117" s="176"/>
      <c r="W117" s="176"/>
      <c r="X117" s="176"/>
      <c r="Y117" s="176"/>
      <c r="Z117" s="176"/>
      <c r="AA117" s="176"/>
      <c r="AB117" s="176"/>
      <c r="AC117" s="176"/>
      <c r="AD117" s="176"/>
      <c r="AE117" s="176"/>
      <c r="AF117" s="176"/>
      <c r="AG117" s="176"/>
      <c r="AH117" s="176"/>
      <c r="AI117" s="176"/>
      <c r="AJ117" s="176"/>
    </row>
    <row r="118" spans="3:36" ht="11.25" customHeight="1">
      <c r="C118" s="175">
        <v>102</v>
      </c>
      <c r="D118" s="176">
        <v>39</v>
      </c>
      <c r="E118" s="176"/>
      <c r="F118" s="176"/>
      <c r="G118" s="176"/>
      <c r="H118" s="176"/>
      <c r="I118" s="176"/>
      <c r="J118" s="176"/>
      <c r="K118" s="176"/>
      <c r="L118" s="176"/>
      <c r="M118" s="176"/>
      <c r="N118" s="176"/>
      <c r="O118" s="176">
        <v>24.1</v>
      </c>
      <c r="P118" s="176"/>
      <c r="Q118" s="176">
        <v>24.3</v>
      </c>
      <c r="R118" s="176">
        <v>30.6</v>
      </c>
      <c r="S118" s="176"/>
      <c r="T118" s="176"/>
      <c r="U118" s="176"/>
      <c r="V118" s="176"/>
      <c r="W118" s="176"/>
      <c r="X118" s="176"/>
      <c r="Y118" s="176"/>
      <c r="Z118" s="176"/>
      <c r="AA118" s="176"/>
      <c r="AB118" s="176"/>
      <c r="AC118" s="176"/>
      <c r="AD118" s="176"/>
      <c r="AE118" s="176"/>
      <c r="AF118" s="176"/>
      <c r="AG118" s="176"/>
      <c r="AH118" s="176"/>
      <c r="AI118" s="176"/>
      <c r="AJ118" s="176"/>
    </row>
    <row r="119" spans="3:36" ht="11.25" customHeight="1">
      <c r="C119" s="175">
        <v>103</v>
      </c>
      <c r="D119" s="176">
        <v>36.9</v>
      </c>
      <c r="E119" s="176"/>
      <c r="F119" s="176"/>
      <c r="G119" s="176"/>
      <c r="H119" s="176"/>
      <c r="I119" s="176"/>
      <c r="J119" s="176"/>
      <c r="K119" s="176"/>
      <c r="L119" s="176"/>
      <c r="M119" s="176"/>
      <c r="N119" s="176"/>
      <c r="O119" s="176">
        <v>26.8</v>
      </c>
      <c r="P119" s="176"/>
      <c r="Q119" s="176">
        <v>16</v>
      </c>
      <c r="R119" s="176">
        <v>23.6</v>
      </c>
      <c r="S119" s="176"/>
      <c r="T119" s="176"/>
      <c r="U119" s="176"/>
      <c r="V119" s="176"/>
      <c r="W119" s="176"/>
      <c r="X119" s="176"/>
      <c r="Y119" s="176"/>
      <c r="Z119" s="176"/>
      <c r="AA119" s="176"/>
      <c r="AB119" s="176"/>
      <c r="AC119" s="176"/>
      <c r="AD119" s="176"/>
      <c r="AE119" s="176"/>
      <c r="AF119" s="176"/>
      <c r="AG119" s="176"/>
      <c r="AH119" s="176"/>
      <c r="AI119" s="176"/>
      <c r="AJ119" s="176"/>
    </row>
    <row r="120" spans="3:36" ht="11.25" customHeight="1">
      <c r="C120" s="175">
        <v>104</v>
      </c>
      <c r="D120" s="176">
        <v>34.6</v>
      </c>
      <c r="E120" s="176"/>
      <c r="F120" s="176"/>
      <c r="G120" s="176"/>
      <c r="H120" s="176"/>
      <c r="I120" s="176"/>
      <c r="J120" s="176"/>
      <c r="K120" s="176"/>
      <c r="L120" s="176"/>
      <c r="M120" s="176"/>
      <c r="N120" s="176"/>
      <c r="O120" s="176">
        <v>18.2</v>
      </c>
      <c r="P120" s="176"/>
      <c r="Q120" s="176">
        <v>21.8</v>
      </c>
      <c r="R120" s="176">
        <v>26.8</v>
      </c>
      <c r="S120" s="176"/>
      <c r="T120" s="176"/>
      <c r="U120" s="176"/>
      <c r="V120" s="176"/>
      <c r="W120" s="176"/>
      <c r="X120" s="176"/>
      <c r="Y120" s="176"/>
      <c r="Z120" s="176"/>
      <c r="AA120" s="176"/>
      <c r="AB120" s="176"/>
      <c r="AC120" s="176"/>
      <c r="AD120" s="176"/>
      <c r="AE120" s="176"/>
      <c r="AF120" s="176"/>
      <c r="AG120" s="176"/>
      <c r="AH120" s="176"/>
      <c r="AI120" s="176"/>
      <c r="AJ120" s="176"/>
    </row>
    <row r="121" spans="3:36" ht="11.25" customHeight="1">
      <c r="C121" s="175">
        <v>105</v>
      </c>
      <c r="D121" s="176">
        <v>32.8</v>
      </c>
      <c r="E121" s="176"/>
      <c r="F121" s="176"/>
      <c r="G121" s="176"/>
      <c r="H121" s="176"/>
      <c r="I121" s="176"/>
      <c r="J121" s="176"/>
      <c r="K121" s="176"/>
      <c r="L121" s="176"/>
      <c r="M121" s="176"/>
      <c r="N121" s="176"/>
      <c r="O121" s="176">
        <v>22.9</v>
      </c>
      <c r="P121" s="176"/>
      <c r="Q121" s="176">
        <v>19.5</v>
      </c>
      <c r="R121" s="176">
        <v>24.6</v>
      </c>
      <c r="S121" s="176"/>
      <c r="T121" s="176"/>
      <c r="U121" s="176"/>
      <c r="V121" s="176"/>
      <c r="W121" s="176"/>
      <c r="X121" s="176"/>
      <c r="Y121" s="176"/>
      <c r="Z121" s="176"/>
      <c r="AA121" s="176"/>
      <c r="AB121" s="176"/>
      <c r="AC121" s="176"/>
      <c r="AD121" s="176"/>
      <c r="AE121" s="176"/>
      <c r="AF121" s="176"/>
      <c r="AG121" s="176"/>
      <c r="AH121" s="176"/>
      <c r="AI121" s="176"/>
      <c r="AJ121" s="176"/>
    </row>
    <row r="122" spans="3:36" ht="11.25" customHeight="1">
      <c r="C122" s="175">
        <v>106</v>
      </c>
      <c r="D122" s="176">
        <v>37.9</v>
      </c>
      <c r="E122" s="176"/>
      <c r="F122" s="176"/>
      <c r="G122" s="176"/>
      <c r="H122" s="176"/>
      <c r="I122" s="176"/>
      <c r="J122" s="176"/>
      <c r="K122" s="176"/>
      <c r="L122" s="176"/>
      <c r="M122" s="176"/>
      <c r="N122" s="176"/>
      <c r="O122" s="176">
        <v>32.9</v>
      </c>
      <c r="P122" s="176"/>
      <c r="Q122" s="176">
        <v>14.9</v>
      </c>
      <c r="R122" s="176">
        <v>22.2</v>
      </c>
      <c r="S122" s="176"/>
      <c r="T122" s="176"/>
      <c r="U122" s="176"/>
      <c r="V122" s="176"/>
      <c r="W122" s="176"/>
      <c r="X122" s="176"/>
      <c r="Y122" s="176"/>
      <c r="Z122" s="176"/>
      <c r="AA122" s="176"/>
      <c r="AB122" s="176"/>
      <c r="AC122" s="176"/>
      <c r="AD122" s="176"/>
      <c r="AE122" s="176"/>
      <c r="AF122" s="176"/>
      <c r="AG122" s="176"/>
      <c r="AH122" s="176"/>
      <c r="AI122" s="176"/>
      <c r="AJ122" s="176"/>
    </row>
    <row r="123" spans="3:36" ht="11.25" customHeight="1">
      <c r="C123" s="175">
        <v>107</v>
      </c>
      <c r="D123" s="176">
        <v>27.3</v>
      </c>
      <c r="E123" s="176"/>
      <c r="F123" s="176"/>
      <c r="G123" s="176"/>
      <c r="H123" s="176"/>
      <c r="I123" s="176"/>
      <c r="J123" s="176"/>
      <c r="K123" s="176"/>
      <c r="L123" s="176"/>
      <c r="M123" s="176"/>
      <c r="N123" s="176"/>
      <c r="O123" s="176">
        <v>18.5</v>
      </c>
      <c r="P123" s="176"/>
      <c r="Q123" s="176">
        <v>18.5</v>
      </c>
      <c r="R123" s="176">
        <v>21.7</v>
      </c>
      <c r="S123" s="176"/>
      <c r="T123" s="176"/>
      <c r="U123" s="176"/>
      <c r="V123" s="176"/>
      <c r="W123" s="176"/>
      <c r="X123" s="176"/>
      <c r="Y123" s="176"/>
      <c r="Z123" s="176"/>
      <c r="AA123" s="176"/>
      <c r="AB123" s="176"/>
      <c r="AC123" s="176"/>
      <c r="AD123" s="176"/>
      <c r="AE123" s="176"/>
      <c r="AF123" s="176"/>
      <c r="AG123" s="176"/>
      <c r="AH123" s="176"/>
      <c r="AI123" s="176"/>
      <c r="AJ123" s="176"/>
    </row>
    <row r="124" spans="3:36" ht="11.25" customHeight="1">
      <c r="C124" s="175">
        <v>108</v>
      </c>
      <c r="D124" s="176">
        <v>28.9</v>
      </c>
      <c r="E124" s="176"/>
      <c r="F124" s="176"/>
      <c r="G124" s="176"/>
      <c r="H124" s="176"/>
      <c r="I124" s="176"/>
      <c r="J124" s="176"/>
      <c r="K124" s="176"/>
      <c r="L124" s="176"/>
      <c r="M124" s="176"/>
      <c r="N124" s="176"/>
      <c r="O124" s="176">
        <v>11.4</v>
      </c>
      <c r="P124" s="176"/>
      <c r="Q124" s="176"/>
      <c r="R124" s="176">
        <v>33</v>
      </c>
      <c r="S124" s="176"/>
      <c r="T124" s="176"/>
      <c r="U124" s="176"/>
      <c r="V124" s="176"/>
      <c r="W124" s="176"/>
      <c r="X124" s="176"/>
      <c r="Y124" s="176"/>
      <c r="Z124" s="176"/>
      <c r="AA124" s="176"/>
      <c r="AB124" s="176"/>
      <c r="AC124" s="176"/>
      <c r="AD124" s="176"/>
      <c r="AE124" s="176"/>
      <c r="AF124" s="176"/>
      <c r="AG124" s="176"/>
      <c r="AH124" s="176"/>
      <c r="AI124" s="176"/>
      <c r="AJ124" s="176"/>
    </row>
    <row r="125" spans="3:36" ht="11.25" customHeight="1">
      <c r="C125" s="175">
        <v>109</v>
      </c>
      <c r="D125" s="176">
        <v>34.4</v>
      </c>
      <c r="E125" s="176"/>
      <c r="F125" s="176"/>
      <c r="G125" s="176"/>
      <c r="H125" s="176"/>
      <c r="I125" s="176"/>
      <c r="J125" s="176"/>
      <c r="K125" s="176"/>
      <c r="L125" s="176"/>
      <c r="M125" s="176"/>
      <c r="N125" s="176"/>
      <c r="O125" s="176">
        <v>28.8</v>
      </c>
      <c r="P125" s="176"/>
      <c r="Q125" s="176"/>
      <c r="R125" s="176">
        <v>29</v>
      </c>
      <c r="S125" s="176"/>
      <c r="T125" s="176"/>
      <c r="U125" s="176"/>
      <c r="V125" s="176"/>
      <c r="W125" s="176"/>
      <c r="X125" s="176"/>
      <c r="Y125" s="176"/>
      <c r="Z125" s="176"/>
      <c r="AA125" s="176"/>
      <c r="AB125" s="176"/>
      <c r="AC125" s="176"/>
      <c r="AD125" s="176"/>
      <c r="AE125" s="176"/>
      <c r="AF125" s="176"/>
      <c r="AG125" s="176"/>
      <c r="AH125" s="176"/>
      <c r="AI125" s="176"/>
      <c r="AJ125" s="176"/>
    </row>
    <row r="126" spans="3:36" ht="11.25" customHeight="1">
      <c r="C126" s="175">
        <v>110</v>
      </c>
      <c r="D126" s="176">
        <v>30.1</v>
      </c>
      <c r="E126" s="176"/>
      <c r="F126" s="176"/>
      <c r="G126" s="176"/>
      <c r="H126" s="176"/>
      <c r="I126" s="176"/>
      <c r="J126" s="176"/>
      <c r="K126" s="176"/>
      <c r="L126" s="176"/>
      <c r="M126" s="176"/>
      <c r="N126" s="176"/>
      <c r="O126" s="176">
        <v>28.4</v>
      </c>
      <c r="P126" s="176"/>
      <c r="Q126" s="176"/>
      <c r="R126" s="176">
        <v>35.5</v>
      </c>
      <c r="S126" s="176"/>
      <c r="T126" s="176"/>
      <c r="U126" s="176"/>
      <c r="V126" s="176"/>
      <c r="W126" s="176"/>
      <c r="X126" s="176"/>
      <c r="Y126" s="176"/>
      <c r="Z126" s="176"/>
      <c r="AA126" s="176"/>
      <c r="AB126" s="176"/>
      <c r="AC126" s="176"/>
      <c r="AD126" s="176"/>
      <c r="AE126" s="176"/>
      <c r="AF126" s="176"/>
      <c r="AG126" s="176"/>
      <c r="AH126" s="176"/>
      <c r="AI126" s="176"/>
      <c r="AJ126" s="176"/>
    </row>
    <row r="127" spans="3:36" ht="11.25" customHeight="1">
      <c r="C127" s="175">
        <v>111</v>
      </c>
      <c r="D127" s="176">
        <v>42.2</v>
      </c>
      <c r="E127" s="176"/>
      <c r="F127" s="176"/>
      <c r="G127" s="176"/>
      <c r="H127" s="176"/>
      <c r="I127" s="176"/>
      <c r="J127" s="176"/>
      <c r="K127" s="176"/>
      <c r="L127" s="176"/>
      <c r="M127" s="176"/>
      <c r="N127" s="176"/>
      <c r="O127" s="176">
        <v>18.1</v>
      </c>
      <c r="P127" s="176"/>
      <c r="Q127" s="176"/>
      <c r="R127" s="176">
        <v>26.5</v>
      </c>
      <c r="S127" s="176"/>
      <c r="T127" s="176"/>
      <c r="U127" s="176"/>
      <c r="V127" s="176"/>
      <c r="W127" s="176"/>
      <c r="X127" s="176"/>
      <c r="Y127" s="176"/>
      <c r="Z127" s="176"/>
      <c r="AA127" s="176"/>
      <c r="AB127" s="176"/>
      <c r="AC127" s="176"/>
      <c r="AD127" s="176"/>
      <c r="AE127" s="176"/>
      <c r="AF127" s="176"/>
      <c r="AG127" s="176"/>
      <c r="AH127" s="176"/>
      <c r="AI127" s="176"/>
      <c r="AJ127" s="176"/>
    </row>
    <row r="128" spans="3:36" ht="11.25" customHeight="1">
      <c r="C128" s="175">
        <v>112</v>
      </c>
      <c r="D128" s="176">
        <v>40.6</v>
      </c>
      <c r="E128" s="176"/>
      <c r="F128" s="176"/>
      <c r="G128" s="176"/>
      <c r="H128" s="176"/>
      <c r="I128" s="176"/>
      <c r="J128" s="176"/>
      <c r="K128" s="176"/>
      <c r="L128" s="176"/>
      <c r="M128" s="176"/>
      <c r="N128" s="176"/>
      <c r="O128" s="176">
        <v>11.3</v>
      </c>
      <c r="P128" s="176"/>
      <c r="Q128" s="176"/>
      <c r="R128" s="176">
        <v>22.1</v>
      </c>
      <c r="S128" s="176"/>
      <c r="T128" s="176"/>
      <c r="U128" s="176"/>
      <c r="V128" s="176"/>
      <c r="W128" s="176"/>
      <c r="X128" s="176"/>
      <c r="Y128" s="176"/>
      <c r="Z128" s="176"/>
      <c r="AA128" s="176"/>
      <c r="AB128" s="176"/>
      <c r="AC128" s="176"/>
      <c r="AD128" s="176"/>
      <c r="AE128" s="176"/>
      <c r="AF128" s="176"/>
      <c r="AG128" s="176"/>
      <c r="AH128" s="176"/>
      <c r="AI128" s="176"/>
      <c r="AJ128" s="176"/>
    </row>
    <row r="129" spans="3:36" ht="11.25" customHeight="1">
      <c r="C129" s="175">
        <v>113</v>
      </c>
      <c r="D129" s="176">
        <v>32.2</v>
      </c>
      <c r="E129" s="176"/>
      <c r="F129" s="176"/>
      <c r="G129" s="176"/>
      <c r="H129" s="176"/>
      <c r="I129" s="176"/>
      <c r="J129" s="176"/>
      <c r="K129" s="176"/>
      <c r="L129" s="176"/>
      <c r="M129" s="176"/>
      <c r="N129" s="176"/>
      <c r="O129" s="176"/>
      <c r="P129" s="176"/>
      <c r="Q129" s="176"/>
      <c r="R129" s="176">
        <v>28.1</v>
      </c>
      <c r="S129" s="176"/>
      <c r="T129" s="176"/>
      <c r="U129" s="176"/>
      <c r="V129" s="176"/>
      <c r="W129" s="176"/>
      <c r="X129" s="176"/>
      <c r="Y129" s="176"/>
      <c r="Z129" s="176"/>
      <c r="AA129" s="176"/>
      <c r="AB129" s="176"/>
      <c r="AC129" s="176"/>
      <c r="AD129" s="176"/>
      <c r="AE129" s="176"/>
      <c r="AF129" s="176"/>
      <c r="AG129" s="176"/>
      <c r="AH129" s="176"/>
      <c r="AI129" s="176"/>
      <c r="AJ129" s="176"/>
    </row>
    <row r="130" spans="3:36" ht="11.25" customHeight="1">
      <c r="C130" s="175">
        <v>114</v>
      </c>
      <c r="D130" s="176">
        <v>29.8</v>
      </c>
      <c r="E130" s="176"/>
      <c r="F130" s="176"/>
      <c r="G130" s="176"/>
      <c r="H130" s="176"/>
      <c r="I130" s="176"/>
      <c r="J130" s="176"/>
      <c r="K130" s="176"/>
      <c r="L130" s="176"/>
      <c r="M130" s="176"/>
      <c r="N130" s="176"/>
      <c r="O130" s="176"/>
      <c r="P130" s="176"/>
      <c r="Q130" s="176"/>
      <c r="R130" s="176">
        <v>25.4</v>
      </c>
      <c r="S130" s="176"/>
      <c r="T130" s="176"/>
      <c r="U130" s="176"/>
      <c r="V130" s="176"/>
      <c r="W130" s="176"/>
      <c r="X130" s="176"/>
      <c r="Y130" s="176"/>
      <c r="Z130" s="176"/>
      <c r="AA130" s="176"/>
      <c r="AB130" s="176"/>
      <c r="AC130" s="176"/>
      <c r="AD130" s="176"/>
      <c r="AE130" s="176"/>
      <c r="AF130" s="176"/>
      <c r="AG130" s="176"/>
      <c r="AH130" s="176"/>
      <c r="AI130" s="176"/>
      <c r="AJ130" s="176"/>
    </row>
    <row r="131" spans="3:36" ht="11.25" customHeight="1">
      <c r="C131" s="175">
        <v>115</v>
      </c>
      <c r="D131" s="176">
        <v>35.3</v>
      </c>
      <c r="E131" s="176"/>
      <c r="F131" s="176"/>
      <c r="G131" s="176"/>
      <c r="H131" s="176"/>
      <c r="I131" s="176"/>
      <c r="J131" s="176"/>
      <c r="K131" s="176"/>
      <c r="L131" s="176"/>
      <c r="M131" s="176"/>
      <c r="N131" s="176"/>
      <c r="O131" s="176"/>
      <c r="P131" s="176"/>
      <c r="Q131" s="176"/>
      <c r="R131" s="176">
        <v>16.9</v>
      </c>
      <c r="S131" s="176"/>
      <c r="T131" s="176"/>
      <c r="U131" s="176"/>
      <c r="V131" s="176"/>
      <c r="W131" s="176"/>
      <c r="X131" s="176"/>
      <c r="Y131" s="176"/>
      <c r="Z131" s="176"/>
      <c r="AA131" s="176"/>
      <c r="AB131" s="176"/>
      <c r="AC131" s="176"/>
      <c r="AD131" s="176"/>
      <c r="AE131" s="176"/>
      <c r="AF131" s="176"/>
      <c r="AG131" s="176"/>
      <c r="AH131" s="176"/>
      <c r="AI131" s="176"/>
      <c r="AJ131" s="176"/>
    </row>
    <row r="132" spans="3:36" ht="11.25" customHeight="1">
      <c r="C132" s="175">
        <v>116</v>
      </c>
      <c r="D132" s="176">
        <v>32.2</v>
      </c>
      <c r="E132" s="176"/>
      <c r="F132" s="176"/>
      <c r="G132" s="176"/>
      <c r="H132" s="176"/>
      <c r="I132" s="176"/>
      <c r="J132" s="176"/>
      <c r="K132" s="176"/>
      <c r="L132" s="176"/>
      <c r="M132" s="176"/>
      <c r="N132" s="176"/>
      <c r="O132" s="176"/>
      <c r="P132" s="176"/>
      <c r="Q132" s="176"/>
      <c r="R132" s="176">
        <v>42.6</v>
      </c>
      <c r="S132" s="176"/>
      <c r="T132" s="176"/>
      <c r="U132" s="176"/>
      <c r="V132" s="176"/>
      <c r="W132" s="176"/>
      <c r="X132" s="176"/>
      <c r="Y132" s="176"/>
      <c r="Z132" s="176"/>
      <c r="AA132" s="176"/>
      <c r="AB132" s="176"/>
      <c r="AC132" s="176"/>
      <c r="AD132" s="176"/>
      <c r="AE132" s="176"/>
      <c r="AF132" s="176"/>
      <c r="AG132" s="176"/>
      <c r="AH132" s="176"/>
      <c r="AI132" s="176"/>
      <c r="AJ132" s="176"/>
    </row>
    <row r="133" spans="3:36" ht="11.25" customHeight="1">
      <c r="C133" s="175">
        <v>117</v>
      </c>
      <c r="D133" s="176">
        <v>43.5</v>
      </c>
      <c r="E133" s="176"/>
      <c r="F133" s="176"/>
      <c r="G133" s="176"/>
      <c r="H133" s="176"/>
      <c r="I133" s="176"/>
      <c r="J133" s="176"/>
      <c r="K133" s="176"/>
      <c r="L133" s="176"/>
      <c r="M133" s="176"/>
      <c r="N133" s="176"/>
      <c r="O133" s="176"/>
      <c r="P133" s="176"/>
      <c r="Q133" s="176"/>
      <c r="R133" s="176">
        <v>25.8</v>
      </c>
      <c r="S133" s="176"/>
      <c r="T133" s="176"/>
      <c r="U133" s="176"/>
      <c r="V133" s="176"/>
      <c r="W133" s="176"/>
      <c r="X133" s="176"/>
      <c r="Y133" s="176"/>
      <c r="Z133" s="176"/>
      <c r="AA133" s="176"/>
      <c r="AB133" s="176"/>
      <c r="AC133" s="176"/>
      <c r="AD133" s="176"/>
      <c r="AE133" s="176"/>
      <c r="AF133" s="176"/>
      <c r="AG133" s="176"/>
      <c r="AH133" s="176"/>
      <c r="AI133" s="176"/>
      <c r="AJ133" s="176"/>
    </row>
    <row r="134" spans="3:36" ht="11.25" customHeight="1">
      <c r="C134" s="175">
        <v>118</v>
      </c>
      <c r="D134" s="176">
        <v>36.4</v>
      </c>
      <c r="E134" s="176"/>
      <c r="F134" s="176"/>
      <c r="G134" s="176"/>
      <c r="H134" s="176"/>
      <c r="I134" s="176"/>
      <c r="J134" s="176"/>
      <c r="K134" s="176"/>
      <c r="L134" s="176"/>
      <c r="M134" s="176"/>
      <c r="N134" s="176"/>
      <c r="O134" s="176"/>
      <c r="P134" s="176"/>
      <c r="Q134" s="176"/>
      <c r="R134" s="176">
        <v>26.4</v>
      </c>
      <c r="S134" s="176"/>
      <c r="T134" s="176"/>
      <c r="U134" s="176"/>
      <c r="V134" s="176"/>
      <c r="W134" s="176"/>
      <c r="X134" s="176"/>
      <c r="Y134" s="176"/>
      <c r="Z134" s="176"/>
      <c r="AA134" s="176"/>
      <c r="AB134" s="176"/>
      <c r="AC134" s="176"/>
      <c r="AD134" s="176"/>
      <c r="AE134" s="176"/>
      <c r="AF134" s="176"/>
      <c r="AG134" s="176"/>
      <c r="AH134" s="176"/>
      <c r="AI134" s="176"/>
      <c r="AJ134" s="176"/>
    </row>
    <row r="135" spans="3:36" ht="11.25" customHeight="1">
      <c r="C135" s="175">
        <v>119</v>
      </c>
      <c r="D135" s="176">
        <v>36.7</v>
      </c>
      <c r="E135" s="176"/>
      <c r="F135" s="176"/>
      <c r="G135" s="176"/>
      <c r="H135" s="176"/>
      <c r="I135" s="176"/>
      <c r="J135" s="176"/>
      <c r="K135" s="176"/>
      <c r="L135" s="176"/>
      <c r="M135" s="176"/>
      <c r="N135" s="176"/>
      <c r="O135" s="176"/>
      <c r="P135" s="176"/>
      <c r="Q135" s="176"/>
      <c r="R135" s="176">
        <v>27.3</v>
      </c>
      <c r="S135" s="176"/>
      <c r="T135" s="176"/>
      <c r="U135" s="176"/>
      <c r="V135" s="176"/>
      <c r="W135" s="176"/>
      <c r="X135" s="176"/>
      <c r="Y135" s="176"/>
      <c r="Z135" s="176"/>
      <c r="AA135" s="176"/>
      <c r="AB135" s="176"/>
      <c r="AC135" s="176"/>
      <c r="AD135" s="176"/>
      <c r="AE135" s="176"/>
      <c r="AF135" s="176"/>
      <c r="AG135" s="176"/>
      <c r="AH135" s="176"/>
      <c r="AI135" s="176"/>
      <c r="AJ135" s="176"/>
    </row>
    <row r="136" spans="3:36" ht="11.25" customHeight="1">
      <c r="C136" s="175">
        <v>120</v>
      </c>
      <c r="D136" s="176">
        <v>44.2</v>
      </c>
      <c r="E136" s="176"/>
      <c r="F136" s="176"/>
      <c r="G136" s="176"/>
      <c r="H136" s="176"/>
      <c r="I136" s="176"/>
      <c r="J136" s="176"/>
      <c r="K136" s="176"/>
      <c r="L136" s="176"/>
      <c r="M136" s="176"/>
      <c r="N136" s="176"/>
      <c r="O136" s="176"/>
      <c r="P136" s="176"/>
      <c r="Q136" s="176"/>
      <c r="R136" s="176">
        <v>30.8</v>
      </c>
      <c r="S136" s="176"/>
      <c r="T136" s="176"/>
      <c r="U136" s="176"/>
      <c r="V136" s="176"/>
      <c r="W136" s="176"/>
      <c r="X136" s="176"/>
      <c r="Y136" s="176"/>
      <c r="Z136" s="176"/>
      <c r="AA136" s="176"/>
      <c r="AB136" s="176"/>
      <c r="AC136" s="176"/>
      <c r="AD136" s="176"/>
      <c r="AE136" s="176"/>
      <c r="AF136" s="176"/>
      <c r="AG136" s="176"/>
      <c r="AH136" s="176"/>
      <c r="AI136" s="176"/>
      <c r="AJ136" s="176"/>
    </row>
    <row r="137" spans="3:36" ht="11.25" customHeight="1">
      <c r="C137" s="175">
        <v>121</v>
      </c>
      <c r="D137" s="176">
        <v>29.9</v>
      </c>
      <c r="E137" s="176"/>
      <c r="F137" s="176"/>
      <c r="G137" s="176"/>
      <c r="H137" s="176"/>
      <c r="I137" s="176"/>
      <c r="J137" s="176"/>
      <c r="K137" s="176"/>
      <c r="L137" s="176"/>
      <c r="M137" s="176"/>
      <c r="N137" s="176"/>
      <c r="O137" s="176"/>
      <c r="P137" s="176"/>
      <c r="Q137" s="176"/>
      <c r="R137" s="176">
        <v>23.1</v>
      </c>
      <c r="S137" s="176"/>
      <c r="T137" s="176"/>
      <c r="U137" s="176"/>
      <c r="V137" s="176"/>
      <c r="W137" s="176"/>
      <c r="X137" s="176"/>
      <c r="Y137" s="176"/>
      <c r="Z137" s="176"/>
      <c r="AA137" s="176"/>
      <c r="AB137" s="176"/>
      <c r="AC137" s="176"/>
      <c r="AD137" s="176"/>
      <c r="AE137" s="176"/>
      <c r="AF137" s="176"/>
      <c r="AG137" s="176"/>
      <c r="AH137" s="176"/>
      <c r="AI137" s="176"/>
      <c r="AJ137" s="176"/>
    </row>
    <row r="138" spans="3:36" ht="11.25" customHeight="1">
      <c r="C138" s="175">
        <v>122</v>
      </c>
      <c r="D138" s="176">
        <v>35.5</v>
      </c>
      <c r="E138" s="176"/>
      <c r="F138" s="176"/>
      <c r="G138" s="176"/>
      <c r="H138" s="176"/>
      <c r="I138" s="176"/>
      <c r="J138" s="176"/>
      <c r="K138" s="176"/>
      <c r="L138" s="176"/>
      <c r="M138" s="176"/>
      <c r="N138" s="176"/>
      <c r="O138" s="176"/>
      <c r="P138" s="176"/>
      <c r="Q138" s="176"/>
      <c r="R138" s="176">
        <v>14.7</v>
      </c>
      <c r="S138" s="176"/>
      <c r="T138" s="176"/>
      <c r="U138" s="176"/>
      <c r="V138" s="176"/>
      <c r="W138" s="176"/>
      <c r="X138" s="176"/>
      <c r="Y138" s="176"/>
      <c r="Z138" s="176"/>
      <c r="AA138" s="176"/>
      <c r="AB138" s="176"/>
      <c r="AC138" s="176"/>
      <c r="AD138" s="176"/>
      <c r="AE138" s="176"/>
      <c r="AF138" s="176"/>
      <c r="AG138" s="176"/>
      <c r="AH138" s="176"/>
      <c r="AI138" s="176"/>
      <c r="AJ138" s="176"/>
    </row>
    <row r="139" spans="3:36" ht="11.25" customHeight="1">
      <c r="C139" s="175">
        <v>123</v>
      </c>
      <c r="D139" s="176">
        <v>31.7</v>
      </c>
      <c r="E139" s="176"/>
      <c r="F139" s="176"/>
      <c r="G139" s="176"/>
      <c r="H139" s="176"/>
      <c r="I139" s="176"/>
      <c r="J139" s="176"/>
      <c r="K139" s="176"/>
      <c r="L139" s="176"/>
      <c r="M139" s="176"/>
      <c r="N139" s="176"/>
      <c r="O139" s="176"/>
      <c r="P139" s="176"/>
      <c r="Q139" s="176"/>
      <c r="R139" s="176">
        <v>31.5</v>
      </c>
      <c r="S139" s="176"/>
      <c r="T139" s="176"/>
      <c r="U139" s="176"/>
      <c r="V139" s="176"/>
      <c r="W139" s="176"/>
      <c r="X139" s="176"/>
      <c r="Y139" s="176"/>
      <c r="Z139" s="176"/>
      <c r="AA139" s="176"/>
      <c r="AB139" s="176"/>
      <c r="AC139" s="176"/>
      <c r="AD139" s="176"/>
      <c r="AE139" s="176"/>
      <c r="AF139" s="176"/>
      <c r="AG139" s="176"/>
      <c r="AH139" s="176"/>
      <c r="AI139" s="176"/>
      <c r="AJ139" s="176"/>
    </row>
    <row r="140" spans="3:36" ht="11.25" customHeight="1">
      <c r="C140" s="175">
        <v>124</v>
      </c>
      <c r="D140" s="176"/>
      <c r="E140" s="176"/>
      <c r="F140" s="176"/>
      <c r="G140" s="176"/>
      <c r="H140" s="176"/>
      <c r="I140" s="176"/>
      <c r="J140" s="176"/>
      <c r="K140" s="176"/>
      <c r="L140" s="176"/>
      <c r="M140" s="176"/>
      <c r="N140" s="176"/>
      <c r="O140" s="176"/>
      <c r="P140" s="176"/>
      <c r="Q140" s="176"/>
      <c r="R140" s="176">
        <v>24.6</v>
      </c>
      <c r="S140" s="176"/>
      <c r="T140" s="176"/>
      <c r="U140" s="176"/>
      <c r="V140" s="176"/>
      <c r="W140" s="176"/>
      <c r="X140" s="176"/>
      <c r="Y140" s="176"/>
      <c r="Z140" s="176"/>
      <c r="AA140" s="176"/>
      <c r="AB140" s="176"/>
      <c r="AC140" s="176"/>
      <c r="AD140" s="176"/>
      <c r="AE140" s="176"/>
      <c r="AF140" s="176"/>
      <c r="AG140" s="176"/>
      <c r="AH140" s="176"/>
      <c r="AI140" s="176"/>
      <c r="AJ140" s="176"/>
    </row>
    <row r="141" spans="3:36" ht="11.25" customHeight="1">
      <c r="C141" s="175">
        <v>125</v>
      </c>
      <c r="D141" s="176"/>
      <c r="E141" s="176"/>
      <c r="F141" s="176"/>
      <c r="G141" s="176"/>
      <c r="H141" s="176"/>
      <c r="I141" s="176"/>
      <c r="J141" s="176"/>
      <c r="K141" s="176"/>
      <c r="L141" s="176"/>
      <c r="M141" s="176"/>
      <c r="N141" s="176"/>
      <c r="O141" s="176"/>
      <c r="P141" s="176"/>
      <c r="Q141" s="176"/>
      <c r="R141" s="176">
        <v>27.4</v>
      </c>
      <c r="S141" s="176"/>
      <c r="T141" s="176"/>
      <c r="U141" s="176"/>
      <c r="V141" s="176"/>
      <c r="W141" s="176"/>
      <c r="X141" s="176"/>
      <c r="Y141" s="176"/>
      <c r="Z141" s="176"/>
      <c r="AA141" s="176"/>
      <c r="AB141" s="176"/>
      <c r="AC141" s="176"/>
      <c r="AD141" s="176"/>
      <c r="AE141" s="176"/>
      <c r="AF141" s="176"/>
      <c r="AG141" s="176"/>
      <c r="AH141" s="176"/>
      <c r="AI141" s="176"/>
      <c r="AJ141" s="176"/>
    </row>
    <row r="142" spans="3:36" ht="11.25" customHeight="1">
      <c r="C142" s="175">
        <v>126</v>
      </c>
      <c r="D142" s="176"/>
      <c r="E142" s="176"/>
      <c r="F142" s="176"/>
      <c r="G142" s="176"/>
      <c r="H142" s="176"/>
      <c r="I142" s="176"/>
      <c r="J142" s="176"/>
      <c r="K142" s="176"/>
      <c r="L142" s="176"/>
      <c r="M142" s="176"/>
      <c r="N142" s="176"/>
      <c r="O142" s="176"/>
      <c r="P142" s="176"/>
      <c r="Q142" s="176"/>
      <c r="R142" s="176">
        <v>24.7</v>
      </c>
      <c r="S142" s="176"/>
      <c r="T142" s="176"/>
      <c r="U142" s="176"/>
      <c r="V142" s="176"/>
      <c r="W142" s="176"/>
      <c r="X142" s="176"/>
      <c r="Y142" s="176"/>
      <c r="Z142" s="176"/>
      <c r="AA142" s="176"/>
      <c r="AB142" s="176"/>
      <c r="AC142" s="176"/>
      <c r="AD142" s="176"/>
      <c r="AE142" s="176"/>
      <c r="AF142" s="176"/>
      <c r="AG142" s="176"/>
      <c r="AH142" s="176"/>
      <c r="AI142" s="176"/>
      <c r="AJ142" s="176"/>
    </row>
    <row r="143" spans="3:36" ht="11.25" customHeight="1">
      <c r="C143" s="175">
        <v>127</v>
      </c>
      <c r="D143" s="176"/>
      <c r="E143" s="176"/>
      <c r="F143" s="176"/>
      <c r="G143" s="176"/>
      <c r="H143" s="176"/>
      <c r="I143" s="176"/>
      <c r="J143" s="176"/>
      <c r="K143" s="176"/>
      <c r="L143" s="176"/>
      <c r="M143" s="176"/>
      <c r="N143" s="176"/>
      <c r="O143" s="176"/>
      <c r="P143" s="176"/>
      <c r="Q143" s="176"/>
      <c r="R143" s="176">
        <v>20.2</v>
      </c>
      <c r="S143" s="176"/>
      <c r="T143" s="176"/>
      <c r="U143" s="176"/>
      <c r="V143" s="176"/>
      <c r="W143" s="176"/>
      <c r="X143" s="176"/>
      <c r="Y143" s="176"/>
      <c r="Z143" s="176"/>
      <c r="AA143" s="176"/>
      <c r="AB143" s="176"/>
      <c r="AC143" s="176"/>
      <c r="AD143" s="176"/>
      <c r="AE143" s="176"/>
      <c r="AF143" s="176"/>
      <c r="AG143" s="176"/>
      <c r="AH143" s="176"/>
      <c r="AI143" s="176"/>
      <c r="AJ143" s="176"/>
    </row>
    <row r="144" spans="3:36" ht="11.25" customHeight="1">
      <c r="C144" s="175">
        <v>128</v>
      </c>
      <c r="D144" s="176"/>
      <c r="E144" s="176"/>
      <c r="F144" s="176"/>
      <c r="G144" s="176"/>
      <c r="H144" s="176"/>
      <c r="I144" s="176"/>
      <c r="J144" s="176"/>
      <c r="K144" s="176"/>
      <c r="L144" s="176"/>
      <c r="M144" s="176"/>
      <c r="N144" s="176"/>
      <c r="O144" s="176"/>
      <c r="P144" s="176"/>
      <c r="Q144" s="176"/>
      <c r="R144" s="176">
        <v>18.8</v>
      </c>
      <c r="S144" s="176"/>
      <c r="T144" s="176"/>
      <c r="U144" s="176"/>
      <c r="V144" s="176"/>
      <c r="W144" s="176"/>
      <c r="X144" s="176"/>
      <c r="Y144" s="176"/>
      <c r="Z144" s="176"/>
      <c r="AA144" s="176"/>
      <c r="AB144" s="176"/>
      <c r="AC144" s="176"/>
      <c r="AD144" s="176"/>
      <c r="AE144" s="176"/>
      <c r="AF144" s="176"/>
      <c r="AG144" s="176"/>
      <c r="AH144" s="176"/>
      <c r="AI144" s="176"/>
      <c r="AJ144" s="176"/>
    </row>
    <row r="145" spans="3:36" ht="11.25" customHeight="1">
      <c r="C145" s="175">
        <v>129</v>
      </c>
      <c r="D145" s="176"/>
      <c r="E145" s="176"/>
      <c r="F145" s="176"/>
      <c r="G145" s="176"/>
      <c r="H145" s="176"/>
      <c r="I145" s="176"/>
      <c r="J145" s="176"/>
      <c r="K145" s="176"/>
      <c r="L145" s="176"/>
      <c r="M145" s="176"/>
      <c r="N145" s="176"/>
      <c r="O145" s="176"/>
      <c r="P145" s="176"/>
      <c r="Q145" s="176"/>
      <c r="R145" s="176">
        <v>31.2</v>
      </c>
      <c r="S145" s="176"/>
      <c r="T145" s="176"/>
      <c r="U145" s="176"/>
      <c r="V145" s="176"/>
      <c r="W145" s="176"/>
      <c r="X145" s="176"/>
      <c r="Y145" s="176"/>
      <c r="Z145" s="176"/>
      <c r="AA145" s="176"/>
      <c r="AB145" s="176"/>
      <c r="AC145" s="176"/>
      <c r="AD145" s="176"/>
      <c r="AE145" s="176"/>
      <c r="AF145" s="176"/>
      <c r="AG145" s="176"/>
      <c r="AH145" s="176"/>
      <c r="AI145" s="176"/>
      <c r="AJ145" s="176"/>
    </row>
    <row r="146" spans="3:36" ht="11.25" customHeight="1">
      <c r="C146" s="175">
        <v>130</v>
      </c>
      <c r="D146" s="176"/>
      <c r="E146" s="176"/>
      <c r="F146" s="176"/>
      <c r="G146" s="176"/>
      <c r="H146" s="176"/>
      <c r="I146" s="176"/>
      <c r="J146" s="176"/>
      <c r="K146" s="176"/>
      <c r="L146" s="176"/>
      <c r="M146" s="176"/>
      <c r="N146" s="176"/>
      <c r="O146" s="176"/>
      <c r="P146" s="176"/>
      <c r="Q146" s="176"/>
      <c r="R146" s="176">
        <v>20.4</v>
      </c>
      <c r="S146" s="176"/>
      <c r="T146" s="176"/>
      <c r="U146" s="176"/>
      <c r="V146" s="176"/>
      <c r="W146" s="176"/>
      <c r="X146" s="176"/>
      <c r="Y146" s="176"/>
      <c r="Z146" s="176"/>
      <c r="AA146" s="176"/>
      <c r="AB146" s="176"/>
      <c r="AC146" s="176"/>
      <c r="AD146" s="176"/>
      <c r="AE146" s="176"/>
      <c r="AF146" s="176"/>
      <c r="AG146" s="176"/>
      <c r="AH146" s="176"/>
      <c r="AI146" s="176"/>
      <c r="AJ146" s="176"/>
    </row>
    <row r="147" spans="3:36" ht="11.25" customHeight="1">
      <c r="C147" s="175">
        <v>131</v>
      </c>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row>
    <row r="148" spans="4:36" ht="11.25" customHeight="1">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row>
    <row r="149" spans="3:36" ht="72" customHeight="1">
      <c r="C149" s="222" t="s">
        <v>2032</v>
      </c>
      <c r="D149" s="222"/>
      <c r="E149" s="222"/>
      <c r="F149" s="222"/>
      <c r="G149" s="222"/>
      <c r="H149" s="222"/>
      <c r="I149" s="222"/>
      <c r="J149" s="222"/>
      <c r="K149" s="222"/>
      <c r="L149" s="222"/>
      <c r="M149" s="222"/>
      <c r="N149" s="222"/>
      <c r="O149" s="222"/>
      <c r="P149" s="222"/>
      <c r="Q149" s="222"/>
      <c r="R149" s="176"/>
      <c r="S149" s="176"/>
      <c r="T149" s="176"/>
      <c r="U149" s="176"/>
      <c r="V149" s="176"/>
      <c r="W149" s="176"/>
      <c r="X149" s="176"/>
      <c r="Y149" s="176"/>
      <c r="Z149" s="176"/>
      <c r="AA149" s="176"/>
      <c r="AB149" s="176"/>
      <c r="AC149" s="176"/>
      <c r="AD149" s="176"/>
      <c r="AE149" s="176"/>
      <c r="AF149" s="176"/>
      <c r="AG149" s="176"/>
      <c r="AH149" s="176"/>
      <c r="AI149" s="176"/>
      <c r="AJ149" s="176"/>
    </row>
    <row r="150" spans="3:36" ht="11.25" customHeight="1">
      <c r="C150" s="39" t="s">
        <v>1939</v>
      </c>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row>
    <row r="151" spans="4:36" ht="11.25" customHeight="1">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row>
    <row r="152" spans="3:36" ht="11.25" customHeight="1">
      <c r="C152" s="15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row>
    <row r="153" spans="4:36" ht="11.25" customHeight="1">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row>
    <row r="154" spans="4:36" ht="11.25" customHeight="1">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row>
    <row r="155" spans="1:36" ht="11.25" customHeight="1">
      <c r="A155" s="131"/>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row>
    <row r="156" spans="1:36" ht="11.25" customHeight="1">
      <c r="A156" s="139"/>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row>
    <row r="157" spans="4:36" ht="11.25" customHeight="1">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row>
    <row r="158" spans="4:36" ht="11.25" customHeight="1">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row>
    <row r="159" spans="4:36" ht="11.25" customHeight="1">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row>
    <row r="160" spans="4:36" ht="11.25" customHeight="1">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row>
    <row r="161" spans="4:36" ht="11.25" customHeight="1">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row>
    <row r="162" spans="4:36" ht="11.25" customHeight="1">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row>
    <row r="163" spans="4:36" ht="11.25" customHeight="1">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row>
    <row r="164" spans="4:36" ht="11.25" customHeight="1">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row>
    <row r="165" spans="4:36" ht="11.25" customHeight="1">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row>
    <row r="166" spans="4:36" ht="11.25" customHeight="1">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row>
    <row r="167" spans="4:36" ht="11.25" customHeight="1">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row>
    <row r="168" spans="4:36" ht="11.25" customHeight="1">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row>
    <row r="169" spans="4:36" ht="11.25" customHeight="1">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row>
    <row r="170" spans="4:36" ht="11.25" customHeight="1">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row>
    <row r="171" spans="4:36" ht="11.25" customHeight="1">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row>
    <row r="172" spans="4:36" ht="11.25" customHeight="1">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row>
    <row r="173" spans="4:36" ht="11.25" customHeight="1">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row>
    <row r="174" spans="4:36" ht="11.25" customHeight="1">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row>
    <row r="175" spans="4:36" ht="11.25" customHeight="1">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row>
    <row r="176" spans="4:36" ht="11.25" customHeight="1">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row>
    <row r="177" spans="4:36" ht="11.25" customHeight="1">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row>
    <row r="178" spans="4:36" ht="11.25" customHeight="1">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row>
    <row r="179" spans="4:36" ht="11.25" customHeight="1">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row>
    <row r="180" spans="4:36" ht="11.25" customHeight="1">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row>
    <row r="181" spans="4:36" ht="11.25" customHeight="1">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76"/>
    </row>
    <row r="182" spans="4:36" ht="11.25" customHeight="1">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row>
    <row r="183" spans="4:36" ht="11.25" customHeight="1">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row>
    <row r="184" spans="4:36" ht="11.25" customHeight="1">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row>
    <row r="185" spans="4:36" ht="11.25" customHeight="1">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row>
    <row r="186" spans="4:36" ht="11.25" customHeight="1">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6"/>
      <c r="AI186" s="176"/>
      <c r="AJ186" s="176"/>
    </row>
    <row r="187" spans="4:36" ht="11.25" customHeight="1">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row>
    <row r="188" spans="4:36" ht="11.25" customHeight="1">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row>
    <row r="189" spans="4:36" ht="11.25" customHeight="1">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row>
    <row r="190" spans="4:36" ht="11.25" customHeight="1">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row>
    <row r="191" spans="4:36" ht="11.25" customHeight="1">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row>
    <row r="192" spans="4:36" ht="11.25" customHeight="1">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c r="AE192" s="176"/>
      <c r="AF192" s="176"/>
      <c r="AG192" s="176"/>
      <c r="AH192" s="176"/>
      <c r="AI192" s="176"/>
      <c r="AJ192" s="176"/>
    </row>
    <row r="193" spans="4:36" ht="11.25" customHeight="1">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6"/>
      <c r="AJ193" s="176"/>
    </row>
    <row r="194" spans="4:36" ht="11.25" customHeight="1">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row>
  </sheetData>
  <mergeCells count="1">
    <mergeCell ref="C149:Q149"/>
  </mergeCells>
  <printOptions/>
  <pageMargins left="0.75" right="0.75" top="1" bottom="1" header="0.5" footer="0.5"/>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T1149"/>
  <sheetViews>
    <sheetView showGridLines="0" workbookViewId="0" topLeftCell="A1"/>
  </sheetViews>
  <sheetFormatPr defaultColWidth="8.8515625" defaultRowHeight="12"/>
  <cols>
    <col min="1" max="2" width="2.7109375" style="19" customWidth="1"/>
    <col min="3" max="3" width="20.7109375" style="18" customWidth="1"/>
    <col min="4" max="5" width="15.7109375" style="18" customWidth="1"/>
    <col min="6" max="6" width="20.7109375" style="18" customWidth="1"/>
    <col min="7" max="7" width="15.7109375" style="18" customWidth="1"/>
    <col min="8" max="9" width="15.7109375" style="19" customWidth="1"/>
    <col min="10" max="10" width="8.7109375" style="19" customWidth="1"/>
    <col min="11" max="11" width="35.00390625" style="19" bestFit="1" customWidth="1"/>
    <col min="12" max="12" width="18.28125" style="23" customWidth="1"/>
    <col min="13" max="13" width="8.00390625" style="26" customWidth="1"/>
    <col min="14" max="14" width="14.7109375" style="154" customWidth="1"/>
    <col min="15" max="15" width="6.421875" style="19" customWidth="1"/>
    <col min="16" max="16" width="11.7109375" style="23" customWidth="1"/>
    <col min="17" max="17" width="7.140625" style="23" customWidth="1"/>
    <col min="18" max="18" width="14.421875" style="18" customWidth="1"/>
    <col min="19" max="19" width="6.7109375" style="191" customWidth="1"/>
    <col min="20" max="20" width="7.140625" style="18" customWidth="1"/>
    <col min="21" max="16384" width="8.8515625" style="19" customWidth="1"/>
  </cols>
  <sheetData>
    <row r="1" spans="4:20" ht="12">
      <c r="D1" s="24"/>
      <c r="J1" s="13" t="s">
        <v>1629</v>
      </c>
      <c r="K1" s="14" t="s">
        <v>1628</v>
      </c>
      <c r="L1" s="15" t="s">
        <v>2024</v>
      </c>
      <c r="M1" s="15" t="s">
        <v>283</v>
      </c>
      <c r="N1" s="190" t="s">
        <v>1783</v>
      </c>
      <c r="O1" s="15" t="s">
        <v>1429</v>
      </c>
      <c r="P1" s="15" t="s">
        <v>1784</v>
      </c>
      <c r="Q1" s="15" t="s">
        <v>283</v>
      </c>
      <c r="R1" s="15" t="s">
        <v>1785</v>
      </c>
      <c r="S1" s="190" t="s">
        <v>1429</v>
      </c>
      <c r="T1" s="15"/>
    </row>
    <row r="2" spans="10:20" ht="12">
      <c r="J2" s="20" t="s">
        <v>31</v>
      </c>
      <c r="K2" s="21" t="s">
        <v>1747</v>
      </c>
      <c r="L2" s="108">
        <v>56.56</v>
      </c>
      <c r="M2" s="114" t="s">
        <v>1926</v>
      </c>
      <c r="N2" s="19">
        <f>IF(L2&lt;75,1)</f>
        <v>1</v>
      </c>
      <c r="O2" s="23"/>
      <c r="P2" s="22">
        <v>1159448</v>
      </c>
      <c r="Q2" s="26" t="s">
        <v>1926</v>
      </c>
      <c r="R2" s="23">
        <v>5</v>
      </c>
      <c r="T2" s="24"/>
    </row>
    <row r="3" spans="3:18" ht="12">
      <c r="C3" s="129" t="s">
        <v>1786</v>
      </c>
      <c r="D3" s="13"/>
      <c r="E3" s="19"/>
      <c r="H3" s="18"/>
      <c r="I3" s="18"/>
      <c r="J3" s="20" t="s">
        <v>32</v>
      </c>
      <c r="K3" s="21" t="s">
        <v>1430</v>
      </c>
      <c r="L3" s="108">
        <v>72.94</v>
      </c>
      <c r="M3" s="114" t="s">
        <v>1926</v>
      </c>
      <c r="N3" s="19">
        <f aca="true" t="shared" si="0" ref="N3:N66">IF(L3&lt;75,1)</f>
        <v>1</v>
      </c>
      <c r="O3" s="23"/>
      <c r="P3" s="22">
        <v>507368</v>
      </c>
      <c r="Q3" s="26" t="s">
        <v>1926</v>
      </c>
      <c r="R3" s="23">
        <v>4</v>
      </c>
    </row>
    <row r="4" spans="3:18" ht="12">
      <c r="C4" s="129" t="s">
        <v>1784</v>
      </c>
      <c r="D4" s="19"/>
      <c r="E4" s="19"/>
      <c r="H4" s="18"/>
      <c r="I4" s="18"/>
      <c r="J4" s="20" t="s">
        <v>33</v>
      </c>
      <c r="K4" s="21" t="s">
        <v>1431</v>
      </c>
      <c r="L4" s="108">
        <v>81.53</v>
      </c>
      <c r="M4" s="114" t="s">
        <v>1926</v>
      </c>
      <c r="N4" s="19">
        <f>IF(L4&lt;85,2)</f>
        <v>2</v>
      </c>
      <c r="O4" s="23"/>
      <c r="P4" s="22">
        <v>249205</v>
      </c>
      <c r="Q4" s="26" t="s">
        <v>1926</v>
      </c>
      <c r="R4" s="23">
        <v>2</v>
      </c>
    </row>
    <row r="5" spans="3:20" ht="12">
      <c r="C5" s="31"/>
      <c r="D5" s="109"/>
      <c r="E5" s="19"/>
      <c r="H5" s="18"/>
      <c r="I5" s="18"/>
      <c r="J5" s="20" t="s">
        <v>34</v>
      </c>
      <c r="K5" s="21" t="s">
        <v>1432</v>
      </c>
      <c r="L5" s="108">
        <v>81.25</v>
      </c>
      <c r="M5" s="114" t="s">
        <v>1926</v>
      </c>
      <c r="N5" s="19">
        <f>IF(L5&lt;85,2)</f>
        <v>2</v>
      </c>
      <c r="O5" s="23"/>
      <c r="P5" s="22">
        <v>204762</v>
      </c>
      <c r="Q5" s="26" t="s">
        <v>1926</v>
      </c>
      <c r="R5" s="23">
        <v>2</v>
      </c>
      <c r="T5" s="27"/>
    </row>
    <row r="6" spans="3:20" ht="17.25">
      <c r="C6" s="120" t="s">
        <v>2029</v>
      </c>
      <c r="D6" s="19"/>
      <c r="H6" s="18"/>
      <c r="J6" s="20" t="s">
        <v>35</v>
      </c>
      <c r="K6" s="21" t="s">
        <v>1433</v>
      </c>
      <c r="L6" s="108">
        <v>75.61</v>
      </c>
      <c r="M6" s="114" t="s">
        <v>1926</v>
      </c>
      <c r="N6" s="19">
        <v>2</v>
      </c>
      <c r="O6" s="23"/>
      <c r="P6" s="22">
        <v>379978</v>
      </c>
      <c r="Q6" s="26" t="s">
        <v>1926</v>
      </c>
      <c r="R6" s="23">
        <v>3</v>
      </c>
      <c r="T6" s="28"/>
    </row>
    <row r="7" spans="3:20" ht="12">
      <c r="C7" s="127" t="s">
        <v>2025</v>
      </c>
      <c r="D7" s="19"/>
      <c r="E7" s="27"/>
      <c r="H7" s="18"/>
      <c r="J7" s="20" t="s">
        <v>36</v>
      </c>
      <c r="K7" s="21" t="s">
        <v>1434</v>
      </c>
      <c r="L7" s="108">
        <v>92.58</v>
      </c>
      <c r="M7" s="114" t="s">
        <v>1926</v>
      </c>
      <c r="N7" s="19">
        <f>IF(L7&lt;95,4)</f>
        <v>4</v>
      </c>
      <c r="O7" s="23"/>
      <c r="P7" s="22">
        <v>117617</v>
      </c>
      <c r="Q7" s="26" t="s">
        <v>1926</v>
      </c>
      <c r="R7" s="23">
        <v>2</v>
      </c>
      <c r="T7" s="28"/>
    </row>
    <row r="8" spans="3:19" ht="12">
      <c r="C8" s="109"/>
      <c r="E8" s="28"/>
      <c r="H8" s="18"/>
      <c r="J8" s="20" t="s">
        <v>37</v>
      </c>
      <c r="K8" s="21" t="s">
        <v>1435</v>
      </c>
      <c r="L8" s="108">
        <v>85.46</v>
      </c>
      <c r="M8" s="114" t="s">
        <v>1926</v>
      </c>
      <c r="N8" s="19">
        <v>3</v>
      </c>
      <c r="O8" s="23"/>
      <c r="P8" s="22">
        <v>110753</v>
      </c>
      <c r="Q8" s="26" t="s">
        <v>1926</v>
      </c>
      <c r="R8" s="23">
        <v>2</v>
      </c>
      <c r="S8" s="192"/>
    </row>
    <row r="9" spans="3:19" ht="12">
      <c r="C9" s="13"/>
      <c r="E9" s="28"/>
      <c r="H9" s="18"/>
      <c r="J9" s="20" t="s">
        <v>38</v>
      </c>
      <c r="K9" s="21" t="s">
        <v>39</v>
      </c>
      <c r="L9" s="108">
        <v>78.86</v>
      </c>
      <c r="M9" s="114" t="s">
        <v>1926</v>
      </c>
      <c r="N9" s="19">
        <f aca="true" t="shared" si="1" ref="N9:N54">IF(L9&lt;85,2)</f>
        <v>2</v>
      </c>
      <c r="O9" s="23"/>
      <c r="P9" s="22">
        <v>98056</v>
      </c>
      <c r="Q9" s="26" t="s">
        <v>1926</v>
      </c>
      <c r="R9" s="23">
        <v>1</v>
      </c>
      <c r="S9" s="192"/>
    </row>
    <row r="10" spans="3:19" ht="12">
      <c r="C10" s="19"/>
      <c r="E10" s="27"/>
      <c r="H10" s="18"/>
      <c r="J10" s="20" t="s">
        <v>40</v>
      </c>
      <c r="K10" s="21" t="s">
        <v>41</v>
      </c>
      <c r="L10" s="108">
        <v>81.39</v>
      </c>
      <c r="M10" s="114" t="s">
        <v>1926</v>
      </c>
      <c r="N10" s="19">
        <f t="shared" si="1"/>
        <v>2</v>
      </c>
      <c r="O10" s="23"/>
      <c r="P10" s="22">
        <v>93398</v>
      </c>
      <c r="Q10" s="26" t="s">
        <v>1926</v>
      </c>
      <c r="R10" s="23">
        <v>1</v>
      </c>
      <c r="S10" s="193"/>
    </row>
    <row r="11" spans="3:18" ht="12">
      <c r="C11" s="19"/>
      <c r="D11" s="19"/>
      <c r="E11" s="19"/>
      <c r="F11" s="19"/>
      <c r="G11" s="19"/>
      <c r="J11" s="20" t="s">
        <v>42</v>
      </c>
      <c r="K11" s="21" t="s">
        <v>43</v>
      </c>
      <c r="L11" s="108">
        <v>89.68</v>
      </c>
      <c r="M11" s="114" t="s">
        <v>1926</v>
      </c>
      <c r="N11" s="19">
        <f aca="true" t="shared" si="2" ref="N11:N12">IF(L11&lt;90,3)</f>
        <v>3</v>
      </c>
      <c r="O11" s="23"/>
      <c r="P11" s="22">
        <v>75667</v>
      </c>
      <c r="Q11" s="26" t="s">
        <v>1926</v>
      </c>
      <c r="R11" s="23">
        <v>1</v>
      </c>
    </row>
    <row r="12" spans="3:18" ht="12">
      <c r="C12" s="188" t="s">
        <v>1409</v>
      </c>
      <c r="D12" s="19"/>
      <c r="E12" s="19"/>
      <c r="F12" s="188" t="s">
        <v>1933</v>
      </c>
      <c r="G12" s="19"/>
      <c r="J12" s="20" t="s">
        <v>44</v>
      </c>
      <c r="K12" s="21" t="s">
        <v>45</v>
      </c>
      <c r="L12" s="108">
        <v>87.77</v>
      </c>
      <c r="M12" s="114" t="s">
        <v>1926</v>
      </c>
      <c r="N12" s="19">
        <f t="shared" si="2"/>
        <v>3</v>
      </c>
      <c r="O12" s="23"/>
      <c r="P12" s="22">
        <v>70655</v>
      </c>
      <c r="Q12" s="26" t="s">
        <v>1926</v>
      </c>
      <c r="R12" s="23">
        <v>1</v>
      </c>
    </row>
    <row r="13" spans="3:18" ht="12">
      <c r="C13" s="13" t="s">
        <v>2023</v>
      </c>
      <c r="D13" s="19"/>
      <c r="E13" s="19"/>
      <c r="F13" s="13" t="s">
        <v>1408</v>
      </c>
      <c r="G13" s="19"/>
      <c r="J13" s="20" t="s">
        <v>46</v>
      </c>
      <c r="K13" s="21" t="s">
        <v>1680</v>
      </c>
      <c r="L13" s="108">
        <v>98</v>
      </c>
      <c r="M13" s="114" t="s">
        <v>1927</v>
      </c>
      <c r="N13" s="19">
        <v>5</v>
      </c>
      <c r="P13" s="22">
        <v>1208097</v>
      </c>
      <c r="Q13" s="26" t="s">
        <v>1927</v>
      </c>
      <c r="R13" s="23">
        <v>5</v>
      </c>
    </row>
    <row r="14" spans="3:18" ht="12">
      <c r="C14" s="127" t="s">
        <v>2025</v>
      </c>
      <c r="D14" s="19"/>
      <c r="E14" s="19"/>
      <c r="F14" s="188" t="s">
        <v>1436</v>
      </c>
      <c r="G14" s="19"/>
      <c r="H14" s="44"/>
      <c r="I14" s="44"/>
      <c r="J14" s="20" t="s">
        <v>47</v>
      </c>
      <c r="K14" s="21" t="s">
        <v>1681</v>
      </c>
      <c r="L14" s="108">
        <v>98.4</v>
      </c>
      <c r="M14" s="114" t="s">
        <v>1927</v>
      </c>
      <c r="N14" s="19">
        <v>5</v>
      </c>
      <c r="P14" s="22">
        <v>338184</v>
      </c>
      <c r="Q14" s="26" t="s">
        <v>1927</v>
      </c>
      <c r="R14" s="23">
        <v>3</v>
      </c>
    </row>
    <row r="15" spans="3:18" ht="12">
      <c r="C15" s="185" t="s">
        <v>1951</v>
      </c>
      <c r="D15" s="204">
        <v>1</v>
      </c>
      <c r="E15" s="44"/>
      <c r="F15" s="32" t="s">
        <v>1928</v>
      </c>
      <c r="G15" s="33">
        <v>1</v>
      </c>
      <c r="H15" s="220"/>
      <c r="I15" s="221"/>
      <c r="J15" s="20" t="s">
        <v>48</v>
      </c>
      <c r="K15" s="21" t="s">
        <v>1677</v>
      </c>
      <c r="L15" s="108">
        <v>98.1</v>
      </c>
      <c r="M15" s="114" t="s">
        <v>1927</v>
      </c>
      <c r="N15" s="19">
        <v>5</v>
      </c>
      <c r="P15" s="22">
        <v>334781</v>
      </c>
      <c r="Q15" s="26" t="s">
        <v>1927</v>
      </c>
      <c r="R15" s="23">
        <v>3</v>
      </c>
    </row>
    <row r="16" spans="3:18" ht="12">
      <c r="C16" s="186" t="s">
        <v>1945</v>
      </c>
      <c r="D16" s="204">
        <v>2</v>
      </c>
      <c r="E16" s="44"/>
      <c r="F16" s="32" t="s">
        <v>1929</v>
      </c>
      <c r="G16" s="33">
        <v>2</v>
      </c>
      <c r="H16" s="220"/>
      <c r="I16" s="221"/>
      <c r="J16" s="20" t="s">
        <v>49</v>
      </c>
      <c r="K16" s="21" t="s">
        <v>1678</v>
      </c>
      <c r="L16" s="108">
        <v>98.7</v>
      </c>
      <c r="M16" s="114" t="s">
        <v>1927</v>
      </c>
      <c r="N16" s="19">
        <v>5</v>
      </c>
      <c r="P16" s="22">
        <v>199484</v>
      </c>
      <c r="Q16" s="26" t="s">
        <v>1927</v>
      </c>
      <c r="R16" s="23">
        <v>2</v>
      </c>
    </row>
    <row r="17" spans="3:18" ht="12">
      <c r="C17" s="186" t="s">
        <v>1952</v>
      </c>
      <c r="D17" s="204">
        <v>3</v>
      </c>
      <c r="E17" s="44"/>
      <c r="F17" s="32" t="s">
        <v>1767</v>
      </c>
      <c r="G17" s="33">
        <v>3</v>
      </c>
      <c r="H17" s="220"/>
      <c r="I17" s="184"/>
      <c r="J17" s="20" t="s">
        <v>50</v>
      </c>
      <c r="K17" s="21" t="s">
        <v>1675</v>
      </c>
      <c r="L17" s="108">
        <v>98.7</v>
      </c>
      <c r="M17" s="114" t="s">
        <v>1927</v>
      </c>
      <c r="N17" s="19">
        <v>5</v>
      </c>
      <c r="P17" s="22">
        <v>105673</v>
      </c>
      <c r="Q17" s="26" t="s">
        <v>1927</v>
      </c>
      <c r="R17" s="23">
        <v>2</v>
      </c>
    </row>
    <row r="18" spans="3:18" ht="12">
      <c r="C18" s="186" t="s">
        <v>1953</v>
      </c>
      <c r="D18" s="204">
        <v>4</v>
      </c>
      <c r="E18" s="44"/>
      <c r="F18" s="32" t="s">
        <v>1769</v>
      </c>
      <c r="G18" s="33">
        <v>4</v>
      </c>
      <c r="H18" s="220"/>
      <c r="I18" s="184"/>
      <c r="J18" s="20" t="s">
        <v>51</v>
      </c>
      <c r="K18" s="21" t="s">
        <v>1676</v>
      </c>
      <c r="L18" s="108">
        <v>98.8</v>
      </c>
      <c r="M18" s="114" t="s">
        <v>1927</v>
      </c>
      <c r="N18" s="19">
        <v>5</v>
      </c>
      <c r="P18" s="22">
        <v>149134</v>
      </c>
      <c r="Q18" s="26" t="s">
        <v>1927</v>
      </c>
      <c r="R18" s="23">
        <v>2</v>
      </c>
    </row>
    <row r="19" spans="3:18" ht="12">
      <c r="C19" s="127" t="s">
        <v>1947</v>
      </c>
      <c r="D19" s="204">
        <v>5</v>
      </c>
      <c r="E19" s="44"/>
      <c r="F19" s="32" t="s">
        <v>1768</v>
      </c>
      <c r="G19" s="33">
        <v>5</v>
      </c>
      <c r="H19" s="220"/>
      <c r="I19" s="184"/>
      <c r="J19" s="20" t="s">
        <v>52</v>
      </c>
      <c r="K19" s="21" t="s">
        <v>1674</v>
      </c>
      <c r="L19" s="108">
        <v>99.1</v>
      </c>
      <c r="M19" s="114" t="s">
        <v>1927</v>
      </c>
      <c r="N19" s="19">
        <v>5</v>
      </c>
      <c r="P19" s="22">
        <v>47382</v>
      </c>
      <c r="Q19" s="26" t="s">
        <v>1927</v>
      </c>
      <c r="R19" s="23">
        <v>1</v>
      </c>
    </row>
    <row r="20" spans="3:18" ht="12">
      <c r="C20" s="44" t="s">
        <v>30</v>
      </c>
      <c r="D20" s="189" t="s">
        <v>1639</v>
      </c>
      <c r="E20" s="44"/>
      <c r="F20" s="18" t="s">
        <v>1932</v>
      </c>
      <c r="G20" s="33">
        <v>6</v>
      </c>
      <c r="H20" s="220"/>
      <c r="I20" s="184"/>
      <c r="J20" s="20" t="s">
        <v>53</v>
      </c>
      <c r="K20" s="21" t="s">
        <v>1679</v>
      </c>
      <c r="L20" s="108">
        <v>98.9</v>
      </c>
      <c r="M20" s="114" t="s">
        <v>1927</v>
      </c>
      <c r="N20" s="19">
        <v>5</v>
      </c>
      <c r="P20" s="22">
        <v>137416</v>
      </c>
      <c r="Q20" s="26" t="s">
        <v>1927</v>
      </c>
      <c r="R20" s="23">
        <v>2</v>
      </c>
    </row>
    <row r="21" spans="3:18" ht="12">
      <c r="C21" s="19"/>
      <c r="D21" s="19"/>
      <c r="E21" s="44"/>
      <c r="F21" s="24" t="s">
        <v>30</v>
      </c>
      <c r="G21" s="35" t="s">
        <v>1639</v>
      </c>
      <c r="H21" s="220"/>
      <c r="I21" s="184"/>
      <c r="J21" s="20" t="s">
        <v>54</v>
      </c>
      <c r="K21" s="21" t="s">
        <v>55</v>
      </c>
      <c r="L21" s="187">
        <v>99.2</v>
      </c>
      <c r="M21" s="26" t="s">
        <v>1927</v>
      </c>
      <c r="N21" s="19">
        <v>5</v>
      </c>
      <c r="O21" s="26"/>
      <c r="P21" s="22">
        <v>91042</v>
      </c>
      <c r="Q21" s="114" t="s">
        <v>1927</v>
      </c>
      <c r="R21" s="23">
        <v>1</v>
      </c>
    </row>
    <row r="22" spans="3:18" ht="12">
      <c r="C22" s="19"/>
      <c r="D22" s="19"/>
      <c r="E22" s="19"/>
      <c r="F22" s="19"/>
      <c r="G22" s="19"/>
      <c r="J22" s="20" t="s">
        <v>56</v>
      </c>
      <c r="K22" s="21" t="s">
        <v>57</v>
      </c>
      <c r="L22" s="187">
        <v>98.3</v>
      </c>
      <c r="M22" s="26" t="s">
        <v>1927</v>
      </c>
      <c r="N22" s="19">
        <v>5</v>
      </c>
      <c r="O22" s="26"/>
      <c r="P22" s="22">
        <v>90375</v>
      </c>
      <c r="Q22" s="114" t="s">
        <v>1927</v>
      </c>
      <c r="R22" s="23">
        <v>1</v>
      </c>
    </row>
    <row r="23" spans="3:18" ht="13.5">
      <c r="C23" s="156" t="s">
        <v>2010</v>
      </c>
      <c r="D23" s="19"/>
      <c r="E23" s="19"/>
      <c r="F23" s="19"/>
      <c r="J23" s="20" t="s">
        <v>58</v>
      </c>
      <c r="K23" s="21" t="s">
        <v>59</v>
      </c>
      <c r="L23" s="187">
        <v>98.7</v>
      </c>
      <c r="M23" s="26" t="s">
        <v>1927</v>
      </c>
      <c r="N23" s="19">
        <v>5</v>
      </c>
      <c r="O23" s="26"/>
      <c r="P23" s="22">
        <v>80511</v>
      </c>
      <c r="Q23" s="26" t="s">
        <v>1927</v>
      </c>
      <c r="R23" s="23">
        <v>1</v>
      </c>
    </row>
    <row r="24" spans="3:18" ht="12">
      <c r="C24" s="39" t="s">
        <v>1780</v>
      </c>
      <c r="J24" s="20" t="s">
        <v>1683</v>
      </c>
      <c r="K24" s="19" t="s">
        <v>1684</v>
      </c>
      <c r="L24" s="187">
        <v>99.2</v>
      </c>
      <c r="M24" s="26" t="s">
        <v>1927</v>
      </c>
      <c r="N24" s="19">
        <v>5</v>
      </c>
      <c r="O24" s="26"/>
      <c r="P24" s="22">
        <v>79169</v>
      </c>
      <c r="Q24" s="114" t="s">
        <v>1927</v>
      </c>
      <c r="R24" s="23">
        <v>1</v>
      </c>
    </row>
    <row r="25" spans="4:18" ht="12">
      <c r="D25" s="19"/>
      <c r="E25" s="19"/>
      <c r="F25" s="19"/>
      <c r="J25" s="20" t="s">
        <v>60</v>
      </c>
      <c r="K25" s="21" t="s">
        <v>61</v>
      </c>
      <c r="L25" s="187">
        <v>99</v>
      </c>
      <c r="M25" s="26" t="s">
        <v>1927</v>
      </c>
      <c r="N25" s="19">
        <v>5</v>
      </c>
      <c r="O25" s="26"/>
      <c r="P25" s="22">
        <v>73268</v>
      </c>
      <c r="Q25" s="114" t="s">
        <v>1927</v>
      </c>
      <c r="R25" s="23">
        <v>1</v>
      </c>
    </row>
    <row r="26" spans="10:18" ht="12">
      <c r="J26" s="20" t="s">
        <v>62</v>
      </c>
      <c r="K26" s="21" t="s">
        <v>63</v>
      </c>
      <c r="L26" s="187">
        <v>99.3</v>
      </c>
      <c r="M26" s="26" t="s">
        <v>1927</v>
      </c>
      <c r="N26" s="19">
        <v>5</v>
      </c>
      <c r="O26" s="26"/>
      <c r="P26" s="22">
        <v>75641</v>
      </c>
      <c r="Q26" s="114" t="s">
        <v>1927</v>
      </c>
      <c r="R26" s="23">
        <v>1</v>
      </c>
    </row>
    <row r="27" spans="10:18" ht="12">
      <c r="J27" s="20" t="s">
        <v>64</v>
      </c>
      <c r="K27" s="21" t="s">
        <v>65</v>
      </c>
      <c r="L27" s="187">
        <v>98.9</v>
      </c>
      <c r="M27" s="26" t="s">
        <v>1927</v>
      </c>
      <c r="N27" s="19">
        <v>5</v>
      </c>
      <c r="O27" s="26"/>
      <c r="P27" s="22">
        <v>71437</v>
      </c>
      <c r="Q27" s="114" t="s">
        <v>1927</v>
      </c>
      <c r="R27" s="23">
        <v>1</v>
      </c>
    </row>
    <row r="28" spans="3:18" ht="12">
      <c r="C28" s="41"/>
      <c r="J28" s="20" t="s">
        <v>66</v>
      </c>
      <c r="K28" s="21" t="s">
        <v>67</v>
      </c>
      <c r="L28" s="187">
        <v>97.8</v>
      </c>
      <c r="M28" s="26" t="s">
        <v>1927</v>
      </c>
      <c r="N28" s="19">
        <v>5</v>
      </c>
      <c r="O28" s="26"/>
      <c r="P28" s="22">
        <v>70656</v>
      </c>
      <c r="Q28" s="114" t="s">
        <v>1927</v>
      </c>
      <c r="R28" s="23">
        <v>1</v>
      </c>
    </row>
    <row r="29" spans="10:18" ht="12">
      <c r="J29" s="20" t="s">
        <v>68</v>
      </c>
      <c r="K29" s="21" t="s">
        <v>69</v>
      </c>
      <c r="L29" s="187">
        <v>98.7</v>
      </c>
      <c r="M29" s="26" t="s">
        <v>1927</v>
      </c>
      <c r="N29" s="19">
        <v>5</v>
      </c>
      <c r="O29" s="26"/>
      <c r="P29" s="22">
        <v>68735</v>
      </c>
      <c r="Q29" s="114" t="s">
        <v>1927</v>
      </c>
      <c r="R29" s="23">
        <v>1</v>
      </c>
    </row>
    <row r="30" spans="10:18" ht="12">
      <c r="J30" s="20" t="s">
        <v>70</v>
      </c>
      <c r="K30" s="21" t="s">
        <v>71</v>
      </c>
      <c r="L30" s="187">
        <v>99.2</v>
      </c>
      <c r="M30" s="26" t="s">
        <v>1927</v>
      </c>
      <c r="N30" s="19">
        <v>5</v>
      </c>
      <c r="O30" s="26"/>
      <c r="P30" s="22">
        <v>59700</v>
      </c>
      <c r="Q30" s="114" t="s">
        <v>1927</v>
      </c>
      <c r="R30" s="23">
        <v>1</v>
      </c>
    </row>
    <row r="31" spans="10:18" ht="12">
      <c r="J31" s="20" t="s">
        <v>72</v>
      </c>
      <c r="K31" s="21" t="s">
        <v>1638</v>
      </c>
      <c r="L31" s="108" t="s">
        <v>1639</v>
      </c>
      <c r="M31" s="114" t="s">
        <v>1926</v>
      </c>
      <c r="N31" s="108" t="s">
        <v>1639</v>
      </c>
      <c r="P31" s="22">
        <v>1246780</v>
      </c>
      <c r="Q31" s="26" t="s">
        <v>1926</v>
      </c>
      <c r="R31" s="23">
        <v>5</v>
      </c>
    </row>
    <row r="32" spans="10:18" ht="12">
      <c r="J32" s="20" t="s">
        <v>73</v>
      </c>
      <c r="K32" s="21" t="s">
        <v>1437</v>
      </c>
      <c r="L32" s="108" t="s">
        <v>1639</v>
      </c>
      <c r="M32" s="114" t="s">
        <v>1926</v>
      </c>
      <c r="N32" s="108" t="s">
        <v>1639</v>
      </c>
      <c r="P32" s="22">
        <v>378327</v>
      </c>
      <c r="Q32" s="26" t="s">
        <v>1926</v>
      </c>
      <c r="R32" s="23">
        <v>3</v>
      </c>
    </row>
    <row r="33" spans="10:18" ht="12">
      <c r="J33" s="20" t="s">
        <v>74</v>
      </c>
      <c r="K33" s="21" t="s">
        <v>1438</v>
      </c>
      <c r="L33" s="108" t="s">
        <v>1639</v>
      </c>
      <c r="M33" s="114" t="s">
        <v>1926</v>
      </c>
      <c r="N33" s="108" t="s">
        <v>1639</v>
      </c>
      <c r="P33" s="22">
        <v>297421</v>
      </c>
      <c r="Q33" s="26" t="s">
        <v>1926</v>
      </c>
      <c r="R33" s="23">
        <v>3</v>
      </c>
    </row>
    <row r="34" spans="6:18" ht="12">
      <c r="F34" s="19"/>
      <c r="G34" s="19"/>
      <c r="J34" s="20" t="s">
        <v>75</v>
      </c>
      <c r="K34" s="21" t="s">
        <v>1788</v>
      </c>
      <c r="L34" s="108" t="s">
        <v>1639</v>
      </c>
      <c r="M34" s="114" t="s">
        <v>1926</v>
      </c>
      <c r="N34" s="108" t="s">
        <v>1639</v>
      </c>
      <c r="P34" s="22">
        <v>167472</v>
      </c>
      <c r="Q34" s="26" t="s">
        <v>1926</v>
      </c>
      <c r="R34" s="23">
        <v>2</v>
      </c>
    </row>
    <row r="35" spans="6:18" ht="12">
      <c r="F35" s="19"/>
      <c r="G35" s="19"/>
      <c r="J35" s="20" t="s">
        <v>76</v>
      </c>
      <c r="K35" s="21" t="s">
        <v>77</v>
      </c>
      <c r="L35" s="108" t="s">
        <v>1639</v>
      </c>
      <c r="M35" s="114" t="s">
        <v>1926</v>
      </c>
      <c r="N35" s="108" t="s">
        <v>1639</v>
      </c>
      <c r="P35" s="22">
        <v>93747</v>
      </c>
      <c r="Q35" s="26" t="s">
        <v>1926</v>
      </c>
      <c r="R35" s="23">
        <v>1</v>
      </c>
    </row>
    <row r="36" spans="3:18" ht="12">
      <c r="C36" s="34"/>
      <c r="G36" s="19"/>
      <c r="J36" s="20" t="s">
        <v>78</v>
      </c>
      <c r="K36" s="21" t="s">
        <v>1440</v>
      </c>
      <c r="L36" s="108" t="s">
        <v>1639</v>
      </c>
      <c r="M36" s="114" t="s">
        <v>1926</v>
      </c>
      <c r="N36" s="108" t="s">
        <v>1639</v>
      </c>
      <c r="P36" s="22">
        <v>99471</v>
      </c>
      <c r="Q36" s="26" t="s">
        <v>1926</v>
      </c>
      <c r="R36" s="23">
        <v>1</v>
      </c>
    </row>
    <row r="37" spans="3:18" ht="12">
      <c r="C37" s="40"/>
      <c r="G37" s="19"/>
      <c r="J37" s="20" t="s">
        <v>79</v>
      </c>
      <c r="K37" s="21" t="s">
        <v>1441</v>
      </c>
      <c r="L37" s="108" t="s">
        <v>1639</v>
      </c>
      <c r="M37" s="114" t="s">
        <v>1926</v>
      </c>
      <c r="N37" s="108" t="s">
        <v>1639</v>
      </c>
      <c r="P37" s="22">
        <v>102113</v>
      </c>
      <c r="Q37" s="26" t="s">
        <v>1926</v>
      </c>
      <c r="R37" s="23">
        <v>2</v>
      </c>
    </row>
    <row r="38" spans="3:18" ht="12">
      <c r="C38" s="34"/>
      <c r="G38" s="19"/>
      <c r="J38" s="20" t="s">
        <v>80</v>
      </c>
      <c r="K38" s="21" t="s">
        <v>1789</v>
      </c>
      <c r="L38" s="108" t="s">
        <v>1639</v>
      </c>
      <c r="M38" s="114" t="s">
        <v>1926</v>
      </c>
      <c r="N38" s="108" t="s">
        <v>1639</v>
      </c>
      <c r="P38" s="22">
        <v>93467</v>
      </c>
      <c r="Q38" s="26" t="s">
        <v>1926</v>
      </c>
      <c r="R38" s="23">
        <v>1</v>
      </c>
    </row>
    <row r="39" spans="3:18" ht="12">
      <c r="C39" s="40"/>
      <c r="G39" s="19"/>
      <c r="J39" s="20" t="s">
        <v>81</v>
      </c>
      <c r="K39" s="21" t="s">
        <v>82</v>
      </c>
      <c r="L39" s="108" t="s">
        <v>1639</v>
      </c>
      <c r="M39" s="114" t="s">
        <v>1926</v>
      </c>
      <c r="N39" s="108" t="s">
        <v>1639</v>
      </c>
      <c r="P39" s="22">
        <v>93035</v>
      </c>
      <c r="Q39" s="26" t="s">
        <v>1926</v>
      </c>
      <c r="R39" s="23">
        <v>1</v>
      </c>
    </row>
    <row r="40" spans="7:18" ht="12">
      <c r="G40" s="19"/>
      <c r="J40" s="20" t="s">
        <v>83</v>
      </c>
      <c r="K40" s="21" t="s">
        <v>1442</v>
      </c>
      <c r="L40" s="108" t="s">
        <v>1639</v>
      </c>
      <c r="M40" s="114" t="s">
        <v>1926</v>
      </c>
      <c r="N40" s="108" t="s">
        <v>1639</v>
      </c>
      <c r="P40" s="22">
        <v>89467</v>
      </c>
      <c r="Q40" s="26" t="s">
        <v>1926</v>
      </c>
      <c r="R40" s="23">
        <v>1</v>
      </c>
    </row>
    <row r="41" spans="7:18" ht="12">
      <c r="G41" s="19"/>
      <c r="J41" s="20" t="s">
        <v>84</v>
      </c>
      <c r="K41" s="21" t="s">
        <v>85</v>
      </c>
      <c r="L41" s="108" t="s">
        <v>1639</v>
      </c>
      <c r="M41" s="114" t="s">
        <v>1926</v>
      </c>
      <c r="N41" s="108" t="s">
        <v>1639</v>
      </c>
      <c r="P41" s="22">
        <v>75555</v>
      </c>
      <c r="Q41" s="26" t="s">
        <v>1926</v>
      </c>
      <c r="R41" s="23">
        <v>1</v>
      </c>
    </row>
    <row r="42" spans="7:18" ht="12">
      <c r="G42" s="19"/>
      <c r="J42" s="20" t="s">
        <v>1685</v>
      </c>
      <c r="K42" s="19" t="s">
        <v>1443</v>
      </c>
      <c r="L42" s="108" t="s">
        <v>1639</v>
      </c>
      <c r="M42" s="114" t="s">
        <v>1926</v>
      </c>
      <c r="N42" s="108" t="s">
        <v>1639</v>
      </c>
      <c r="P42" s="22">
        <v>68551</v>
      </c>
      <c r="Q42" s="26" t="s">
        <v>1926</v>
      </c>
      <c r="R42" s="23">
        <v>1</v>
      </c>
    </row>
    <row r="43" spans="10:18" ht="12">
      <c r="J43" s="20" t="s">
        <v>86</v>
      </c>
      <c r="K43" s="21" t="s">
        <v>1444</v>
      </c>
      <c r="L43" s="108" t="s">
        <v>1639</v>
      </c>
      <c r="M43" s="114" t="s">
        <v>1926</v>
      </c>
      <c r="N43" s="108" t="s">
        <v>1639</v>
      </c>
      <c r="P43" s="22">
        <v>50172</v>
      </c>
      <c r="Q43" s="26" t="s">
        <v>1926</v>
      </c>
      <c r="R43" s="23">
        <v>1</v>
      </c>
    </row>
    <row r="44" spans="10:18" ht="12">
      <c r="J44" s="20" t="s">
        <v>87</v>
      </c>
      <c r="K44" s="21" t="s">
        <v>1445</v>
      </c>
      <c r="L44" s="108" t="s">
        <v>1639</v>
      </c>
      <c r="M44" s="114" t="s">
        <v>1926</v>
      </c>
      <c r="N44" s="108" t="s">
        <v>1639</v>
      </c>
      <c r="P44" s="22">
        <v>50598</v>
      </c>
      <c r="Q44" s="26" t="s">
        <v>1926</v>
      </c>
      <c r="R44" s="23">
        <v>1</v>
      </c>
    </row>
    <row r="45" spans="10:20" ht="12">
      <c r="J45" s="20" t="s">
        <v>1686</v>
      </c>
      <c r="K45" s="19" t="s">
        <v>1790</v>
      </c>
      <c r="L45" s="187" t="s">
        <v>1639</v>
      </c>
      <c r="M45" s="114" t="s">
        <v>1926</v>
      </c>
      <c r="N45" s="187" t="s">
        <v>1639</v>
      </c>
      <c r="O45" s="26"/>
      <c r="P45" s="22">
        <v>77371</v>
      </c>
      <c r="Q45" s="26" t="s">
        <v>1926</v>
      </c>
      <c r="R45" s="23">
        <v>1</v>
      </c>
      <c r="T45" s="42"/>
    </row>
    <row r="46" spans="7:20" ht="12">
      <c r="G46" s="19"/>
      <c r="J46" s="20" t="s">
        <v>88</v>
      </c>
      <c r="K46" s="21" t="s">
        <v>940</v>
      </c>
      <c r="L46" s="108" t="s">
        <v>1639</v>
      </c>
      <c r="M46" s="114" t="s">
        <v>1926</v>
      </c>
      <c r="N46" s="108" t="s">
        <v>1639</v>
      </c>
      <c r="O46" s="23"/>
      <c r="P46" s="22">
        <v>67490</v>
      </c>
      <c r="Q46" s="26" t="s">
        <v>1926</v>
      </c>
      <c r="R46" s="23">
        <v>1</v>
      </c>
      <c r="T46" s="39"/>
    </row>
    <row r="47" spans="7:18" ht="12">
      <c r="G47" s="19"/>
      <c r="J47" s="20" t="s">
        <v>1687</v>
      </c>
      <c r="K47" s="19" t="s">
        <v>1688</v>
      </c>
      <c r="L47" s="187" t="s">
        <v>1639</v>
      </c>
      <c r="M47" s="114" t="s">
        <v>1926</v>
      </c>
      <c r="N47" s="187" t="s">
        <v>1639</v>
      </c>
      <c r="O47" s="26"/>
      <c r="P47" s="22">
        <v>57842</v>
      </c>
      <c r="Q47" s="26" t="s">
        <v>1926</v>
      </c>
      <c r="R47" s="23">
        <v>1</v>
      </c>
    </row>
    <row r="48" spans="7:18" ht="12">
      <c r="G48" s="19"/>
      <c r="J48" s="20" t="s">
        <v>1791</v>
      </c>
      <c r="K48" s="43" t="s">
        <v>1689</v>
      </c>
      <c r="L48" s="108" t="s">
        <v>1639</v>
      </c>
      <c r="M48" s="114" t="s">
        <v>1926</v>
      </c>
      <c r="N48" s="108" t="s">
        <v>1639</v>
      </c>
      <c r="O48" s="23"/>
      <c r="P48" s="22">
        <v>69417</v>
      </c>
      <c r="Q48" s="26" t="s">
        <v>1926</v>
      </c>
      <c r="R48" s="23">
        <v>1</v>
      </c>
    </row>
    <row r="49" spans="7:18" ht="12">
      <c r="G49" s="19"/>
      <c r="J49" s="20" t="s">
        <v>941</v>
      </c>
      <c r="K49" s="21" t="s">
        <v>1446</v>
      </c>
      <c r="L49" s="108" t="s">
        <v>1639</v>
      </c>
      <c r="M49" s="114" t="s">
        <v>1926</v>
      </c>
      <c r="N49" s="108" t="s">
        <v>1639</v>
      </c>
      <c r="P49" s="22">
        <v>559440</v>
      </c>
      <c r="Q49" s="26" t="s">
        <v>1926</v>
      </c>
      <c r="R49" s="23">
        <v>4</v>
      </c>
    </row>
    <row r="50" spans="7:18" ht="12">
      <c r="G50" s="19"/>
      <c r="J50" s="20" t="s">
        <v>942</v>
      </c>
      <c r="K50" s="21" t="s">
        <v>943</v>
      </c>
      <c r="L50" s="108" t="s">
        <v>1639</v>
      </c>
      <c r="M50" s="114" t="s">
        <v>1926</v>
      </c>
      <c r="N50" s="108" t="s">
        <v>1639</v>
      </c>
      <c r="P50" s="22">
        <v>319094</v>
      </c>
      <c r="Q50" s="26" t="s">
        <v>1926</v>
      </c>
      <c r="R50" s="23">
        <v>3</v>
      </c>
    </row>
    <row r="51" spans="7:18" ht="12">
      <c r="G51" s="19"/>
      <c r="J51" s="20" t="s">
        <v>944</v>
      </c>
      <c r="K51" s="21" t="s">
        <v>1447</v>
      </c>
      <c r="L51" s="108" t="s">
        <v>1639</v>
      </c>
      <c r="M51" s="114" t="s">
        <v>1926</v>
      </c>
      <c r="N51" s="108" t="s">
        <v>1639</v>
      </c>
      <c r="P51" s="22">
        <v>193370</v>
      </c>
      <c r="Q51" s="26" t="s">
        <v>1926</v>
      </c>
      <c r="R51" s="23">
        <v>2</v>
      </c>
    </row>
    <row r="52" spans="7:18" ht="12">
      <c r="G52" s="19"/>
      <c r="J52" s="20" t="s">
        <v>2036</v>
      </c>
      <c r="K52" s="21" t="s">
        <v>1448</v>
      </c>
      <c r="L52" s="108" t="s">
        <v>1639</v>
      </c>
      <c r="M52" s="114" t="s">
        <v>1926</v>
      </c>
      <c r="N52" s="108" t="s">
        <v>1639</v>
      </c>
      <c r="O52" s="153"/>
      <c r="P52" s="22">
        <v>203448</v>
      </c>
      <c r="Q52" s="26" t="s">
        <v>1926</v>
      </c>
      <c r="R52" s="23">
        <v>2</v>
      </c>
    </row>
    <row r="53" spans="7:18" ht="12">
      <c r="G53" s="19"/>
      <c r="J53" s="20" t="s">
        <v>945</v>
      </c>
      <c r="K53" s="21" t="s">
        <v>1670</v>
      </c>
      <c r="L53" s="108">
        <v>81.4</v>
      </c>
      <c r="M53" s="114" t="s">
        <v>1927</v>
      </c>
      <c r="N53" s="19">
        <f t="shared" si="1"/>
        <v>2</v>
      </c>
      <c r="O53" s="153"/>
      <c r="P53" s="22">
        <v>3501872</v>
      </c>
      <c r="Q53" s="26" t="s">
        <v>1926</v>
      </c>
      <c r="R53" s="23">
        <v>6</v>
      </c>
    </row>
    <row r="54" spans="7:18" ht="12">
      <c r="G54" s="19"/>
      <c r="J54" s="20" t="s">
        <v>946</v>
      </c>
      <c r="K54" s="21" t="s">
        <v>1672</v>
      </c>
      <c r="L54" s="108">
        <v>80.9</v>
      </c>
      <c r="M54" s="114" t="s">
        <v>1927</v>
      </c>
      <c r="N54" s="19">
        <f t="shared" si="1"/>
        <v>2</v>
      </c>
      <c r="O54" s="153"/>
      <c r="P54" s="22">
        <v>1798836</v>
      </c>
      <c r="Q54" s="26" t="s">
        <v>1926</v>
      </c>
      <c r="R54" s="23">
        <v>5</v>
      </c>
    </row>
    <row r="55" spans="7:18" ht="12">
      <c r="G55" s="19"/>
      <c r="J55" s="20" t="s">
        <v>947</v>
      </c>
      <c r="K55" s="21" t="s">
        <v>1449</v>
      </c>
      <c r="L55" s="108">
        <v>72.9</v>
      </c>
      <c r="M55" s="114" t="s">
        <v>1927</v>
      </c>
      <c r="N55" s="19">
        <f t="shared" si="0"/>
        <v>1</v>
      </c>
      <c r="O55" s="153"/>
      <c r="P55" s="22">
        <v>1378176</v>
      </c>
      <c r="Q55" s="26" t="s">
        <v>1926</v>
      </c>
      <c r="R55" s="23">
        <v>5</v>
      </c>
    </row>
    <row r="56" spans="7:18" ht="12">
      <c r="G56" s="19"/>
      <c r="J56" s="20" t="s">
        <v>948</v>
      </c>
      <c r="K56" s="21" t="s">
        <v>1609</v>
      </c>
      <c r="L56" s="108">
        <v>77.8</v>
      </c>
      <c r="M56" s="114" t="s">
        <v>1927</v>
      </c>
      <c r="N56" s="19">
        <f>IF(L56&lt;85,2)</f>
        <v>2</v>
      </c>
      <c r="O56" s="153"/>
      <c r="P56" s="22">
        <v>1017155</v>
      </c>
      <c r="Q56" s="26" t="s">
        <v>1926</v>
      </c>
      <c r="R56" s="23">
        <v>5</v>
      </c>
    </row>
    <row r="57" spans="7:18" ht="12">
      <c r="G57" s="19"/>
      <c r="J57" s="20" t="s">
        <v>949</v>
      </c>
      <c r="K57" s="21" t="s">
        <v>1450</v>
      </c>
      <c r="L57" s="108">
        <v>69.8</v>
      </c>
      <c r="M57" s="114" t="s">
        <v>1927</v>
      </c>
      <c r="N57" s="19">
        <f t="shared" si="0"/>
        <v>1</v>
      </c>
      <c r="O57" s="153"/>
      <c r="P57" s="22">
        <v>691518</v>
      </c>
      <c r="Q57" s="26" t="s">
        <v>1926</v>
      </c>
      <c r="R57" s="23">
        <v>4</v>
      </c>
    </row>
    <row r="58" spans="7:18" ht="12">
      <c r="G58" s="19"/>
      <c r="J58" s="20" t="s">
        <v>1690</v>
      </c>
      <c r="K58" s="19" t="s">
        <v>1451</v>
      </c>
      <c r="L58" s="108">
        <v>83.8</v>
      </c>
      <c r="M58" s="114" t="s">
        <v>1927</v>
      </c>
      <c r="N58" s="19">
        <f>IF(L58&lt;85,2)</f>
        <v>2</v>
      </c>
      <c r="O58" s="153"/>
      <c r="P58" s="22">
        <v>573468</v>
      </c>
      <c r="Q58" s="26" t="s">
        <v>1926</v>
      </c>
      <c r="R58" s="23">
        <v>4</v>
      </c>
    </row>
    <row r="59" spans="7:18" ht="12">
      <c r="G59" s="19"/>
      <c r="J59" s="20" t="s">
        <v>950</v>
      </c>
      <c r="K59" s="21" t="s">
        <v>1668</v>
      </c>
      <c r="L59" s="108">
        <v>74.3</v>
      </c>
      <c r="M59" s="114" t="s">
        <v>1927</v>
      </c>
      <c r="N59" s="19">
        <f t="shared" si="0"/>
        <v>1</v>
      </c>
      <c r="O59" s="153"/>
      <c r="P59" s="22">
        <v>613392</v>
      </c>
      <c r="Q59" s="26" t="s">
        <v>1926</v>
      </c>
      <c r="R59" s="23">
        <v>4</v>
      </c>
    </row>
    <row r="60" spans="7:18" ht="12">
      <c r="G60" s="19"/>
      <c r="J60" s="20" t="s">
        <v>951</v>
      </c>
      <c r="K60" s="21" t="s">
        <v>1613</v>
      </c>
      <c r="L60" s="108">
        <v>90</v>
      </c>
      <c r="M60" s="114" t="s">
        <v>1927</v>
      </c>
      <c r="N60" s="19">
        <f aca="true" t="shared" si="3" ref="N60:N61">IF(L60&lt;95,4)</f>
        <v>4</v>
      </c>
      <c r="O60" s="153"/>
      <c r="P60" s="22">
        <v>531809</v>
      </c>
      <c r="Q60" s="26" t="s">
        <v>1926</v>
      </c>
      <c r="R60" s="23">
        <v>4</v>
      </c>
    </row>
    <row r="61" spans="7:18" ht="12">
      <c r="G61" s="19"/>
      <c r="J61" s="20" t="s">
        <v>952</v>
      </c>
      <c r="K61" s="21" t="s">
        <v>1612</v>
      </c>
      <c r="L61" s="108">
        <v>92.2</v>
      </c>
      <c r="M61" s="114" t="s">
        <v>1927</v>
      </c>
      <c r="N61" s="19">
        <f t="shared" si="3"/>
        <v>4</v>
      </c>
      <c r="O61" s="153"/>
      <c r="P61" s="22">
        <v>529781</v>
      </c>
      <c r="Q61" s="26" t="s">
        <v>1926</v>
      </c>
      <c r="R61" s="23">
        <v>4</v>
      </c>
    </row>
    <row r="62" spans="7:18" ht="12">
      <c r="G62" s="19"/>
      <c r="J62" s="20" t="s">
        <v>1691</v>
      </c>
      <c r="K62" s="19" t="s">
        <v>1452</v>
      </c>
      <c r="L62" s="108">
        <v>78.3</v>
      </c>
      <c r="M62" s="114" t="s">
        <v>1927</v>
      </c>
      <c r="N62" s="19">
        <f aca="true" t="shared" si="4" ref="N62:N65">IF(L62&lt;85,2)</f>
        <v>2</v>
      </c>
      <c r="O62" s="153"/>
      <c r="P62" s="22">
        <v>580956</v>
      </c>
      <c r="Q62" s="26" t="s">
        <v>1926</v>
      </c>
      <c r="R62" s="23">
        <v>4</v>
      </c>
    </row>
    <row r="63" spans="7:18" ht="12">
      <c r="G63" s="19"/>
      <c r="J63" s="20" t="s">
        <v>953</v>
      </c>
      <c r="K63" s="21" t="s">
        <v>1608</v>
      </c>
      <c r="L63" s="108">
        <v>76.1</v>
      </c>
      <c r="M63" s="114" t="s">
        <v>1927</v>
      </c>
      <c r="N63" s="19">
        <f t="shared" si="4"/>
        <v>2</v>
      </c>
      <c r="O63" s="153"/>
      <c r="P63" s="22">
        <v>592393</v>
      </c>
      <c r="Q63" s="26" t="s">
        <v>1926</v>
      </c>
      <c r="R63" s="23">
        <v>4</v>
      </c>
    </row>
    <row r="64" spans="7:18" ht="12">
      <c r="G64" s="19"/>
      <c r="J64" s="20" t="s">
        <v>954</v>
      </c>
      <c r="K64" s="21" t="s">
        <v>1671</v>
      </c>
      <c r="L64" s="108">
        <v>79.5</v>
      </c>
      <c r="M64" s="114" t="s">
        <v>1927</v>
      </c>
      <c r="N64" s="19">
        <f t="shared" si="4"/>
        <v>2</v>
      </c>
      <c r="O64" s="153"/>
      <c r="P64" s="22">
        <v>548319</v>
      </c>
      <c r="Q64" s="26" t="s">
        <v>1926</v>
      </c>
      <c r="R64" s="23">
        <v>4</v>
      </c>
    </row>
    <row r="65" spans="7:19" ht="12">
      <c r="G65" s="19"/>
      <c r="J65" s="20" t="s">
        <v>955</v>
      </c>
      <c r="K65" s="21" t="s">
        <v>1607</v>
      </c>
      <c r="L65" s="108">
        <v>75.2</v>
      </c>
      <c r="M65" s="114" t="s">
        <v>1927</v>
      </c>
      <c r="N65" s="19">
        <f t="shared" si="4"/>
        <v>2</v>
      </c>
      <c r="O65" s="153">
        <v>2011</v>
      </c>
      <c r="P65" s="22">
        <v>522686</v>
      </c>
      <c r="Q65" s="26" t="s">
        <v>1926</v>
      </c>
      <c r="R65" s="23">
        <v>4</v>
      </c>
      <c r="S65" s="191">
        <v>2011</v>
      </c>
    </row>
    <row r="66" spans="7:18" ht="12">
      <c r="G66" s="19"/>
      <c r="J66" s="20" t="s">
        <v>956</v>
      </c>
      <c r="K66" s="21" t="s">
        <v>1453</v>
      </c>
      <c r="L66" s="108">
        <v>72.7</v>
      </c>
      <c r="M66" s="114" t="s">
        <v>1927</v>
      </c>
      <c r="N66" s="19">
        <f t="shared" si="0"/>
        <v>1</v>
      </c>
      <c r="O66" s="153"/>
      <c r="P66" s="22">
        <v>510602</v>
      </c>
      <c r="Q66" s="26" t="s">
        <v>1926</v>
      </c>
      <c r="R66" s="23">
        <v>4</v>
      </c>
    </row>
    <row r="67" spans="7:18" ht="12">
      <c r="G67" s="19"/>
      <c r="J67" s="19" t="s">
        <v>1692</v>
      </c>
      <c r="K67" s="19" t="s">
        <v>1454</v>
      </c>
      <c r="L67" s="108">
        <v>81.5</v>
      </c>
      <c r="M67" s="114" t="s">
        <v>1927</v>
      </c>
      <c r="N67" s="19">
        <f aca="true" t="shared" si="5" ref="N67:N81">IF(L67&lt;85,2)</f>
        <v>2</v>
      </c>
      <c r="O67" s="153"/>
      <c r="P67" s="22">
        <v>373976</v>
      </c>
      <c r="Q67" s="26" t="s">
        <v>1926</v>
      </c>
      <c r="R67" s="23">
        <v>3</v>
      </c>
    </row>
    <row r="68" spans="7:18" ht="12">
      <c r="G68" s="19"/>
      <c r="J68" s="20" t="s">
        <v>957</v>
      </c>
      <c r="K68" s="21" t="s">
        <v>1455</v>
      </c>
      <c r="L68" s="108">
        <v>76.8</v>
      </c>
      <c r="M68" s="114" t="s">
        <v>1927</v>
      </c>
      <c r="N68" s="19">
        <f t="shared" si="5"/>
        <v>2</v>
      </c>
      <c r="O68" s="153"/>
      <c r="P68" s="22">
        <v>323395</v>
      </c>
      <c r="Q68" s="26" t="s">
        <v>1926</v>
      </c>
      <c r="R68" s="23">
        <v>3</v>
      </c>
    </row>
    <row r="69" spans="7:18" ht="12">
      <c r="G69" s="19"/>
      <c r="J69" s="20" t="s">
        <v>958</v>
      </c>
      <c r="K69" s="21" t="s">
        <v>1456</v>
      </c>
      <c r="L69" s="108">
        <v>92.6</v>
      </c>
      <c r="M69" s="114" t="s">
        <v>1927</v>
      </c>
      <c r="N69" s="19">
        <f aca="true" t="shared" si="6" ref="N69:N70">IF(L69&lt;95,4)</f>
        <v>4</v>
      </c>
      <c r="O69" s="153"/>
      <c r="P69" s="22">
        <v>233705</v>
      </c>
      <c r="Q69" s="26" t="s">
        <v>1926</v>
      </c>
      <c r="R69" s="23">
        <v>2</v>
      </c>
    </row>
    <row r="70" spans="7:18" ht="12">
      <c r="G70" s="19"/>
      <c r="J70" s="20" t="s">
        <v>959</v>
      </c>
      <c r="K70" s="21" t="s">
        <v>1457</v>
      </c>
      <c r="L70" s="108">
        <v>92</v>
      </c>
      <c r="M70" s="114" t="s">
        <v>1927</v>
      </c>
      <c r="N70" s="19">
        <f t="shared" si="6"/>
        <v>4</v>
      </c>
      <c r="O70" s="153"/>
      <c r="P70" s="22">
        <v>232364</v>
      </c>
      <c r="Q70" s="26" t="s">
        <v>1926</v>
      </c>
      <c r="R70" s="23">
        <v>2</v>
      </c>
    </row>
    <row r="71" spans="7:18" ht="12">
      <c r="G71" s="19"/>
      <c r="J71" s="20" t="s">
        <v>960</v>
      </c>
      <c r="K71" s="21" t="s">
        <v>1458</v>
      </c>
      <c r="L71" s="108">
        <v>76.9</v>
      </c>
      <c r="M71" s="114" t="s">
        <v>1927</v>
      </c>
      <c r="N71" s="19">
        <f t="shared" si="5"/>
        <v>2</v>
      </c>
      <c r="O71" s="153"/>
      <c r="P71" s="22">
        <v>278919</v>
      </c>
      <c r="Q71" s="26" t="s">
        <v>1926</v>
      </c>
      <c r="R71" s="23">
        <v>3</v>
      </c>
    </row>
    <row r="72" spans="10:18" ht="12">
      <c r="J72" s="20" t="s">
        <v>961</v>
      </c>
      <c r="K72" s="21" t="s">
        <v>9</v>
      </c>
      <c r="L72" s="108">
        <v>83.8</v>
      </c>
      <c r="M72" s="114" t="s">
        <v>1927</v>
      </c>
      <c r="N72" s="19">
        <f t="shared" si="5"/>
        <v>2</v>
      </c>
      <c r="O72" s="153"/>
      <c r="P72" s="22">
        <v>121364</v>
      </c>
      <c r="Q72" s="26" t="s">
        <v>1926</v>
      </c>
      <c r="R72" s="23">
        <v>2</v>
      </c>
    </row>
    <row r="73" spans="10:18" ht="12">
      <c r="J73" s="19" t="s">
        <v>1693</v>
      </c>
      <c r="K73" s="19" t="s">
        <v>1459</v>
      </c>
      <c r="L73" s="108">
        <v>81.8</v>
      </c>
      <c r="M73" s="114" t="s">
        <v>1927</v>
      </c>
      <c r="N73" s="19">
        <f t="shared" si="5"/>
        <v>2</v>
      </c>
      <c r="O73" s="153"/>
      <c r="P73" s="22">
        <v>167156</v>
      </c>
      <c r="Q73" s="26" t="s">
        <v>1926</v>
      </c>
      <c r="R73" s="23">
        <v>2</v>
      </c>
    </row>
    <row r="74" spans="10:18" ht="12">
      <c r="J74" s="19" t="s">
        <v>1694</v>
      </c>
      <c r="K74" s="19" t="s">
        <v>1460</v>
      </c>
      <c r="L74" s="108">
        <v>83</v>
      </c>
      <c r="M74" s="114" t="s">
        <v>1927</v>
      </c>
      <c r="N74" s="19">
        <f t="shared" si="5"/>
        <v>2</v>
      </c>
      <c r="O74" s="153"/>
      <c r="P74" s="22">
        <v>105102</v>
      </c>
      <c r="Q74" s="26" t="s">
        <v>1926</v>
      </c>
      <c r="R74" s="23">
        <v>2</v>
      </c>
    </row>
    <row r="75" spans="10:18" ht="12">
      <c r="J75" s="20" t="s">
        <v>962</v>
      </c>
      <c r="K75" s="21" t="s">
        <v>1673</v>
      </c>
      <c r="L75" s="108">
        <v>75.8</v>
      </c>
      <c r="M75" s="114" t="s">
        <v>1927</v>
      </c>
      <c r="N75" s="19">
        <f t="shared" si="5"/>
        <v>2</v>
      </c>
      <c r="O75" s="153"/>
      <c r="P75" s="22">
        <v>149052</v>
      </c>
      <c r="Q75" s="26" t="s">
        <v>1926</v>
      </c>
      <c r="R75" s="23">
        <v>2</v>
      </c>
    </row>
    <row r="76" spans="10:18" ht="12">
      <c r="J76" s="20" t="s">
        <v>90</v>
      </c>
      <c r="K76" s="21" t="s">
        <v>1611</v>
      </c>
      <c r="L76" s="108">
        <v>85</v>
      </c>
      <c r="M76" s="114" t="s">
        <v>1927</v>
      </c>
      <c r="N76" s="19">
        <f>IF(L76&lt;90,3)</f>
        <v>3</v>
      </c>
      <c r="O76" s="153"/>
      <c r="P76" s="22">
        <v>105675</v>
      </c>
      <c r="Q76" s="26" t="s">
        <v>1926</v>
      </c>
      <c r="R76" s="23">
        <v>2</v>
      </c>
    </row>
    <row r="77" spans="10:18" ht="12">
      <c r="J77" s="20" t="s">
        <v>91</v>
      </c>
      <c r="K77" s="21" t="s">
        <v>1461</v>
      </c>
      <c r="L77" s="108">
        <v>79.3</v>
      </c>
      <c r="M77" s="114" t="s">
        <v>1927</v>
      </c>
      <c r="N77" s="19">
        <f t="shared" si="5"/>
        <v>2</v>
      </c>
      <c r="O77" s="153"/>
      <c r="P77" s="22">
        <v>229144</v>
      </c>
      <c r="Q77" s="26" t="s">
        <v>1926</v>
      </c>
      <c r="R77" s="23">
        <v>2</v>
      </c>
    </row>
    <row r="78" spans="10:18" ht="12">
      <c r="J78" s="20" t="s">
        <v>92</v>
      </c>
      <c r="K78" s="21" t="s">
        <v>1462</v>
      </c>
      <c r="L78" s="108">
        <v>77.2</v>
      </c>
      <c r="M78" s="114" t="s">
        <v>1927</v>
      </c>
      <c r="N78" s="19">
        <f t="shared" si="5"/>
        <v>2</v>
      </c>
      <c r="O78" s="153"/>
      <c r="P78" s="22">
        <v>136577</v>
      </c>
      <c r="Q78" s="26" t="s">
        <v>1926</v>
      </c>
      <c r="R78" s="23">
        <v>2</v>
      </c>
    </row>
    <row r="79" spans="10:18" ht="12">
      <c r="J79" s="20" t="s">
        <v>93</v>
      </c>
      <c r="K79" s="21" t="s">
        <v>1463</v>
      </c>
      <c r="L79" s="108">
        <v>84.8</v>
      </c>
      <c r="M79" s="114" t="s">
        <v>1927</v>
      </c>
      <c r="N79" s="19">
        <f t="shared" si="5"/>
        <v>2</v>
      </c>
      <c r="O79" s="153"/>
      <c r="P79" s="22">
        <v>60002</v>
      </c>
      <c r="Q79" s="26" t="s">
        <v>1926</v>
      </c>
      <c r="R79" s="23">
        <v>1</v>
      </c>
    </row>
    <row r="80" spans="10:18" ht="12">
      <c r="J80" s="20" t="s">
        <v>94</v>
      </c>
      <c r="K80" s="21" t="s">
        <v>1464</v>
      </c>
      <c r="L80" s="108">
        <v>85.7</v>
      </c>
      <c r="M80" s="114" t="s">
        <v>1927</v>
      </c>
      <c r="N80" s="19">
        <f>IF(L80&lt;90,3)</f>
        <v>3</v>
      </c>
      <c r="O80" s="153"/>
      <c r="P80" s="22">
        <v>65542</v>
      </c>
      <c r="Q80" s="26" t="s">
        <v>1926</v>
      </c>
      <c r="R80" s="23">
        <v>1</v>
      </c>
    </row>
    <row r="81" spans="10:18" ht="12">
      <c r="J81" s="20" t="s">
        <v>95</v>
      </c>
      <c r="K81" s="21" t="s">
        <v>1465</v>
      </c>
      <c r="L81" s="108">
        <v>79.9</v>
      </c>
      <c r="M81" s="114" t="s">
        <v>1927</v>
      </c>
      <c r="N81" s="19">
        <f t="shared" si="5"/>
        <v>2</v>
      </c>
      <c r="O81" s="153"/>
      <c r="P81" s="22">
        <v>95300</v>
      </c>
      <c r="Q81" s="26" t="s">
        <v>1926</v>
      </c>
      <c r="R81" s="23">
        <v>1</v>
      </c>
    </row>
    <row r="82" spans="10:18" ht="12">
      <c r="J82" s="20" t="s">
        <v>96</v>
      </c>
      <c r="K82" s="21" t="s">
        <v>1466</v>
      </c>
      <c r="L82" s="108">
        <v>92</v>
      </c>
      <c r="M82" s="114" t="s">
        <v>1927</v>
      </c>
      <c r="N82" s="19">
        <f>IF(L82&lt;95,4)</f>
        <v>4</v>
      </c>
      <c r="O82" s="153"/>
      <c r="P82" s="22">
        <v>206384</v>
      </c>
      <c r="Q82" s="26" t="s">
        <v>1926</v>
      </c>
      <c r="R82" s="23">
        <v>2</v>
      </c>
    </row>
    <row r="83" spans="10:18" ht="12">
      <c r="J83" s="20" t="s">
        <v>97</v>
      </c>
      <c r="K83" s="21" t="s">
        <v>1467</v>
      </c>
      <c r="L83" s="108">
        <v>70.3</v>
      </c>
      <c r="M83" s="114" t="s">
        <v>1927</v>
      </c>
      <c r="N83" s="19">
        <f aca="true" t="shared" si="7" ref="N83:N126">IF(L83&lt;75,1)</f>
        <v>1</v>
      </c>
      <c r="O83" s="153"/>
      <c r="P83" s="22">
        <v>266647</v>
      </c>
      <c r="Q83" s="26" t="s">
        <v>1926</v>
      </c>
      <c r="R83" s="23">
        <v>3</v>
      </c>
    </row>
    <row r="84" spans="10:18" ht="12">
      <c r="J84" s="20" t="s">
        <v>98</v>
      </c>
      <c r="K84" s="21" t="s">
        <v>1468</v>
      </c>
      <c r="L84" s="108">
        <v>79</v>
      </c>
      <c r="M84" s="114" t="s">
        <v>1927</v>
      </c>
      <c r="N84" s="19">
        <f aca="true" t="shared" si="8" ref="N84:N93">IF(L84&lt;85,2)</f>
        <v>2</v>
      </c>
      <c r="O84" s="153"/>
      <c r="P84" s="22">
        <v>327913</v>
      </c>
      <c r="Q84" s="26" t="s">
        <v>1926</v>
      </c>
      <c r="R84" s="23">
        <v>3</v>
      </c>
    </row>
    <row r="85" spans="10:18" ht="12">
      <c r="J85" s="20" t="s">
        <v>99</v>
      </c>
      <c r="K85" s="21" t="s">
        <v>1669</v>
      </c>
      <c r="L85" s="108">
        <v>77</v>
      </c>
      <c r="M85" s="114" t="s">
        <v>1927</v>
      </c>
      <c r="N85" s="19">
        <f t="shared" si="8"/>
        <v>2</v>
      </c>
      <c r="O85" s="153"/>
      <c r="P85" s="22">
        <v>297488</v>
      </c>
      <c r="Q85" s="26" t="s">
        <v>1926</v>
      </c>
      <c r="R85" s="23">
        <v>3</v>
      </c>
    </row>
    <row r="86" spans="10:18" ht="12">
      <c r="J86" s="20" t="s">
        <v>100</v>
      </c>
      <c r="K86" s="21" t="s">
        <v>1469</v>
      </c>
      <c r="L86" s="108">
        <v>83.2</v>
      </c>
      <c r="M86" s="114" t="s">
        <v>1927</v>
      </c>
      <c r="N86" s="19">
        <f t="shared" si="8"/>
        <v>2</v>
      </c>
      <c r="O86" s="153"/>
      <c r="P86" s="22">
        <v>257208</v>
      </c>
      <c r="Q86" s="26" t="s">
        <v>1926</v>
      </c>
      <c r="R86" s="23">
        <v>3</v>
      </c>
    </row>
    <row r="87" spans="10:18" ht="12">
      <c r="J87" s="20" t="s">
        <v>101</v>
      </c>
      <c r="K87" s="21" t="s">
        <v>1470</v>
      </c>
      <c r="L87" s="108">
        <v>77</v>
      </c>
      <c r="M87" s="114" t="s">
        <v>1927</v>
      </c>
      <c r="N87" s="19">
        <f t="shared" si="8"/>
        <v>2</v>
      </c>
      <c r="O87" s="153"/>
      <c r="P87" s="22">
        <v>200957</v>
      </c>
      <c r="Q87" s="26" t="s">
        <v>1926</v>
      </c>
      <c r="R87" s="23">
        <v>2</v>
      </c>
    </row>
    <row r="88" spans="10:18" ht="12">
      <c r="J88" s="20" t="s">
        <v>102</v>
      </c>
      <c r="K88" s="21" t="s">
        <v>1471</v>
      </c>
      <c r="L88" s="108">
        <v>85.4</v>
      </c>
      <c r="M88" s="114" t="s">
        <v>1927</v>
      </c>
      <c r="N88" s="19">
        <f>IF(L88&lt;90,3)</f>
        <v>3</v>
      </c>
      <c r="O88" s="153"/>
      <c r="P88" s="22">
        <v>242041</v>
      </c>
      <c r="Q88" s="26" t="s">
        <v>1926</v>
      </c>
      <c r="R88" s="23">
        <v>2</v>
      </c>
    </row>
    <row r="89" spans="10:18" ht="12">
      <c r="J89" s="20" t="s">
        <v>103</v>
      </c>
      <c r="K89" s="21" t="s">
        <v>104</v>
      </c>
      <c r="L89" s="108">
        <v>80.6</v>
      </c>
      <c r="M89" s="114" t="s">
        <v>1927</v>
      </c>
      <c r="N89" s="19">
        <f t="shared" si="8"/>
        <v>2</v>
      </c>
      <c r="O89" s="153"/>
      <c r="P89" s="22">
        <v>176135</v>
      </c>
      <c r="Q89" s="26" t="s">
        <v>1926</v>
      </c>
      <c r="R89" s="23">
        <v>2</v>
      </c>
    </row>
    <row r="90" spans="10:18" ht="12">
      <c r="J90" s="19" t="s">
        <v>1695</v>
      </c>
      <c r="K90" s="19" t="s">
        <v>1472</v>
      </c>
      <c r="L90" s="108">
        <v>89.3</v>
      </c>
      <c r="M90" s="114" t="s">
        <v>1927</v>
      </c>
      <c r="N90" s="19">
        <f>IF(L90&lt;90,3)</f>
        <v>3</v>
      </c>
      <c r="O90" s="153"/>
      <c r="P90" s="22">
        <v>158902</v>
      </c>
      <c r="Q90" s="26" t="s">
        <v>1926</v>
      </c>
      <c r="R90" s="23">
        <v>2</v>
      </c>
    </row>
    <row r="91" spans="10:18" ht="12">
      <c r="J91" s="20" t="s">
        <v>105</v>
      </c>
      <c r="K91" s="21" t="s">
        <v>1610</v>
      </c>
      <c r="L91" s="108">
        <v>82.5</v>
      </c>
      <c r="M91" s="114" t="s">
        <v>1927</v>
      </c>
      <c r="N91" s="19">
        <f t="shared" si="8"/>
        <v>2</v>
      </c>
      <c r="O91" s="153"/>
      <c r="P91" s="22">
        <v>106677</v>
      </c>
      <c r="Q91" s="26" t="s">
        <v>1926</v>
      </c>
      <c r="R91" s="23">
        <v>2</v>
      </c>
    </row>
    <row r="92" spans="10:18" ht="12">
      <c r="J92" s="20" t="s">
        <v>106</v>
      </c>
      <c r="K92" s="21" t="s">
        <v>1473</v>
      </c>
      <c r="L92" s="108">
        <v>88.2</v>
      </c>
      <c r="M92" s="114" t="s">
        <v>1927</v>
      </c>
      <c r="N92" s="19">
        <f>IF(L92&lt;90,3)</f>
        <v>3</v>
      </c>
      <c r="O92" s="153"/>
      <c r="P92" s="22">
        <v>204260</v>
      </c>
      <c r="Q92" s="26" t="s">
        <v>1926</v>
      </c>
      <c r="R92" s="23">
        <v>2</v>
      </c>
    </row>
    <row r="93" spans="10:18" ht="12">
      <c r="J93" s="20" t="s">
        <v>107</v>
      </c>
      <c r="K93" s="21" t="s">
        <v>108</v>
      </c>
      <c r="L93" s="108">
        <v>78.2</v>
      </c>
      <c r="M93" s="114" t="s">
        <v>1927</v>
      </c>
      <c r="N93" s="19">
        <f t="shared" si="8"/>
        <v>2</v>
      </c>
      <c r="O93" s="153"/>
      <c r="P93" s="22">
        <v>99790</v>
      </c>
      <c r="Q93" s="26" t="s">
        <v>1926</v>
      </c>
      <c r="R93" s="23">
        <v>1</v>
      </c>
    </row>
    <row r="94" spans="10:18" ht="12">
      <c r="J94" s="20" t="s">
        <v>109</v>
      </c>
      <c r="K94" s="21" t="s">
        <v>110</v>
      </c>
      <c r="L94" s="108">
        <v>73.8</v>
      </c>
      <c r="M94" s="114" t="s">
        <v>1927</v>
      </c>
      <c r="N94" s="19">
        <f t="shared" si="7"/>
        <v>1</v>
      </c>
      <c r="O94" s="153"/>
      <c r="P94" s="22">
        <v>94536</v>
      </c>
      <c r="Q94" s="26" t="s">
        <v>1926</v>
      </c>
      <c r="R94" s="23">
        <v>1</v>
      </c>
    </row>
    <row r="95" spans="10:18" ht="12">
      <c r="J95" s="19" t="s">
        <v>1696</v>
      </c>
      <c r="K95" s="19" t="s">
        <v>1697</v>
      </c>
      <c r="L95" s="108">
        <v>72.7</v>
      </c>
      <c r="M95" s="114" t="s">
        <v>1927</v>
      </c>
      <c r="N95" s="19">
        <f t="shared" si="7"/>
        <v>1</v>
      </c>
      <c r="O95" s="153"/>
      <c r="P95" s="22">
        <v>92629</v>
      </c>
      <c r="Q95" s="26" t="s">
        <v>1926</v>
      </c>
      <c r="R95" s="23">
        <v>1</v>
      </c>
    </row>
    <row r="96" spans="10:18" ht="12">
      <c r="J96" s="19" t="s">
        <v>1698</v>
      </c>
      <c r="K96" s="19" t="s">
        <v>1699</v>
      </c>
      <c r="L96" s="108">
        <v>79.4</v>
      </c>
      <c r="M96" s="114" t="s">
        <v>1927</v>
      </c>
      <c r="N96" s="19">
        <f aca="true" t="shared" si="9" ref="N96">IF(L96&lt;85,2)</f>
        <v>2</v>
      </c>
      <c r="O96" s="153"/>
      <c r="P96" s="22">
        <v>88637</v>
      </c>
      <c r="Q96" s="26" t="s">
        <v>1926</v>
      </c>
      <c r="R96" s="23">
        <v>1</v>
      </c>
    </row>
    <row r="97" spans="10:18" ht="12">
      <c r="J97" s="20" t="s">
        <v>111</v>
      </c>
      <c r="K97" s="21" t="s">
        <v>112</v>
      </c>
      <c r="L97" s="108">
        <v>88.5</v>
      </c>
      <c r="M97" s="114" t="s">
        <v>1927</v>
      </c>
      <c r="N97" s="19">
        <f>IF(L97&lt;90,3)</f>
        <v>3</v>
      </c>
      <c r="O97" s="153"/>
      <c r="P97" s="22">
        <v>81020</v>
      </c>
      <c r="Q97" s="26" t="s">
        <v>1926</v>
      </c>
      <c r="R97" s="23">
        <v>1</v>
      </c>
    </row>
    <row r="98" spans="10:18" ht="12">
      <c r="J98" s="19" t="s">
        <v>1700</v>
      </c>
      <c r="K98" s="19" t="s">
        <v>1701</v>
      </c>
      <c r="L98" s="108">
        <v>70.7</v>
      </c>
      <c r="M98" s="114" t="s">
        <v>1927</v>
      </c>
      <c r="N98" s="19">
        <f t="shared" si="7"/>
        <v>1</v>
      </c>
      <c r="O98" s="153"/>
      <c r="P98" s="22">
        <v>88673</v>
      </c>
      <c r="Q98" s="26" t="s">
        <v>1926</v>
      </c>
      <c r="R98" s="23">
        <v>1</v>
      </c>
    </row>
    <row r="99" spans="10:18" ht="12">
      <c r="J99" s="20" t="s">
        <v>113</v>
      </c>
      <c r="K99" s="21" t="s">
        <v>114</v>
      </c>
      <c r="L99" s="108">
        <v>78.1</v>
      </c>
      <c r="M99" s="114" t="s">
        <v>1927</v>
      </c>
      <c r="N99" s="19">
        <f>IF(L99&lt;85,2)</f>
        <v>2</v>
      </c>
      <c r="O99" s="153"/>
      <c r="P99" s="22">
        <v>89011</v>
      </c>
      <c r="Q99" s="26" t="s">
        <v>1926</v>
      </c>
      <c r="R99" s="23">
        <v>1</v>
      </c>
    </row>
    <row r="100" spans="10:18" ht="12">
      <c r="J100" s="20" t="s">
        <v>115</v>
      </c>
      <c r="K100" s="21" t="s">
        <v>116</v>
      </c>
      <c r="L100" s="108">
        <v>71.9</v>
      </c>
      <c r="M100" s="114" t="s">
        <v>1927</v>
      </c>
      <c r="N100" s="19">
        <f t="shared" si="7"/>
        <v>1</v>
      </c>
      <c r="O100" s="153"/>
      <c r="P100" s="22">
        <v>80990</v>
      </c>
      <c r="Q100" s="26" t="s">
        <v>1926</v>
      </c>
      <c r="R100" s="23">
        <v>1</v>
      </c>
    </row>
    <row r="101" spans="10:18" ht="12">
      <c r="J101" s="20" t="s">
        <v>117</v>
      </c>
      <c r="K101" s="21" t="s">
        <v>118</v>
      </c>
      <c r="L101" s="108">
        <v>83.6</v>
      </c>
      <c r="M101" s="114" t="s">
        <v>1927</v>
      </c>
      <c r="N101" s="19">
        <f aca="true" t="shared" si="10" ref="N101:N102">IF(L101&lt;85,2)</f>
        <v>2</v>
      </c>
      <c r="O101" s="153"/>
      <c r="P101" s="22">
        <v>89357</v>
      </c>
      <c r="Q101" s="26" t="s">
        <v>1926</v>
      </c>
      <c r="R101" s="23">
        <v>1</v>
      </c>
    </row>
    <row r="102" spans="10:18" ht="12">
      <c r="J102" s="20" t="s">
        <v>119</v>
      </c>
      <c r="K102" s="21" t="s">
        <v>120</v>
      </c>
      <c r="L102" s="108">
        <v>76.2</v>
      </c>
      <c r="M102" s="114" t="s">
        <v>1927</v>
      </c>
      <c r="N102" s="19">
        <f t="shared" si="10"/>
        <v>2</v>
      </c>
      <c r="O102" s="153"/>
      <c r="P102" s="22">
        <v>81147</v>
      </c>
      <c r="Q102" s="26" t="s">
        <v>1926</v>
      </c>
      <c r="R102" s="23">
        <v>1</v>
      </c>
    </row>
    <row r="103" spans="10:18" ht="12">
      <c r="J103" s="20" t="s">
        <v>121</v>
      </c>
      <c r="K103" s="21" t="s">
        <v>122</v>
      </c>
      <c r="L103" s="108">
        <v>73.4</v>
      </c>
      <c r="M103" s="114" t="s">
        <v>1927</v>
      </c>
      <c r="N103" s="19">
        <f t="shared" si="7"/>
        <v>1</v>
      </c>
      <c r="O103" s="153"/>
      <c r="P103" s="22">
        <v>85524</v>
      </c>
      <c r="Q103" s="26" t="s">
        <v>1926</v>
      </c>
      <c r="R103" s="23">
        <v>1</v>
      </c>
    </row>
    <row r="104" spans="10:18" ht="12">
      <c r="J104" s="20" t="s">
        <v>123</v>
      </c>
      <c r="K104" s="21" t="s">
        <v>124</v>
      </c>
      <c r="L104" s="108">
        <v>89.3</v>
      </c>
      <c r="M104" s="114" t="s">
        <v>1927</v>
      </c>
      <c r="N104" s="19">
        <f aca="true" t="shared" si="11" ref="N104">IF(L104&lt;90,3)</f>
        <v>3</v>
      </c>
      <c r="O104" s="153"/>
      <c r="P104" s="22">
        <v>76939</v>
      </c>
      <c r="Q104" s="26" t="s">
        <v>1926</v>
      </c>
      <c r="R104" s="23">
        <v>1</v>
      </c>
    </row>
    <row r="105" spans="10:18" ht="12">
      <c r="J105" s="20" t="s">
        <v>125</v>
      </c>
      <c r="K105" s="21" t="s">
        <v>126</v>
      </c>
      <c r="L105" s="108">
        <v>90.3</v>
      </c>
      <c r="M105" s="114" t="s">
        <v>1927</v>
      </c>
      <c r="N105" s="19">
        <f>IF(L105&lt;95,4)</f>
        <v>4</v>
      </c>
      <c r="O105" s="153"/>
      <c r="P105" s="22">
        <v>71534</v>
      </c>
      <c r="Q105" s="26" t="s">
        <v>1926</v>
      </c>
      <c r="R105" s="23">
        <v>1</v>
      </c>
    </row>
    <row r="106" spans="10:18" ht="12">
      <c r="J106" s="20" t="s">
        <v>127</v>
      </c>
      <c r="K106" s="21" t="s">
        <v>128</v>
      </c>
      <c r="L106" s="108">
        <v>73.6</v>
      </c>
      <c r="M106" s="114" t="s">
        <v>1927</v>
      </c>
      <c r="N106" s="19">
        <f t="shared" si="7"/>
        <v>1</v>
      </c>
      <c r="O106" s="153"/>
      <c r="P106" s="22">
        <v>78584</v>
      </c>
      <c r="Q106" s="26" t="s">
        <v>1926</v>
      </c>
      <c r="R106" s="23">
        <v>1</v>
      </c>
    </row>
    <row r="107" spans="10:18" ht="12">
      <c r="J107" s="20" t="s">
        <v>129</v>
      </c>
      <c r="K107" s="21" t="s">
        <v>130</v>
      </c>
      <c r="L107" s="108">
        <v>87.5</v>
      </c>
      <c r="M107" s="114" t="s">
        <v>1927</v>
      </c>
      <c r="N107" s="19">
        <f>IF(L107&lt;90,3)</f>
        <v>3</v>
      </c>
      <c r="O107" s="153"/>
      <c r="P107" s="22">
        <v>73581</v>
      </c>
      <c r="Q107" s="26" t="s">
        <v>1926</v>
      </c>
      <c r="R107" s="23">
        <v>1</v>
      </c>
    </row>
    <row r="108" spans="10:18" ht="12">
      <c r="J108" s="20" t="s">
        <v>131</v>
      </c>
      <c r="K108" s="21" t="s">
        <v>132</v>
      </c>
      <c r="L108" s="108">
        <v>81.7</v>
      </c>
      <c r="M108" s="114" t="s">
        <v>1927</v>
      </c>
      <c r="N108" s="19">
        <f aca="true" t="shared" si="12" ref="N108:N109">IF(L108&lt;85,2)</f>
        <v>2</v>
      </c>
      <c r="O108" s="153"/>
      <c r="P108" s="22">
        <v>73111</v>
      </c>
      <c r="Q108" s="26" t="s">
        <v>1926</v>
      </c>
      <c r="R108" s="23">
        <v>1</v>
      </c>
    </row>
    <row r="109" spans="10:18" ht="12">
      <c r="J109" s="20" t="s">
        <v>133</v>
      </c>
      <c r="K109" s="21" t="s">
        <v>134</v>
      </c>
      <c r="L109" s="108">
        <v>81.2</v>
      </c>
      <c r="M109" s="114" t="s">
        <v>1927</v>
      </c>
      <c r="N109" s="19">
        <f t="shared" si="12"/>
        <v>2</v>
      </c>
      <c r="O109" s="153"/>
      <c r="P109" s="22">
        <v>69972</v>
      </c>
      <c r="Q109" s="26" t="s">
        <v>1926</v>
      </c>
      <c r="R109" s="23">
        <v>1</v>
      </c>
    </row>
    <row r="110" spans="10:18" ht="12">
      <c r="J110" s="20" t="s">
        <v>135</v>
      </c>
      <c r="K110" s="21" t="s">
        <v>136</v>
      </c>
      <c r="L110" s="108">
        <v>74.4</v>
      </c>
      <c r="M110" s="114" t="s">
        <v>1927</v>
      </c>
      <c r="N110" s="19">
        <f t="shared" si="7"/>
        <v>1</v>
      </c>
      <c r="O110" s="153"/>
      <c r="P110" s="22">
        <v>68808</v>
      </c>
      <c r="Q110" s="26" t="s">
        <v>1926</v>
      </c>
      <c r="R110" s="23">
        <v>1</v>
      </c>
    </row>
    <row r="111" spans="10:18" ht="12">
      <c r="J111" s="20" t="s">
        <v>137</v>
      </c>
      <c r="K111" s="21" t="s">
        <v>138</v>
      </c>
      <c r="L111" s="108">
        <v>82</v>
      </c>
      <c r="M111" s="114" t="s">
        <v>1927</v>
      </c>
      <c r="N111" s="19">
        <f aca="true" t="shared" si="13" ref="N111:N115">IF(L111&lt;85,2)</f>
        <v>2</v>
      </c>
      <c r="O111" s="153"/>
      <c r="P111" s="22">
        <v>70084</v>
      </c>
      <c r="Q111" s="26" t="s">
        <v>1926</v>
      </c>
      <c r="R111" s="23">
        <v>1</v>
      </c>
    </row>
    <row r="112" spans="10:18" ht="12">
      <c r="J112" s="20" t="s">
        <v>139</v>
      </c>
      <c r="K112" s="21" t="s">
        <v>140</v>
      </c>
      <c r="L112" s="108">
        <v>92.6</v>
      </c>
      <c r="M112" s="114" t="s">
        <v>1927</v>
      </c>
      <c r="N112" s="19">
        <f aca="true" t="shared" si="14" ref="N112:N113">IF(L112&lt;95,4)</f>
        <v>4</v>
      </c>
      <c r="O112" s="153"/>
      <c r="P112" s="22">
        <v>65738</v>
      </c>
      <c r="Q112" s="26" t="s">
        <v>1926</v>
      </c>
      <c r="R112" s="23">
        <v>1</v>
      </c>
    </row>
    <row r="113" spans="10:18" ht="12">
      <c r="J113" s="20" t="s">
        <v>141</v>
      </c>
      <c r="K113" s="21" t="s">
        <v>144</v>
      </c>
      <c r="L113" s="108">
        <v>90.9</v>
      </c>
      <c r="M113" s="114" t="s">
        <v>1927</v>
      </c>
      <c r="N113" s="19">
        <f t="shared" si="14"/>
        <v>4</v>
      </c>
      <c r="O113" s="153"/>
      <c r="P113" s="22">
        <v>64995</v>
      </c>
      <c r="Q113" s="26" t="s">
        <v>1926</v>
      </c>
      <c r="R113" s="23">
        <v>1</v>
      </c>
    </row>
    <row r="114" spans="10:18" ht="12">
      <c r="J114" s="20" t="s">
        <v>145</v>
      </c>
      <c r="K114" s="21" t="s">
        <v>146</v>
      </c>
      <c r="L114" s="108">
        <v>77.2</v>
      </c>
      <c r="M114" s="114" t="s">
        <v>1927</v>
      </c>
      <c r="N114" s="19">
        <f t="shared" si="13"/>
        <v>2</v>
      </c>
      <c r="O114" s="153"/>
      <c r="P114" s="22">
        <v>64249</v>
      </c>
      <c r="Q114" s="26" t="s">
        <v>1926</v>
      </c>
      <c r="R114" s="23">
        <v>1</v>
      </c>
    </row>
    <row r="115" spans="10:18" ht="12">
      <c r="J115" s="20" t="s">
        <v>147</v>
      </c>
      <c r="K115" s="21" t="s">
        <v>148</v>
      </c>
      <c r="L115" s="108">
        <v>77.6</v>
      </c>
      <c r="M115" s="114" t="s">
        <v>1927</v>
      </c>
      <c r="N115" s="19">
        <f t="shared" si="13"/>
        <v>2</v>
      </c>
      <c r="O115" s="153"/>
      <c r="P115" s="22">
        <v>62240</v>
      </c>
      <c r="Q115" s="26" t="s">
        <v>1926</v>
      </c>
      <c r="R115" s="23">
        <v>1</v>
      </c>
    </row>
    <row r="116" spans="10:18" ht="12">
      <c r="J116" s="20" t="s">
        <v>149</v>
      </c>
      <c r="K116" s="21" t="s">
        <v>150</v>
      </c>
      <c r="L116" s="108">
        <v>73.1</v>
      </c>
      <c r="M116" s="114" t="s">
        <v>1927</v>
      </c>
      <c r="N116" s="19">
        <f t="shared" si="7"/>
        <v>1</v>
      </c>
      <c r="O116" s="153"/>
      <c r="P116" s="22">
        <v>64258</v>
      </c>
      <c r="Q116" s="26" t="s">
        <v>1926</v>
      </c>
      <c r="R116" s="23">
        <v>1</v>
      </c>
    </row>
    <row r="117" spans="10:18" ht="12">
      <c r="J117" s="19" t="s">
        <v>1702</v>
      </c>
      <c r="K117" s="19" t="s">
        <v>1703</v>
      </c>
      <c r="L117" s="108">
        <v>68.7</v>
      </c>
      <c r="M117" s="114" t="s">
        <v>1927</v>
      </c>
      <c r="N117" s="19">
        <f t="shared" si="7"/>
        <v>1</v>
      </c>
      <c r="O117" s="153"/>
      <c r="P117" s="22">
        <v>60287</v>
      </c>
      <c r="Q117" s="26" t="s">
        <v>1926</v>
      </c>
      <c r="R117" s="23">
        <v>1</v>
      </c>
    </row>
    <row r="118" spans="10:18" ht="12">
      <c r="J118" s="20" t="s">
        <v>151</v>
      </c>
      <c r="K118" s="21" t="s">
        <v>152</v>
      </c>
      <c r="L118" s="108">
        <v>82.3</v>
      </c>
      <c r="M118" s="114" t="s">
        <v>1927</v>
      </c>
      <c r="N118" s="19">
        <f aca="true" t="shared" si="15" ref="N118:N122">IF(L118&lt;85,2)</f>
        <v>2</v>
      </c>
      <c r="O118" s="153"/>
      <c r="P118" s="22">
        <v>61512</v>
      </c>
      <c r="Q118" s="26" t="s">
        <v>1926</v>
      </c>
      <c r="R118" s="23">
        <v>1</v>
      </c>
    </row>
    <row r="119" spans="10:18" ht="12">
      <c r="J119" s="19" t="s">
        <v>1704</v>
      </c>
      <c r="K119" s="19" t="s">
        <v>1705</v>
      </c>
      <c r="L119" s="108">
        <v>76</v>
      </c>
      <c r="M119" s="114" t="s">
        <v>1927</v>
      </c>
      <c r="N119" s="19">
        <f t="shared" si="15"/>
        <v>2</v>
      </c>
      <c r="O119" s="153"/>
      <c r="P119" s="22">
        <v>47002</v>
      </c>
      <c r="Q119" s="26" t="s">
        <v>1926</v>
      </c>
      <c r="R119" s="23">
        <v>1</v>
      </c>
    </row>
    <row r="120" spans="10:18" ht="12">
      <c r="J120" s="20" t="s">
        <v>153</v>
      </c>
      <c r="K120" s="21" t="s">
        <v>154</v>
      </c>
      <c r="L120" s="108">
        <v>95.6</v>
      </c>
      <c r="M120" s="114" t="s">
        <v>1927</v>
      </c>
      <c r="N120" s="19">
        <v>5</v>
      </c>
      <c r="O120" s="153"/>
      <c r="P120" s="22">
        <v>57862</v>
      </c>
      <c r="Q120" s="26" t="s">
        <v>1926</v>
      </c>
      <c r="R120" s="23">
        <v>1</v>
      </c>
    </row>
    <row r="121" spans="10:18" ht="12">
      <c r="J121" s="20" t="s">
        <v>155</v>
      </c>
      <c r="K121" s="21" t="s">
        <v>156</v>
      </c>
      <c r="L121" s="108">
        <v>78.4</v>
      </c>
      <c r="M121" s="114" t="s">
        <v>1927</v>
      </c>
      <c r="N121" s="19">
        <f t="shared" si="15"/>
        <v>2</v>
      </c>
      <c r="O121" s="153"/>
      <c r="P121" s="22">
        <v>59286</v>
      </c>
      <c r="Q121" s="26" t="s">
        <v>1926</v>
      </c>
      <c r="R121" s="23">
        <v>1</v>
      </c>
    </row>
    <row r="122" spans="10:18" ht="12">
      <c r="J122" s="20" t="s">
        <v>157</v>
      </c>
      <c r="K122" s="21" t="s">
        <v>158</v>
      </c>
      <c r="L122" s="108">
        <v>75.2</v>
      </c>
      <c r="M122" s="114" t="s">
        <v>1927</v>
      </c>
      <c r="N122" s="19">
        <f t="shared" si="15"/>
        <v>2</v>
      </c>
      <c r="O122" s="153"/>
      <c r="P122" s="22">
        <v>59283</v>
      </c>
      <c r="Q122" s="26" t="s">
        <v>1926</v>
      </c>
      <c r="R122" s="23">
        <v>1</v>
      </c>
    </row>
    <row r="123" spans="10:18" ht="12">
      <c r="J123" s="20" t="s">
        <v>159</v>
      </c>
      <c r="K123" s="21" t="s">
        <v>160</v>
      </c>
      <c r="L123" s="108">
        <v>89.3</v>
      </c>
      <c r="M123" s="114" t="s">
        <v>1927</v>
      </c>
      <c r="N123" s="19">
        <f>IF(L123&lt;90,3)</f>
        <v>3</v>
      </c>
      <c r="O123" s="153"/>
      <c r="P123" s="22">
        <v>55350</v>
      </c>
      <c r="Q123" s="26" t="s">
        <v>1926</v>
      </c>
      <c r="R123" s="23">
        <v>1</v>
      </c>
    </row>
    <row r="124" spans="10:18" ht="12">
      <c r="J124" s="19" t="s">
        <v>1706</v>
      </c>
      <c r="K124" s="19" t="s">
        <v>1707</v>
      </c>
      <c r="L124" s="108">
        <v>74.9</v>
      </c>
      <c r="M124" s="114" t="s">
        <v>1927</v>
      </c>
      <c r="N124" s="19">
        <f t="shared" si="7"/>
        <v>1</v>
      </c>
      <c r="O124" s="153"/>
      <c r="P124" s="22">
        <v>55810</v>
      </c>
      <c r="Q124" s="26" t="s">
        <v>1926</v>
      </c>
      <c r="R124" s="23">
        <v>1</v>
      </c>
    </row>
    <row r="125" spans="10:18" ht="12">
      <c r="J125" s="19" t="s">
        <v>1708</v>
      </c>
      <c r="K125" s="19" t="s">
        <v>1709</v>
      </c>
      <c r="L125" s="108">
        <v>74.2</v>
      </c>
      <c r="M125" s="114" t="s">
        <v>1927</v>
      </c>
      <c r="N125" s="19">
        <f t="shared" si="7"/>
        <v>1</v>
      </c>
      <c r="O125" s="153"/>
      <c r="P125" s="22">
        <v>54314</v>
      </c>
      <c r="Q125" s="26" t="s">
        <v>1926</v>
      </c>
      <c r="R125" s="23">
        <v>1</v>
      </c>
    </row>
    <row r="126" spans="10:18" ht="12">
      <c r="J126" s="20" t="s">
        <v>161</v>
      </c>
      <c r="K126" s="21" t="s">
        <v>162</v>
      </c>
      <c r="L126" s="108">
        <v>71.2</v>
      </c>
      <c r="M126" s="114" t="s">
        <v>1927</v>
      </c>
      <c r="N126" s="19">
        <f t="shared" si="7"/>
        <v>1</v>
      </c>
      <c r="O126" s="153"/>
      <c r="P126" s="22">
        <v>53247</v>
      </c>
      <c r="Q126" s="26" t="s">
        <v>1926</v>
      </c>
      <c r="R126" s="23">
        <v>1</v>
      </c>
    </row>
    <row r="127" spans="10:18" ht="12">
      <c r="J127" s="20" t="s">
        <v>163</v>
      </c>
      <c r="K127" s="21" t="s">
        <v>164</v>
      </c>
      <c r="L127" s="108">
        <v>89.4</v>
      </c>
      <c r="M127" s="114" t="s">
        <v>1927</v>
      </c>
      <c r="N127" s="19">
        <f>IF(L127&lt;90,3)</f>
        <v>3</v>
      </c>
      <c r="O127" s="153"/>
      <c r="P127" s="22">
        <v>55051</v>
      </c>
      <c r="Q127" s="26" t="s">
        <v>1926</v>
      </c>
      <c r="R127" s="23">
        <v>1</v>
      </c>
    </row>
    <row r="128" spans="10:18" ht="12">
      <c r="J128" s="20" t="s">
        <v>165</v>
      </c>
      <c r="K128" s="21" t="s">
        <v>166</v>
      </c>
      <c r="L128" s="108">
        <v>78.4</v>
      </c>
      <c r="M128" s="114" t="s">
        <v>1927</v>
      </c>
      <c r="N128" s="19">
        <f aca="true" t="shared" si="16" ref="N128:N132">IF(L128&lt;85,2)</f>
        <v>2</v>
      </c>
      <c r="O128" s="153"/>
      <c r="P128" s="22">
        <v>51521</v>
      </c>
      <c r="Q128" s="26" t="s">
        <v>1926</v>
      </c>
      <c r="R128" s="23">
        <v>1</v>
      </c>
    </row>
    <row r="129" spans="10:18" ht="12">
      <c r="J129" s="19" t="s">
        <v>1710</v>
      </c>
      <c r="K129" s="19" t="s">
        <v>1711</v>
      </c>
      <c r="L129" s="108">
        <v>80.9</v>
      </c>
      <c r="M129" s="114" t="s">
        <v>1927</v>
      </c>
      <c r="N129" s="19">
        <f t="shared" si="16"/>
        <v>2</v>
      </c>
      <c r="O129" s="153"/>
      <c r="P129" s="22">
        <v>50036</v>
      </c>
      <c r="Q129" s="26" t="s">
        <v>1926</v>
      </c>
      <c r="R129" s="23">
        <v>1</v>
      </c>
    </row>
    <row r="130" spans="10:18" ht="12">
      <c r="J130" s="20" t="s">
        <v>167</v>
      </c>
      <c r="K130" s="21" t="s">
        <v>168</v>
      </c>
      <c r="L130" s="108">
        <v>86.1</v>
      </c>
      <c r="M130" s="114" t="s">
        <v>1927</v>
      </c>
      <c r="N130" s="19">
        <f aca="true" t="shared" si="17" ref="N130">IF(L130&lt;90,3)</f>
        <v>3</v>
      </c>
      <c r="O130" s="153"/>
      <c r="P130" s="22">
        <v>50548</v>
      </c>
      <c r="Q130" s="26" t="s">
        <v>1926</v>
      </c>
      <c r="R130" s="23">
        <v>1</v>
      </c>
    </row>
    <row r="131" spans="10:18" ht="12">
      <c r="J131" s="20" t="s">
        <v>169</v>
      </c>
      <c r="K131" s="21" t="s">
        <v>170</v>
      </c>
      <c r="L131" s="108">
        <v>94</v>
      </c>
      <c r="M131" s="114" t="s">
        <v>1927</v>
      </c>
      <c r="N131" s="19">
        <f>IF(L131&lt;95,4)</f>
        <v>4</v>
      </c>
      <c r="O131" s="153"/>
      <c r="P131" s="22">
        <v>85838</v>
      </c>
      <c r="Q131" s="26" t="s">
        <v>1926</v>
      </c>
      <c r="R131" s="23">
        <v>1</v>
      </c>
    </row>
    <row r="132" spans="10:18" ht="12">
      <c r="J132" s="19" t="s">
        <v>1712</v>
      </c>
      <c r="K132" s="19" t="s">
        <v>1713</v>
      </c>
      <c r="L132" s="108">
        <v>80.5</v>
      </c>
      <c r="M132" s="114" t="s">
        <v>1927</v>
      </c>
      <c r="N132" s="19">
        <f t="shared" si="16"/>
        <v>2</v>
      </c>
      <c r="O132" s="153"/>
      <c r="P132" s="22">
        <v>488005</v>
      </c>
      <c r="Q132" s="26" t="s">
        <v>1926</v>
      </c>
      <c r="R132" s="23">
        <v>3</v>
      </c>
    </row>
    <row r="133" spans="10:18" ht="12">
      <c r="J133" s="19" t="s">
        <v>1714</v>
      </c>
      <c r="K133" s="19" t="s">
        <v>1715</v>
      </c>
      <c r="L133" s="108">
        <v>74.7</v>
      </c>
      <c r="M133" s="114" t="s">
        <v>1927</v>
      </c>
      <c r="N133" s="19">
        <f aca="true" t="shared" si="18" ref="N133:N184">IF(L133&lt;75,1)</f>
        <v>1</v>
      </c>
      <c r="O133" s="153"/>
      <c r="P133" s="22">
        <v>314931</v>
      </c>
      <c r="Q133" s="26" t="s">
        <v>1926</v>
      </c>
      <c r="R133" s="23">
        <v>3</v>
      </c>
    </row>
    <row r="134" spans="10:18" ht="12">
      <c r="J134" s="19" t="s">
        <v>1716</v>
      </c>
      <c r="K134" s="19" t="s">
        <v>977</v>
      </c>
      <c r="L134" s="108">
        <v>81.7</v>
      </c>
      <c r="M134" s="114" t="s">
        <v>1927</v>
      </c>
      <c r="N134" s="19">
        <f aca="true" t="shared" si="19" ref="N134:N155">IF(L134&lt;85,2)</f>
        <v>2</v>
      </c>
      <c r="O134" s="153"/>
      <c r="P134" s="22">
        <v>256652</v>
      </c>
      <c r="Q134" s="26" t="s">
        <v>1926</v>
      </c>
      <c r="R134" s="23">
        <v>3</v>
      </c>
    </row>
    <row r="135" spans="10:18" ht="12">
      <c r="J135" s="20" t="s">
        <v>171</v>
      </c>
      <c r="K135" s="21" t="s">
        <v>172</v>
      </c>
      <c r="L135" s="108">
        <v>85.1</v>
      </c>
      <c r="M135" s="114" t="s">
        <v>1927</v>
      </c>
      <c r="N135" s="19">
        <f aca="true" t="shared" si="20" ref="N135">IF(L135&lt;90,3)</f>
        <v>3</v>
      </c>
      <c r="O135" s="153"/>
      <c r="P135" s="22">
        <v>291754</v>
      </c>
      <c r="Q135" s="26" t="s">
        <v>1926</v>
      </c>
      <c r="R135" s="23">
        <v>3</v>
      </c>
    </row>
    <row r="136" spans="10:18" ht="12">
      <c r="J136" s="20" t="s">
        <v>173</v>
      </c>
      <c r="K136" s="21" t="s">
        <v>174</v>
      </c>
      <c r="L136" s="108">
        <v>93.5</v>
      </c>
      <c r="M136" s="114" t="s">
        <v>1927</v>
      </c>
      <c r="N136" s="19">
        <f>IF(L136&lt;95,4)</f>
        <v>4</v>
      </c>
      <c r="O136" s="153"/>
      <c r="P136" s="22">
        <v>243173</v>
      </c>
      <c r="Q136" s="26" t="s">
        <v>1926</v>
      </c>
      <c r="R136" s="23">
        <v>2</v>
      </c>
    </row>
    <row r="137" spans="10:18" ht="12">
      <c r="J137" s="19" t="s">
        <v>978</v>
      </c>
      <c r="K137" s="19" t="s">
        <v>979</v>
      </c>
      <c r="L137" s="108">
        <v>80.4</v>
      </c>
      <c r="M137" s="114" t="s">
        <v>1927</v>
      </c>
      <c r="N137" s="19">
        <f t="shared" si="19"/>
        <v>2</v>
      </c>
      <c r="O137" s="153"/>
      <c r="P137" s="22">
        <v>250556</v>
      </c>
      <c r="Q137" s="26" t="s">
        <v>1926</v>
      </c>
      <c r="R137" s="23">
        <v>3</v>
      </c>
    </row>
    <row r="138" spans="10:18" ht="12">
      <c r="J138" s="20" t="s">
        <v>175</v>
      </c>
      <c r="K138" s="21" t="s">
        <v>176</v>
      </c>
      <c r="L138" s="108">
        <v>78.3</v>
      </c>
      <c r="M138" s="114" t="s">
        <v>1927</v>
      </c>
      <c r="N138" s="19">
        <f t="shared" si="19"/>
        <v>2</v>
      </c>
      <c r="O138" s="153"/>
      <c r="P138" s="22">
        <v>260454</v>
      </c>
      <c r="Q138" s="26" t="s">
        <v>1926</v>
      </c>
      <c r="R138" s="23">
        <v>3</v>
      </c>
    </row>
    <row r="139" spans="10:18" ht="12">
      <c r="J139" s="20" t="s">
        <v>177</v>
      </c>
      <c r="K139" s="21" t="s">
        <v>178</v>
      </c>
      <c r="L139" s="108">
        <v>81.3</v>
      </c>
      <c r="M139" s="114" t="s">
        <v>1927</v>
      </c>
      <c r="N139" s="19">
        <f t="shared" si="19"/>
        <v>2</v>
      </c>
      <c r="O139" s="153"/>
      <c r="P139" s="22">
        <v>234396</v>
      </c>
      <c r="Q139" s="26" t="s">
        <v>1926</v>
      </c>
      <c r="R139" s="23">
        <v>2</v>
      </c>
    </row>
    <row r="140" spans="10:18" ht="12">
      <c r="J140" s="19" t="s">
        <v>980</v>
      </c>
      <c r="K140" s="19" t="s">
        <v>981</v>
      </c>
      <c r="L140" s="108">
        <v>86.4</v>
      </c>
      <c r="M140" s="114" t="s">
        <v>1927</v>
      </c>
      <c r="N140" s="19">
        <f>IF(L140&lt;90,3)</f>
        <v>3</v>
      </c>
      <c r="O140" s="153"/>
      <c r="P140" s="22">
        <v>212568</v>
      </c>
      <c r="Q140" s="26" t="s">
        <v>1926</v>
      </c>
      <c r="R140" s="23">
        <v>2</v>
      </c>
    </row>
    <row r="141" spans="10:18" ht="12">
      <c r="J141" s="20" t="s">
        <v>179</v>
      </c>
      <c r="K141" s="21" t="s">
        <v>180</v>
      </c>
      <c r="L141" s="108">
        <v>84.9</v>
      </c>
      <c r="M141" s="114" t="s">
        <v>1927</v>
      </c>
      <c r="N141" s="19">
        <f t="shared" si="19"/>
        <v>2</v>
      </c>
      <c r="O141" s="153"/>
      <c r="P141" s="22">
        <v>210577</v>
      </c>
      <c r="Q141" s="26" t="s">
        <v>1926</v>
      </c>
      <c r="R141" s="23">
        <v>2</v>
      </c>
    </row>
    <row r="142" spans="10:18" ht="12">
      <c r="J142" s="19" t="s">
        <v>982</v>
      </c>
      <c r="K142" s="19" t="s">
        <v>983</v>
      </c>
      <c r="L142" s="108">
        <v>77.2</v>
      </c>
      <c r="M142" s="114" t="s">
        <v>1927</v>
      </c>
      <c r="N142" s="19">
        <f t="shared" si="19"/>
        <v>2</v>
      </c>
      <c r="O142" s="153"/>
      <c r="P142" s="22">
        <v>187447</v>
      </c>
      <c r="Q142" s="26" t="s">
        <v>1926</v>
      </c>
      <c r="R142" s="23">
        <v>2</v>
      </c>
    </row>
    <row r="143" spans="10:18" ht="12">
      <c r="J143" s="20" t="s">
        <v>181</v>
      </c>
      <c r="K143" s="21" t="s">
        <v>182</v>
      </c>
      <c r="L143" s="108">
        <v>76.8</v>
      </c>
      <c r="M143" s="114" t="s">
        <v>1927</v>
      </c>
      <c r="N143" s="19">
        <f t="shared" si="19"/>
        <v>2</v>
      </c>
      <c r="O143" s="153"/>
      <c r="P143" s="22">
        <v>196526</v>
      </c>
      <c r="Q143" s="26" t="s">
        <v>1926</v>
      </c>
      <c r="R143" s="23">
        <v>2</v>
      </c>
    </row>
    <row r="144" spans="10:18" ht="12">
      <c r="J144" s="19" t="s">
        <v>984</v>
      </c>
      <c r="K144" s="19" t="s">
        <v>985</v>
      </c>
      <c r="L144" s="108">
        <v>78</v>
      </c>
      <c r="M144" s="114" t="s">
        <v>1927</v>
      </c>
      <c r="N144" s="19">
        <f t="shared" si="19"/>
        <v>2</v>
      </c>
      <c r="O144" s="153"/>
      <c r="P144" s="22">
        <v>182112</v>
      </c>
      <c r="Q144" s="26" t="s">
        <v>1926</v>
      </c>
      <c r="R144" s="23">
        <v>2</v>
      </c>
    </row>
    <row r="145" spans="10:18" ht="12">
      <c r="J145" s="19" t="s">
        <v>986</v>
      </c>
      <c r="K145" s="19" t="s">
        <v>987</v>
      </c>
      <c r="L145" s="108">
        <v>80.6</v>
      </c>
      <c r="M145" s="114" t="s">
        <v>1927</v>
      </c>
      <c r="N145" s="19">
        <f t="shared" si="19"/>
        <v>2</v>
      </c>
      <c r="O145" s="153"/>
      <c r="P145" s="22">
        <v>164244</v>
      </c>
      <c r="Q145" s="26" t="s">
        <v>1926</v>
      </c>
      <c r="R145" s="23">
        <v>2</v>
      </c>
    </row>
    <row r="146" spans="10:18" ht="12">
      <c r="J146" s="20" t="s">
        <v>183</v>
      </c>
      <c r="K146" s="21" t="s">
        <v>184</v>
      </c>
      <c r="L146" s="108">
        <v>79.1</v>
      </c>
      <c r="M146" s="114" t="s">
        <v>1927</v>
      </c>
      <c r="N146" s="19">
        <f t="shared" si="19"/>
        <v>2</v>
      </c>
      <c r="O146" s="153"/>
      <c r="P146" s="22">
        <v>159699</v>
      </c>
      <c r="Q146" s="26" t="s">
        <v>1926</v>
      </c>
      <c r="R146" s="23">
        <v>2</v>
      </c>
    </row>
    <row r="147" spans="10:18" ht="12">
      <c r="J147" s="20" t="s">
        <v>185</v>
      </c>
      <c r="K147" s="21" t="s">
        <v>186</v>
      </c>
      <c r="L147" s="108">
        <v>80.8</v>
      </c>
      <c r="M147" s="114" t="s">
        <v>1927</v>
      </c>
      <c r="N147" s="19">
        <f t="shared" si="19"/>
        <v>2</v>
      </c>
      <c r="O147" s="153"/>
      <c r="P147" s="22">
        <v>165021</v>
      </c>
      <c r="Q147" s="26" t="s">
        <v>1926</v>
      </c>
      <c r="R147" s="23">
        <v>2</v>
      </c>
    </row>
    <row r="148" spans="10:18" ht="12">
      <c r="J148" s="19" t="s">
        <v>988</v>
      </c>
      <c r="K148" s="19" t="s">
        <v>989</v>
      </c>
      <c r="L148" s="108">
        <v>77.4</v>
      </c>
      <c r="M148" s="114" t="s">
        <v>1927</v>
      </c>
      <c r="N148" s="19">
        <f t="shared" si="19"/>
        <v>2</v>
      </c>
      <c r="O148" s="153"/>
      <c r="P148" s="22">
        <v>165560</v>
      </c>
      <c r="Q148" s="26" t="s">
        <v>1926</v>
      </c>
      <c r="R148" s="23">
        <v>2</v>
      </c>
    </row>
    <row r="149" spans="10:18" ht="12">
      <c r="J149" s="19" t="s">
        <v>990</v>
      </c>
      <c r="K149" s="19" t="s">
        <v>991</v>
      </c>
      <c r="L149" s="108">
        <v>76.6</v>
      </c>
      <c r="M149" s="114" t="s">
        <v>1927</v>
      </c>
      <c r="N149" s="19">
        <f t="shared" si="19"/>
        <v>2</v>
      </c>
      <c r="O149" s="153"/>
      <c r="P149" s="22">
        <v>161195</v>
      </c>
      <c r="Q149" s="26" t="s">
        <v>1926</v>
      </c>
      <c r="R149" s="23">
        <v>2</v>
      </c>
    </row>
    <row r="150" spans="10:18" ht="12">
      <c r="J150" s="20" t="s">
        <v>187</v>
      </c>
      <c r="K150" s="21" t="s">
        <v>188</v>
      </c>
      <c r="L150" s="108">
        <v>84.9</v>
      </c>
      <c r="M150" s="114" t="s">
        <v>1927</v>
      </c>
      <c r="N150" s="19">
        <f t="shared" si="19"/>
        <v>2</v>
      </c>
      <c r="O150" s="153"/>
      <c r="P150" s="22">
        <v>162481</v>
      </c>
      <c r="Q150" s="26" t="s">
        <v>1926</v>
      </c>
      <c r="R150" s="23">
        <v>2</v>
      </c>
    </row>
    <row r="151" spans="10:18" ht="12">
      <c r="J151" s="19" t="s">
        <v>992</v>
      </c>
      <c r="K151" s="19" t="s">
        <v>993</v>
      </c>
      <c r="L151" s="108">
        <v>80.3</v>
      </c>
      <c r="M151" s="114" t="s">
        <v>1927</v>
      </c>
      <c r="N151" s="19">
        <f t="shared" si="19"/>
        <v>2</v>
      </c>
      <c r="O151" s="153"/>
      <c r="P151" s="22">
        <v>152010</v>
      </c>
      <c r="Q151" s="26" t="s">
        <v>1926</v>
      </c>
      <c r="R151" s="23">
        <v>2</v>
      </c>
    </row>
    <row r="152" spans="10:18" ht="12">
      <c r="J152" s="20" t="s">
        <v>189</v>
      </c>
      <c r="K152" s="21" t="s">
        <v>190</v>
      </c>
      <c r="L152" s="108">
        <v>77.5</v>
      </c>
      <c r="M152" s="114" t="s">
        <v>1927</v>
      </c>
      <c r="N152" s="19">
        <f t="shared" si="19"/>
        <v>2</v>
      </c>
      <c r="O152" s="153"/>
      <c r="P152" s="22">
        <v>149633</v>
      </c>
      <c r="Q152" s="26" t="s">
        <v>1926</v>
      </c>
      <c r="R152" s="23">
        <v>2</v>
      </c>
    </row>
    <row r="153" spans="10:18" ht="12">
      <c r="J153" s="20" t="s">
        <v>191</v>
      </c>
      <c r="K153" s="21" t="s">
        <v>192</v>
      </c>
      <c r="L153" s="108">
        <v>78.6</v>
      </c>
      <c r="M153" s="114" t="s">
        <v>1927</v>
      </c>
      <c r="N153" s="19">
        <f t="shared" si="19"/>
        <v>2</v>
      </c>
      <c r="O153" s="153"/>
      <c r="P153" s="22">
        <v>147688</v>
      </c>
      <c r="Q153" s="26" t="s">
        <v>1926</v>
      </c>
      <c r="R153" s="23">
        <v>2</v>
      </c>
    </row>
    <row r="154" spans="10:18" ht="12">
      <c r="J154" s="20" t="s">
        <v>193</v>
      </c>
      <c r="K154" s="21" t="s">
        <v>194</v>
      </c>
      <c r="L154" s="108">
        <v>75.7</v>
      </c>
      <c r="M154" s="114" t="s">
        <v>1927</v>
      </c>
      <c r="N154" s="19">
        <f t="shared" si="19"/>
        <v>2</v>
      </c>
      <c r="O154" s="153"/>
      <c r="P154" s="22">
        <v>133808</v>
      </c>
      <c r="Q154" s="26" t="s">
        <v>1926</v>
      </c>
      <c r="R154" s="23">
        <v>2</v>
      </c>
    </row>
    <row r="155" spans="10:18" ht="12">
      <c r="J155" s="19" t="s">
        <v>994</v>
      </c>
      <c r="K155" s="19" t="s">
        <v>995</v>
      </c>
      <c r="L155" s="108">
        <v>80.9</v>
      </c>
      <c r="M155" s="114" t="s">
        <v>1927</v>
      </c>
      <c r="N155" s="19">
        <f t="shared" si="19"/>
        <v>2</v>
      </c>
      <c r="O155" s="153"/>
      <c r="P155" s="22">
        <v>117672</v>
      </c>
      <c r="Q155" s="26" t="s">
        <v>1926</v>
      </c>
      <c r="R155" s="23">
        <v>2</v>
      </c>
    </row>
    <row r="156" spans="10:18" ht="12">
      <c r="J156" s="19" t="s">
        <v>996</v>
      </c>
      <c r="K156" s="19" t="s">
        <v>997</v>
      </c>
      <c r="L156" s="108">
        <v>69.6</v>
      </c>
      <c r="M156" s="114" t="s">
        <v>1927</v>
      </c>
      <c r="N156" s="19">
        <f t="shared" si="18"/>
        <v>1</v>
      </c>
      <c r="O156" s="153"/>
      <c r="P156" s="22">
        <v>122583</v>
      </c>
      <c r="Q156" s="26" t="s">
        <v>1926</v>
      </c>
      <c r="R156" s="23">
        <v>2</v>
      </c>
    </row>
    <row r="157" spans="10:18" ht="12">
      <c r="J157" s="20" t="s">
        <v>195</v>
      </c>
      <c r="K157" s="21" t="s">
        <v>196</v>
      </c>
      <c r="L157" s="108">
        <v>80.2</v>
      </c>
      <c r="M157" s="114" t="s">
        <v>1927</v>
      </c>
      <c r="N157" s="19">
        <f aca="true" t="shared" si="21" ref="N157">IF(L157&lt;85,2)</f>
        <v>2</v>
      </c>
      <c r="O157" s="153"/>
      <c r="P157" s="22">
        <v>112982</v>
      </c>
      <c r="Q157" s="26" t="s">
        <v>1926</v>
      </c>
      <c r="R157" s="23">
        <v>2</v>
      </c>
    </row>
    <row r="158" spans="10:18" ht="12">
      <c r="J158" s="19" t="s">
        <v>998</v>
      </c>
      <c r="K158" s="19" t="s">
        <v>999</v>
      </c>
      <c r="L158" s="108">
        <v>85.5</v>
      </c>
      <c r="M158" s="114" t="s">
        <v>1927</v>
      </c>
      <c r="N158" s="19">
        <f>IF(L158&lt;90,3)</f>
        <v>3</v>
      </c>
      <c r="O158" s="153"/>
      <c r="P158" s="22">
        <v>116361</v>
      </c>
      <c r="Q158" s="26" t="s">
        <v>1926</v>
      </c>
      <c r="R158" s="23">
        <v>2</v>
      </c>
    </row>
    <row r="159" spans="10:18" ht="12">
      <c r="J159" s="20" t="s">
        <v>197</v>
      </c>
      <c r="K159" s="21" t="s">
        <v>198</v>
      </c>
      <c r="L159" s="108">
        <v>71.6</v>
      </c>
      <c r="M159" s="114" t="s">
        <v>1927</v>
      </c>
      <c r="N159" s="19">
        <f t="shared" si="18"/>
        <v>1</v>
      </c>
      <c r="O159" s="153"/>
      <c r="P159" s="22">
        <v>124257</v>
      </c>
      <c r="Q159" s="26" t="s">
        <v>1926</v>
      </c>
      <c r="R159" s="23">
        <v>2</v>
      </c>
    </row>
    <row r="160" spans="10:18" ht="12">
      <c r="J160" s="20" t="s">
        <v>199</v>
      </c>
      <c r="K160" s="21" t="s">
        <v>200</v>
      </c>
      <c r="L160" s="108">
        <v>77</v>
      </c>
      <c r="M160" s="114" t="s">
        <v>1927</v>
      </c>
      <c r="N160" s="19">
        <f>IF(L160&lt;85,2)</f>
        <v>2</v>
      </c>
      <c r="O160" s="153"/>
      <c r="P160" s="22">
        <v>109596</v>
      </c>
      <c r="Q160" s="26" t="s">
        <v>1926</v>
      </c>
      <c r="R160" s="23">
        <v>2</v>
      </c>
    </row>
    <row r="161" spans="10:18" ht="12">
      <c r="J161" s="19" t="s">
        <v>1000</v>
      </c>
      <c r="K161" s="19" t="s">
        <v>1001</v>
      </c>
      <c r="L161" s="108">
        <v>64.4</v>
      </c>
      <c r="M161" s="114" t="s">
        <v>1927</v>
      </c>
      <c r="N161" s="19">
        <f t="shared" si="18"/>
        <v>1</v>
      </c>
      <c r="O161" s="153"/>
      <c r="P161" s="22">
        <v>122705</v>
      </c>
      <c r="Q161" s="26" t="s">
        <v>1926</v>
      </c>
      <c r="R161" s="23">
        <v>2</v>
      </c>
    </row>
    <row r="162" spans="10:18" ht="12">
      <c r="J162" s="20" t="s">
        <v>201</v>
      </c>
      <c r="K162" s="21" t="s">
        <v>202</v>
      </c>
      <c r="L162" s="108">
        <v>76.9</v>
      </c>
      <c r="M162" s="114" t="s">
        <v>1927</v>
      </c>
      <c r="N162" s="19">
        <f>IF(L162&lt;85,2)</f>
        <v>2</v>
      </c>
      <c r="O162" s="153"/>
      <c r="P162" s="22">
        <v>123672</v>
      </c>
      <c r="Q162" s="26" t="s">
        <v>1926</v>
      </c>
      <c r="R162" s="23">
        <v>2</v>
      </c>
    </row>
    <row r="163" spans="10:18" ht="12">
      <c r="J163" s="20" t="s">
        <v>203</v>
      </c>
      <c r="K163" s="21" t="s">
        <v>204</v>
      </c>
      <c r="L163" s="108">
        <v>71.9</v>
      </c>
      <c r="M163" s="114" t="s">
        <v>1927</v>
      </c>
      <c r="N163" s="19">
        <f t="shared" si="18"/>
        <v>1</v>
      </c>
      <c r="O163" s="153"/>
      <c r="P163" s="22">
        <v>120709</v>
      </c>
      <c r="Q163" s="26" t="s">
        <v>1926</v>
      </c>
      <c r="R163" s="23">
        <v>2</v>
      </c>
    </row>
    <row r="164" spans="10:18" ht="12">
      <c r="J164" s="20" t="s">
        <v>205</v>
      </c>
      <c r="K164" s="21" t="s">
        <v>206</v>
      </c>
      <c r="L164" s="108">
        <v>72.9</v>
      </c>
      <c r="M164" s="114" t="s">
        <v>1927</v>
      </c>
      <c r="N164" s="19">
        <f t="shared" si="18"/>
        <v>1</v>
      </c>
      <c r="O164" s="153"/>
      <c r="P164" s="22">
        <v>126732</v>
      </c>
      <c r="Q164" s="26" t="s">
        <v>1926</v>
      </c>
      <c r="R164" s="23">
        <v>2</v>
      </c>
    </row>
    <row r="165" spans="10:18" ht="12">
      <c r="J165" s="20" t="s">
        <v>207</v>
      </c>
      <c r="K165" s="21" t="s">
        <v>208</v>
      </c>
      <c r="L165" s="108">
        <v>93.8</v>
      </c>
      <c r="M165" s="114" t="s">
        <v>1927</v>
      </c>
      <c r="N165" s="19">
        <f>IF(L165&lt;95,4)</f>
        <v>4</v>
      </c>
      <c r="O165" s="153"/>
      <c r="P165" s="22">
        <v>98762</v>
      </c>
      <c r="Q165" s="26" t="s">
        <v>1926</v>
      </c>
      <c r="R165" s="23">
        <v>1</v>
      </c>
    </row>
    <row r="166" spans="10:18" ht="12">
      <c r="J166" s="19" t="s">
        <v>1002</v>
      </c>
      <c r="K166" s="19" t="s">
        <v>1003</v>
      </c>
      <c r="L166" s="108">
        <v>80.3</v>
      </c>
      <c r="M166" s="114" t="s">
        <v>1927</v>
      </c>
      <c r="N166" s="19">
        <f aca="true" t="shared" si="22" ref="N166">IF(L166&lt;85,2)</f>
        <v>2</v>
      </c>
      <c r="O166" s="153"/>
      <c r="P166" s="22">
        <v>101750</v>
      </c>
      <c r="Q166" s="26" t="s">
        <v>1926</v>
      </c>
      <c r="R166" s="23">
        <v>2</v>
      </c>
    </row>
    <row r="167" spans="10:18" ht="12">
      <c r="J167" s="20" t="s">
        <v>209</v>
      </c>
      <c r="K167" s="21" t="s">
        <v>210</v>
      </c>
      <c r="L167" s="108">
        <v>71.8</v>
      </c>
      <c r="M167" s="114" t="s">
        <v>1927</v>
      </c>
      <c r="N167" s="19">
        <f t="shared" si="18"/>
        <v>1</v>
      </c>
      <c r="O167" s="153"/>
      <c r="P167" s="22">
        <v>112735</v>
      </c>
      <c r="Q167" s="26" t="s">
        <v>1926</v>
      </c>
      <c r="R167" s="23">
        <v>2</v>
      </c>
    </row>
    <row r="168" spans="10:18" ht="12">
      <c r="J168" s="19" t="s">
        <v>1004</v>
      </c>
      <c r="K168" s="19" t="s">
        <v>1005</v>
      </c>
      <c r="L168" s="108">
        <v>74</v>
      </c>
      <c r="M168" s="114" t="s">
        <v>1927</v>
      </c>
      <c r="N168" s="19">
        <f t="shared" si="18"/>
        <v>1</v>
      </c>
      <c r="O168" s="153"/>
      <c r="P168" s="22">
        <v>116317</v>
      </c>
      <c r="Q168" s="26" t="s">
        <v>1926</v>
      </c>
      <c r="R168" s="23">
        <v>2</v>
      </c>
    </row>
    <row r="169" spans="10:18" ht="12">
      <c r="J169" s="20" t="s">
        <v>211</v>
      </c>
      <c r="K169" s="21" t="s">
        <v>212</v>
      </c>
      <c r="L169" s="108">
        <v>86.9</v>
      </c>
      <c r="M169" s="114" t="s">
        <v>1927</v>
      </c>
      <c r="N169" s="19">
        <f>IF(L169&lt;90,3)</f>
        <v>3</v>
      </c>
      <c r="O169" s="153"/>
      <c r="P169" s="22">
        <v>102129</v>
      </c>
      <c r="Q169" s="26" t="s">
        <v>1926</v>
      </c>
      <c r="R169" s="23">
        <v>2</v>
      </c>
    </row>
    <row r="170" spans="10:18" ht="12">
      <c r="J170" s="20" t="s">
        <v>213</v>
      </c>
      <c r="K170" s="21" t="s">
        <v>214</v>
      </c>
      <c r="L170" s="108">
        <v>79.2</v>
      </c>
      <c r="M170" s="114" t="s">
        <v>1927</v>
      </c>
      <c r="N170" s="19">
        <f aca="true" t="shared" si="23" ref="N170:N178">IF(L170&lt;85,2)</f>
        <v>2</v>
      </c>
      <c r="O170" s="153"/>
      <c r="P170" s="22">
        <v>103370</v>
      </c>
      <c r="Q170" s="26" t="s">
        <v>1926</v>
      </c>
      <c r="R170" s="23">
        <v>2</v>
      </c>
    </row>
    <row r="171" spans="10:18" ht="12">
      <c r="J171" s="19" t="s">
        <v>1006</v>
      </c>
      <c r="K171" s="19" t="s">
        <v>1007</v>
      </c>
      <c r="L171" s="108">
        <v>82.2</v>
      </c>
      <c r="M171" s="114" t="s">
        <v>1927</v>
      </c>
      <c r="N171" s="19">
        <f t="shared" si="23"/>
        <v>2</v>
      </c>
      <c r="O171" s="153"/>
      <c r="P171" s="22">
        <v>105836</v>
      </c>
      <c r="Q171" s="26" t="s">
        <v>1926</v>
      </c>
      <c r="R171" s="23">
        <v>2</v>
      </c>
    </row>
    <row r="172" spans="10:18" ht="12">
      <c r="J172" s="20" t="s">
        <v>215</v>
      </c>
      <c r="K172" s="21" t="s">
        <v>216</v>
      </c>
      <c r="L172" s="108">
        <v>79.8</v>
      </c>
      <c r="M172" s="114" t="s">
        <v>1927</v>
      </c>
      <c r="N172" s="19">
        <f t="shared" si="23"/>
        <v>2</v>
      </c>
      <c r="O172" s="153"/>
      <c r="P172" s="22">
        <v>102584</v>
      </c>
      <c r="Q172" s="26" t="s">
        <v>1926</v>
      </c>
      <c r="R172" s="23">
        <v>2</v>
      </c>
    </row>
    <row r="173" spans="10:18" ht="12">
      <c r="J173" s="19" t="s">
        <v>1008</v>
      </c>
      <c r="K173" s="19" t="s">
        <v>1009</v>
      </c>
      <c r="L173" s="108">
        <v>78</v>
      </c>
      <c r="M173" s="114" t="s">
        <v>1927</v>
      </c>
      <c r="N173" s="19">
        <f t="shared" si="23"/>
        <v>2</v>
      </c>
      <c r="O173" s="153"/>
      <c r="P173" s="22">
        <v>97819</v>
      </c>
      <c r="Q173" s="26" t="s">
        <v>1926</v>
      </c>
      <c r="R173" s="23">
        <v>1</v>
      </c>
    </row>
    <row r="174" spans="10:18" ht="12">
      <c r="J174" s="20" t="s">
        <v>217</v>
      </c>
      <c r="K174" s="21" t="s">
        <v>218</v>
      </c>
      <c r="L174" s="108">
        <v>93.1</v>
      </c>
      <c r="M174" s="114" t="s">
        <v>1927</v>
      </c>
      <c r="N174" s="19">
        <f>IF(L174&lt;95,4)</f>
        <v>4</v>
      </c>
      <c r="O174" s="153"/>
      <c r="P174" s="22">
        <v>93128</v>
      </c>
      <c r="Q174" s="26" t="s">
        <v>1926</v>
      </c>
      <c r="R174" s="23">
        <v>1</v>
      </c>
    </row>
    <row r="175" spans="10:18" ht="12">
      <c r="J175" s="19" t="s">
        <v>1010</v>
      </c>
      <c r="K175" s="19" t="s">
        <v>1011</v>
      </c>
      <c r="L175" s="108">
        <v>78.2</v>
      </c>
      <c r="M175" s="114" t="s">
        <v>1927</v>
      </c>
      <c r="N175" s="19">
        <f t="shared" si="23"/>
        <v>2</v>
      </c>
      <c r="O175" s="153"/>
      <c r="P175" s="22">
        <v>106326</v>
      </c>
      <c r="Q175" s="26" t="s">
        <v>1926</v>
      </c>
      <c r="R175" s="23">
        <v>2</v>
      </c>
    </row>
    <row r="176" spans="10:18" ht="12">
      <c r="J176" s="20" t="s">
        <v>219</v>
      </c>
      <c r="K176" s="21" t="s">
        <v>220</v>
      </c>
      <c r="L176" s="108">
        <v>77</v>
      </c>
      <c r="M176" s="114" t="s">
        <v>1927</v>
      </c>
      <c r="N176" s="19">
        <f t="shared" si="23"/>
        <v>2</v>
      </c>
      <c r="O176" s="153"/>
      <c r="P176" s="22">
        <v>349470</v>
      </c>
      <c r="Q176" s="26" t="s">
        <v>1926</v>
      </c>
      <c r="R176" s="23">
        <v>3</v>
      </c>
    </row>
    <row r="177" spans="10:18" ht="12">
      <c r="J177" s="20" t="s">
        <v>221</v>
      </c>
      <c r="K177" s="21" t="s">
        <v>222</v>
      </c>
      <c r="L177" s="108">
        <v>92.6</v>
      </c>
      <c r="M177" s="114" t="s">
        <v>1927</v>
      </c>
      <c r="N177" s="19">
        <f>IF(L177&lt;95,4)</f>
        <v>4</v>
      </c>
      <c r="O177" s="153"/>
      <c r="P177" s="22">
        <v>105463</v>
      </c>
      <c r="Q177" s="26" t="s">
        <v>1926</v>
      </c>
      <c r="R177" s="23">
        <v>2</v>
      </c>
    </row>
    <row r="178" spans="10:18" ht="12">
      <c r="J178" s="20" t="s">
        <v>223</v>
      </c>
      <c r="K178" s="21" t="s">
        <v>1474</v>
      </c>
      <c r="L178" s="108">
        <v>79</v>
      </c>
      <c r="M178" s="114" t="s">
        <v>1926</v>
      </c>
      <c r="N178" s="19">
        <f t="shared" si="23"/>
        <v>2</v>
      </c>
      <c r="O178" s="153"/>
      <c r="P178" s="22">
        <v>407534</v>
      </c>
      <c r="Q178" s="26" t="s">
        <v>1926</v>
      </c>
      <c r="R178" s="23">
        <v>3</v>
      </c>
    </row>
    <row r="179" spans="10:18" ht="12">
      <c r="J179" s="20" t="s">
        <v>224</v>
      </c>
      <c r="K179" s="21" t="s">
        <v>1475</v>
      </c>
      <c r="L179" s="108">
        <v>90.9</v>
      </c>
      <c r="M179" s="114" t="s">
        <v>1926</v>
      </c>
      <c r="N179" s="19">
        <f>IF(L179&lt;95,4)</f>
        <v>4</v>
      </c>
      <c r="O179" s="153"/>
      <c r="P179" s="22">
        <v>100143</v>
      </c>
      <c r="Q179" s="26" t="s">
        <v>1926</v>
      </c>
      <c r="R179" s="23">
        <v>2</v>
      </c>
    </row>
    <row r="180" spans="10:18" ht="12">
      <c r="J180" s="19" t="s">
        <v>1012</v>
      </c>
      <c r="K180" s="19" t="s">
        <v>1013</v>
      </c>
      <c r="L180" s="187">
        <v>55.6</v>
      </c>
      <c r="M180" s="26" t="s">
        <v>1926</v>
      </c>
      <c r="N180" s="19">
        <f t="shared" si="18"/>
        <v>1</v>
      </c>
      <c r="O180" s="154"/>
      <c r="P180" s="22">
        <v>60860</v>
      </c>
      <c r="Q180" s="114" t="s">
        <v>1926</v>
      </c>
      <c r="R180" s="23">
        <v>1</v>
      </c>
    </row>
    <row r="181" spans="10:19" ht="12">
      <c r="J181" s="20" t="s">
        <v>225</v>
      </c>
      <c r="K181" s="21" t="s">
        <v>1792</v>
      </c>
      <c r="L181" s="108">
        <v>78.9</v>
      </c>
      <c r="M181" s="114" t="s">
        <v>1927</v>
      </c>
      <c r="N181" s="19">
        <f aca="true" t="shared" si="24" ref="N181:N183">IF(L181&lt;85,2)</f>
        <v>2</v>
      </c>
      <c r="O181" s="153">
        <v>2011</v>
      </c>
      <c r="P181" s="22">
        <v>1261332</v>
      </c>
      <c r="Q181" s="26" t="s">
        <v>1927</v>
      </c>
      <c r="R181" s="23">
        <v>5</v>
      </c>
      <c r="S181" s="191">
        <v>2011</v>
      </c>
    </row>
    <row r="182" spans="10:19" ht="12">
      <c r="J182" s="20" t="s">
        <v>226</v>
      </c>
      <c r="K182" s="21" t="s">
        <v>1476</v>
      </c>
      <c r="L182" s="108">
        <v>82.8</v>
      </c>
      <c r="M182" s="114" t="s">
        <v>1927</v>
      </c>
      <c r="N182" s="19">
        <f t="shared" si="24"/>
        <v>2</v>
      </c>
      <c r="O182" s="153">
        <v>2011</v>
      </c>
      <c r="P182" s="22">
        <v>118713</v>
      </c>
      <c r="Q182" s="26" t="s">
        <v>1927</v>
      </c>
      <c r="R182" s="23">
        <v>2</v>
      </c>
      <c r="S182" s="191">
        <v>2011</v>
      </c>
    </row>
    <row r="183" spans="10:19" ht="12">
      <c r="J183" s="20" t="s">
        <v>227</v>
      </c>
      <c r="K183" s="21" t="s">
        <v>1477</v>
      </c>
      <c r="L183" s="23">
        <v>84.1</v>
      </c>
      <c r="M183" s="114" t="s">
        <v>1927</v>
      </c>
      <c r="N183" s="19">
        <f t="shared" si="24"/>
        <v>2</v>
      </c>
      <c r="O183" s="153">
        <v>2011</v>
      </c>
      <c r="P183" s="22">
        <v>56980</v>
      </c>
      <c r="Q183" s="26" t="s">
        <v>1927</v>
      </c>
      <c r="R183" s="23">
        <v>1</v>
      </c>
      <c r="S183" s="191">
        <v>2011</v>
      </c>
    </row>
    <row r="184" spans="10:19" ht="12">
      <c r="J184" s="20" t="s">
        <v>228</v>
      </c>
      <c r="K184" s="21" t="s">
        <v>1478</v>
      </c>
      <c r="L184" s="108">
        <v>73.9</v>
      </c>
      <c r="M184" s="114" t="s">
        <v>1927</v>
      </c>
      <c r="N184" s="19">
        <f t="shared" si="18"/>
        <v>1</v>
      </c>
      <c r="O184" s="153">
        <v>2011</v>
      </c>
      <c r="P184" s="22">
        <v>73963</v>
      </c>
      <c r="Q184" s="26" t="s">
        <v>1927</v>
      </c>
      <c r="R184" s="23">
        <v>1</v>
      </c>
      <c r="S184" s="191">
        <v>2011</v>
      </c>
    </row>
    <row r="185" spans="10:19" ht="12">
      <c r="J185" s="20" t="s">
        <v>229</v>
      </c>
      <c r="K185" s="21" t="s">
        <v>1479</v>
      </c>
      <c r="L185" s="108">
        <v>82.6</v>
      </c>
      <c r="M185" s="114" t="s">
        <v>1927</v>
      </c>
      <c r="N185" s="19">
        <f aca="true" t="shared" si="25" ref="N185:N215">IF(L185&lt;85,2)</f>
        <v>2</v>
      </c>
      <c r="O185" s="153">
        <v>2011</v>
      </c>
      <c r="P185" s="22">
        <v>46583</v>
      </c>
      <c r="Q185" s="26" t="s">
        <v>1927</v>
      </c>
      <c r="R185" s="23">
        <v>1</v>
      </c>
      <c r="S185" s="191">
        <v>2011</v>
      </c>
    </row>
    <row r="186" spans="10:19" ht="12">
      <c r="J186" s="20" t="s">
        <v>230</v>
      </c>
      <c r="K186" s="21" t="s">
        <v>1793</v>
      </c>
      <c r="L186" s="108" t="s">
        <v>1639</v>
      </c>
      <c r="M186" s="114" t="s">
        <v>1926</v>
      </c>
      <c r="N186" s="108" t="s">
        <v>1639</v>
      </c>
      <c r="O186" s="153"/>
      <c r="P186" s="22">
        <v>2989023</v>
      </c>
      <c r="Q186" s="26" t="s">
        <v>1927</v>
      </c>
      <c r="R186" s="23">
        <v>5</v>
      </c>
      <c r="S186" s="191">
        <v>2009</v>
      </c>
    </row>
    <row r="187" spans="10:19" ht="12">
      <c r="J187" s="20" t="s">
        <v>231</v>
      </c>
      <c r="K187" s="21" t="s">
        <v>1645</v>
      </c>
      <c r="L187" s="108" t="s">
        <v>1639</v>
      </c>
      <c r="M187" s="114" t="s">
        <v>1926</v>
      </c>
      <c r="N187" s="108" t="s">
        <v>1639</v>
      </c>
      <c r="O187" s="153"/>
      <c r="P187" s="22">
        <v>376047</v>
      </c>
      <c r="Q187" s="26" t="s">
        <v>1927</v>
      </c>
      <c r="R187" s="23">
        <v>3</v>
      </c>
      <c r="S187" s="191">
        <v>2009</v>
      </c>
    </row>
    <row r="188" spans="10:19" ht="12">
      <c r="J188" s="20" t="s">
        <v>232</v>
      </c>
      <c r="K188" s="21" t="s">
        <v>233</v>
      </c>
      <c r="L188" s="108" t="s">
        <v>1639</v>
      </c>
      <c r="M188" s="114" t="s">
        <v>1926</v>
      </c>
      <c r="N188" s="108" t="s">
        <v>1639</v>
      </c>
      <c r="O188" s="153"/>
      <c r="P188" s="22">
        <v>187086</v>
      </c>
      <c r="Q188" s="26" t="s">
        <v>1927</v>
      </c>
      <c r="R188" s="23">
        <v>2</v>
      </c>
      <c r="S188" s="191">
        <v>2009</v>
      </c>
    </row>
    <row r="189" spans="10:19" ht="12">
      <c r="J189" s="20" t="s">
        <v>234</v>
      </c>
      <c r="K189" s="21" t="s">
        <v>1648</v>
      </c>
      <c r="L189" s="108" t="s">
        <v>1639</v>
      </c>
      <c r="M189" s="114" t="s">
        <v>1926</v>
      </c>
      <c r="N189" s="108" t="s">
        <v>1639</v>
      </c>
      <c r="O189" s="153"/>
      <c r="P189" s="22">
        <v>156315</v>
      </c>
      <c r="Q189" s="26" t="s">
        <v>1927</v>
      </c>
      <c r="R189" s="23">
        <v>2</v>
      </c>
      <c r="S189" s="191">
        <v>2009</v>
      </c>
    </row>
    <row r="190" spans="10:19" ht="12">
      <c r="J190" s="20" t="s">
        <v>235</v>
      </c>
      <c r="K190" s="21" t="s">
        <v>1646</v>
      </c>
      <c r="L190" s="108" t="s">
        <v>1639</v>
      </c>
      <c r="M190" s="114" t="s">
        <v>1926</v>
      </c>
      <c r="N190" s="108" t="s">
        <v>1639</v>
      </c>
      <c r="O190" s="153"/>
      <c r="P190" s="22">
        <v>143148</v>
      </c>
      <c r="Q190" s="26" t="s">
        <v>1927</v>
      </c>
      <c r="R190" s="23">
        <v>2</v>
      </c>
      <c r="S190" s="191">
        <v>2009</v>
      </c>
    </row>
    <row r="191" spans="10:19" ht="12">
      <c r="J191" s="20" t="s">
        <v>236</v>
      </c>
      <c r="K191" s="21" t="s">
        <v>1480</v>
      </c>
      <c r="L191" s="108" t="s">
        <v>1639</v>
      </c>
      <c r="M191" s="114" t="s">
        <v>1926</v>
      </c>
      <c r="N191" s="108" t="s">
        <v>1639</v>
      </c>
      <c r="O191" s="153"/>
      <c r="P191" s="22">
        <v>87059</v>
      </c>
      <c r="Q191" s="26" t="s">
        <v>1927</v>
      </c>
      <c r="R191" s="23">
        <v>1</v>
      </c>
      <c r="S191" s="191">
        <v>2009</v>
      </c>
    </row>
    <row r="192" spans="10:19" ht="12">
      <c r="J192" s="20" t="s">
        <v>237</v>
      </c>
      <c r="K192" s="21" t="s">
        <v>1647</v>
      </c>
      <c r="L192" s="108" t="s">
        <v>1639</v>
      </c>
      <c r="M192" s="114" t="s">
        <v>1926</v>
      </c>
      <c r="N192" s="108" t="s">
        <v>1639</v>
      </c>
      <c r="O192" s="153"/>
      <c r="P192" s="22">
        <v>90270</v>
      </c>
      <c r="Q192" s="26" t="s">
        <v>1927</v>
      </c>
      <c r="R192" s="23">
        <v>1</v>
      </c>
      <c r="S192" s="191">
        <v>2009</v>
      </c>
    </row>
    <row r="193" spans="10:19" ht="12">
      <c r="J193" s="20" t="s">
        <v>238</v>
      </c>
      <c r="K193" s="21" t="s">
        <v>1644</v>
      </c>
      <c r="L193" s="108" t="s">
        <v>1639</v>
      </c>
      <c r="M193" s="114" t="s">
        <v>1926</v>
      </c>
      <c r="N193" s="108" t="s">
        <v>1639</v>
      </c>
      <c r="O193" s="153"/>
      <c r="P193" s="22">
        <v>65372</v>
      </c>
      <c r="Q193" s="26" t="s">
        <v>1927</v>
      </c>
      <c r="R193" s="23">
        <v>1</v>
      </c>
      <c r="S193" s="191">
        <v>2009</v>
      </c>
    </row>
    <row r="194" spans="10:19" ht="12">
      <c r="J194" s="20" t="s">
        <v>239</v>
      </c>
      <c r="K194" s="21" t="s">
        <v>1481</v>
      </c>
      <c r="L194" s="108" t="s">
        <v>1639</v>
      </c>
      <c r="M194" s="114" t="s">
        <v>1926</v>
      </c>
      <c r="N194" s="108" t="s">
        <v>1639</v>
      </c>
      <c r="O194" s="153"/>
      <c r="P194" s="22">
        <v>70018</v>
      </c>
      <c r="Q194" s="26" t="s">
        <v>1927</v>
      </c>
      <c r="R194" s="23">
        <v>1</v>
      </c>
      <c r="S194" s="191">
        <v>2009</v>
      </c>
    </row>
    <row r="195" spans="10:18" ht="12">
      <c r="J195" s="20" t="s">
        <v>240</v>
      </c>
      <c r="K195" s="21" t="s">
        <v>1649</v>
      </c>
      <c r="L195" s="108">
        <v>79.5</v>
      </c>
      <c r="M195" s="114" t="s">
        <v>1926</v>
      </c>
      <c r="N195" s="19">
        <f t="shared" si="25"/>
        <v>2</v>
      </c>
      <c r="O195" s="153"/>
      <c r="P195" s="22">
        <v>3233527</v>
      </c>
      <c r="Q195" s="26" t="s">
        <v>1926</v>
      </c>
      <c r="R195" s="23">
        <v>6</v>
      </c>
    </row>
    <row r="196" spans="10:18" ht="12">
      <c r="J196" s="20" t="s">
        <v>1794</v>
      </c>
      <c r="K196" s="21" t="s">
        <v>1795</v>
      </c>
      <c r="L196" s="23">
        <v>80.7</v>
      </c>
      <c r="M196" s="114" t="s">
        <v>1926</v>
      </c>
      <c r="N196" s="19">
        <f t="shared" si="25"/>
        <v>2</v>
      </c>
      <c r="O196" s="153"/>
      <c r="P196" s="22">
        <v>3202571</v>
      </c>
      <c r="Q196" s="26" t="s">
        <v>1926</v>
      </c>
      <c r="R196" s="23">
        <v>6</v>
      </c>
    </row>
    <row r="197" spans="10:18" ht="12">
      <c r="J197" s="20" t="s">
        <v>241</v>
      </c>
      <c r="K197" s="21" t="s">
        <v>1482</v>
      </c>
      <c r="L197" s="108">
        <v>83.3</v>
      </c>
      <c r="M197" s="114" t="s">
        <v>1926</v>
      </c>
      <c r="N197" s="19">
        <f t="shared" si="25"/>
        <v>2</v>
      </c>
      <c r="O197" s="153"/>
      <c r="P197" s="22">
        <v>797028</v>
      </c>
      <c r="Q197" s="26" t="s">
        <v>1926</v>
      </c>
      <c r="R197" s="23">
        <v>4</v>
      </c>
    </row>
    <row r="198" spans="10:18" ht="12">
      <c r="J198" s="20" t="s">
        <v>242</v>
      </c>
      <c r="K198" s="21" t="s">
        <v>1656</v>
      </c>
      <c r="L198" s="108">
        <v>92.7</v>
      </c>
      <c r="M198" s="114" t="s">
        <v>1926</v>
      </c>
      <c r="N198" s="19">
        <f>IF(L198&lt;95,4)</f>
        <v>4</v>
      </c>
      <c r="O198" s="153"/>
      <c r="P198" s="22">
        <v>702355</v>
      </c>
      <c r="Q198" s="26" t="s">
        <v>1926</v>
      </c>
      <c r="R198" s="23">
        <v>4</v>
      </c>
    </row>
    <row r="199" spans="10:18" ht="12">
      <c r="J199" s="20" t="s">
        <v>243</v>
      </c>
      <c r="K199" s="21" t="s">
        <v>1650</v>
      </c>
      <c r="L199" s="108">
        <v>85.6</v>
      </c>
      <c r="M199" s="114" t="s">
        <v>1926</v>
      </c>
      <c r="N199" s="19">
        <f aca="true" t="shared" si="26" ref="N199:N202">IF(L199&lt;90,3)</f>
        <v>3</v>
      </c>
      <c r="O199" s="153"/>
      <c r="P199" s="22">
        <v>679624</v>
      </c>
      <c r="Q199" s="26" t="s">
        <v>1926</v>
      </c>
      <c r="R199" s="23">
        <v>4</v>
      </c>
    </row>
    <row r="200" spans="10:18" ht="12">
      <c r="J200" s="20" t="s">
        <v>244</v>
      </c>
      <c r="K200" s="21" t="s">
        <v>1655</v>
      </c>
      <c r="L200" s="108">
        <v>88.5</v>
      </c>
      <c r="M200" s="114" t="s">
        <v>1926</v>
      </c>
      <c r="N200" s="19">
        <f t="shared" si="26"/>
        <v>3</v>
      </c>
      <c r="O200" s="153"/>
      <c r="P200" s="22">
        <v>567433</v>
      </c>
      <c r="Q200" s="26" t="s">
        <v>1926</v>
      </c>
      <c r="R200" s="23">
        <v>4</v>
      </c>
    </row>
    <row r="201" spans="10:18" ht="12">
      <c r="J201" s="20" t="s">
        <v>245</v>
      </c>
      <c r="K201" s="21" t="s">
        <v>1657</v>
      </c>
      <c r="L201" s="108">
        <v>86.5</v>
      </c>
      <c r="M201" s="114" t="s">
        <v>1926</v>
      </c>
      <c r="N201" s="19">
        <f t="shared" si="26"/>
        <v>3</v>
      </c>
      <c r="O201" s="153"/>
      <c r="P201" s="22">
        <v>441354</v>
      </c>
      <c r="Q201" s="26" t="s">
        <v>1926</v>
      </c>
      <c r="R201" s="23">
        <v>3</v>
      </c>
    </row>
    <row r="202" spans="10:18" ht="12">
      <c r="J202" s="20" t="s">
        <v>246</v>
      </c>
      <c r="K202" s="21" t="s">
        <v>1483</v>
      </c>
      <c r="L202" s="108">
        <v>88.1</v>
      </c>
      <c r="M202" s="114" t="s">
        <v>1926</v>
      </c>
      <c r="N202" s="19">
        <f t="shared" si="26"/>
        <v>3</v>
      </c>
      <c r="O202" s="153"/>
      <c r="P202" s="22">
        <v>382296</v>
      </c>
      <c r="Q202" s="26" t="s">
        <v>1926</v>
      </c>
      <c r="R202" s="23">
        <v>3</v>
      </c>
    </row>
    <row r="203" spans="10:18" ht="12">
      <c r="J203" s="20" t="s">
        <v>247</v>
      </c>
      <c r="K203" s="21" t="s">
        <v>1651</v>
      </c>
      <c r="L203" s="108">
        <v>92.5</v>
      </c>
      <c r="M203" s="114" t="s">
        <v>1926</v>
      </c>
      <c r="N203" s="19">
        <f>IF(L203&lt;95,4)</f>
        <v>4</v>
      </c>
      <c r="O203" s="153"/>
      <c r="P203" s="22">
        <v>311501</v>
      </c>
      <c r="Q203" s="26" t="s">
        <v>1926</v>
      </c>
      <c r="R203" s="23">
        <v>3</v>
      </c>
    </row>
    <row r="204" spans="10:18" ht="12">
      <c r="J204" s="20" t="s">
        <v>248</v>
      </c>
      <c r="K204" s="21" t="s">
        <v>1484</v>
      </c>
      <c r="L204" s="108">
        <v>75.7</v>
      </c>
      <c r="M204" s="114" t="s">
        <v>1926</v>
      </c>
      <c r="N204" s="19">
        <f t="shared" si="25"/>
        <v>2</v>
      </c>
      <c r="O204" s="153"/>
      <c r="P204" s="22">
        <v>407648</v>
      </c>
      <c r="Q204" s="26" t="s">
        <v>1926</v>
      </c>
      <c r="R204" s="23">
        <v>3</v>
      </c>
    </row>
    <row r="205" spans="10:18" ht="12">
      <c r="J205" s="20" t="s">
        <v>249</v>
      </c>
      <c r="K205" s="21" t="s">
        <v>1485</v>
      </c>
      <c r="L205" s="108">
        <v>91.4</v>
      </c>
      <c r="M205" s="114" t="s">
        <v>1926</v>
      </c>
      <c r="N205" s="19">
        <f>IF(L205&lt;95,4)</f>
        <v>4</v>
      </c>
      <c r="O205" s="153"/>
      <c r="P205" s="22">
        <v>95671</v>
      </c>
      <c r="Q205" s="26" t="s">
        <v>1926</v>
      </c>
      <c r="R205" s="23">
        <v>1</v>
      </c>
    </row>
    <row r="206" spans="10:18" ht="12">
      <c r="J206" s="20" t="s">
        <v>250</v>
      </c>
      <c r="K206" s="21" t="s">
        <v>1796</v>
      </c>
      <c r="L206" s="108">
        <v>88</v>
      </c>
      <c r="M206" s="114" t="s">
        <v>1926</v>
      </c>
      <c r="N206" s="19">
        <f aca="true" t="shared" si="27" ref="N206:N207">IF(L206&lt;90,3)</f>
        <v>3</v>
      </c>
      <c r="O206" s="153"/>
      <c r="P206" s="22">
        <v>242223</v>
      </c>
      <c r="Q206" s="26" t="s">
        <v>1926</v>
      </c>
      <c r="R206" s="23">
        <v>2</v>
      </c>
    </row>
    <row r="207" spans="10:18" ht="12">
      <c r="J207" s="20" t="s">
        <v>251</v>
      </c>
      <c r="K207" s="21" t="s">
        <v>1486</v>
      </c>
      <c r="L207" s="108">
        <v>89.2</v>
      </c>
      <c r="M207" s="114" t="s">
        <v>1926</v>
      </c>
      <c r="N207" s="19">
        <f t="shared" si="27"/>
        <v>3</v>
      </c>
      <c r="O207" s="153"/>
      <c r="P207" s="22">
        <v>225973</v>
      </c>
      <c r="Q207" s="26" t="s">
        <v>1926</v>
      </c>
      <c r="R207" s="23">
        <v>2</v>
      </c>
    </row>
    <row r="208" spans="10:18" ht="12">
      <c r="J208" s="20" t="s">
        <v>252</v>
      </c>
      <c r="K208" s="21" t="s">
        <v>1797</v>
      </c>
      <c r="L208" s="108">
        <v>83.2</v>
      </c>
      <c r="M208" s="114" t="s">
        <v>1926</v>
      </c>
      <c r="N208" s="19">
        <f t="shared" si="25"/>
        <v>2</v>
      </c>
      <c r="O208" s="153"/>
      <c r="P208" s="22">
        <v>197604</v>
      </c>
      <c r="Q208" s="26" t="s">
        <v>1926</v>
      </c>
      <c r="R208" s="23">
        <v>2</v>
      </c>
    </row>
    <row r="209" spans="10:18" ht="12">
      <c r="J209" s="20" t="s">
        <v>253</v>
      </c>
      <c r="K209" s="21" t="s">
        <v>1487</v>
      </c>
      <c r="L209" s="108">
        <v>88.3</v>
      </c>
      <c r="M209" s="114" t="s">
        <v>1926</v>
      </c>
      <c r="N209" s="19">
        <f aca="true" t="shared" si="28" ref="N209:N210">IF(L209&lt;90,3)</f>
        <v>3</v>
      </c>
      <c r="O209" s="153"/>
      <c r="P209" s="22">
        <v>178465</v>
      </c>
      <c r="Q209" s="26" t="s">
        <v>1926</v>
      </c>
      <c r="R209" s="23">
        <v>2</v>
      </c>
    </row>
    <row r="210" spans="10:18" ht="12">
      <c r="J210" s="20" t="s">
        <v>254</v>
      </c>
      <c r="K210" s="21" t="s">
        <v>1652</v>
      </c>
      <c r="L210" s="108">
        <v>89.5</v>
      </c>
      <c r="M210" s="114" t="s">
        <v>1926</v>
      </c>
      <c r="N210" s="19">
        <f t="shared" si="28"/>
        <v>3</v>
      </c>
      <c r="O210" s="153"/>
      <c r="P210" s="22">
        <v>84019</v>
      </c>
      <c r="Q210" s="26" t="s">
        <v>1926</v>
      </c>
      <c r="R210" s="23">
        <v>1</v>
      </c>
    </row>
    <row r="211" spans="10:18" ht="12">
      <c r="J211" s="20" t="s">
        <v>255</v>
      </c>
      <c r="K211" s="21" t="s">
        <v>1653</v>
      </c>
      <c r="L211" s="108">
        <v>93.9</v>
      </c>
      <c r="M211" s="114" t="s">
        <v>1926</v>
      </c>
      <c r="N211" s="19">
        <f>IF(L211&lt;95,4)</f>
        <v>4</v>
      </c>
      <c r="O211" s="153"/>
      <c r="P211" s="22">
        <v>152270</v>
      </c>
      <c r="Q211" s="26" t="s">
        <v>1926</v>
      </c>
      <c r="R211" s="23">
        <v>2</v>
      </c>
    </row>
    <row r="212" spans="10:18" ht="12">
      <c r="J212" s="20" t="s">
        <v>256</v>
      </c>
      <c r="K212" s="21" t="s">
        <v>1488</v>
      </c>
      <c r="L212" s="108">
        <v>84.2</v>
      </c>
      <c r="M212" s="114" t="s">
        <v>1926</v>
      </c>
      <c r="N212" s="19">
        <f t="shared" si="25"/>
        <v>2</v>
      </c>
      <c r="O212" s="153"/>
      <c r="P212" s="22">
        <v>153402</v>
      </c>
      <c r="Q212" s="26" t="s">
        <v>1926</v>
      </c>
      <c r="R212" s="23">
        <v>2</v>
      </c>
    </row>
    <row r="213" spans="10:18" ht="12">
      <c r="J213" s="20" t="s">
        <v>1798</v>
      </c>
      <c r="K213" s="21" t="s">
        <v>1799</v>
      </c>
      <c r="L213" s="23">
        <v>91.6</v>
      </c>
      <c r="M213" s="114" t="s">
        <v>1926</v>
      </c>
      <c r="N213" s="19">
        <f aca="true" t="shared" si="29" ref="N213">IF(L213&lt;95,4)</f>
        <v>4</v>
      </c>
      <c r="O213" s="153"/>
      <c r="P213" s="22">
        <v>785793</v>
      </c>
      <c r="Q213" s="26" t="s">
        <v>1926</v>
      </c>
      <c r="R213" s="23">
        <v>4</v>
      </c>
    </row>
    <row r="214" spans="10:18" ht="12">
      <c r="J214" s="20" t="s">
        <v>257</v>
      </c>
      <c r="K214" s="21" t="s">
        <v>1654</v>
      </c>
      <c r="L214" s="108">
        <v>95.9</v>
      </c>
      <c r="M214" s="114" t="s">
        <v>1926</v>
      </c>
      <c r="N214" s="19">
        <v>5</v>
      </c>
      <c r="O214" s="153"/>
      <c r="P214" s="22">
        <v>328841</v>
      </c>
      <c r="Q214" s="26" t="s">
        <v>1926</v>
      </c>
      <c r="R214" s="23">
        <v>3</v>
      </c>
    </row>
    <row r="215" spans="10:18" ht="12">
      <c r="J215" s="20" t="s">
        <v>258</v>
      </c>
      <c r="K215" s="21" t="s">
        <v>1800</v>
      </c>
      <c r="L215" s="108">
        <v>81.3</v>
      </c>
      <c r="M215" s="114" t="s">
        <v>1926</v>
      </c>
      <c r="N215" s="19">
        <f t="shared" si="25"/>
        <v>2</v>
      </c>
      <c r="O215" s="153"/>
      <c r="P215" s="22">
        <v>334678</v>
      </c>
      <c r="Q215" s="26" t="s">
        <v>1926</v>
      </c>
      <c r="R215" s="23">
        <v>3</v>
      </c>
    </row>
    <row r="216" spans="10:18" ht="12">
      <c r="J216" s="20" t="s">
        <v>259</v>
      </c>
      <c r="K216" s="21" t="s">
        <v>1489</v>
      </c>
      <c r="L216" s="108">
        <v>89.4</v>
      </c>
      <c r="M216" s="114" t="s">
        <v>1926</v>
      </c>
      <c r="N216" s="19">
        <f aca="true" t="shared" si="30" ref="N216">IF(L216&lt;90,3)</f>
        <v>3</v>
      </c>
      <c r="O216" s="153"/>
      <c r="P216" s="22">
        <v>297355</v>
      </c>
      <c r="Q216" s="26" t="s">
        <v>1926</v>
      </c>
      <c r="R216" s="23">
        <v>3</v>
      </c>
    </row>
    <row r="217" spans="10:18" ht="12">
      <c r="J217" s="20" t="s">
        <v>260</v>
      </c>
      <c r="K217" s="21" t="s">
        <v>1490</v>
      </c>
      <c r="L217" s="108">
        <v>91.5</v>
      </c>
      <c r="M217" s="114" t="s">
        <v>1926</v>
      </c>
      <c r="N217" s="19">
        <f>IF(L217&lt;95,4)</f>
        <v>4</v>
      </c>
      <c r="O217" s="153"/>
      <c r="P217" s="22">
        <v>277733</v>
      </c>
      <c r="Q217" s="26" t="s">
        <v>1926</v>
      </c>
      <c r="R217" s="23">
        <v>3</v>
      </c>
    </row>
    <row r="218" spans="10:18" ht="12">
      <c r="J218" s="19" t="s">
        <v>1014</v>
      </c>
      <c r="K218" s="19" t="s">
        <v>1015</v>
      </c>
      <c r="L218" s="108">
        <v>73.8</v>
      </c>
      <c r="M218" s="114" t="s">
        <v>1926</v>
      </c>
      <c r="N218" s="19">
        <f aca="true" t="shared" si="31" ref="N218:N254">IF(L218&lt;75,1)</f>
        <v>1</v>
      </c>
      <c r="O218" s="153"/>
      <c r="P218" s="22">
        <v>257057</v>
      </c>
      <c r="Q218" s="26" t="s">
        <v>1926</v>
      </c>
      <c r="R218" s="23">
        <v>3</v>
      </c>
    </row>
    <row r="219" spans="10:18" ht="12">
      <c r="J219" s="20" t="s">
        <v>261</v>
      </c>
      <c r="K219" s="21" t="s">
        <v>262</v>
      </c>
      <c r="L219" s="108">
        <v>86.9</v>
      </c>
      <c r="M219" s="114" t="s">
        <v>1926</v>
      </c>
      <c r="N219" s="19">
        <f aca="true" t="shared" si="32" ref="N219:N220">IF(L219&lt;90,3)</f>
        <v>3</v>
      </c>
      <c r="O219" s="153"/>
      <c r="P219" s="22">
        <v>206965</v>
      </c>
      <c r="Q219" s="26" t="s">
        <v>1926</v>
      </c>
      <c r="R219" s="23">
        <v>2</v>
      </c>
    </row>
    <row r="220" spans="10:18" ht="12">
      <c r="J220" s="20" t="s">
        <v>263</v>
      </c>
      <c r="K220" s="21" t="s">
        <v>264</v>
      </c>
      <c r="L220" s="108">
        <v>89.6</v>
      </c>
      <c r="M220" s="114" t="s">
        <v>1926</v>
      </c>
      <c r="N220" s="19">
        <f t="shared" si="32"/>
        <v>3</v>
      </c>
      <c r="O220" s="153"/>
      <c r="P220" s="22">
        <v>246146</v>
      </c>
      <c r="Q220" s="26" t="s">
        <v>1926</v>
      </c>
      <c r="R220" s="23">
        <v>2</v>
      </c>
    </row>
    <row r="221" spans="10:18" ht="12">
      <c r="J221" s="19" t="s">
        <v>1016</v>
      </c>
      <c r="K221" s="19" t="s">
        <v>1017</v>
      </c>
      <c r="L221" s="187">
        <v>92.3</v>
      </c>
      <c r="M221" s="114" t="s">
        <v>1926</v>
      </c>
      <c r="N221" s="19">
        <f>IF(L221&lt;95,4)</f>
        <v>4</v>
      </c>
      <c r="O221" s="153"/>
      <c r="P221" s="22">
        <v>100369</v>
      </c>
      <c r="Q221" s="26" t="s">
        <v>1926</v>
      </c>
      <c r="R221" s="23">
        <v>2</v>
      </c>
    </row>
    <row r="222" spans="10:18" ht="12">
      <c r="J222" s="20" t="s">
        <v>265</v>
      </c>
      <c r="K222" s="21" t="s">
        <v>266</v>
      </c>
      <c r="L222" s="108">
        <v>80.9</v>
      </c>
      <c r="M222" s="114" t="s">
        <v>1926</v>
      </c>
      <c r="N222" s="19">
        <f aca="true" t="shared" si="33" ref="N222">IF(L222&lt;85,2)</f>
        <v>2</v>
      </c>
      <c r="O222" s="153"/>
      <c r="P222" s="22">
        <v>107211</v>
      </c>
      <c r="Q222" s="26" t="s">
        <v>1926</v>
      </c>
      <c r="R222" s="23">
        <v>2</v>
      </c>
    </row>
    <row r="223" spans="10:18" ht="12">
      <c r="J223" s="19" t="s">
        <v>1018</v>
      </c>
      <c r="K223" s="19" t="s">
        <v>1019</v>
      </c>
      <c r="L223" s="108">
        <v>94.6</v>
      </c>
      <c r="M223" s="26" t="s">
        <v>1926</v>
      </c>
      <c r="N223" s="19">
        <f>IF(L223&lt;95,4)</f>
        <v>4</v>
      </c>
      <c r="O223" s="154"/>
      <c r="P223" s="22">
        <v>101300</v>
      </c>
      <c r="Q223" s="114" t="s">
        <v>1926</v>
      </c>
      <c r="R223" s="23">
        <v>2</v>
      </c>
    </row>
    <row r="224" spans="10:18" ht="12">
      <c r="J224" s="19" t="s">
        <v>1020</v>
      </c>
      <c r="K224" s="19" t="s">
        <v>1021</v>
      </c>
      <c r="L224" s="108">
        <v>73.3</v>
      </c>
      <c r="M224" s="26" t="s">
        <v>1926</v>
      </c>
      <c r="N224" s="19">
        <f t="shared" si="31"/>
        <v>1</v>
      </c>
      <c r="O224" s="154"/>
      <c r="P224" s="22">
        <v>124208</v>
      </c>
      <c r="Q224" s="114" t="s">
        <v>1926</v>
      </c>
      <c r="R224" s="23">
        <v>2</v>
      </c>
    </row>
    <row r="225" spans="10:18" ht="12">
      <c r="J225" s="20" t="s">
        <v>267</v>
      </c>
      <c r="K225" s="21" t="s">
        <v>268</v>
      </c>
      <c r="L225" s="108">
        <v>91.5</v>
      </c>
      <c r="M225" s="114" t="s">
        <v>1926</v>
      </c>
      <c r="N225" s="19">
        <f aca="true" t="shared" si="34" ref="N225">IF(L225&lt;95,4)</f>
        <v>4</v>
      </c>
      <c r="O225" s="153"/>
      <c r="P225" s="22">
        <v>98457</v>
      </c>
      <c r="Q225" s="26" t="s">
        <v>1926</v>
      </c>
      <c r="R225" s="23">
        <v>1</v>
      </c>
    </row>
    <row r="226" spans="10:18" ht="12">
      <c r="J226" s="19" t="s">
        <v>1022</v>
      </c>
      <c r="K226" s="19" t="s">
        <v>1023</v>
      </c>
      <c r="L226" s="108">
        <v>97.5</v>
      </c>
      <c r="M226" s="114" t="s">
        <v>1926</v>
      </c>
      <c r="N226" s="19">
        <v>5</v>
      </c>
      <c r="O226" s="153"/>
      <c r="P226" s="22">
        <v>96772</v>
      </c>
      <c r="Q226" s="26" t="s">
        <v>1926</v>
      </c>
      <c r="R226" s="23">
        <v>1</v>
      </c>
    </row>
    <row r="227" spans="10:18" ht="12">
      <c r="J227" s="19" t="s">
        <v>1024</v>
      </c>
      <c r="K227" s="19" t="s">
        <v>1025</v>
      </c>
      <c r="L227" s="108">
        <v>78.3</v>
      </c>
      <c r="M227" s="114" t="s">
        <v>1926</v>
      </c>
      <c r="N227" s="19">
        <f aca="true" t="shared" si="35" ref="N227">IF(L227&lt;85,2)</f>
        <v>2</v>
      </c>
      <c r="O227" s="153"/>
      <c r="P227" s="22">
        <v>97198</v>
      </c>
      <c r="Q227" s="26" t="s">
        <v>1926</v>
      </c>
      <c r="R227" s="23">
        <v>1</v>
      </c>
    </row>
    <row r="228" spans="10:18" ht="12">
      <c r="J228" s="20" t="s">
        <v>269</v>
      </c>
      <c r="K228" s="21" t="s">
        <v>270</v>
      </c>
      <c r="L228" s="108">
        <v>95.7</v>
      </c>
      <c r="M228" s="114" t="s">
        <v>1926</v>
      </c>
      <c r="N228" s="19">
        <v>5</v>
      </c>
      <c r="O228" s="153"/>
      <c r="P228" s="22">
        <v>95668</v>
      </c>
      <c r="Q228" s="26" t="s">
        <v>1926</v>
      </c>
      <c r="R228" s="23">
        <v>1</v>
      </c>
    </row>
    <row r="229" spans="10:18" ht="12">
      <c r="J229" s="20" t="s">
        <v>271</v>
      </c>
      <c r="K229" s="21" t="s">
        <v>272</v>
      </c>
      <c r="L229" s="108">
        <v>44.8</v>
      </c>
      <c r="M229" s="114" t="s">
        <v>1926</v>
      </c>
      <c r="N229" s="19">
        <f t="shared" si="31"/>
        <v>1</v>
      </c>
      <c r="O229" s="153"/>
      <c r="P229" s="22">
        <v>103720</v>
      </c>
      <c r="Q229" s="26" t="s">
        <v>1926</v>
      </c>
      <c r="R229" s="23">
        <v>2</v>
      </c>
    </row>
    <row r="230" spans="10:18" ht="12">
      <c r="J230" s="19" t="s">
        <v>1026</v>
      </c>
      <c r="K230" s="19" t="s">
        <v>1027</v>
      </c>
      <c r="L230" s="108">
        <v>86.1</v>
      </c>
      <c r="M230" s="114" t="s">
        <v>1926</v>
      </c>
      <c r="N230" s="19">
        <f aca="true" t="shared" si="36" ref="N230">IF(L230&lt;90,3)</f>
        <v>3</v>
      </c>
      <c r="O230" s="153"/>
      <c r="P230" s="22">
        <v>83844</v>
      </c>
      <c r="Q230" s="26" t="s">
        <v>1926</v>
      </c>
      <c r="R230" s="23">
        <v>1</v>
      </c>
    </row>
    <row r="231" spans="10:18" ht="12">
      <c r="J231" s="19" t="s">
        <v>1028</v>
      </c>
      <c r="K231" s="19" t="s">
        <v>1029</v>
      </c>
      <c r="L231" s="108">
        <v>94</v>
      </c>
      <c r="M231" s="114" t="s">
        <v>1926</v>
      </c>
      <c r="N231" s="19">
        <f>IF(L231&lt;95,4)</f>
        <v>4</v>
      </c>
      <c r="O231" s="153"/>
      <c r="P231" s="22">
        <v>89068</v>
      </c>
      <c r="Q231" s="26" t="s">
        <v>1926</v>
      </c>
      <c r="R231" s="23">
        <v>1</v>
      </c>
    </row>
    <row r="232" spans="10:18" ht="12">
      <c r="J232" s="19" t="s">
        <v>1030</v>
      </c>
      <c r="K232" s="19" t="s">
        <v>1031</v>
      </c>
      <c r="L232" s="108">
        <v>76</v>
      </c>
      <c r="M232" s="114" t="s">
        <v>1926</v>
      </c>
      <c r="N232" s="19">
        <f aca="true" t="shared" si="37" ref="N232">IF(L232&lt;85,2)</f>
        <v>2</v>
      </c>
      <c r="O232" s="153"/>
      <c r="P232" s="22">
        <v>91832</v>
      </c>
      <c r="Q232" s="26" t="s">
        <v>1926</v>
      </c>
      <c r="R232" s="23">
        <v>1</v>
      </c>
    </row>
    <row r="233" spans="10:18" ht="12">
      <c r="J233" s="20" t="s">
        <v>273</v>
      </c>
      <c r="K233" s="21" t="s">
        <v>274</v>
      </c>
      <c r="L233" s="108">
        <v>94.1</v>
      </c>
      <c r="M233" s="114" t="s">
        <v>1926</v>
      </c>
      <c r="N233" s="19">
        <f>IF(L233&lt;95,4)</f>
        <v>4</v>
      </c>
      <c r="O233" s="153"/>
      <c r="P233" s="22">
        <v>83107</v>
      </c>
      <c r="Q233" s="26" t="s">
        <v>1926</v>
      </c>
      <c r="R233" s="23">
        <v>1</v>
      </c>
    </row>
    <row r="234" spans="10:18" ht="12">
      <c r="J234" s="20" t="s">
        <v>275</v>
      </c>
      <c r="K234" s="21" t="s">
        <v>276</v>
      </c>
      <c r="L234" s="108">
        <v>86.8</v>
      </c>
      <c r="M234" s="114" t="s">
        <v>1926</v>
      </c>
      <c r="N234" s="19">
        <f aca="true" t="shared" si="38" ref="N234:N239">IF(L234&lt;90,3)</f>
        <v>3</v>
      </c>
      <c r="O234" s="153"/>
      <c r="P234" s="22">
        <v>88755</v>
      </c>
      <c r="Q234" s="26" t="s">
        <v>1926</v>
      </c>
      <c r="R234" s="23">
        <v>1</v>
      </c>
    </row>
    <row r="235" spans="10:18" ht="12">
      <c r="J235" s="19" t="s">
        <v>1032</v>
      </c>
      <c r="K235" s="19" t="s">
        <v>1033</v>
      </c>
      <c r="L235" s="108">
        <v>94.2</v>
      </c>
      <c r="M235" s="114" t="s">
        <v>1926</v>
      </c>
      <c r="N235" s="19">
        <f>IF(L235&lt;95,4)</f>
        <v>4</v>
      </c>
      <c r="O235" s="153"/>
      <c r="P235" s="22">
        <v>81198</v>
      </c>
      <c r="Q235" s="26" t="s">
        <v>1926</v>
      </c>
      <c r="R235" s="23">
        <v>1</v>
      </c>
    </row>
    <row r="236" spans="10:18" ht="12">
      <c r="J236" s="19" t="s">
        <v>1034</v>
      </c>
      <c r="K236" s="19" t="s">
        <v>1035</v>
      </c>
      <c r="L236" s="108">
        <v>87.8</v>
      </c>
      <c r="M236" s="114" t="s">
        <v>1926</v>
      </c>
      <c r="N236" s="19">
        <f t="shared" si="38"/>
        <v>3</v>
      </c>
      <c r="O236" s="153"/>
      <c r="P236" s="22">
        <v>83070</v>
      </c>
      <c r="Q236" s="26" t="s">
        <v>1926</v>
      </c>
      <c r="R236" s="23">
        <v>1</v>
      </c>
    </row>
    <row r="237" spans="10:18" ht="12">
      <c r="J237" s="19" t="s">
        <v>1036</v>
      </c>
      <c r="K237" s="19" t="s">
        <v>1037</v>
      </c>
      <c r="L237" s="108">
        <v>94.9</v>
      </c>
      <c r="M237" s="114" t="s">
        <v>1926</v>
      </c>
      <c r="N237" s="19">
        <f aca="true" t="shared" si="39" ref="N237:N238">IF(L237&lt;95,4)</f>
        <v>4</v>
      </c>
      <c r="O237" s="153"/>
      <c r="P237" s="22">
        <v>71997</v>
      </c>
      <c r="Q237" s="26" t="s">
        <v>1926</v>
      </c>
      <c r="R237" s="23">
        <v>1</v>
      </c>
    </row>
    <row r="238" spans="10:18" ht="12">
      <c r="J238" s="20" t="s">
        <v>277</v>
      </c>
      <c r="K238" s="21" t="s">
        <v>278</v>
      </c>
      <c r="L238" s="108">
        <v>91.8</v>
      </c>
      <c r="M238" s="114" t="s">
        <v>1926</v>
      </c>
      <c r="N238" s="19">
        <f t="shared" si="39"/>
        <v>4</v>
      </c>
      <c r="O238" s="153"/>
      <c r="P238" s="22">
        <v>82684</v>
      </c>
      <c r="Q238" s="26" t="s">
        <v>1926</v>
      </c>
      <c r="R238" s="23">
        <v>1</v>
      </c>
    </row>
    <row r="239" spans="10:18" ht="12">
      <c r="J239" s="20" t="s">
        <v>279</v>
      </c>
      <c r="K239" s="21" t="s">
        <v>280</v>
      </c>
      <c r="L239" s="108">
        <v>87.8</v>
      </c>
      <c r="M239" s="114" t="s">
        <v>1926</v>
      </c>
      <c r="N239" s="19">
        <f t="shared" si="38"/>
        <v>3</v>
      </c>
      <c r="O239" s="153"/>
      <c r="P239" s="22">
        <v>84018</v>
      </c>
      <c r="Q239" s="26" t="s">
        <v>1926</v>
      </c>
      <c r="R239" s="23">
        <v>1</v>
      </c>
    </row>
    <row r="240" spans="10:18" ht="12">
      <c r="J240" s="20" t="s">
        <v>281</v>
      </c>
      <c r="K240" s="21" t="s">
        <v>282</v>
      </c>
      <c r="L240" s="108">
        <v>73.2</v>
      </c>
      <c r="M240" s="114" t="s">
        <v>1926</v>
      </c>
      <c r="N240" s="19">
        <f t="shared" si="31"/>
        <v>1</v>
      </c>
      <c r="O240" s="153"/>
      <c r="P240" s="22">
        <v>79010</v>
      </c>
      <c r="Q240" s="26" t="s">
        <v>1926</v>
      </c>
      <c r="R240" s="23">
        <v>1</v>
      </c>
    </row>
    <row r="241" spans="10:18" ht="12">
      <c r="J241" s="19" t="s">
        <v>1038</v>
      </c>
      <c r="K241" s="19" t="s">
        <v>1039</v>
      </c>
      <c r="L241" s="108">
        <v>85</v>
      </c>
      <c r="M241" s="114" t="s">
        <v>1926</v>
      </c>
      <c r="N241" s="19">
        <f>IF(L241&lt;90,3)</f>
        <v>3</v>
      </c>
      <c r="O241" s="153"/>
      <c r="P241" s="22">
        <v>90390</v>
      </c>
      <c r="Q241" s="26" t="s">
        <v>1926</v>
      </c>
      <c r="R241" s="23">
        <v>1</v>
      </c>
    </row>
    <row r="242" spans="10:18" ht="12">
      <c r="J242" s="20" t="s">
        <v>284</v>
      </c>
      <c r="K242" s="21" t="s">
        <v>285</v>
      </c>
      <c r="L242" s="108">
        <v>82.8</v>
      </c>
      <c r="M242" s="114" t="s">
        <v>1926</v>
      </c>
      <c r="N242" s="19">
        <f aca="true" t="shared" si="40" ref="N242:N246">IF(L242&lt;85,2)</f>
        <v>2</v>
      </c>
      <c r="O242" s="153"/>
      <c r="P242" s="22">
        <v>84803</v>
      </c>
      <c r="Q242" s="26" t="s">
        <v>1926</v>
      </c>
      <c r="R242" s="23">
        <v>1</v>
      </c>
    </row>
    <row r="243" spans="10:18" ht="12">
      <c r="J243" s="19" t="s">
        <v>1040</v>
      </c>
      <c r="K243" s="19" t="s">
        <v>1041</v>
      </c>
      <c r="L243" s="108">
        <v>83.3</v>
      </c>
      <c r="M243" s="114" t="s">
        <v>1926</v>
      </c>
      <c r="N243" s="19">
        <f t="shared" si="40"/>
        <v>2</v>
      </c>
      <c r="O243" s="153"/>
      <c r="P243" s="22">
        <v>84946</v>
      </c>
      <c r="Q243" s="26" t="s">
        <v>1926</v>
      </c>
      <c r="R243" s="23">
        <v>1</v>
      </c>
    </row>
    <row r="244" spans="10:18" ht="12">
      <c r="J244" s="20" t="s">
        <v>286</v>
      </c>
      <c r="K244" s="21" t="s">
        <v>287</v>
      </c>
      <c r="L244" s="108">
        <v>81.1</v>
      </c>
      <c r="M244" s="114" t="s">
        <v>1926</v>
      </c>
      <c r="N244" s="19">
        <f t="shared" si="40"/>
        <v>2</v>
      </c>
      <c r="O244" s="153"/>
      <c r="P244" s="22">
        <v>76570</v>
      </c>
      <c r="Q244" s="26" t="s">
        <v>1926</v>
      </c>
      <c r="R244" s="23">
        <v>1</v>
      </c>
    </row>
    <row r="245" spans="10:18" ht="12">
      <c r="J245" s="19" t="s">
        <v>1042</v>
      </c>
      <c r="K245" s="19" t="s">
        <v>1043</v>
      </c>
      <c r="L245" s="108">
        <v>91.4</v>
      </c>
      <c r="M245" s="114" t="s">
        <v>1926</v>
      </c>
      <c r="N245" s="19">
        <f>IF(L245&lt;95,4)</f>
        <v>4</v>
      </c>
      <c r="O245" s="153"/>
      <c r="P245" s="22">
        <v>80026</v>
      </c>
      <c r="Q245" s="26" t="s">
        <v>1926</v>
      </c>
      <c r="R245" s="23">
        <v>1</v>
      </c>
    </row>
    <row r="246" spans="10:18" ht="12">
      <c r="J246" s="19" t="s">
        <v>1044</v>
      </c>
      <c r="K246" s="19" t="s">
        <v>1045</v>
      </c>
      <c r="L246" s="108">
        <v>84.2</v>
      </c>
      <c r="M246" s="114" t="s">
        <v>1926</v>
      </c>
      <c r="N246" s="19">
        <f t="shared" si="40"/>
        <v>2</v>
      </c>
      <c r="O246" s="153"/>
      <c r="P246" s="22">
        <v>74484</v>
      </c>
      <c r="Q246" s="26" t="s">
        <v>1926</v>
      </c>
      <c r="R246" s="23">
        <v>1</v>
      </c>
    </row>
    <row r="247" spans="10:18" ht="12">
      <c r="J247" s="20" t="s">
        <v>288</v>
      </c>
      <c r="K247" s="21" t="s">
        <v>289</v>
      </c>
      <c r="L247" s="108">
        <v>93.3</v>
      </c>
      <c r="M247" s="114" t="s">
        <v>1926</v>
      </c>
      <c r="N247" s="19">
        <f>IF(L247&lt;95,4)</f>
        <v>4</v>
      </c>
      <c r="O247" s="153"/>
      <c r="P247" s="22">
        <v>74921</v>
      </c>
      <c r="Q247" s="26" t="s">
        <v>1926</v>
      </c>
      <c r="R247" s="23">
        <v>1</v>
      </c>
    </row>
    <row r="248" spans="10:18" ht="12">
      <c r="J248" s="20" t="s">
        <v>290</v>
      </c>
      <c r="K248" s="21" t="s">
        <v>291</v>
      </c>
      <c r="L248" s="108">
        <v>62.9</v>
      </c>
      <c r="M248" s="114" t="s">
        <v>1926</v>
      </c>
      <c r="N248" s="19">
        <f t="shared" si="31"/>
        <v>1</v>
      </c>
      <c r="O248" s="153"/>
      <c r="P248" s="22">
        <v>72991</v>
      </c>
      <c r="Q248" s="26" t="s">
        <v>1926</v>
      </c>
      <c r="R248" s="23">
        <v>1</v>
      </c>
    </row>
    <row r="249" spans="10:18" ht="12">
      <c r="J249" s="20" t="s">
        <v>292</v>
      </c>
      <c r="K249" s="21" t="s">
        <v>293</v>
      </c>
      <c r="L249" s="108">
        <v>76</v>
      </c>
      <c r="M249" s="114" t="s">
        <v>1926</v>
      </c>
      <c r="N249" s="19">
        <f aca="true" t="shared" si="41" ref="N249:N252">IF(L249&lt;85,2)</f>
        <v>2</v>
      </c>
      <c r="O249" s="153"/>
      <c r="P249" s="22">
        <v>80802</v>
      </c>
      <c r="Q249" s="26" t="s">
        <v>1926</v>
      </c>
      <c r="R249" s="23">
        <v>1</v>
      </c>
    </row>
    <row r="250" spans="10:18" ht="12">
      <c r="J250" s="19" t="s">
        <v>1046</v>
      </c>
      <c r="K250" s="19" t="s">
        <v>1047</v>
      </c>
      <c r="L250" s="108">
        <v>89.5</v>
      </c>
      <c r="M250" s="114" t="s">
        <v>1926</v>
      </c>
      <c r="N250" s="19">
        <f aca="true" t="shared" si="42" ref="N250">IF(L250&lt;90,3)</f>
        <v>3</v>
      </c>
      <c r="O250" s="153"/>
      <c r="P250" s="22">
        <v>65188</v>
      </c>
      <c r="Q250" s="26" t="s">
        <v>1926</v>
      </c>
      <c r="R250" s="23">
        <v>1</v>
      </c>
    </row>
    <row r="251" spans="10:18" ht="12">
      <c r="J251" s="20" t="s">
        <v>294</v>
      </c>
      <c r="K251" s="21" t="s">
        <v>295</v>
      </c>
      <c r="L251" s="108">
        <v>90</v>
      </c>
      <c r="M251" s="114" t="s">
        <v>1926</v>
      </c>
      <c r="N251" s="19">
        <f>IF(L251&lt;95,4)</f>
        <v>4</v>
      </c>
      <c r="O251" s="153"/>
      <c r="P251" s="22">
        <v>68549</v>
      </c>
      <c r="Q251" s="26" t="s">
        <v>1926</v>
      </c>
      <c r="R251" s="23">
        <v>1</v>
      </c>
    </row>
    <row r="252" spans="10:18" ht="12">
      <c r="J252" s="19" t="s">
        <v>1048</v>
      </c>
      <c r="K252" s="19" t="s">
        <v>1049</v>
      </c>
      <c r="L252" s="108">
        <v>83.5</v>
      </c>
      <c r="M252" s="114" t="s">
        <v>1926</v>
      </c>
      <c r="N252" s="19">
        <f t="shared" si="41"/>
        <v>2</v>
      </c>
      <c r="O252" s="153"/>
      <c r="P252" s="22">
        <v>81466</v>
      </c>
      <c r="Q252" s="26" t="s">
        <v>1926</v>
      </c>
      <c r="R252" s="23">
        <v>1</v>
      </c>
    </row>
    <row r="253" spans="10:18" ht="12">
      <c r="J253" s="20" t="s">
        <v>296</v>
      </c>
      <c r="K253" s="21" t="s">
        <v>297</v>
      </c>
      <c r="L253" s="108">
        <v>94</v>
      </c>
      <c r="M253" s="114" t="s">
        <v>1926</v>
      </c>
      <c r="N253" s="19">
        <f>IF(L253&lt;95,4)</f>
        <v>4</v>
      </c>
      <c r="O253" s="153"/>
      <c r="P253" s="22">
        <v>65362</v>
      </c>
      <c r="Q253" s="26" t="s">
        <v>1926</v>
      </c>
      <c r="R253" s="23">
        <v>1</v>
      </c>
    </row>
    <row r="254" spans="10:18" ht="12">
      <c r="J254" s="19" t="s">
        <v>1050</v>
      </c>
      <c r="K254" s="19" t="s">
        <v>1051</v>
      </c>
      <c r="L254" s="108">
        <v>60.2</v>
      </c>
      <c r="M254" s="114" t="s">
        <v>1926</v>
      </c>
      <c r="N254" s="19">
        <f t="shared" si="31"/>
        <v>1</v>
      </c>
      <c r="O254" s="153"/>
      <c r="P254" s="22">
        <v>75953</v>
      </c>
      <c r="Q254" s="26" t="s">
        <v>1926</v>
      </c>
      <c r="R254" s="23">
        <v>1</v>
      </c>
    </row>
    <row r="255" spans="10:18" ht="12">
      <c r="J255" s="19" t="s">
        <v>1052</v>
      </c>
      <c r="K255" s="19" t="s">
        <v>1053</v>
      </c>
      <c r="L255" s="108">
        <v>87.4</v>
      </c>
      <c r="M255" s="114" t="s">
        <v>1926</v>
      </c>
      <c r="N255" s="19">
        <f aca="true" t="shared" si="43" ref="N255">IF(L255&lt;90,3)</f>
        <v>3</v>
      </c>
      <c r="O255" s="153"/>
      <c r="P255" s="22">
        <v>57892</v>
      </c>
      <c r="Q255" s="26" t="s">
        <v>1926</v>
      </c>
      <c r="R255" s="23">
        <v>1</v>
      </c>
    </row>
    <row r="256" spans="10:18" ht="12">
      <c r="J256" s="20" t="s">
        <v>298</v>
      </c>
      <c r="K256" s="21" t="s">
        <v>299</v>
      </c>
      <c r="L256" s="108">
        <v>97.8</v>
      </c>
      <c r="M256" s="114" t="s">
        <v>1926</v>
      </c>
      <c r="N256" s="19">
        <v>5</v>
      </c>
      <c r="O256" s="153"/>
      <c r="P256" s="22">
        <v>67308</v>
      </c>
      <c r="Q256" s="26" t="s">
        <v>1926</v>
      </c>
      <c r="R256" s="23">
        <v>1</v>
      </c>
    </row>
    <row r="257" spans="10:18" ht="12">
      <c r="J257" s="19" t="s">
        <v>1054</v>
      </c>
      <c r="K257" s="19" t="s">
        <v>1055</v>
      </c>
      <c r="L257" s="108">
        <v>84.5</v>
      </c>
      <c r="M257" s="114" t="s">
        <v>1926</v>
      </c>
      <c r="N257" s="19">
        <f aca="true" t="shared" si="44" ref="N257:N261">IF(L257&lt;85,2)</f>
        <v>2</v>
      </c>
      <c r="O257" s="153"/>
      <c r="P257" s="22">
        <v>66591</v>
      </c>
      <c r="Q257" s="26" t="s">
        <v>1926</v>
      </c>
      <c r="R257" s="23">
        <v>1</v>
      </c>
    </row>
    <row r="258" spans="10:18" ht="12">
      <c r="J258" s="19" t="s">
        <v>1056</v>
      </c>
      <c r="K258" s="19" t="s">
        <v>1057</v>
      </c>
      <c r="L258" s="108">
        <v>89</v>
      </c>
      <c r="M258" s="114" t="s">
        <v>1926</v>
      </c>
      <c r="N258" s="19">
        <f aca="true" t="shared" si="45" ref="N258:N259">IF(L258&lt;90,3)</f>
        <v>3</v>
      </c>
      <c r="O258" s="153"/>
      <c r="P258" s="22">
        <v>63162</v>
      </c>
      <c r="Q258" s="26" t="s">
        <v>1926</v>
      </c>
      <c r="R258" s="23">
        <v>1</v>
      </c>
    </row>
    <row r="259" spans="10:18" ht="12">
      <c r="J259" s="19" t="s">
        <v>1058</v>
      </c>
      <c r="K259" s="19" t="s">
        <v>1059</v>
      </c>
      <c r="L259" s="108">
        <v>89</v>
      </c>
      <c r="M259" s="114" t="s">
        <v>1926</v>
      </c>
      <c r="N259" s="19">
        <f t="shared" si="45"/>
        <v>3</v>
      </c>
      <c r="O259" s="153"/>
      <c r="P259" s="22">
        <v>64704</v>
      </c>
      <c r="Q259" s="26" t="s">
        <v>1926</v>
      </c>
      <c r="R259" s="23">
        <v>1</v>
      </c>
    </row>
    <row r="260" spans="10:18" ht="12">
      <c r="J260" s="19" t="s">
        <v>1060</v>
      </c>
      <c r="K260" s="19" t="s">
        <v>1061</v>
      </c>
      <c r="L260" s="108">
        <v>80.6</v>
      </c>
      <c r="M260" s="114" t="s">
        <v>1926</v>
      </c>
      <c r="N260" s="19">
        <f t="shared" si="44"/>
        <v>2</v>
      </c>
      <c r="O260" s="153"/>
      <c r="P260" s="22">
        <v>87458</v>
      </c>
      <c r="Q260" s="26" t="s">
        <v>1926</v>
      </c>
      <c r="R260" s="23">
        <v>1</v>
      </c>
    </row>
    <row r="261" spans="10:18" ht="12">
      <c r="J261" s="19" t="s">
        <v>1062</v>
      </c>
      <c r="K261" s="19" t="s">
        <v>1063</v>
      </c>
      <c r="L261" s="108">
        <v>80.4</v>
      </c>
      <c r="M261" s="114" t="s">
        <v>1926</v>
      </c>
      <c r="N261" s="19">
        <f t="shared" si="44"/>
        <v>2</v>
      </c>
      <c r="O261" s="153"/>
      <c r="P261" s="22">
        <v>70198</v>
      </c>
      <c r="Q261" s="26" t="s">
        <v>1926</v>
      </c>
      <c r="R261" s="23">
        <v>1</v>
      </c>
    </row>
    <row r="262" spans="10:18" ht="12">
      <c r="J262" s="19" t="s">
        <v>1064</v>
      </c>
      <c r="K262" s="19" t="s">
        <v>1065</v>
      </c>
      <c r="L262" s="108">
        <v>69</v>
      </c>
      <c r="M262" s="114" t="s">
        <v>1926</v>
      </c>
      <c r="N262" s="19">
        <f aca="true" t="shared" si="46" ref="N262:N301">IF(L262&lt;75,1)</f>
        <v>1</v>
      </c>
      <c r="O262" s="153"/>
      <c r="P262" s="22">
        <v>68961</v>
      </c>
      <c r="Q262" s="26" t="s">
        <v>1926</v>
      </c>
      <c r="R262" s="23">
        <v>1</v>
      </c>
    </row>
    <row r="263" spans="10:18" ht="12">
      <c r="J263" s="19" t="s">
        <v>1066</v>
      </c>
      <c r="K263" s="19" t="s">
        <v>1067</v>
      </c>
      <c r="L263" s="108">
        <v>75</v>
      </c>
      <c r="M263" s="114" t="s">
        <v>1926</v>
      </c>
      <c r="N263" s="19">
        <f aca="true" t="shared" si="47" ref="N263:N265">IF(L263&lt;85,2)</f>
        <v>2</v>
      </c>
      <c r="O263" s="153"/>
      <c r="P263" s="22">
        <v>62989</v>
      </c>
      <c r="Q263" s="26" t="s">
        <v>1926</v>
      </c>
      <c r="R263" s="23">
        <v>1</v>
      </c>
    </row>
    <row r="264" spans="10:18" ht="12">
      <c r="J264" s="20" t="s">
        <v>300</v>
      </c>
      <c r="K264" s="21" t="s">
        <v>301</v>
      </c>
      <c r="L264" s="108">
        <v>89.3</v>
      </c>
      <c r="M264" s="114" t="s">
        <v>1926</v>
      </c>
      <c r="N264" s="19">
        <f>IF(L264&lt;90,3)</f>
        <v>3</v>
      </c>
      <c r="O264" s="153"/>
      <c r="P264" s="22">
        <v>61102</v>
      </c>
      <c r="Q264" s="26" t="s">
        <v>1926</v>
      </c>
      <c r="R264" s="23">
        <v>1</v>
      </c>
    </row>
    <row r="265" spans="10:18" ht="12">
      <c r="J265" s="20" t="s">
        <v>302</v>
      </c>
      <c r="K265" s="21" t="s">
        <v>303</v>
      </c>
      <c r="L265" s="108">
        <v>80</v>
      </c>
      <c r="M265" s="114" t="s">
        <v>1926</v>
      </c>
      <c r="N265" s="19">
        <f t="shared" si="47"/>
        <v>2</v>
      </c>
      <c r="O265" s="153"/>
      <c r="P265" s="22">
        <v>59954</v>
      </c>
      <c r="Q265" s="26" t="s">
        <v>1926</v>
      </c>
      <c r="R265" s="23">
        <v>1</v>
      </c>
    </row>
    <row r="266" spans="10:18" ht="12">
      <c r="J266" s="20" t="s">
        <v>304</v>
      </c>
      <c r="K266" s="21" t="s">
        <v>305</v>
      </c>
      <c r="L266" s="108">
        <v>73.3</v>
      </c>
      <c r="M266" s="114" t="s">
        <v>1926</v>
      </c>
      <c r="N266" s="19">
        <f t="shared" si="46"/>
        <v>1</v>
      </c>
      <c r="O266" s="153"/>
      <c r="P266" s="22">
        <v>56284</v>
      </c>
      <c r="Q266" s="26" t="s">
        <v>1926</v>
      </c>
      <c r="R266" s="23">
        <v>1</v>
      </c>
    </row>
    <row r="267" spans="10:18" ht="12">
      <c r="J267" s="20" t="s">
        <v>306</v>
      </c>
      <c r="K267" s="21" t="s">
        <v>307</v>
      </c>
      <c r="L267" s="108">
        <v>91.8</v>
      </c>
      <c r="M267" s="114" t="s">
        <v>1926</v>
      </c>
      <c r="N267" s="19">
        <f>IF(L267&lt;95,4)</f>
        <v>4</v>
      </c>
      <c r="O267" s="153"/>
      <c r="P267" s="22">
        <v>54536</v>
      </c>
      <c r="Q267" s="26" t="s">
        <v>1926</v>
      </c>
      <c r="R267" s="23">
        <v>1</v>
      </c>
    </row>
    <row r="268" spans="10:18" ht="12">
      <c r="J268" s="20" t="s">
        <v>308</v>
      </c>
      <c r="K268" s="21" t="s">
        <v>309</v>
      </c>
      <c r="L268" s="108">
        <v>78.3</v>
      </c>
      <c r="M268" s="114" t="s">
        <v>1926</v>
      </c>
      <c r="N268" s="19">
        <f aca="true" t="shared" si="48" ref="N268:N298">IF(L268&lt;85,2)</f>
        <v>2</v>
      </c>
      <c r="O268" s="153"/>
      <c r="P268" s="22">
        <v>67291</v>
      </c>
      <c r="Q268" s="26" t="s">
        <v>1926</v>
      </c>
      <c r="R268" s="23">
        <v>1</v>
      </c>
    </row>
    <row r="269" spans="10:18" ht="12">
      <c r="J269" s="20" t="s">
        <v>310</v>
      </c>
      <c r="K269" s="21" t="s">
        <v>311</v>
      </c>
      <c r="L269" s="108">
        <v>84</v>
      </c>
      <c r="M269" s="114" t="s">
        <v>1926</v>
      </c>
      <c r="N269" s="19">
        <f t="shared" si="48"/>
        <v>2</v>
      </c>
      <c r="O269" s="153"/>
      <c r="P269" s="22">
        <v>52242</v>
      </c>
      <c r="Q269" s="26" t="s">
        <v>1926</v>
      </c>
      <c r="R269" s="23">
        <v>1</v>
      </c>
    </row>
    <row r="270" spans="10:18" ht="12">
      <c r="J270" s="20" t="s">
        <v>312</v>
      </c>
      <c r="K270" s="21" t="s">
        <v>313</v>
      </c>
      <c r="L270" s="108">
        <v>90.9</v>
      </c>
      <c r="M270" s="114" t="s">
        <v>1926</v>
      </c>
      <c r="N270" s="19">
        <f>IF(L270&lt;95,4)</f>
        <v>4</v>
      </c>
      <c r="O270" s="153"/>
      <c r="P270" s="22">
        <v>239017</v>
      </c>
      <c r="Q270" s="26" t="s">
        <v>1926</v>
      </c>
      <c r="R270" s="23">
        <v>2</v>
      </c>
    </row>
    <row r="271" spans="10:18" ht="12">
      <c r="J271" s="19" t="s">
        <v>1068</v>
      </c>
      <c r="K271" s="19" t="s">
        <v>1069</v>
      </c>
      <c r="L271" s="108">
        <v>83.5</v>
      </c>
      <c r="M271" s="114" t="s">
        <v>1926</v>
      </c>
      <c r="N271" s="19">
        <f t="shared" si="48"/>
        <v>2</v>
      </c>
      <c r="O271" s="153"/>
      <c r="P271" s="22">
        <v>220977</v>
      </c>
      <c r="Q271" s="26" t="s">
        <v>1926</v>
      </c>
      <c r="R271" s="23">
        <v>2</v>
      </c>
    </row>
    <row r="272" spans="10:18" ht="12">
      <c r="J272" s="19" t="s">
        <v>1070</v>
      </c>
      <c r="K272" s="19" t="s">
        <v>1071</v>
      </c>
      <c r="L272" s="108">
        <v>83.2</v>
      </c>
      <c r="M272" s="114" t="s">
        <v>1926</v>
      </c>
      <c r="N272" s="19">
        <f t="shared" si="48"/>
        <v>2</v>
      </c>
      <c r="O272" s="153"/>
      <c r="P272" s="22">
        <v>206031</v>
      </c>
      <c r="Q272" s="26" t="s">
        <v>1926</v>
      </c>
      <c r="R272" s="23">
        <v>2</v>
      </c>
    </row>
    <row r="273" spans="10:18" ht="12">
      <c r="J273" s="20" t="s">
        <v>314</v>
      </c>
      <c r="K273" s="21" t="s">
        <v>1801</v>
      </c>
      <c r="L273" s="108">
        <v>86.6</v>
      </c>
      <c r="M273" s="114" t="s">
        <v>1926</v>
      </c>
      <c r="N273" s="19">
        <f aca="true" t="shared" si="49" ref="N273:N275">IF(L273&lt;90,3)</f>
        <v>3</v>
      </c>
      <c r="O273" s="153"/>
      <c r="P273" s="22">
        <v>230587</v>
      </c>
      <c r="Q273" s="26" t="s">
        <v>1926</v>
      </c>
      <c r="R273" s="23">
        <v>2</v>
      </c>
    </row>
    <row r="274" spans="10:18" ht="12">
      <c r="J274" s="20" t="s">
        <v>315</v>
      </c>
      <c r="K274" s="21" t="s">
        <v>316</v>
      </c>
      <c r="L274" s="108">
        <v>85.6</v>
      </c>
      <c r="M274" s="114" t="s">
        <v>1926</v>
      </c>
      <c r="N274" s="19">
        <f t="shared" si="49"/>
        <v>3</v>
      </c>
      <c r="O274" s="153"/>
      <c r="P274" s="22">
        <v>216655</v>
      </c>
      <c r="Q274" s="26" t="s">
        <v>1926</v>
      </c>
      <c r="R274" s="23">
        <v>2</v>
      </c>
    </row>
    <row r="275" spans="10:18" ht="12">
      <c r="J275" s="19" t="s">
        <v>1072</v>
      </c>
      <c r="K275" s="19" t="s">
        <v>1073</v>
      </c>
      <c r="L275" s="108">
        <v>86.5</v>
      </c>
      <c r="M275" s="114" t="s">
        <v>1926</v>
      </c>
      <c r="N275" s="19">
        <f t="shared" si="49"/>
        <v>3</v>
      </c>
      <c r="O275" s="153"/>
      <c r="P275" s="22">
        <v>207938</v>
      </c>
      <c r="Q275" s="26" t="s">
        <v>1926</v>
      </c>
      <c r="R275" s="23">
        <v>2</v>
      </c>
    </row>
    <row r="276" spans="10:18" ht="12">
      <c r="J276" s="19" t="s">
        <v>1074</v>
      </c>
      <c r="K276" s="19" t="s">
        <v>1075</v>
      </c>
      <c r="L276" s="108">
        <v>96.3</v>
      </c>
      <c r="M276" s="114" t="s">
        <v>1926</v>
      </c>
      <c r="N276" s="19">
        <v>5</v>
      </c>
      <c r="O276" s="153"/>
      <c r="P276" s="22">
        <v>211900</v>
      </c>
      <c r="Q276" s="26" t="s">
        <v>1926</v>
      </c>
      <c r="R276" s="23">
        <v>2</v>
      </c>
    </row>
    <row r="277" spans="10:18" ht="12">
      <c r="J277" s="19" t="s">
        <v>1076</v>
      </c>
      <c r="K277" s="19" t="s">
        <v>1077</v>
      </c>
      <c r="L277" s="108">
        <v>84.5</v>
      </c>
      <c r="M277" s="114" t="s">
        <v>1926</v>
      </c>
      <c r="N277" s="19">
        <f t="shared" si="48"/>
        <v>2</v>
      </c>
      <c r="O277" s="153"/>
      <c r="P277" s="22">
        <v>198132</v>
      </c>
      <c r="Q277" s="26" t="s">
        <v>1926</v>
      </c>
      <c r="R277" s="23">
        <v>2</v>
      </c>
    </row>
    <row r="278" spans="10:18" ht="12">
      <c r="J278" s="20" t="s">
        <v>317</v>
      </c>
      <c r="K278" s="21" t="s">
        <v>1802</v>
      </c>
      <c r="L278" s="108">
        <v>90.8</v>
      </c>
      <c r="M278" s="114" t="s">
        <v>1926</v>
      </c>
      <c r="N278" s="19">
        <f>IF(L278&lt;95,4)</f>
        <v>4</v>
      </c>
      <c r="O278" s="153"/>
      <c r="P278" s="22">
        <v>186409</v>
      </c>
      <c r="Q278" s="26" t="s">
        <v>1926</v>
      </c>
      <c r="R278" s="23">
        <v>2</v>
      </c>
    </row>
    <row r="279" spans="10:18" ht="12">
      <c r="J279" s="19" t="s">
        <v>1078</v>
      </c>
      <c r="K279" s="19" t="s">
        <v>1079</v>
      </c>
      <c r="L279" s="108">
        <v>77.8</v>
      </c>
      <c r="M279" s="114" t="s">
        <v>1926</v>
      </c>
      <c r="N279" s="19">
        <f t="shared" si="48"/>
        <v>2</v>
      </c>
      <c r="O279" s="153"/>
      <c r="P279" s="22">
        <v>203924</v>
      </c>
      <c r="Q279" s="26" t="s">
        <v>1926</v>
      </c>
      <c r="R279" s="23">
        <v>2</v>
      </c>
    </row>
    <row r="280" spans="10:18" ht="12">
      <c r="J280" s="19" t="s">
        <v>1080</v>
      </c>
      <c r="K280" s="19" t="s">
        <v>1081</v>
      </c>
      <c r="L280" s="108">
        <v>84.5</v>
      </c>
      <c r="M280" s="114" t="s">
        <v>1926</v>
      </c>
      <c r="N280" s="19">
        <f t="shared" si="48"/>
        <v>2</v>
      </c>
      <c r="O280" s="153"/>
      <c r="P280" s="22">
        <v>215678</v>
      </c>
      <c r="Q280" s="26" t="s">
        <v>1926</v>
      </c>
      <c r="R280" s="23">
        <v>2</v>
      </c>
    </row>
    <row r="281" spans="10:18" ht="12">
      <c r="J281" s="19" t="s">
        <v>1082</v>
      </c>
      <c r="K281" s="19" t="s">
        <v>1083</v>
      </c>
      <c r="L281" s="108">
        <v>85.7</v>
      </c>
      <c r="M281" s="114" t="s">
        <v>1926</v>
      </c>
      <c r="N281" s="19">
        <f aca="true" t="shared" si="50" ref="N281:N285">IF(L281&lt;90,3)</f>
        <v>3</v>
      </c>
      <c r="O281" s="153"/>
      <c r="P281" s="22">
        <v>187125</v>
      </c>
      <c r="Q281" s="26" t="s">
        <v>1926</v>
      </c>
      <c r="R281" s="23">
        <v>2</v>
      </c>
    </row>
    <row r="282" spans="10:18" ht="12">
      <c r="J282" s="20" t="s">
        <v>318</v>
      </c>
      <c r="K282" s="21" t="s">
        <v>319</v>
      </c>
      <c r="L282" s="108">
        <v>87.7</v>
      </c>
      <c r="M282" s="114" t="s">
        <v>1926</v>
      </c>
      <c r="N282" s="19">
        <f t="shared" si="50"/>
        <v>3</v>
      </c>
      <c r="O282" s="153"/>
      <c r="P282" s="22">
        <v>191443</v>
      </c>
      <c r="Q282" s="26" t="s">
        <v>1926</v>
      </c>
      <c r="R282" s="23">
        <v>2</v>
      </c>
    </row>
    <row r="283" spans="10:18" ht="12">
      <c r="J283" s="20" t="s">
        <v>320</v>
      </c>
      <c r="K283" s="21" t="s">
        <v>321</v>
      </c>
      <c r="L283" s="108">
        <v>89.9</v>
      </c>
      <c r="M283" s="114" t="s">
        <v>1926</v>
      </c>
      <c r="N283" s="19">
        <f t="shared" si="50"/>
        <v>3</v>
      </c>
      <c r="O283" s="153"/>
      <c r="P283" s="22">
        <v>179906</v>
      </c>
      <c r="Q283" s="26" t="s">
        <v>1926</v>
      </c>
      <c r="R283" s="23">
        <v>2</v>
      </c>
    </row>
    <row r="284" spans="10:18" ht="12">
      <c r="J284" s="20" t="s">
        <v>322</v>
      </c>
      <c r="K284" s="21" t="s">
        <v>323</v>
      </c>
      <c r="L284" s="108">
        <v>91.8</v>
      </c>
      <c r="M284" s="114" t="s">
        <v>1926</v>
      </c>
      <c r="N284" s="19">
        <f>IF(L284&lt;95,4)</f>
        <v>4</v>
      </c>
      <c r="O284" s="153"/>
      <c r="P284" s="22">
        <v>152048</v>
      </c>
      <c r="Q284" s="26" t="s">
        <v>1926</v>
      </c>
      <c r="R284" s="23">
        <v>2</v>
      </c>
    </row>
    <row r="285" spans="10:18" ht="12">
      <c r="J285" s="19" t="s">
        <v>1084</v>
      </c>
      <c r="K285" s="19" t="s">
        <v>1085</v>
      </c>
      <c r="L285" s="108">
        <v>85.2</v>
      </c>
      <c r="M285" s="114" t="s">
        <v>1926</v>
      </c>
      <c r="N285" s="19">
        <f t="shared" si="50"/>
        <v>3</v>
      </c>
      <c r="O285" s="153"/>
      <c r="P285" s="22">
        <v>169308</v>
      </c>
      <c r="Q285" s="26" t="s">
        <v>1926</v>
      </c>
      <c r="R285" s="23">
        <v>2</v>
      </c>
    </row>
    <row r="286" spans="10:18" ht="12">
      <c r="J286" s="19" t="s">
        <v>1086</v>
      </c>
      <c r="K286" s="19" t="s">
        <v>1087</v>
      </c>
      <c r="L286" s="108">
        <v>82.9</v>
      </c>
      <c r="M286" s="114" t="s">
        <v>1926</v>
      </c>
      <c r="N286" s="19">
        <f t="shared" si="48"/>
        <v>2</v>
      </c>
      <c r="O286" s="153"/>
      <c r="P286" s="22">
        <v>171280</v>
      </c>
      <c r="Q286" s="26" t="s">
        <v>1926</v>
      </c>
      <c r="R286" s="23">
        <v>2</v>
      </c>
    </row>
    <row r="287" spans="10:18" ht="12">
      <c r="J287" s="20" t="s">
        <v>324</v>
      </c>
      <c r="K287" s="21" t="s">
        <v>325</v>
      </c>
      <c r="L287" s="108">
        <v>91.9</v>
      </c>
      <c r="M287" s="114" t="s">
        <v>1926</v>
      </c>
      <c r="N287" s="19">
        <f>IF(L287&lt;95,4)</f>
        <v>4</v>
      </c>
      <c r="O287" s="153"/>
      <c r="P287" s="22">
        <v>172472</v>
      </c>
      <c r="Q287" s="26" t="s">
        <v>1926</v>
      </c>
      <c r="R287" s="23">
        <v>2</v>
      </c>
    </row>
    <row r="288" spans="10:18" ht="12">
      <c r="J288" s="20" t="s">
        <v>326</v>
      </c>
      <c r="K288" s="21" t="s">
        <v>1803</v>
      </c>
      <c r="L288" s="108">
        <v>78.6</v>
      </c>
      <c r="M288" s="114" t="s">
        <v>1926</v>
      </c>
      <c r="N288" s="19">
        <f t="shared" si="48"/>
        <v>2</v>
      </c>
      <c r="O288" s="153"/>
      <c r="P288" s="22">
        <v>180204</v>
      </c>
      <c r="Q288" s="26" t="s">
        <v>1926</v>
      </c>
      <c r="R288" s="23">
        <v>2</v>
      </c>
    </row>
    <row r="289" spans="10:18" ht="12">
      <c r="J289" s="20" t="s">
        <v>327</v>
      </c>
      <c r="K289" s="21" t="s">
        <v>328</v>
      </c>
      <c r="L289" s="108">
        <v>93.2</v>
      </c>
      <c r="M289" s="114" t="s">
        <v>1926</v>
      </c>
      <c r="N289" s="19">
        <f aca="true" t="shared" si="51" ref="N289:N291">IF(L289&lt;95,4)</f>
        <v>4</v>
      </c>
      <c r="O289" s="153"/>
      <c r="P289" s="22">
        <v>148568</v>
      </c>
      <c r="Q289" s="26" t="s">
        <v>1926</v>
      </c>
      <c r="R289" s="23">
        <v>2</v>
      </c>
    </row>
    <row r="290" spans="10:18" ht="12">
      <c r="J290" s="20" t="s">
        <v>329</v>
      </c>
      <c r="K290" s="21" t="s">
        <v>330</v>
      </c>
      <c r="L290" s="108">
        <v>96.9</v>
      </c>
      <c r="M290" s="114" t="s">
        <v>1926</v>
      </c>
      <c r="N290" s="19">
        <v>5</v>
      </c>
      <c r="O290" s="153"/>
      <c r="P290" s="22">
        <v>123948</v>
      </c>
      <c r="Q290" s="26" t="s">
        <v>1926</v>
      </c>
      <c r="R290" s="23">
        <v>2</v>
      </c>
    </row>
    <row r="291" spans="10:18" ht="12">
      <c r="J291" s="20" t="s">
        <v>331</v>
      </c>
      <c r="K291" s="21" t="s">
        <v>332</v>
      </c>
      <c r="L291" s="108">
        <v>91.5</v>
      </c>
      <c r="M291" s="114" t="s">
        <v>1926</v>
      </c>
      <c r="N291" s="19">
        <f t="shared" si="51"/>
        <v>4</v>
      </c>
      <c r="O291" s="153"/>
      <c r="P291" s="22">
        <v>131680</v>
      </c>
      <c r="Q291" s="26" t="s">
        <v>1926</v>
      </c>
      <c r="R291" s="23">
        <v>2</v>
      </c>
    </row>
    <row r="292" spans="10:18" ht="12">
      <c r="J292" s="19" t="s">
        <v>1088</v>
      </c>
      <c r="K292" s="19" t="s">
        <v>1089</v>
      </c>
      <c r="L292" s="108">
        <v>87.4</v>
      </c>
      <c r="M292" s="114" t="s">
        <v>1926</v>
      </c>
      <c r="N292" s="19">
        <f>IF(L292&lt;90,3)</f>
        <v>3</v>
      </c>
      <c r="O292" s="153"/>
      <c r="P292" s="22">
        <v>153224</v>
      </c>
      <c r="Q292" s="26" t="s">
        <v>1926</v>
      </c>
      <c r="R292" s="23">
        <v>2</v>
      </c>
    </row>
    <row r="293" spans="10:18" ht="12">
      <c r="J293" s="20" t="s">
        <v>333</v>
      </c>
      <c r="K293" s="21" t="s">
        <v>334</v>
      </c>
      <c r="L293" s="108">
        <v>81</v>
      </c>
      <c r="M293" s="114" t="s">
        <v>1926</v>
      </c>
      <c r="N293" s="19">
        <f t="shared" si="48"/>
        <v>2</v>
      </c>
      <c r="O293" s="153"/>
      <c r="P293" s="22">
        <v>133954</v>
      </c>
      <c r="Q293" s="26" t="s">
        <v>1926</v>
      </c>
      <c r="R293" s="23">
        <v>2</v>
      </c>
    </row>
    <row r="294" spans="10:18" ht="12">
      <c r="J294" s="19" t="s">
        <v>1090</v>
      </c>
      <c r="K294" s="19" t="s">
        <v>1091</v>
      </c>
      <c r="L294" s="108">
        <v>76</v>
      </c>
      <c r="M294" s="114" t="s">
        <v>1926</v>
      </c>
      <c r="N294" s="19">
        <f t="shared" si="48"/>
        <v>2</v>
      </c>
      <c r="O294" s="153"/>
      <c r="P294" s="22">
        <v>120593</v>
      </c>
      <c r="Q294" s="26" t="s">
        <v>1926</v>
      </c>
      <c r="R294" s="23">
        <v>2</v>
      </c>
    </row>
    <row r="295" spans="10:18" ht="12">
      <c r="J295" s="20" t="s">
        <v>335</v>
      </c>
      <c r="K295" s="21" t="s">
        <v>336</v>
      </c>
      <c r="L295" s="108">
        <v>95.9</v>
      </c>
      <c r="M295" s="114" t="s">
        <v>1926</v>
      </c>
      <c r="N295" s="19">
        <v>5</v>
      </c>
      <c r="O295" s="153"/>
      <c r="P295" s="22">
        <v>116731</v>
      </c>
      <c r="Q295" s="26" t="s">
        <v>1926</v>
      </c>
      <c r="R295" s="23">
        <v>2</v>
      </c>
    </row>
    <row r="296" spans="10:18" ht="12">
      <c r="J296" s="20" t="s">
        <v>337</v>
      </c>
      <c r="K296" s="21" t="s">
        <v>338</v>
      </c>
      <c r="L296" s="108">
        <v>78.2</v>
      </c>
      <c r="M296" s="114" t="s">
        <v>1926</v>
      </c>
      <c r="N296" s="19">
        <f t="shared" si="48"/>
        <v>2</v>
      </c>
      <c r="O296" s="153"/>
      <c r="P296" s="22">
        <v>139834</v>
      </c>
      <c r="Q296" s="26" t="s">
        <v>1926</v>
      </c>
      <c r="R296" s="23">
        <v>2</v>
      </c>
    </row>
    <row r="297" spans="10:18" ht="12">
      <c r="J297" s="20" t="s">
        <v>339</v>
      </c>
      <c r="K297" s="21" t="s">
        <v>340</v>
      </c>
      <c r="L297" s="108">
        <v>88.9</v>
      </c>
      <c r="M297" s="114" t="s">
        <v>1926</v>
      </c>
      <c r="N297" s="19">
        <f>IF(L297&lt;90,3)</f>
        <v>3</v>
      </c>
      <c r="O297" s="153"/>
      <c r="P297" s="22">
        <v>107597</v>
      </c>
      <c r="Q297" s="26" t="s">
        <v>1926</v>
      </c>
      <c r="R297" s="23">
        <v>2</v>
      </c>
    </row>
    <row r="298" spans="10:18" ht="12">
      <c r="J298" s="19" t="s">
        <v>1092</v>
      </c>
      <c r="K298" s="19" t="s">
        <v>1093</v>
      </c>
      <c r="L298" s="108">
        <v>83.3</v>
      </c>
      <c r="M298" s="114" t="s">
        <v>1926</v>
      </c>
      <c r="N298" s="19">
        <f t="shared" si="48"/>
        <v>2</v>
      </c>
      <c r="O298" s="153"/>
      <c r="P298" s="22">
        <v>124084</v>
      </c>
      <c r="Q298" s="26" t="s">
        <v>1926</v>
      </c>
      <c r="R298" s="23">
        <v>2</v>
      </c>
    </row>
    <row r="299" spans="10:18" ht="12">
      <c r="J299" s="19" t="s">
        <v>1094</v>
      </c>
      <c r="K299" s="19" t="s">
        <v>1095</v>
      </c>
      <c r="L299" s="108">
        <v>95.9</v>
      </c>
      <c r="M299" s="114" t="s">
        <v>1926</v>
      </c>
      <c r="N299" s="19">
        <v>5</v>
      </c>
      <c r="O299" s="153"/>
      <c r="P299" s="22">
        <v>128794</v>
      </c>
      <c r="Q299" s="26" t="s">
        <v>1926</v>
      </c>
      <c r="R299" s="23">
        <v>2</v>
      </c>
    </row>
    <row r="300" spans="10:18" ht="12">
      <c r="J300" s="20" t="s">
        <v>341</v>
      </c>
      <c r="K300" s="21" t="s">
        <v>342</v>
      </c>
      <c r="L300" s="108">
        <v>90.6</v>
      </c>
      <c r="M300" s="114" t="s">
        <v>1926</v>
      </c>
      <c r="N300" s="19">
        <f aca="true" t="shared" si="52" ref="N300">IF(L300&lt;95,4)</f>
        <v>4</v>
      </c>
      <c r="O300" s="153"/>
      <c r="P300" s="22">
        <v>116917</v>
      </c>
      <c r="Q300" s="26" t="s">
        <v>1926</v>
      </c>
      <c r="R300" s="23">
        <v>2</v>
      </c>
    </row>
    <row r="301" spans="10:18" ht="12">
      <c r="J301" s="20" t="s">
        <v>343</v>
      </c>
      <c r="K301" s="21" t="s">
        <v>344</v>
      </c>
      <c r="L301" s="108">
        <v>68</v>
      </c>
      <c r="M301" s="114" t="s">
        <v>1926</v>
      </c>
      <c r="N301" s="19">
        <f t="shared" si="46"/>
        <v>1</v>
      </c>
      <c r="O301" s="153"/>
      <c r="P301" s="22">
        <v>140473</v>
      </c>
      <c r="Q301" s="26" t="s">
        <v>1926</v>
      </c>
      <c r="R301" s="23">
        <v>2</v>
      </c>
    </row>
    <row r="302" spans="10:18" ht="12">
      <c r="J302" s="19" t="s">
        <v>1096</v>
      </c>
      <c r="K302" s="19" t="s">
        <v>1097</v>
      </c>
      <c r="L302" s="187">
        <v>77.3</v>
      </c>
      <c r="M302" s="114" t="s">
        <v>1926</v>
      </c>
      <c r="N302" s="19">
        <f aca="true" t="shared" si="53" ref="N302:N340">IF(L302&lt;85,2)</f>
        <v>2</v>
      </c>
      <c r="O302" s="153"/>
      <c r="P302" s="22">
        <v>125331</v>
      </c>
      <c r="Q302" s="26" t="s">
        <v>1926</v>
      </c>
      <c r="R302" s="23">
        <v>2</v>
      </c>
    </row>
    <row r="303" spans="10:18" ht="12">
      <c r="J303" s="19" t="s">
        <v>1098</v>
      </c>
      <c r="K303" s="19" t="s">
        <v>1099</v>
      </c>
      <c r="L303" s="187">
        <v>79.7</v>
      </c>
      <c r="M303" s="114" t="s">
        <v>1926</v>
      </c>
      <c r="N303" s="19">
        <f t="shared" si="53"/>
        <v>2</v>
      </c>
      <c r="O303" s="153"/>
      <c r="P303" s="22">
        <v>111040</v>
      </c>
      <c r="Q303" s="26" t="s">
        <v>1926</v>
      </c>
      <c r="R303" s="23">
        <v>2</v>
      </c>
    </row>
    <row r="304" spans="10:19" ht="12">
      <c r="J304" s="20" t="s">
        <v>1934</v>
      </c>
      <c r="K304" s="45" t="s">
        <v>1935</v>
      </c>
      <c r="L304" s="23">
        <v>75</v>
      </c>
      <c r="M304" s="114" t="s">
        <v>1926</v>
      </c>
      <c r="N304" s="19">
        <f t="shared" si="53"/>
        <v>2</v>
      </c>
      <c r="O304" s="153">
        <v>2010</v>
      </c>
      <c r="P304" s="22">
        <v>6507783</v>
      </c>
      <c r="Q304" s="26" t="s">
        <v>1927</v>
      </c>
      <c r="R304" s="23">
        <v>6</v>
      </c>
      <c r="S304" s="191">
        <v>2006</v>
      </c>
    </row>
    <row r="305" spans="10:19" ht="12">
      <c r="J305" s="19" t="s">
        <v>1106</v>
      </c>
      <c r="K305" s="19" t="s">
        <v>1491</v>
      </c>
      <c r="L305" s="108">
        <v>82.7</v>
      </c>
      <c r="M305" s="114" t="s">
        <v>1926</v>
      </c>
      <c r="N305" s="19">
        <f t="shared" si="53"/>
        <v>2</v>
      </c>
      <c r="O305" s="153">
        <v>2010</v>
      </c>
      <c r="P305" s="22">
        <v>1293288</v>
      </c>
      <c r="Q305" s="26" t="s">
        <v>1926</v>
      </c>
      <c r="R305" s="23">
        <v>5</v>
      </c>
      <c r="S305" s="191">
        <v>2010</v>
      </c>
    </row>
    <row r="306" spans="10:19" ht="12">
      <c r="J306" s="19" t="s">
        <v>1107</v>
      </c>
      <c r="K306" s="19" t="s">
        <v>1492</v>
      </c>
      <c r="L306" s="108">
        <v>83.7</v>
      </c>
      <c r="M306" s="114" t="s">
        <v>1926</v>
      </c>
      <c r="N306" s="19">
        <f t="shared" si="53"/>
        <v>2</v>
      </c>
      <c r="O306" s="153">
        <v>2010</v>
      </c>
      <c r="P306" s="22">
        <v>704454</v>
      </c>
      <c r="Q306" s="26" t="s">
        <v>1926</v>
      </c>
      <c r="R306" s="23">
        <v>4</v>
      </c>
      <c r="S306" s="191">
        <v>2010</v>
      </c>
    </row>
    <row r="307" spans="10:19" ht="12">
      <c r="J307" s="19" t="s">
        <v>1108</v>
      </c>
      <c r="K307" s="19" t="s">
        <v>1493</v>
      </c>
      <c r="L307" s="108">
        <v>81.4</v>
      </c>
      <c r="M307" s="114" t="s">
        <v>1926</v>
      </c>
      <c r="N307" s="19">
        <f t="shared" si="53"/>
        <v>2</v>
      </c>
      <c r="O307" s="153">
        <v>2010</v>
      </c>
      <c r="P307" s="22">
        <v>468242</v>
      </c>
      <c r="Q307" s="26" t="s">
        <v>1926</v>
      </c>
      <c r="R307" s="23">
        <v>3</v>
      </c>
      <c r="S307" s="191">
        <v>2010</v>
      </c>
    </row>
    <row r="308" spans="10:19" ht="12">
      <c r="J308" s="20" t="s">
        <v>346</v>
      </c>
      <c r="K308" s="21" t="s">
        <v>1494</v>
      </c>
      <c r="L308" s="108">
        <v>87.9</v>
      </c>
      <c r="M308" s="114" t="s">
        <v>1926</v>
      </c>
      <c r="N308" s="19">
        <f aca="true" t="shared" si="54" ref="N308:N310">IF(L308&lt;90,3)</f>
        <v>3</v>
      </c>
      <c r="O308" s="153">
        <v>2010</v>
      </c>
      <c r="P308" s="22">
        <v>714191</v>
      </c>
      <c r="Q308" s="26" t="s">
        <v>1926</v>
      </c>
      <c r="R308" s="23">
        <v>4</v>
      </c>
      <c r="S308" s="191">
        <v>2010</v>
      </c>
    </row>
    <row r="309" spans="10:19" ht="12">
      <c r="J309" s="20" t="s">
        <v>347</v>
      </c>
      <c r="K309" s="21" t="s">
        <v>1495</v>
      </c>
      <c r="L309" s="108">
        <v>92.6</v>
      </c>
      <c r="M309" s="114" t="s">
        <v>1926</v>
      </c>
      <c r="N309" s="19">
        <f>IF(L309&lt;95,4)</f>
        <v>4</v>
      </c>
      <c r="O309" s="153">
        <v>2010</v>
      </c>
      <c r="P309" s="22">
        <v>587478</v>
      </c>
      <c r="Q309" s="26" t="s">
        <v>1926</v>
      </c>
      <c r="R309" s="23">
        <v>4</v>
      </c>
      <c r="S309" s="191">
        <v>2010</v>
      </c>
    </row>
    <row r="310" spans="10:19" ht="12">
      <c r="J310" s="20" t="s">
        <v>348</v>
      </c>
      <c r="K310" s="21" t="s">
        <v>1496</v>
      </c>
      <c r="L310" s="108">
        <v>89.6</v>
      </c>
      <c r="M310" s="114" t="s">
        <v>1926</v>
      </c>
      <c r="N310" s="19">
        <f t="shared" si="54"/>
        <v>3</v>
      </c>
      <c r="O310" s="153">
        <v>2010</v>
      </c>
      <c r="P310" s="22">
        <v>1112454</v>
      </c>
      <c r="Q310" s="26" t="s">
        <v>1926</v>
      </c>
      <c r="R310" s="23">
        <v>5</v>
      </c>
      <c r="S310" s="191">
        <v>2010</v>
      </c>
    </row>
    <row r="311" spans="10:19" ht="12">
      <c r="J311" s="20" t="s">
        <v>349</v>
      </c>
      <c r="K311" s="21" t="s">
        <v>1497</v>
      </c>
      <c r="L311" s="108">
        <v>81.7</v>
      </c>
      <c r="M311" s="114" t="s">
        <v>1926</v>
      </c>
      <c r="N311" s="19">
        <f t="shared" si="53"/>
        <v>2</v>
      </c>
      <c r="O311" s="153">
        <v>2010</v>
      </c>
      <c r="P311" s="22">
        <v>417540</v>
      </c>
      <c r="Q311" s="26" t="s">
        <v>1926</v>
      </c>
      <c r="R311" s="23">
        <v>3</v>
      </c>
      <c r="S311" s="191">
        <v>2010</v>
      </c>
    </row>
    <row r="312" spans="10:19" ht="12">
      <c r="J312" s="20" t="s">
        <v>350</v>
      </c>
      <c r="K312" s="21" t="s">
        <v>1498</v>
      </c>
      <c r="L312" s="108">
        <v>87.1</v>
      </c>
      <c r="M312" s="114" t="s">
        <v>1926</v>
      </c>
      <c r="N312" s="19">
        <f aca="true" t="shared" si="55" ref="N312:N325">IF(L312&lt;90,3)</f>
        <v>3</v>
      </c>
      <c r="O312" s="153">
        <v>2010</v>
      </c>
      <c r="P312" s="22">
        <v>374369</v>
      </c>
      <c r="Q312" s="26" t="s">
        <v>1926</v>
      </c>
      <c r="R312" s="23">
        <v>3</v>
      </c>
      <c r="S312" s="191">
        <v>2010</v>
      </c>
    </row>
    <row r="313" spans="10:19" ht="12">
      <c r="J313" s="20" t="s">
        <v>351</v>
      </c>
      <c r="K313" s="21" t="s">
        <v>1499</v>
      </c>
      <c r="L313" s="108">
        <v>92.9</v>
      </c>
      <c r="M313" s="114" t="s">
        <v>1926</v>
      </c>
      <c r="N313" s="19">
        <f aca="true" t="shared" si="56" ref="N313:N315">IF(L313&lt;95,4)</f>
        <v>4</v>
      </c>
      <c r="O313" s="153">
        <v>2010</v>
      </c>
      <c r="P313" s="22">
        <v>239675</v>
      </c>
      <c r="Q313" s="26" t="s">
        <v>1926</v>
      </c>
      <c r="R313" s="23">
        <v>2</v>
      </c>
      <c r="S313" s="191">
        <v>2010</v>
      </c>
    </row>
    <row r="314" spans="10:19" ht="12">
      <c r="J314" s="19" t="s">
        <v>1109</v>
      </c>
      <c r="K314" s="19" t="s">
        <v>1500</v>
      </c>
      <c r="L314" s="108">
        <v>92.6</v>
      </c>
      <c r="M314" s="114" t="s">
        <v>1926</v>
      </c>
      <c r="N314" s="19">
        <f t="shared" si="56"/>
        <v>4</v>
      </c>
      <c r="O314" s="153">
        <v>2010</v>
      </c>
      <c r="P314" s="22">
        <v>398319</v>
      </c>
      <c r="Q314" s="26" t="s">
        <v>1926</v>
      </c>
      <c r="R314" s="19">
        <v>3</v>
      </c>
      <c r="S314" s="191">
        <v>2010</v>
      </c>
    </row>
    <row r="315" spans="10:19" ht="12">
      <c r="J315" s="19" t="s">
        <v>1110</v>
      </c>
      <c r="K315" s="19" t="s">
        <v>1501</v>
      </c>
      <c r="L315" s="108">
        <v>91.6</v>
      </c>
      <c r="M315" s="114" t="s">
        <v>1926</v>
      </c>
      <c r="N315" s="19">
        <f t="shared" si="56"/>
        <v>4</v>
      </c>
      <c r="O315" s="153">
        <v>2010</v>
      </c>
      <c r="P315" s="22">
        <v>175369</v>
      </c>
      <c r="Q315" s="26" t="s">
        <v>1926</v>
      </c>
      <c r="R315" s="19">
        <v>2</v>
      </c>
      <c r="S315" s="191">
        <v>2010</v>
      </c>
    </row>
    <row r="316" spans="10:19" ht="12">
      <c r="J316" s="20" t="s">
        <v>352</v>
      </c>
      <c r="K316" s="21" t="s">
        <v>1503</v>
      </c>
      <c r="L316" s="108">
        <v>88.6</v>
      </c>
      <c r="M316" s="114" t="s">
        <v>1926</v>
      </c>
      <c r="N316" s="19">
        <f t="shared" si="55"/>
        <v>3</v>
      </c>
      <c r="O316" s="153">
        <v>2010</v>
      </c>
      <c r="P316" s="22">
        <v>257072</v>
      </c>
      <c r="Q316" s="26" t="s">
        <v>1926</v>
      </c>
      <c r="R316" s="23">
        <v>3</v>
      </c>
      <c r="S316" s="191">
        <v>2010</v>
      </c>
    </row>
    <row r="317" spans="10:19" ht="12">
      <c r="J317" s="19" t="s">
        <v>1111</v>
      </c>
      <c r="K317" s="19" t="s">
        <v>1504</v>
      </c>
      <c r="L317" s="108">
        <v>87.5</v>
      </c>
      <c r="M317" s="114" t="s">
        <v>1926</v>
      </c>
      <c r="N317" s="19">
        <f t="shared" si="55"/>
        <v>3</v>
      </c>
      <c r="O317" s="153">
        <v>2010</v>
      </c>
      <c r="P317" s="22">
        <v>219236</v>
      </c>
      <c r="Q317" s="26" t="s">
        <v>1926</v>
      </c>
      <c r="R317" s="19">
        <v>2</v>
      </c>
      <c r="S317" s="191">
        <v>2010</v>
      </c>
    </row>
    <row r="318" spans="10:19" ht="12">
      <c r="J318" s="20" t="s">
        <v>353</v>
      </c>
      <c r="K318" s="21" t="s">
        <v>1505</v>
      </c>
      <c r="L318" s="108">
        <v>89.8</v>
      </c>
      <c r="M318" s="114" t="s">
        <v>1926</v>
      </c>
      <c r="N318" s="19">
        <f t="shared" si="55"/>
        <v>3</v>
      </c>
      <c r="O318" s="153">
        <v>2010</v>
      </c>
      <c r="P318" s="22">
        <v>207692</v>
      </c>
      <c r="Q318" s="26" t="s">
        <v>1926</v>
      </c>
      <c r="R318" s="23">
        <v>2</v>
      </c>
      <c r="S318" s="191">
        <v>2010</v>
      </c>
    </row>
    <row r="319" spans="10:19" ht="12">
      <c r="J319" s="20" t="s">
        <v>354</v>
      </c>
      <c r="K319" s="21" t="s">
        <v>1506</v>
      </c>
      <c r="L319" s="108">
        <v>85.6</v>
      </c>
      <c r="M319" s="114" t="s">
        <v>1926</v>
      </c>
      <c r="N319" s="19">
        <f t="shared" si="55"/>
        <v>3</v>
      </c>
      <c r="O319" s="153">
        <v>2010</v>
      </c>
      <c r="P319" s="22">
        <v>273083</v>
      </c>
      <c r="Q319" s="26" t="s">
        <v>1926</v>
      </c>
      <c r="R319" s="23">
        <v>3</v>
      </c>
      <c r="S319" s="191">
        <v>2010</v>
      </c>
    </row>
    <row r="320" spans="10:19" ht="12">
      <c r="J320" s="19" t="s">
        <v>1112</v>
      </c>
      <c r="K320" s="19" t="s">
        <v>1507</v>
      </c>
      <c r="L320" s="108">
        <v>88.7</v>
      </c>
      <c r="M320" s="114" t="s">
        <v>1926</v>
      </c>
      <c r="N320" s="19">
        <f t="shared" si="55"/>
        <v>3</v>
      </c>
      <c r="O320" s="153">
        <v>2010</v>
      </c>
      <c r="P320" s="22">
        <v>243959</v>
      </c>
      <c r="Q320" s="26" t="s">
        <v>1926</v>
      </c>
      <c r="R320" s="19">
        <v>2</v>
      </c>
      <c r="S320" s="191">
        <v>2010</v>
      </c>
    </row>
    <row r="321" spans="10:19" ht="12">
      <c r="J321" s="19" t="s">
        <v>1113</v>
      </c>
      <c r="K321" s="19" t="s">
        <v>1508</v>
      </c>
      <c r="L321" s="108">
        <v>90.6</v>
      </c>
      <c r="M321" s="114" t="s">
        <v>1926</v>
      </c>
      <c r="N321" s="19">
        <f>IF(L321&lt;95,4)</f>
        <v>4</v>
      </c>
      <c r="O321" s="153">
        <v>2010</v>
      </c>
      <c r="P321" s="22">
        <v>135033</v>
      </c>
      <c r="Q321" s="26" t="s">
        <v>1926</v>
      </c>
      <c r="R321" s="19">
        <v>2</v>
      </c>
      <c r="S321" s="191">
        <v>2010</v>
      </c>
    </row>
    <row r="322" spans="10:19" ht="12">
      <c r="J322" s="19" t="s">
        <v>1114</v>
      </c>
      <c r="K322" s="19" t="s">
        <v>1509</v>
      </c>
      <c r="L322" s="108">
        <v>88.3</v>
      </c>
      <c r="M322" s="114" t="s">
        <v>1926</v>
      </c>
      <c r="N322" s="19">
        <f t="shared" si="55"/>
        <v>3</v>
      </c>
      <c r="O322" s="153">
        <v>2010</v>
      </c>
      <c r="P322" s="22">
        <v>280219</v>
      </c>
      <c r="Q322" s="26" t="s">
        <v>1926</v>
      </c>
      <c r="R322" s="19">
        <v>3</v>
      </c>
      <c r="S322" s="191">
        <v>2010</v>
      </c>
    </row>
    <row r="323" spans="10:19" ht="12">
      <c r="J323" s="19" t="s">
        <v>1115</v>
      </c>
      <c r="K323" s="19" t="s">
        <v>1510</v>
      </c>
      <c r="L323" s="108">
        <v>92.4</v>
      </c>
      <c r="M323" s="114" t="s">
        <v>1926</v>
      </c>
      <c r="N323" s="19">
        <f>IF(L323&lt;95,4)</f>
        <v>4</v>
      </c>
      <c r="O323" s="153">
        <v>2010</v>
      </c>
      <c r="P323" s="22">
        <v>216919</v>
      </c>
      <c r="Q323" s="26" t="s">
        <v>1926</v>
      </c>
      <c r="R323" s="19">
        <v>2</v>
      </c>
      <c r="S323" s="191">
        <v>2010</v>
      </c>
    </row>
    <row r="324" spans="10:19" ht="12">
      <c r="J324" s="19" t="s">
        <v>1116</v>
      </c>
      <c r="K324" s="19" t="s">
        <v>1511</v>
      </c>
      <c r="L324" s="108">
        <v>89.9</v>
      </c>
      <c r="M324" s="114" t="s">
        <v>1926</v>
      </c>
      <c r="N324" s="19">
        <f t="shared" si="55"/>
        <v>3</v>
      </c>
      <c r="O324" s="153">
        <v>2010</v>
      </c>
      <c r="P324" s="22">
        <v>200115</v>
      </c>
      <c r="Q324" s="26" t="s">
        <v>1926</v>
      </c>
      <c r="R324" s="19">
        <v>2</v>
      </c>
      <c r="S324" s="191">
        <v>2010</v>
      </c>
    </row>
    <row r="325" spans="10:19" ht="12">
      <c r="J325" s="20" t="s">
        <v>355</v>
      </c>
      <c r="K325" s="21" t="s">
        <v>1512</v>
      </c>
      <c r="L325" s="108">
        <v>88.7</v>
      </c>
      <c r="M325" s="114" t="s">
        <v>1926</v>
      </c>
      <c r="N325" s="19">
        <f t="shared" si="55"/>
        <v>3</v>
      </c>
      <c r="O325" s="153">
        <v>2010</v>
      </c>
      <c r="P325" s="22">
        <v>176985</v>
      </c>
      <c r="Q325" s="26" t="s">
        <v>1926</v>
      </c>
      <c r="R325" s="23">
        <v>2</v>
      </c>
      <c r="S325" s="191">
        <v>2010</v>
      </c>
    </row>
    <row r="326" spans="10:19" ht="12">
      <c r="J326" s="19" t="s">
        <v>1117</v>
      </c>
      <c r="K326" s="19" t="s">
        <v>1513</v>
      </c>
      <c r="L326" s="108">
        <v>81.7</v>
      </c>
      <c r="M326" s="114" t="s">
        <v>1926</v>
      </c>
      <c r="N326" s="19">
        <f t="shared" si="53"/>
        <v>2</v>
      </c>
      <c r="O326" s="153">
        <v>2010</v>
      </c>
      <c r="P326" s="22">
        <v>398287</v>
      </c>
      <c r="Q326" s="26" t="s">
        <v>1926</v>
      </c>
      <c r="R326" s="19">
        <v>3</v>
      </c>
      <c r="S326" s="191">
        <v>2010</v>
      </c>
    </row>
    <row r="327" spans="10:19" ht="12">
      <c r="J327" s="20" t="s">
        <v>356</v>
      </c>
      <c r="K327" s="21" t="s">
        <v>1514</v>
      </c>
      <c r="L327" s="108">
        <v>86.2</v>
      </c>
      <c r="M327" s="114" t="s">
        <v>1926</v>
      </c>
      <c r="N327" s="19">
        <f aca="true" t="shared" si="57" ref="N327">IF(L327&lt;90,3)</f>
        <v>3</v>
      </c>
      <c r="O327" s="153">
        <v>2010</v>
      </c>
      <c r="P327" s="22">
        <v>79501</v>
      </c>
      <c r="Q327" s="26" t="s">
        <v>1926</v>
      </c>
      <c r="R327" s="23">
        <v>1</v>
      </c>
      <c r="S327" s="191">
        <v>2010</v>
      </c>
    </row>
    <row r="328" spans="10:19" ht="12">
      <c r="J328" s="20" t="s">
        <v>357</v>
      </c>
      <c r="K328" s="21" t="s">
        <v>1515</v>
      </c>
      <c r="L328" s="108">
        <v>92.7</v>
      </c>
      <c r="M328" s="114" t="s">
        <v>1926</v>
      </c>
      <c r="N328" s="19">
        <f aca="true" t="shared" si="58" ref="N328">IF(L328&lt;95,4)</f>
        <v>4</v>
      </c>
      <c r="O328" s="153">
        <v>2010</v>
      </c>
      <c r="P328" s="22">
        <v>197454</v>
      </c>
      <c r="Q328" s="26" t="s">
        <v>1926</v>
      </c>
      <c r="R328" s="23">
        <v>2</v>
      </c>
      <c r="S328" s="191">
        <v>2010</v>
      </c>
    </row>
    <row r="329" spans="10:19" ht="12">
      <c r="J329" s="20" t="s">
        <v>358</v>
      </c>
      <c r="K329" s="21" t="s">
        <v>1516</v>
      </c>
      <c r="L329" s="108">
        <v>95.6</v>
      </c>
      <c r="M329" s="114" t="s">
        <v>1926</v>
      </c>
      <c r="N329" s="19">
        <v>5</v>
      </c>
      <c r="O329" s="153">
        <v>2010</v>
      </c>
      <c r="P329" s="22">
        <v>164053</v>
      </c>
      <c r="Q329" s="26" t="s">
        <v>1926</v>
      </c>
      <c r="R329" s="23">
        <v>2</v>
      </c>
      <c r="S329" s="191">
        <v>2010</v>
      </c>
    </row>
    <row r="330" spans="10:19" ht="12">
      <c r="J330" s="19" t="s">
        <v>1118</v>
      </c>
      <c r="K330" s="19" t="s">
        <v>1517</v>
      </c>
      <c r="L330" s="108">
        <v>83.4</v>
      </c>
      <c r="M330" s="114" t="s">
        <v>1926</v>
      </c>
      <c r="N330" s="19">
        <f t="shared" si="53"/>
        <v>2</v>
      </c>
      <c r="O330" s="153">
        <v>2010</v>
      </c>
      <c r="P330" s="22">
        <v>423219</v>
      </c>
      <c r="Q330" s="26" t="s">
        <v>1926</v>
      </c>
      <c r="R330" s="23">
        <v>3</v>
      </c>
      <c r="S330" s="191">
        <v>2010</v>
      </c>
    </row>
    <row r="331" spans="10:19" ht="12">
      <c r="J331" s="19" t="s">
        <v>1119</v>
      </c>
      <c r="K331" s="19" t="s">
        <v>1120</v>
      </c>
      <c r="L331" s="108">
        <v>93.2</v>
      </c>
      <c r="M331" s="26" t="s">
        <v>1926</v>
      </c>
      <c r="N331" s="19">
        <f>IF(L331&lt;95,4)</f>
        <v>4</v>
      </c>
      <c r="O331" s="154">
        <v>2010</v>
      </c>
      <c r="P331" s="22">
        <v>191694</v>
      </c>
      <c r="Q331" s="114" t="s">
        <v>1926</v>
      </c>
      <c r="R331" s="23">
        <v>2</v>
      </c>
      <c r="S331" s="191">
        <v>2010</v>
      </c>
    </row>
    <row r="332" spans="10:19" ht="12">
      <c r="J332" s="19" t="s">
        <v>1121</v>
      </c>
      <c r="K332" s="19" t="s">
        <v>1518</v>
      </c>
      <c r="L332" s="108">
        <v>89.8</v>
      </c>
      <c r="M332" s="114" t="s">
        <v>1926</v>
      </c>
      <c r="N332" s="19">
        <f aca="true" t="shared" si="59" ref="N332">IF(L332&lt;90,3)</f>
        <v>3</v>
      </c>
      <c r="O332" s="153">
        <v>2010</v>
      </c>
      <c r="P332" s="22">
        <v>277791</v>
      </c>
      <c r="Q332" s="26" t="s">
        <v>1926</v>
      </c>
      <c r="R332" s="23">
        <v>3</v>
      </c>
      <c r="S332" s="191">
        <v>2010</v>
      </c>
    </row>
    <row r="333" spans="10:19" ht="12">
      <c r="J333" s="19" t="s">
        <v>1122</v>
      </c>
      <c r="K333" s="19" t="s">
        <v>1123</v>
      </c>
      <c r="L333" s="108">
        <v>92.9</v>
      </c>
      <c r="M333" s="26" t="s">
        <v>1926</v>
      </c>
      <c r="N333" s="19">
        <f aca="true" t="shared" si="60" ref="N333:N335">IF(L333&lt;95,4)</f>
        <v>4</v>
      </c>
      <c r="O333" s="154">
        <v>2010</v>
      </c>
      <c r="P333" s="22">
        <v>263761</v>
      </c>
      <c r="Q333" s="114" t="s">
        <v>1926</v>
      </c>
      <c r="R333" s="23">
        <v>3</v>
      </c>
      <c r="S333" s="191">
        <v>2010</v>
      </c>
    </row>
    <row r="334" spans="10:19" ht="12">
      <c r="J334" s="20" t="s">
        <v>359</v>
      </c>
      <c r="K334" s="21" t="s">
        <v>360</v>
      </c>
      <c r="L334" s="108">
        <v>94.2</v>
      </c>
      <c r="M334" s="114" t="s">
        <v>1926</v>
      </c>
      <c r="N334" s="19">
        <f t="shared" si="60"/>
        <v>4</v>
      </c>
      <c r="O334" s="153">
        <v>2010</v>
      </c>
      <c r="P334" s="22">
        <v>207243</v>
      </c>
      <c r="Q334" s="26" t="s">
        <v>1926</v>
      </c>
      <c r="R334" s="23">
        <v>2</v>
      </c>
      <c r="S334" s="191">
        <v>2010</v>
      </c>
    </row>
    <row r="335" spans="10:19" ht="12">
      <c r="J335" s="19" t="s">
        <v>1124</v>
      </c>
      <c r="K335" s="19" t="s">
        <v>1125</v>
      </c>
      <c r="L335" s="108">
        <v>92.1</v>
      </c>
      <c r="M335" s="26" t="s">
        <v>1926</v>
      </c>
      <c r="N335" s="19">
        <f t="shared" si="60"/>
        <v>4</v>
      </c>
      <c r="O335" s="154">
        <v>2010</v>
      </c>
      <c r="P335" s="22">
        <v>182918</v>
      </c>
      <c r="Q335" s="114" t="s">
        <v>1926</v>
      </c>
      <c r="R335" s="23">
        <v>2</v>
      </c>
      <c r="S335" s="191">
        <v>2010</v>
      </c>
    </row>
    <row r="336" spans="10:19" ht="12">
      <c r="J336" s="19" t="s">
        <v>1126</v>
      </c>
      <c r="K336" s="19" t="s">
        <v>1127</v>
      </c>
      <c r="L336" s="108">
        <v>82.8</v>
      </c>
      <c r="M336" s="26" t="s">
        <v>1926</v>
      </c>
      <c r="N336" s="19">
        <f t="shared" si="53"/>
        <v>2</v>
      </c>
      <c r="O336" s="154">
        <v>2010</v>
      </c>
      <c r="P336" s="22">
        <v>176034</v>
      </c>
      <c r="Q336" s="114" t="s">
        <v>1926</v>
      </c>
      <c r="R336" s="23">
        <v>2</v>
      </c>
      <c r="S336" s="191">
        <v>2010</v>
      </c>
    </row>
    <row r="337" spans="10:19" ht="12">
      <c r="J337" s="19" t="s">
        <v>1128</v>
      </c>
      <c r="K337" s="19" t="s">
        <v>1129</v>
      </c>
      <c r="L337" s="108">
        <v>82.4</v>
      </c>
      <c r="M337" s="26" t="s">
        <v>1926</v>
      </c>
      <c r="N337" s="19">
        <f t="shared" si="53"/>
        <v>2</v>
      </c>
      <c r="O337" s="154">
        <v>2010</v>
      </c>
      <c r="P337" s="22">
        <v>250507</v>
      </c>
      <c r="Q337" s="114" t="s">
        <v>1926</v>
      </c>
      <c r="R337" s="23">
        <v>3</v>
      </c>
      <c r="S337" s="191">
        <v>2010</v>
      </c>
    </row>
    <row r="338" spans="10:19" ht="12">
      <c r="J338" s="20" t="s">
        <v>361</v>
      </c>
      <c r="K338" s="21" t="s">
        <v>362</v>
      </c>
      <c r="L338" s="108">
        <v>94.8</v>
      </c>
      <c r="M338" s="114" t="s">
        <v>1926</v>
      </c>
      <c r="N338" s="19">
        <f>IF(L338&lt;95,4)</f>
        <v>4</v>
      </c>
      <c r="O338" s="153">
        <v>2010</v>
      </c>
      <c r="P338" s="22">
        <v>196206</v>
      </c>
      <c r="Q338" s="26" t="s">
        <v>1926</v>
      </c>
      <c r="R338" s="23">
        <v>2</v>
      </c>
      <c r="S338" s="191">
        <v>2010</v>
      </c>
    </row>
    <row r="339" spans="10:19" ht="12">
      <c r="J339" s="19" t="s">
        <v>1130</v>
      </c>
      <c r="K339" s="19" t="s">
        <v>1131</v>
      </c>
      <c r="L339" s="108">
        <v>82.4</v>
      </c>
      <c r="M339" s="26" t="s">
        <v>1926</v>
      </c>
      <c r="N339" s="19">
        <f t="shared" si="53"/>
        <v>2</v>
      </c>
      <c r="O339" s="154">
        <v>2010</v>
      </c>
      <c r="P339" s="22">
        <v>253119</v>
      </c>
      <c r="Q339" s="114" t="s">
        <v>1926</v>
      </c>
      <c r="R339" s="23">
        <v>3</v>
      </c>
      <c r="S339" s="191">
        <v>2010</v>
      </c>
    </row>
    <row r="340" spans="10:19" ht="12">
      <c r="J340" s="19" t="s">
        <v>1132</v>
      </c>
      <c r="K340" s="19" t="s">
        <v>1805</v>
      </c>
      <c r="L340" s="108">
        <v>82.3</v>
      </c>
      <c r="M340" s="26" t="s">
        <v>1926</v>
      </c>
      <c r="N340" s="19">
        <f t="shared" si="53"/>
        <v>2</v>
      </c>
      <c r="O340" s="154">
        <v>2010</v>
      </c>
      <c r="P340" s="22">
        <v>233278</v>
      </c>
      <c r="Q340" s="114" t="s">
        <v>1926</v>
      </c>
      <c r="R340" s="23">
        <v>2</v>
      </c>
      <c r="S340" s="191">
        <v>2010</v>
      </c>
    </row>
    <row r="341" spans="10:19" ht="12">
      <c r="J341" s="19" t="s">
        <v>1133</v>
      </c>
      <c r="K341" s="19" t="s">
        <v>1134</v>
      </c>
      <c r="L341" s="108">
        <v>86.1</v>
      </c>
      <c r="M341" s="26" t="s">
        <v>1926</v>
      </c>
      <c r="N341" s="19">
        <f aca="true" t="shared" si="61" ref="N341:N342">IF(L341&lt;90,3)</f>
        <v>3</v>
      </c>
      <c r="O341" s="154">
        <v>2010</v>
      </c>
      <c r="P341" s="22">
        <v>147739</v>
      </c>
      <c r="Q341" s="114" t="s">
        <v>1926</v>
      </c>
      <c r="R341" s="23">
        <v>2</v>
      </c>
      <c r="S341" s="191">
        <v>2010</v>
      </c>
    </row>
    <row r="342" spans="10:19" ht="12">
      <c r="J342" s="19" t="s">
        <v>1135</v>
      </c>
      <c r="K342" s="19" t="s">
        <v>1136</v>
      </c>
      <c r="L342" s="108">
        <v>89.1</v>
      </c>
      <c r="M342" s="26" t="s">
        <v>1926</v>
      </c>
      <c r="N342" s="19">
        <f t="shared" si="61"/>
        <v>3</v>
      </c>
      <c r="O342" s="154">
        <v>2010</v>
      </c>
      <c r="P342" s="22">
        <v>122122</v>
      </c>
      <c r="Q342" s="114" t="s">
        <v>1926</v>
      </c>
      <c r="R342" s="23">
        <v>2</v>
      </c>
      <c r="S342" s="191">
        <v>2010</v>
      </c>
    </row>
    <row r="343" spans="10:19" ht="12">
      <c r="J343" s="19" t="s">
        <v>1137</v>
      </c>
      <c r="K343" s="19" t="s">
        <v>1138</v>
      </c>
      <c r="L343" s="108">
        <v>74.3</v>
      </c>
      <c r="M343" s="26" t="s">
        <v>1926</v>
      </c>
      <c r="N343" s="19">
        <f aca="true" t="shared" si="62" ref="N343">IF(L343&lt;75,1)</f>
        <v>1</v>
      </c>
      <c r="O343" s="154">
        <v>2010</v>
      </c>
      <c r="P343" s="22">
        <v>80376</v>
      </c>
      <c r="Q343" s="114" t="s">
        <v>1926</v>
      </c>
      <c r="R343" s="23">
        <v>1</v>
      </c>
      <c r="S343" s="191">
        <v>2010</v>
      </c>
    </row>
    <row r="344" spans="10:19" ht="12">
      <c r="J344" s="20" t="s">
        <v>363</v>
      </c>
      <c r="K344" s="21" t="s">
        <v>364</v>
      </c>
      <c r="L344" s="108">
        <v>87.4</v>
      </c>
      <c r="M344" s="114" t="s">
        <v>1926</v>
      </c>
      <c r="N344" s="19">
        <f aca="true" t="shared" si="63" ref="N344:N352">IF(L344&lt;90,3)</f>
        <v>3</v>
      </c>
      <c r="O344" s="153">
        <v>2010</v>
      </c>
      <c r="P344" s="22">
        <v>138745</v>
      </c>
      <c r="Q344" s="26" t="s">
        <v>1926</v>
      </c>
      <c r="R344" s="23">
        <v>2</v>
      </c>
      <c r="S344" s="191">
        <v>2010</v>
      </c>
    </row>
    <row r="345" spans="10:19" ht="12">
      <c r="J345" s="19" t="s">
        <v>1139</v>
      </c>
      <c r="K345" s="19" t="s">
        <v>1140</v>
      </c>
      <c r="L345" s="108">
        <v>95.2</v>
      </c>
      <c r="M345" s="114" t="s">
        <v>1926</v>
      </c>
      <c r="N345" s="19">
        <v>5</v>
      </c>
      <c r="O345" s="153">
        <v>2010</v>
      </c>
      <c r="P345" s="22">
        <v>185559</v>
      </c>
      <c r="Q345" s="26" t="s">
        <v>1926</v>
      </c>
      <c r="R345" s="23">
        <v>2</v>
      </c>
      <c r="S345" s="191">
        <v>2010</v>
      </c>
    </row>
    <row r="346" spans="10:19" ht="12">
      <c r="J346" s="19" t="s">
        <v>1141</v>
      </c>
      <c r="K346" s="19" t="s">
        <v>1806</v>
      </c>
      <c r="L346" s="108">
        <v>85.6</v>
      </c>
      <c r="M346" s="114" t="s">
        <v>1926</v>
      </c>
      <c r="N346" s="19">
        <f t="shared" si="63"/>
        <v>3</v>
      </c>
      <c r="O346" s="153">
        <v>2010</v>
      </c>
      <c r="P346" s="22">
        <v>117495</v>
      </c>
      <c r="Q346" s="26" t="s">
        <v>1926</v>
      </c>
      <c r="R346" s="23">
        <v>2</v>
      </c>
      <c r="S346" s="191">
        <v>2010</v>
      </c>
    </row>
    <row r="347" spans="10:19" ht="12">
      <c r="J347" s="19" t="s">
        <v>1142</v>
      </c>
      <c r="K347" s="19" t="s">
        <v>1143</v>
      </c>
      <c r="L347" s="108">
        <v>86.4</v>
      </c>
      <c r="M347" s="114" t="s">
        <v>1926</v>
      </c>
      <c r="N347" s="19">
        <f t="shared" si="63"/>
        <v>3</v>
      </c>
      <c r="O347" s="153">
        <v>2010</v>
      </c>
      <c r="P347" s="22">
        <v>125693</v>
      </c>
      <c r="Q347" s="26" t="s">
        <v>1926</v>
      </c>
      <c r="R347" s="23">
        <v>2</v>
      </c>
      <c r="S347" s="191">
        <v>2010</v>
      </c>
    </row>
    <row r="348" spans="10:19" ht="12">
      <c r="J348" s="19" t="s">
        <v>1144</v>
      </c>
      <c r="K348" s="19" t="s">
        <v>1145</v>
      </c>
      <c r="L348" s="108">
        <v>95.1</v>
      </c>
      <c r="M348" s="114" t="s">
        <v>1926</v>
      </c>
      <c r="N348" s="19">
        <v>5</v>
      </c>
      <c r="O348" s="153">
        <v>2010</v>
      </c>
      <c r="P348" s="22">
        <v>117171</v>
      </c>
      <c r="Q348" s="26" t="s">
        <v>1926</v>
      </c>
      <c r="R348" s="23">
        <v>2</v>
      </c>
      <c r="S348" s="191">
        <v>2010</v>
      </c>
    </row>
    <row r="349" spans="10:19" ht="12">
      <c r="J349" s="20" t="s">
        <v>365</v>
      </c>
      <c r="K349" s="21" t="s">
        <v>366</v>
      </c>
      <c r="L349" s="108">
        <v>92.7</v>
      </c>
      <c r="M349" s="114" t="s">
        <v>1926</v>
      </c>
      <c r="N349" s="19">
        <f aca="true" t="shared" si="64" ref="N349:N350">IF(L349&lt;95,4)</f>
        <v>4</v>
      </c>
      <c r="O349" s="153">
        <v>2010</v>
      </c>
      <c r="P349" s="22">
        <v>147237</v>
      </c>
      <c r="Q349" s="26" t="s">
        <v>1926</v>
      </c>
      <c r="R349" s="23">
        <v>2</v>
      </c>
      <c r="S349" s="191">
        <v>2010</v>
      </c>
    </row>
    <row r="350" spans="10:19" ht="12">
      <c r="J350" s="20" t="s">
        <v>367</v>
      </c>
      <c r="K350" s="21" t="s">
        <v>1807</v>
      </c>
      <c r="L350" s="108">
        <v>91.9</v>
      </c>
      <c r="M350" s="114" t="s">
        <v>1926</v>
      </c>
      <c r="N350" s="19">
        <f t="shared" si="64"/>
        <v>4</v>
      </c>
      <c r="O350" s="153">
        <v>2010</v>
      </c>
      <c r="P350" s="22">
        <v>103172</v>
      </c>
      <c r="Q350" s="26" t="s">
        <v>1926</v>
      </c>
      <c r="R350" s="23">
        <v>2</v>
      </c>
      <c r="S350" s="191">
        <v>2010</v>
      </c>
    </row>
    <row r="351" spans="10:19" ht="12">
      <c r="J351" s="19" t="s">
        <v>1146</v>
      </c>
      <c r="K351" s="19" t="s">
        <v>1808</v>
      </c>
      <c r="L351" s="108">
        <v>97.5</v>
      </c>
      <c r="M351" s="114" t="s">
        <v>1926</v>
      </c>
      <c r="N351" s="19">
        <v>5</v>
      </c>
      <c r="O351" s="153">
        <v>2010</v>
      </c>
      <c r="P351" s="22">
        <v>118304</v>
      </c>
      <c r="Q351" s="26" t="s">
        <v>1926</v>
      </c>
      <c r="R351" s="23">
        <v>2</v>
      </c>
      <c r="S351" s="191">
        <v>2010</v>
      </c>
    </row>
    <row r="352" spans="10:19" ht="12">
      <c r="J352" s="19" t="s">
        <v>1147</v>
      </c>
      <c r="K352" s="19" t="s">
        <v>1809</v>
      </c>
      <c r="L352" s="108">
        <v>88.5</v>
      </c>
      <c r="M352" s="114" t="s">
        <v>1926</v>
      </c>
      <c r="N352" s="19">
        <f t="shared" si="63"/>
        <v>3</v>
      </c>
      <c r="O352" s="153">
        <v>2010</v>
      </c>
      <c r="P352" s="22">
        <v>122606</v>
      </c>
      <c r="Q352" s="26" t="s">
        <v>1926</v>
      </c>
      <c r="R352" s="23">
        <v>2</v>
      </c>
      <c r="S352" s="191">
        <v>2010</v>
      </c>
    </row>
    <row r="353" spans="10:19" ht="12">
      <c r="J353" s="19" t="s">
        <v>1148</v>
      </c>
      <c r="K353" s="19" t="s">
        <v>1149</v>
      </c>
      <c r="L353" s="108">
        <v>91.6</v>
      </c>
      <c r="M353" s="114" t="s">
        <v>1926</v>
      </c>
      <c r="N353" s="19">
        <f aca="true" t="shared" si="65" ref="N353:N355">IF(L353&lt;95,4)</f>
        <v>4</v>
      </c>
      <c r="O353" s="153">
        <v>2010</v>
      </c>
      <c r="P353" s="22">
        <v>104907</v>
      </c>
      <c r="Q353" s="26" t="s">
        <v>1926</v>
      </c>
      <c r="R353" s="23">
        <v>2</v>
      </c>
      <c r="S353" s="191">
        <v>2010</v>
      </c>
    </row>
    <row r="354" spans="10:19" ht="12">
      <c r="J354" s="19" t="s">
        <v>1150</v>
      </c>
      <c r="K354" s="19" t="s">
        <v>1151</v>
      </c>
      <c r="L354" s="108">
        <v>91.2</v>
      </c>
      <c r="M354" s="114" t="s">
        <v>1926</v>
      </c>
      <c r="N354" s="19">
        <f t="shared" si="65"/>
        <v>4</v>
      </c>
      <c r="O354" s="153">
        <v>2010</v>
      </c>
      <c r="P354" s="22">
        <v>109749</v>
      </c>
      <c r="Q354" s="26" t="s">
        <v>1926</v>
      </c>
      <c r="R354" s="23">
        <v>2</v>
      </c>
      <c r="S354" s="191">
        <v>2010</v>
      </c>
    </row>
    <row r="355" spans="10:19" ht="12">
      <c r="J355" s="19" t="s">
        <v>1152</v>
      </c>
      <c r="K355" s="19" t="s">
        <v>1153</v>
      </c>
      <c r="L355" s="108">
        <v>94.6</v>
      </c>
      <c r="M355" s="114" t="s">
        <v>1926</v>
      </c>
      <c r="N355" s="19">
        <f t="shared" si="65"/>
        <v>4</v>
      </c>
      <c r="O355" s="153">
        <v>2010</v>
      </c>
      <c r="P355" s="22">
        <v>102931</v>
      </c>
      <c r="Q355" s="26" t="s">
        <v>1926</v>
      </c>
      <c r="R355" s="23">
        <v>2</v>
      </c>
      <c r="S355" s="191">
        <v>2010</v>
      </c>
    </row>
    <row r="356" spans="10:19" ht="12">
      <c r="J356" s="20" t="s">
        <v>368</v>
      </c>
      <c r="K356" s="21" t="s">
        <v>369</v>
      </c>
      <c r="L356" s="108">
        <v>97.5</v>
      </c>
      <c r="M356" s="114" t="s">
        <v>1926</v>
      </c>
      <c r="N356" s="19">
        <v>5</v>
      </c>
      <c r="O356" s="153">
        <v>2010</v>
      </c>
      <c r="P356" s="22">
        <v>95866</v>
      </c>
      <c r="Q356" s="26" t="s">
        <v>1926</v>
      </c>
      <c r="R356" s="23">
        <v>1</v>
      </c>
      <c r="S356" s="191">
        <v>2010</v>
      </c>
    </row>
    <row r="357" spans="10:19" ht="12">
      <c r="J357" s="19" t="s">
        <v>1154</v>
      </c>
      <c r="K357" s="19" t="s">
        <v>1155</v>
      </c>
      <c r="L357" s="108">
        <v>82.6</v>
      </c>
      <c r="M357" s="114" t="s">
        <v>1926</v>
      </c>
      <c r="N357" s="19">
        <f aca="true" t="shared" si="66" ref="N357:N407">IF(L357&lt;85,2)</f>
        <v>2</v>
      </c>
      <c r="O357" s="153">
        <v>2010</v>
      </c>
      <c r="P357" s="22">
        <v>108375</v>
      </c>
      <c r="Q357" s="26" t="s">
        <v>1926</v>
      </c>
      <c r="R357" s="23">
        <v>2</v>
      </c>
      <c r="S357" s="191">
        <v>2010</v>
      </c>
    </row>
    <row r="358" spans="10:19" ht="12">
      <c r="J358" s="19" t="s">
        <v>1156</v>
      </c>
      <c r="K358" s="19" t="s">
        <v>1157</v>
      </c>
      <c r="L358" s="108">
        <v>95.4</v>
      </c>
      <c r="M358" s="114" t="s">
        <v>1926</v>
      </c>
      <c r="N358" s="19">
        <v>5</v>
      </c>
      <c r="O358" s="153">
        <v>2010</v>
      </c>
      <c r="P358" s="22">
        <v>92191</v>
      </c>
      <c r="Q358" s="26" t="s">
        <v>1926</v>
      </c>
      <c r="R358" s="23">
        <v>1</v>
      </c>
      <c r="S358" s="191">
        <v>2010</v>
      </c>
    </row>
    <row r="359" spans="10:19" ht="12">
      <c r="J359" s="19" t="s">
        <v>1158</v>
      </c>
      <c r="K359" s="19" t="s">
        <v>1159</v>
      </c>
      <c r="L359" s="108">
        <v>90.9</v>
      </c>
      <c r="M359" s="114" t="s">
        <v>1926</v>
      </c>
      <c r="N359" s="19">
        <f aca="true" t="shared" si="67" ref="N359:N360">IF(L359&lt;95,4)</f>
        <v>4</v>
      </c>
      <c r="O359" s="153">
        <v>2010</v>
      </c>
      <c r="P359" s="22">
        <v>95950</v>
      </c>
      <c r="Q359" s="26" t="s">
        <v>1926</v>
      </c>
      <c r="R359" s="23">
        <v>1</v>
      </c>
      <c r="S359" s="191">
        <v>2010</v>
      </c>
    </row>
    <row r="360" spans="10:19" ht="12">
      <c r="J360" s="20" t="s">
        <v>370</v>
      </c>
      <c r="K360" s="21" t="s">
        <v>371</v>
      </c>
      <c r="L360" s="108">
        <v>94.7</v>
      </c>
      <c r="M360" s="114" t="s">
        <v>1926</v>
      </c>
      <c r="N360" s="19">
        <f t="shared" si="67"/>
        <v>4</v>
      </c>
      <c r="O360" s="153">
        <v>2010</v>
      </c>
      <c r="P360" s="22">
        <v>114543</v>
      </c>
      <c r="Q360" s="26" t="s">
        <v>1926</v>
      </c>
      <c r="R360" s="23">
        <v>2</v>
      </c>
      <c r="S360" s="191">
        <v>2010</v>
      </c>
    </row>
    <row r="361" spans="10:19" ht="12">
      <c r="J361" s="19" t="s">
        <v>1160</v>
      </c>
      <c r="K361" s="19" t="s">
        <v>1161</v>
      </c>
      <c r="L361" s="108">
        <v>95.3</v>
      </c>
      <c r="M361" s="114" t="s">
        <v>1926</v>
      </c>
      <c r="N361" s="19">
        <v>5</v>
      </c>
      <c r="O361" s="153">
        <v>2010</v>
      </c>
      <c r="P361" s="22">
        <v>86546</v>
      </c>
      <c r="Q361" s="26" t="s">
        <v>1926</v>
      </c>
      <c r="R361" s="23">
        <v>1</v>
      </c>
      <c r="S361" s="191">
        <v>2010</v>
      </c>
    </row>
    <row r="362" spans="10:19" ht="12">
      <c r="J362" s="19" t="s">
        <v>1162</v>
      </c>
      <c r="K362" s="19" t="s">
        <v>1163</v>
      </c>
      <c r="L362" s="108">
        <v>95.4</v>
      </c>
      <c r="M362" s="114" t="s">
        <v>1926</v>
      </c>
      <c r="N362" s="19">
        <v>5</v>
      </c>
      <c r="O362" s="153">
        <v>2010</v>
      </c>
      <c r="P362" s="22">
        <v>131323</v>
      </c>
      <c r="Q362" s="26" t="s">
        <v>1926</v>
      </c>
      <c r="R362" s="23">
        <v>2</v>
      </c>
      <c r="S362" s="191">
        <v>2010</v>
      </c>
    </row>
    <row r="363" spans="10:19" ht="12">
      <c r="J363" s="20" t="s">
        <v>372</v>
      </c>
      <c r="K363" s="21" t="s">
        <v>373</v>
      </c>
      <c r="L363" s="108">
        <v>96.1</v>
      </c>
      <c r="M363" s="114" t="s">
        <v>1926</v>
      </c>
      <c r="N363" s="19">
        <v>5</v>
      </c>
      <c r="O363" s="153">
        <v>2010</v>
      </c>
      <c r="P363" s="22">
        <v>82437</v>
      </c>
      <c r="Q363" s="26" t="s">
        <v>1926</v>
      </c>
      <c r="R363" s="23">
        <v>1</v>
      </c>
      <c r="S363" s="191">
        <v>2010</v>
      </c>
    </row>
    <row r="364" spans="10:19" ht="12">
      <c r="J364" s="19" t="s">
        <v>1164</v>
      </c>
      <c r="K364" s="19" t="s">
        <v>1165</v>
      </c>
      <c r="L364" s="108">
        <v>88.4</v>
      </c>
      <c r="M364" s="114" t="s">
        <v>1926</v>
      </c>
      <c r="N364" s="19">
        <f aca="true" t="shared" si="68" ref="N364:N366">IF(L364&lt;90,3)</f>
        <v>3</v>
      </c>
      <c r="O364" s="153">
        <v>2010</v>
      </c>
      <c r="P364" s="22">
        <v>74442</v>
      </c>
      <c r="Q364" s="26" t="s">
        <v>1926</v>
      </c>
      <c r="R364" s="23">
        <v>1</v>
      </c>
      <c r="S364" s="191">
        <v>2010</v>
      </c>
    </row>
    <row r="365" spans="10:19" ht="12">
      <c r="J365" s="19" t="s">
        <v>1166</v>
      </c>
      <c r="K365" s="19" t="s">
        <v>1167</v>
      </c>
      <c r="L365" s="108">
        <v>89</v>
      </c>
      <c r="M365" s="114" t="s">
        <v>1926</v>
      </c>
      <c r="N365" s="19">
        <f t="shared" si="68"/>
        <v>3</v>
      </c>
      <c r="O365" s="153">
        <v>2010</v>
      </c>
      <c r="P365" s="22">
        <v>70264</v>
      </c>
      <c r="Q365" s="26" t="s">
        <v>1926</v>
      </c>
      <c r="R365" s="23">
        <v>1</v>
      </c>
      <c r="S365" s="191">
        <v>2010</v>
      </c>
    </row>
    <row r="366" spans="10:19" ht="12">
      <c r="J366" s="19" t="s">
        <v>1168</v>
      </c>
      <c r="K366" s="19" t="s">
        <v>1169</v>
      </c>
      <c r="L366" s="108">
        <v>87.8</v>
      </c>
      <c r="M366" s="114" t="s">
        <v>1926</v>
      </c>
      <c r="N366" s="19">
        <f t="shared" si="68"/>
        <v>3</v>
      </c>
      <c r="O366" s="153">
        <v>2010</v>
      </c>
      <c r="P366" s="22">
        <v>95255</v>
      </c>
      <c r="Q366" s="26" t="s">
        <v>1926</v>
      </c>
      <c r="R366" s="23">
        <v>1</v>
      </c>
      <c r="S366" s="191">
        <v>2010</v>
      </c>
    </row>
    <row r="367" spans="10:19" ht="12">
      <c r="J367" s="20" t="s">
        <v>374</v>
      </c>
      <c r="K367" s="21" t="s">
        <v>375</v>
      </c>
      <c r="L367" s="108">
        <v>91</v>
      </c>
      <c r="M367" s="114" t="s">
        <v>1926</v>
      </c>
      <c r="N367" s="19">
        <f aca="true" t="shared" si="69" ref="N367:N369">IF(L367&lt;95,4)</f>
        <v>4</v>
      </c>
      <c r="O367" s="153">
        <v>2010</v>
      </c>
      <c r="P367" s="22">
        <v>69373</v>
      </c>
      <c r="Q367" s="26" t="s">
        <v>1926</v>
      </c>
      <c r="R367" s="23">
        <v>1</v>
      </c>
      <c r="S367" s="191">
        <v>2010</v>
      </c>
    </row>
    <row r="368" spans="10:19" ht="12">
      <c r="J368" s="19" t="s">
        <v>1170</v>
      </c>
      <c r="K368" s="19" t="s">
        <v>1171</v>
      </c>
      <c r="L368" s="108">
        <v>93.8</v>
      </c>
      <c r="M368" s="114" t="s">
        <v>1926</v>
      </c>
      <c r="N368" s="19">
        <f t="shared" si="69"/>
        <v>4</v>
      </c>
      <c r="O368" s="153">
        <v>2010</v>
      </c>
      <c r="P368" s="22">
        <v>72700</v>
      </c>
      <c r="Q368" s="26" t="s">
        <v>1926</v>
      </c>
      <c r="R368" s="23">
        <v>1</v>
      </c>
      <c r="S368" s="191">
        <v>2010</v>
      </c>
    </row>
    <row r="369" spans="10:19" ht="12">
      <c r="J369" s="19" t="s">
        <v>1172</v>
      </c>
      <c r="K369" s="19" t="s">
        <v>1173</v>
      </c>
      <c r="L369" s="108">
        <v>90.3</v>
      </c>
      <c r="M369" s="114" t="s">
        <v>1926</v>
      </c>
      <c r="N369" s="19">
        <f t="shared" si="69"/>
        <v>4</v>
      </c>
      <c r="O369" s="153">
        <v>2010</v>
      </c>
      <c r="P369" s="22">
        <v>79380</v>
      </c>
      <c r="Q369" s="26" t="s">
        <v>1926</v>
      </c>
      <c r="R369" s="23">
        <v>1</v>
      </c>
      <c r="S369" s="191">
        <v>2010</v>
      </c>
    </row>
    <row r="370" spans="10:19" ht="12">
      <c r="J370" s="20" t="s">
        <v>376</v>
      </c>
      <c r="K370" s="21" t="s">
        <v>377</v>
      </c>
      <c r="L370" s="108">
        <v>75.7</v>
      </c>
      <c r="M370" s="114" t="s">
        <v>1926</v>
      </c>
      <c r="N370" s="19">
        <f t="shared" si="66"/>
        <v>2</v>
      </c>
      <c r="O370" s="153">
        <v>2010</v>
      </c>
      <c r="P370" s="22">
        <v>71033</v>
      </c>
      <c r="Q370" s="26" t="s">
        <v>1926</v>
      </c>
      <c r="R370" s="23">
        <v>1</v>
      </c>
      <c r="S370" s="191">
        <v>2010</v>
      </c>
    </row>
    <row r="371" spans="10:19" ht="12">
      <c r="J371" s="19" t="s">
        <v>1174</v>
      </c>
      <c r="K371" s="19" t="s">
        <v>1175</v>
      </c>
      <c r="L371" s="108">
        <v>89.9</v>
      </c>
      <c r="M371" s="114" t="s">
        <v>1926</v>
      </c>
      <c r="N371" s="19">
        <f>IF(L371&lt;90,3)</f>
        <v>3</v>
      </c>
      <c r="O371" s="153">
        <v>2010</v>
      </c>
      <c r="P371" s="22">
        <v>81585</v>
      </c>
      <c r="Q371" s="26" t="s">
        <v>1926</v>
      </c>
      <c r="R371" s="23">
        <v>1</v>
      </c>
      <c r="S371" s="191">
        <v>2010</v>
      </c>
    </row>
    <row r="372" spans="10:19" ht="12">
      <c r="J372" s="19" t="s">
        <v>1176</v>
      </c>
      <c r="K372" s="19" t="s">
        <v>1177</v>
      </c>
      <c r="L372" s="108">
        <v>92.2</v>
      </c>
      <c r="M372" s="114" t="s">
        <v>1926</v>
      </c>
      <c r="N372" s="19">
        <f aca="true" t="shared" si="70" ref="N372:N374">IF(L372&lt;95,4)</f>
        <v>4</v>
      </c>
      <c r="O372" s="153">
        <v>2010</v>
      </c>
      <c r="P372" s="22">
        <v>72923</v>
      </c>
      <c r="Q372" s="26" t="s">
        <v>1926</v>
      </c>
      <c r="R372" s="23">
        <v>1</v>
      </c>
      <c r="S372" s="191">
        <v>2010</v>
      </c>
    </row>
    <row r="373" spans="10:19" ht="12">
      <c r="J373" s="19" t="s">
        <v>1178</v>
      </c>
      <c r="K373" s="19" t="s">
        <v>1179</v>
      </c>
      <c r="L373" s="108">
        <v>91</v>
      </c>
      <c r="M373" s="114" t="s">
        <v>1926</v>
      </c>
      <c r="N373" s="19">
        <f t="shared" si="70"/>
        <v>4</v>
      </c>
      <c r="O373" s="153">
        <v>2010</v>
      </c>
      <c r="P373" s="22">
        <v>79276</v>
      </c>
      <c r="Q373" s="26" t="s">
        <v>1926</v>
      </c>
      <c r="R373" s="23">
        <v>1</v>
      </c>
      <c r="S373" s="191">
        <v>2010</v>
      </c>
    </row>
    <row r="374" spans="10:19" ht="12">
      <c r="J374" s="19" t="s">
        <v>1180</v>
      </c>
      <c r="K374" s="19" t="s">
        <v>1181</v>
      </c>
      <c r="L374" s="108">
        <v>90.8</v>
      </c>
      <c r="M374" s="114" t="s">
        <v>1926</v>
      </c>
      <c r="N374" s="19">
        <f t="shared" si="70"/>
        <v>4</v>
      </c>
      <c r="O374" s="153">
        <v>2010</v>
      </c>
      <c r="P374" s="22">
        <v>80173</v>
      </c>
      <c r="Q374" s="26" t="s">
        <v>1926</v>
      </c>
      <c r="R374" s="23">
        <v>1</v>
      </c>
      <c r="S374" s="191">
        <v>2010</v>
      </c>
    </row>
    <row r="375" spans="10:19" ht="12">
      <c r="J375" s="20" t="s">
        <v>378</v>
      </c>
      <c r="K375" s="21" t="s">
        <v>379</v>
      </c>
      <c r="L375" s="108">
        <v>81.6</v>
      </c>
      <c r="M375" s="114" t="s">
        <v>1926</v>
      </c>
      <c r="N375" s="19">
        <f t="shared" si="66"/>
        <v>2</v>
      </c>
      <c r="O375" s="153">
        <v>2010</v>
      </c>
      <c r="P375" s="22">
        <v>85449</v>
      </c>
      <c r="Q375" s="26" t="s">
        <v>1926</v>
      </c>
      <c r="R375" s="23">
        <v>1</v>
      </c>
      <c r="S375" s="191">
        <v>2010</v>
      </c>
    </row>
    <row r="376" spans="10:19" ht="12">
      <c r="J376" s="19" t="s">
        <v>1182</v>
      </c>
      <c r="K376" s="19" t="s">
        <v>1183</v>
      </c>
      <c r="L376" s="108">
        <v>91.9</v>
      </c>
      <c r="M376" s="26" t="s">
        <v>1926</v>
      </c>
      <c r="N376" s="19">
        <f>IF(L376&lt;95,4)</f>
        <v>4</v>
      </c>
      <c r="O376" s="154">
        <v>2010</v>
      </c>
      <c r="P376" s="22">
        <v>63368</v>
      </c>
      <c r="Q376" s="114" t="s">
        <v>1926</v>
      </c>
      <c r="R376" s="23">
        <v>1</v>
      </c>
      <c r="S376" s="191">
        <v>2010</v>
      </c>
    </row>
    <row r="377" spans="10:19" ht="12">
      <c r="J377" s="19" t="s">
        <v>1184</v>
      </c>
      <c r="K377" s="19" t="s">
        <v>1185</v>
      </c>
      <c r="L377" s="108">
        <v>87.3</v>
      </c>
      <c r="M377" s="26" t="s">
        <v>1926</v>
      </c>
      <c r="N377" s="19">
        <f aca="true" t="shared" si="71" ref="N377:N378">IF(L377&lt;90,3)</f>
        <v>3</v>
      </c>
      <c r="O377" s="154">
        <v>2010</v>
      </c>
      <c r="P377" s="22">
        <v>104264</v>
      </c>
      <c r="Q377" s="114" t="s">
        <v>1926</v>
      </c>
      <c r="R377" s="23">
        <v>2</v>
      </c>
      <c r="S377" s="191">
        <v>2010</v>
      </c>
    </row>
    <row r="378" spans="10:19" ht="12">
      <c r="J378" s="19" t="s">
        <v>1186</v>
      </c>
      <c r="K378" s="19" t="s">
        <v>1519</v>
      </c>
      <c r="L378" s="108">
        <v>85.2</v>
      </c>
      <c r="M378" s="114" t="s">
        <v>1926</v>
      </c>
      <c r="N378" s="19">
        <f t="shared" si="71"/>
        <v>3</v>
      </c>
      <c r="O378" s="153">
        <v>2010</v>
      </c>
      <c r="P378" s="22">
        <v>355763</v>
      </c>
      <c r="Q378" s="26" t="s">
        <v>1926</v>
      </c>
      <c r="R378" s="19">
        <v>3</v>
      </c>
      <c r="S378" s="191">
        <v>2010</v>
      </c>
    </row>
    <row r="379" spans="10:19" ht="12">
      <c r="J379" s="20" t="s">
        <v>380</v>
      </c>
      <c r="K379" s="21" t="s">
        <v>1520</v>
      </c>
      <c r="L379" s="108">
        <v>79.6</v>
      </c>
      <c r="M379" s="114" t="s">
        <v>1926</v>
      </c>
      <c r="N379" s="19">
        <f t="shared" si="66"/>
        <v>2</v>
      </c>
      <c r="O379" s="153">
        <v>2010</v>
      </c>
      <c r="P379" s="22">
        <v>1041294</v>
      </c>
      <c r="Q379" s="26" t="s">
        <v>1926</v>
      </c>
      <c r="R379" s="23">
        <v>5</v>
      </c>
      <c r="S379" s="191">
        <v>2010</v>
      </c>
    </row>
    <row r="380" spans="10:19" ht="12">
      <c r="J380" s="19" t="s">
        <v>1187</v>
      </c>
      <c r="K380" s="19" t="s">
        <v>1521</v>
      </c>
      <c r="L380" s="108">
        <v>76.5</v>
      </c>
      <c r="M380" s="114" t="s">
        <v>1926</v>
      </c>
      <c r="N380" s="19">
        <f t="shared" si="66"/>
        <v>2</v>
      </c>
      <c r="O380" s="153">
        <v>2010</v>
      </c>
      <c r="P380" s="22">
        <v>521673</v>
      </c>
      <c r="Q380" s="26" t="s">
        <v>1926</v>
      </c>
      <c r="R380" s="19">
        <v>4</v>
      </c>
      <c r="S380" s="191">
        <v>2010</v>
      </c>
    </row>
    <row r="381" spans="10:19" ht="12">
      <c r="J381" s="19" t="s">
        <v>1188</v>
      </c>
      <c r="K381" s="19" t="s">
        <v>1189</v>
      </c>
      <c r="L381" s="108">
        <v>80.4</v>
      </c>
      <c r="M381" s="26" t="s">
        <v>1926</v>
      </c>
      <c r="N381" s="19">
        <f t="shared" si="66"/>
        <v>2</v>
      </c>
      <c r="O381" s="154">
        <v>2010</v>
      </c>
      <c r="P381" s="22">
        <v>173452</v>
      </c>
      <c r="Q381" s="114" t="s">
        <v>1926</v>
      </c>
      <c r="R381" s="23">
        <v>2</v>
      </c>
      <c r="S381" s="191">
        <v>2010</v>
      </c>
    </row>
    <row r="382" spans="10:19" ht="12">
      <c r="J382" s="20" t="s">
        <v>381</v>
      </c>
      <c r="K382" s="21" t="s">
        <v>1522</v>
      </c>
      <c r="L382" s="108">
        <v>95.8</v>
      </c>
      <c r="M382" s="114" t="s">
        <v>1926</v>
      </c>
      <c r="N382" s="19">
        <v>5</v>
      </c>
      <c r="O382" s="153">
        <v>2010</v>
      </c>
      <c r="P382" s="22">
        <v>244473</v>
      </c>
      <c r="Q382" s="26" t="s">
        <v>1926</v>
      </c>
      <c r="R382" s="23">
        <v>2</v>
      </c>
      <c r="S382" s="191">
        <v>2010</v>
      </c>
    </row>
    <row r="383" spans="10:19" ht="12">
      <c r="J383" s="20" t="s">
        <v>382</v>
      </c>
      <c r="K383" s="21" t="s">
        <v>383</v>
      </c>
      <c r="L383" s="108">
        <v>94.8</v>
      </c>
      <c r="M383" s="114" t="s">
        <v>1926</v>
      </c>
      <c r="N383" s="19">
        <f aca="true" t="shared" si="72" ref="N383:N384">IF(L383&lt;95,4)</f>
        <v>4</v>
      </c>
      <c r="O383" s="153">
        <v>2010</v>
      </c>
      <c r="P383" s="22">
        <v>123702</v>
      </c>
      <c r="Q383" s="26" t="s">
        <v>1926</v>
      </c>
      <c r="R383" s="23">
        <v>2</v>
      </c>
      <c r="S383" s="191">
        <v>2010</v>
      </c>
    </row>
    <row r="384" spans="10:19" ht="12">
      <c r="J384" s="19" t="s">
        <v>1190</v>
      </c>
      <c r="K384" s="19" t="s">
        <v>1191</v>
      </c>
      <c r="L384" s="108">
        <v>94.7</v>
      </c>
      <c r="M384" s="26" t="s">
        <v>1926</v>
      </c>
      <c r="N384" s="19">
        <f t="shared" si="72"/>
        <v>4</v>
      </c>
      <c r="O384" s="154">
        <v>2010</v>
      </c>
      <c r="P384" s="22">
        <v>152231</v>
      </c>
      <c r="Q384" s="114" t="s">
        <v>1926</v>
      </c>
      <c r="R384" s="23">
        <v>2</v>
      </c>
      <c r="S384" s="191">
        <v>2010</v>
      </c>
    </row>
    <row r="385" spans="10:19" ht="12">
      <c r="J385" s="19" t="s">
        <v>1192</v>
      </c>
      <c r="K385" s="19" t="s">
        <v>1193</v>
      </c>
      <c r="L385" s="108">
        <v>75.2</v>
      </c>
      <c r="M385" s="26" t="s">
        <v>1926</v>
      </c>
      <c r="N385" s="19">
        <f t="shared" si="66"/>
        <v>2</v>
      </c>
      <c r="O385" s="154">
        <v>2010</v>
      </c>
      <c r="P385" s="22">
        <v>86432</v>
      </c>
      <c r="Q385" s="114" t="s">
        <v>1926</v>
      </c>
      <c r="R385" s="23">
        <v>1</v>
      </c>
      <c r="S385" s="191">
        <v>2010</v>
      </c>
    </row>
    <row r="386" spans="10:19" ht="12">
      <c r="J386" s="19" t="s">
        <v>1194</v>
      </c>
      <c r="K386" s="19" t="s">
        <v>1195</v>
      </c>
      <c r="L386" s="108">
        <v>86.7</v>
      </c>
      <c r="M386" s="26" t="s">
        <v>1926</v>
      </c>
      <c r="N386" s="19">
        <f>IF(L386&lt;90,3)</f>
        <v>3</v>
      </c>
      <c r="O386" s="154">
        <v>2010</v>
      </c>
      <c r="P386" s="22">
        <v>181474</v>
      </c>
      <c r="Q386" s="114" t="s">
        <v>1926</v>
      </c>
      <c r="R386" s="23">
        <v>2</v>
      </c>
      <c r="S386" s="191">
        <v>2010</v>
      </c>
    </row>
    <row r="387" spans="10:19" ht="12">
      <c r="J387" s="19" t="s">
        <v>1196</v>
      </c>
      <c r="K387" s="19" t="s">
        <v>1197</v>
      </c>
      <c r="L387" s="108">
        <v>82.8</v>
      </c>
      <c r="M387" s="26" t="s">
        <v>1926</v>
      </c>
      <c r="N387" s="19">
        <f t="shared" si="66"/>
        <v>2</v>
      </c>
      <c r="O387" s="154">
        <v>2010</v>
      </c>
      <c r="P387" s="22">
        <v>169624</v>
      </c>
      <c r="Q387" s="114" t="s">
        <v>1926</v>
      </c>
      <c r="R387" s="23">
        <v>2</v>
      </c>
      <c r="S387" s="191">
        <v>2010</v>
      </c>
    </row>
    <row r="388" spans="10:19" ht="12">
      <c r="J388" s="19" t="s">
        <v>1198</v>
      </c>
      <c r="K388" s="19" t="s">
        <v>1199</v>
      </c>
      <c r="L388" s="108">
        <v>89.1</v>
      </c>
      <c r="M388" s="26" t="s">
        <v>1926</v>
      </c>
      <c r="N388" s="19">
        <f aca="true" t="shared" si="73" ref="N388:N389">IF(L388&lt;90,3)</f>
        <v>3</v>
      </c>
      <c r="O388" s="154">
        <v>2010</v>
      </c>
      <c r="P388" s="22">
        <v>16665</v>
      </c>
      <c r="Q388" s="114" t="s">
        <v>1926</v>
      </c>
      <c r="R388" s="23">
        <v>1</v>
      </c>
      <c r="S388" s="191">
        <v>2010</v>
      </c>
    </row>
    <row r="389" spans="10:19" ht="12">
      <c r="J389" s="20" t="s">
        <v>384</v>
      </c>
      <c r="K389" s="21" t="s">
        <v>385</v>
      </c>
      <c r="L389" s="108">
        <v>86.9</v>
      </c>
      <c r="M389" s="114" t="s">
        <v>1926</v>
      </c>
      <c r="N389" s="19">
        <f t="shared" si="73"/>
        <v>3</v>
      </c>
      <c r="O389" s="153">
        <v>2010</v>
      </c>
      <c r="P389" s="22">
        <v>118805</v>
      </c>
      <c r="Q389" s="26" t="s">
        <v>1926</v>
      </c>
      <c r="R389" s="23">
        <v>2</v>
      </c>
      <c r="S389" s="191">
        <v>2010</v>
      </c>
    </row>
    <row r="390" spans="10:19" ht="12">
      <c r="J390" s="19" t="s">
        <v>1200</v>
      </c>
      <c r="K390" s="19" t="s">
        <v>1502</v>
      </c>
      <c r="L390" s="108">
        <v>91.5</v>
      </c>
      <c r="M390" s="114" t="s">
        <v>1926</v>
      </c>
      <c r="N390" s="19">
        <f>IF(L390&lt;95,4)</f>
        <v>4</v>
      </c>
      <c r="O390" s="153">
        <v>2010</v>
      </c>
      <c r="P390" s="22">
        <v>486298</v>
      </c>
      <c r="Q390" s="26" t="s">
        <v>1926</v>
      </c>
      <c r="R390" s="23">
        <v>3</v>
      </c>
      <c r="S390" s="191">
        <v>2010</v>
      </c>
    </row>
    <row r="391" spans="10:19" ht="12">
      <c r="J391" s="19" t="s">
        <v>1201</v>
      </c>
      <c r="K391" s="19" t="s">
        <v>1202</v>
      </c>
      <c r="L391" s="108">
        <v>83.6</v>
      </c>
      <c r="M391" s="26" t="s">
        <v>1926</v>
      </c>
      <c r="N391" s="19">
        <f t="shared" si="66"/>
        <v>2</v>
      </c>
      <c r="O391" s="154">
        <v>2010</v>
      </c>
      <c r="P391" s="22">
        <v>75471</v>
      </c>
      <c r="Q391" s="114" t="s">
        <v>1926</v>
      </c>
      <c r="R391" s="23">
        <v>1</v>
      </c>
      <c r="S391" s="191">
        <v>2010</v>
      </c>
    </row>
    <row r="392" spans="10:19" ht="12">
      <c r="J392" s="19" t="s">
        <v>1203</v>
      </c>
      <c r="K392" s="19" t="s">
        <v>1204</v>
      </c>
      <c r="L392" s="108">
        <v>84</v>
      </c>
      <c r="M392" s="26" t="s">
        <v>1926</v>
      </c>
      <c r="N392" s="19">
        <f t="shared" si="66"/>
        <v>2</v>
      </c>
      <c r="O392" s="154">
        <v>2010</v>
      </c>
      <c r="P392" s="22">
        <v>65014</v>
      </c>
      <c r="Q392" s="114" t="s">
        <v>1926</v>
      </c>
      <c r="R392" s="23">
        <v>1</v>
      </c>
      <c r="S392" s="191">
        <v>2010</v>
      </c>
    </row>
    <row r="393" spans="10:19" ht="12">
      <c r="J393" s="19" t="s">
        <v>1205</v>
      </c>
      <c r="K393" s="19" t="s">
        <v>1206</v>
      </c>
      <c r="L393" s="108">
        <v>83.8</v>
      </c>
      <c r="M393" s="26" t="s">
        <v>1926</v>
      </c>
      <c r="N393" s="19">
        <f t="shared" si="66"/>
        <v>2</v>
      </c>
      <c r="O393" s="154">
        <v>2010</v>
      </c>
      <c r="P393" s="22">
        <v>36692</v>
      </c>
      <c r="Q393" s="114" t="s">
        <v>1926</v>
      </c>
      <c r="R393" s="23">
        <v>1</v>
      </c>
      <c r="S393" s="191">
        <v>2010</v>
      </c>
    </row>
    <row r="394" spans="10:19" ht="12">
      <c r="J394" s="19" t="s">
        <v>1207</v>
      </c>
      <c r="K394" s="19" t="s">
        <v>1208</v>
      </c>
      <c r="L394" s="108">
        <v>82.7</v>
      </c>
      <c r="M394" s="26" t="s">
        <v>1926</v>
      </c>
      <c r="N394" s="19">
        <f t="shared" si="66"/>
        <v>2</v>
      </c>
      <c r="O394" s="154">
        <v>2010</v>
      </c>
      <c r="P394" s="22">
        <v>132556</v>
      </c>
      <c r="Q394" s="114" t="s">
        <v>1926</v>
      </c>
      <c r="R394" s="23">
        <v>2</v>
      </c>
      <c r="S394" s="191">
        <v>2010</v>
      </c>
    </row>
    <row r="395" spans="10:19" ht="12">
      <c r="J395" s="19" t="s">
        <v>1209</v>
      </c>
      <c r="K395" s="19" t="s">
        <v>1210</v>
      </c>
      <c r="L395" s="108">
        <v>80.7</v>
      </c>
      <c r="M395" s="26" t="s">
        <v>1926</v>
      </c>
      <c r="N395" s="19">
        <f t="shared" si="66"/>
        <v>2</v>
      </c>
      <c r="O395" s="154">
        <v>2010</v>
      </c>
      <c r="P395" s="22">
        <v>57884</v>
      </c>
      <c r="Q395" s="114" t="s">
        <v>1926</v>
      </c>
      <c r="R395" s="23">
        <v>1</v>
      </c>
      <c r="S395" s="191">
        <v>2010</v>
      </c>
    </row>
    <row r="396" spans="10:19" ht="12">
      <c r="J396" s="19" t="s">
        <v>1211</v>
      </c>
      <c r="K396" s="19" t="s">
        <v>1212</v>
      </c>
      <c r="L396" s="108">
        <v>78.6</v>
      </c>
      <c r="M396" s="26" t="s">
        <v>1926</v>
      </c>
      <c r="N396" s="19">
        <f t="shared" si="66"/>
        <v>2</v>
      </c>
      <c r="O396" s="154">
        <v>2010</v>
      </c>
      <c r="P396" s="22">
        <v>52147</v>
      </c>
      <c r="Q396" s="114" t="s">
        <v>1926</v>
      </c>
      <c r="R396" s="23">
        <v>1</v>
      </c>
      <c r="S396" s="191">
        <v>2010</v>
      </c>
    </row>
    <row r="397" spans="10:19" ht="12">
      <c r="J397" s="19" t="s">
        <v>1213</v>
      </c>
      <c r="K397" s="19" t="s">
        <v>1214</v>
      </c>
      <c r="L397" s="108">
        <v>85.4</v>
      </c>
      <c r="M397" s="26" t="s">
        <v>1926</v>
      </c>
      <c r="N397" s="19">
        <f>IF(L397&lt;90,3)</f>
        <v>3</v>
      </c>
      <c r="O397" s="154">
        <v>2010</v>
      </c>
      <c r="P397" s="22">
        <v>83879</v>
      </c>
      <c r="Q397" s="114" t="s">
        <v>1926</v>
      </c>
      <c r="R397" s="23">
        <v>1</v>
      </c>
      <c r="S397" s="191">
        <v>2010</v>
      </c>
    </row>
    <row r="398" spans="10:19" ht="12">
      <c r="J398" s="19" t="s">
        <v>1215</v>
      </c>
      <c r="K398" s="19" t="s">
        <v>1216</v>
      </c>
      <c r="L398" s="108">
        <v>84.6</v>
      </c>
      <c r="M398" s="26" t="s">
        <v>1926</v>
      </c>
      <c r="N398" s="19">
        <f t="shared" si="66"/>
        <v>2</v>
      </c>
      <c r="O398" s="154">
        <v>2010</v>
      </c>
      <c r="P398" s="22">
        <v>46088</v>
      </c>
      <c r="Q398" s="114" t="s">
        <v>1926</v>
      </c>
      <c r="R398" s="23">
        <v>1</v>
      </c>
      <c r="S398" s="191">
        <v>2010</v>
      </c>
    </row>
    <row r="399" spans="10:19" ht="12">
      <c r="J399" s="19" t="s">
        <v>1217</v>
      </c>
      <c r="K399" s="19" t="s">
        <v>1218</v>
      </c>
      <c r="L399" s="108">
        <v>84.6</v>
      </c>
      <c r="M399" s="26" t="s">
        <v>1926</v>
      </c>
      <c r="N399" s="19">
        <f t="shared" si="66"/>
        <v>2</v>
      </c>
      <c r="O399" s="154">
        <v>2010</v>
      </c>
      <c r="P399" s="22">
        <v>89355</v>
      </c>
      <c r="Q399" s="114" t="s">
        <v>1926</v>
      </c>
      <c r="R399" s="23">
        <v>1</v>
      </c>
      <c r="S399" s="191">
        <v>2010</v>
      </c>
    </row>
    <row r="400" spans="10:19" ht="12">
      <c r="J400" s="20" t="s">
        <v>386</v>
      </c>
      <c r="K400" s="21" t="s">
        <v>387</v>
      </c>
      <c r="L400" s="108">
        <v>80.4</v>
      </c>
      <c r="M400" s="114" t="s">
        <v>1926</v>
      </c>
      <c r="N400" s="19">
        <f t="shared" si="66"/>
        <v>2</v>
      </c>
      <c r="O400" s="153">
        <v>2010</v>
      </c>
      <c r="P400" s="22">
        <v>107750</v>
      </c>
      <c r="Q400" s="26" t="s">
        <v>1926</v>
      </c>
      <c r="R400" s="23">
        <v>2</v>
      </c>
      <c r="S400" s="191">
        <v>2010</v>
      </c>
    </row>
    <row r="401" spans="10:19" ht="12">
      <c r="J401" s="19" t="s">
        <v>1219</v>
      </c>
      <c r="K401" s="19" t="s">
        <v>1220</v>
      </c>
      <c r="L401" s="108">
        <v>84.1</v>
      </c>
      <c r="M401" s="26" t="s">
        <v>1926</v>
      </c>
      <c r="N401" s="19">
        <f t="shared" si="66"/>
        <v>2</v>
      </c>
      <c r="O401" s="154">
        <v>2010</v>
      </c>
      <c r="P401" s="22">
        <v>84197</v>
      </c>
      <c r="Q401" s="114" t="s">
        <v>1926</v>
      </c>
      <c r="R401" s="23">
        <v>1</v>
      </c>
      <c r="S401" s="191">
        <v>2010</v>
      </c>
    </row>
    <row r="402" spans="10:19" ht="12">
      <c r="J402" s="19" t="s">
        <v>1221</v>
      </c>
      <c r="K402" s="19" t="s">
        <v>1222</v>
      </c>
      <c r="L402" s="108">
        <v>78.1</v>
      </c>
      <c r="M402" s="26" t="s">
        <v>1926</v>
      </c>
      <c r="N402" s="19">
        <f t="shared" si="66"/>
        <v>2</v>
      </c>
      <c r="O402" s="154">
        <v>2010</v>
      </c>
      <c r="P402" s="22">
        <v>87417</v>
      </c>
      <c r="Q402" s="114" t="s">
        <v>1926</v>
      </c>
      <c r="R402" s="23">
        <v>1</v>
      </c>
      <c r="S402" s="191">
        <v>2010</v>
      </c>
    </row>
    <row r="403" spans="10:19" ht="12">
      <c r="J403" s="19" t="s">
        <v>1223</v>
      </c>
      <c r="K403" s="19" t="s">
        <v>1224</v>
      </c>
      <c r="L403" s="108">
        <v>75.5</v>
      </c>
      <c r="M403" s="26" t="s">
        <v>1926</v>
      </c>
      <c r="N403" s="19">
        <f t="shared" si="66"/>
        <v>2</v>
      </c>
      <c r="O403" s="154">
        <v>2010</v>
      </c>
      <c r="P403" s="22">
        <v>114720</v>
      </c>
      <c r="Q403" s="114" t="s">
        <v>1926</v>
      </c>
      <c r="R403" s="23">
        <v>2</v>
      </c>
      <c r="S403" s="191">
        <v>2010</v>
      </c>
    </row>
    <row r="404" spans="10:19" ht="12">
      <c r="J404" s="19" t="s">
        <v>1225</v>
      </c>
      <c r="K404" s="19" t="s">
        <v>1226</v>
      </c>
      <c r="L404" s="108">
        <v>86.5</v>
      </c>
      <c r="M404" s="26" t="s">
        <v>1926</v>
      </c>
      <c r="N404" s="19">
        <f>IF(L404&lt;90,3)</f>
        <v>3</v>
      </c>
      <c r="O404" s="154">
        <v>2010</v>
      </c>
      <c r="P404" s="22">
        <v>96416</v>
      </c>
      <c r="Q404" s="114" t="s">
        <v>1926</v>
      </c>
      <c r="R404" s="23">
        <v>1</v>
      </c>
      <c r="S404" s="191">
        <v>2010</v>
      </c>
    </row>
    <row r="405" spans="10:19" ht="12">
      <c r="J405" s="19" t="s">
        <v>1227</v>
      </c>
      <c r="K405" s="19" t="s">
        <v>1228</v>
      </c>
      <c r="L405" s="108">
        <v>77.9</v>
      </c>
      <c r="M405" s="26" t="s">
        <v>1926</v>
      </c>
      <c r="N405" s="19">
        <f t="shared" si="66"/>
        <v>2</v>
      </c>
      <c r="O405" s="154">
        <v>2010</v>
      </c>
      <c r="P405" s="22">
        <v>65040</v>
      </c>
      <c r="Q405" s="114" t="s">
        <v>1926</v>
      </c>
      <c r="R405" s="23">
        <v>1</v>
      </c>
      <c r="S405" s="191">
        <v>2010</v>
      </c>
    </row>
    <row r="406" spans="10:19" ht="12">
      <c r="J406" s="19" t="s">
        <v>1229</v>
      </c>
      <c r="K406" s="19" t="s">
        <v>1810</v>
      </c>
      <c r="L406" s="108">
        <v>83.5</v>
      </c>
      <c r="M406" s="26" t="s">
        <v>1926</v>
      </c>
      <c r="N406" s="19">
        <f t="shared" si="66"/>
        <v>2</v>
      </c>
      <c r="O406" s="154">
        <v>2010</v>
      </c>
      <c r="P406" s="22">
        <v>126577</v>
      </c>
      <c r="Q406" s="114" t="s">
        <v>1926</v>
      </c>
      <c r="R406" s="23">
        <v>2</v>
      </c>
      <c r="S406" s="191">
        <v>2010</v>
      </c>
    </row>
    <row r="407" spans="10:19" ht="12">
      <c r="J407" s="19" t="s">
        <v>1230</v>
      </c>
      <c r="K407" s="19" t="s">
        <v>1231</v>
      </c>
      <c r="L407" s="108">
        <v>84.6</v>
      </c>
      <c r="M407" s="26" t="s">
        <v>1926</v>
      </c>
      <c r="N407" s="19">
        <f t="shared" si="66"/>
        <v>2</v>
      </c>
      <c r="O407" s="154">
        <v>2010</v>
      </c>
      <c r="P407" s="22">
        <v>90035</v>
      </c>
      <c r="Q407" s="114" t="s">
        <v>1926</v>
      </c>
      <c r="R407" s="23">
        <v>1</v>
      </c>
      <c r="S407" s="191">
        <v>2010</v>
      </c>
    </row>
    <row r="408" spans="10:19" ht="12">
      <c r="J408" s="19" t="s">
        <v>1232</v>
      </c>
      <c r="K408" s="19" t="s">
        <v>1233</v>
      </c>
      <c r="L408" s="108">
        <v>82.4</v>
      </c>
      <c r="M408" s="26" t="s">
        <v>1926</v>
      </c>
      <c r="N408" s="19">
        <f aca="true" t="shared" si="74" ref="N408">IF(L408&lt;85,2)</f>
        <v>2</v>
      </c>
      <c r="O408" s="154">
        <v>2010</v>
      </c>
      <c r="P408" s="22">
        <v>78711</v>
      </c>
      <c r="Q408" s="114" t="s">
        <v>1926</v>
      </c>
      <c r="R408" s="23">
        <v>1</v>
      </c>
      <c r="S408" s="191">
        <v>2010</v>
      </c>
    </row>
    <row r="409" spans="10:19" ht="12">
      <c r="J409" s="19" t="s">
        <v>1234</v>
      </c>
      <c r="K409" s="19" t="s">
        <v>1235</v>
      </c>
      <c r="L409" s="108">
        <v>62.9</v>
      </c>
      <c r="M409" s="26" t="s">
        <v>1926</v>
      </c>
      <c r="N409" s="19">
        <f aca="true" t="shared" si="75" ref="N409:N416">IF(L409&lt;75,1)</f>
        <v>1</v>
      </c>
      <c r="O409" s="154">
        <v>2010</v>
      </c>
      <c r="P409" s="22">
        <v>138883</v>
      </c>
      <c r="Q409" s="114" t="s">
        <v>1926</v>
      </c>
      <c r="R409" s="23">
        <v>2</v>
      </c>
      <c r="S409" s="191">
        <v>2010</v>
      </c>
    </row>
    <row r="410" spans="10:19" ht="12">
      <c r="J410" s="19" t="s">
        <v>1236</v>
      </c>
      <c r="K410" s="19" t="s">
        <v>1237</v>
      </c>
      <c r="L410" s="108">
        <v>81.3</v>
      </c>
      <c r="M410" s="26" t="s">
        <v>1926</v>
      </c>
      <c r="N410" s="19">
        <f aca="true" t="shared" si="76" ref="N410:N411">IF(L410&lt;85,2)</f>
        <v>2</v>
      </c>
      <c r="O410" s="154">
        <v>2010</v>
      </c>
      <c r="P410" s="22">
        <v>108422</v>
      </c>
      <c r="Q410" s="114" t="s">
        <v>1926</v>
      </c>
      <c r="R410" s="23">
        <v>2</v>
      </c>
      <c r="S410" s="191">
        <v>2010</v>
      </c>
    </row>
    <row r="411" spans="10:19" ht="12">
      <c r="J411" s="20" t="s">
        <v>388</v>
      </c>
      <c r="K411" s="21" t="s">
        <v>389</v>
      </c>
      <c r="L411" s="108">
        <v>82.6</v>
      </c>
      <c r="M411" s="114" t="s">
        <v>1926</v>
      </c>
      <c r="N411" s="19">
        <f t="shared" si="76"/>
        <v>2</v>
      </c>
      <c r="O411" s="153">
        <v>2010</v>
      </c>
      <c r="P411" s="22">
        <v>70184</v>
      </c>
      <c r="Q411" s="26" t="s">
        <v>1926</v>
      </c>
      <c r="R411" s="23">
        <v>1</v>
      </c>
      <c r="S411" s="191">
        <v>2010</v>
      </c>
    </row>
    <row r="412" spans="10:19" ht="12">
      <c r="J412" s="19" t="s">
        <v>1238</v>
      </c>
      <c r="K412" s="19" t="s">
        <v>1239</v>
      </c>
      <c r="L412" s="108">
        <v>72.2</v>
      </c>
      <c r="M412" s="26" t="s">
        <v>1926</v>
      </c>
      <c r="N412" s="19">
        <f t="shared" si="75"/>
        <v>1</v>
      </c>
      <c r="O412" s="154">
        <v>2010</v>
      </c>
      <c r="P412" s="22">
        <v>131088</v>
      </c>
      <c r="Q412" s="114" t="s">
        <v>1926</v>
      </c>
      <c r="R412" s="23">
        <v>2</v>
      </c>
      <c r="S412" s="191">
        <v>2010</v>
      </c>
    </row>
    <row r="413" spans="10:19" ht="12">
      <c r="J413" s="19" t="s">
        <v>1240</v>
      </c>
      <c r="K413" s="19" t="s">
        <v>1241</v>
      </c>
      <c r="L413" s="108">
        <v>80.1</v>
      </c>
      <c r="M413" s="26" t="s">
        <v>1926</v>
      </c>
      <c r="N413" s="19">
        <f aca="true" t="shared" si="77" ref="N413">IF(L413&lt;85,2)</f>
        <v>2</v>
      </c>
      <c r="O413" s="154">
        <v>2010</v>
      </c>
      <c r="P413" s="22">
        <v>190975</v>
      </c>
      <c r="Q413" s="114" t="s">
        <v>1926</v>
      </c>
      <c r="R413" s="23">
        <v>2</v>
      </c>
      <c r="S413" s="191">
        <v>2010</v>
      </c>
    </row>
    <row r="414" spans="10:19" ht="12">
      <c r="J414" s="20" t="s">
        <v>390</v>
      </c>
      <c r="K414" s="21" t="s">
        <v>391</v>
      </c>
      <c r="L414" s="108">
        <v>90.8</v>
      </c>
      <c r="M414" s="114" t="s">
        <v>1926</v>
      </c>
      <c r="N414" s="19">
        <f>IF(L414&lt;95,4)</f>
        <v>4</v>
      </c>
      <c r="O414" s="153">
        <v>2010</v>
      </c>
      <c r="P414" s="22">
        <v>67751</v>
      </c>
      <c r="Q414" s="26" t="s">
        <v>1926</v>
      </c>
      <c r="R414" s="23">
        <v>1</v>
      </c>
      <c r="S414" s="191">
        <v>2010</v>
      </c>
    </row>
    <row r="415" spans="10:19" ht="12">
      <c r="J415" s="20" t="s">
        <v>392</v>
      </c>
      <c r="K415" s="21" t="s">
        <v>393</v>
      </c>
      <c r="L415" s="108">
        <v>86.2</v>
      </c>
      <c r="M415" s="114" t="s">
        <v>1926</v>
      </c>
      <c r="N415" s="19">
        <f aca="true" t="shared" si="78" ref="N415">IF(L415&lt;90,3)</f>
        <v>3</v>
      </c>
      <c r="O415" s="153">
        <v>2010</v>
      </c>
      <c r="P415" s="22">
        <v>95857</v>
      </c>
      <c r="Q415" s="26" t="s">
        <v>1926</v>
      </c>
      <c r="R415" s="23">
        <v>1</v>
      </c>
      <c r="S415" s="191">
        <v>2010</v>
      </c>
    </row>
    <row r="416" spans="10:19" ht="12">
      <c r="J416" s="19" t="s">
        <v>1242</v>
      </c>
      <c r="K416" s="19" t="s">
        <v>1243</v>
      </c>
      <c r="L416" s="108">
        <v>72</v>
      </c>
      <c r="M416" s="26" t="s">
        <v>1926</v>
      </c>
      <c r="N416" s="19">
        <f t="shared" si="75"/>
        <v>1</v>
      </c>
      <c r="O416" s="154">
        <v>2010</v>
      </c>
      <c r="P416" s="22">
        <v>58685</v>
      </c>
      <c r="Q416" s="114" t="s">
        <v>1926</v>
      </c>
      <c r="R416" s="23">
        <v>1</v>
      </c>
      <c r="S416" s="191">
        <v>2010</v>
      </c>
    </row>
    <row r="417" spans="10:19" ht="12">
      <c r="J417" s="19" t="s">
        <v>1244</v>
      </c>
      <c r="K417" s="19" t="s">
        <v>1245</v>
      </c>
      <c r="L417" s="108">
        <v>82.2</v>
      </c>
      <c r="M417" s="26" t="s">
        <v>1926</v>
      </c>
      <c r="N417" s="19">
        <f aca="true" t="shared" si="79" ref="N417">IF(L417&lt;85,2)</f>
        <v>2</v>
      </c>
      <c r="O417" s="154">
        <v>2010</v>
      </c>
      <c r="P417" s="22">
        <v>144228</v>
      </c>
      <c r="Q417" s="114" t="s">
        <v>1926</v>
      </c>
      <c r="R417" s="23">
        <v>2</v>
      </c>
      <c r="S417" s="191">
        <v>2010</v>
      </c>
    </row>
    <row r="418" spans="10:18" ht="12">
      <c r="J418" s="20" t="s">
        <v>972</v>
      </c>
      <c r="K418" s="21" t="s">
        <v>1600</v>
      </c>
      <c r="L418" s="108" t="s">
        <v>1639</v>
      </c>
      <c r="M418" s="114" t="s">
        <v>1926</v>
      </c>
      <c r="N418" s="108" t="s">
        <v>1639</v>
      </c>
      <c r="O418" s="153"/>
      <c r="P418" s="22" t="s">
        <v>1639</v>
      </c>
      <c r="Q418" s="26" t="s">
        <v>1926</v>
      </c>
      <c r="R418" s="23" t="s">
        <v>1639</v>
      </c>
    </row>
    <row r="419" spans="10:18" ht="12">
      <c r="J419" s="20" t="s">
        <v>973</v>
      </c>
      <c r="K419" s="21" t="s">
        <v>1601</v>
      </c>
      <c r="L419" s="108" t="s">
        <v>1639</v>
      </c>
      <c r="M419" s="114" t="s">
        <v>1926</v>
      </c>
      <c r="N419" s="108" t="s">
        <v>1639</v>
      </c>
      <c r="O419" s="153"/>
      <c r="P419" s="22" t="s">
        <v>1639</v>
      </c>
      <c r="Q419" s="26" t="s">
        <v>1926</v>
      </c>
      <c r="R419" s="23" t="s">
        <v>1639</v>
      </c>
    </row>
    <row r="420" spans="10:18" ht="12">
      <c r="J420" s="20" t="s">
        <v>974</v>
      </c>
      <c r="K420" s="21" t="s">
        <v>1602</v>
      </c>
      <c r="L420" s="108" t="s">
        <v>1639</v>
      </c>
      <c r="M420" s="114" t="s">
        <v>1926</v>
      </c>
      <c r="N420" s="108" t="s">
        <v>1639</v>
      </c>
      <c r="O420" s="153"/>
      <c r="P420" s="22" t="s">
        <v>1639</v>
      </c>
      <c r="Q420" s="26" t="s">
        <v>1926</v>
      </c>
      <c r="R420" s="23" t="s">
        <v>1639</v>
      </c>
    </row>
    <row r="421" spans="10:18" ht="12">
      <c r="J421" s="20" t="s">
        <v>975</v>
      </c>
      <c r="K421" s="21" t="s">
        <v>1603</v>
      </c>
      <c r="L421" s="108" t="s">
        <v>1639</v>
      </c>
      <c r="M421" s="114" t="s">
        <v>1926</v>
      </c>
      <c r="N421" s="108" t="s">
        <v>1639</v>
      </c>
      <c r="O421" s="153"/>
      <c r="P421" s="22" t="s">
        <v>1639</v>
      </c>
      <c r="Q421" s="26" t="s">
        <v>1926</v>
      </c>
      <c r="R421" s="23" t="s">
        <v>1639</v>
      </c>
    </row>
    <row r="422" spans="10:18" ht="12">
      <c r="J422" s="20" t="s">
        <v>976</v>
      </c>
      <c r="K422" s="21" t="s">
        <v>1604</v>
      </c>
      <c r="L422" s="108" t="s">
        <v>1639</v>
      </c>
      <c r="M422" s="114" t="s">
        <v>1926</v>
      </c>
      <c r="N422" s="108" t="s">
        <v>1639</v>
      </c>
      <c r="O422" s="153"/>
      <c r="P422" s="22" t="s">
        <v>1639</v>
      </c>
      <c r="Q422" s="26" t="s">
        <v>1926</v>
      </c>
      <c r="R422" s="23" t="s">
        <v>1639</v>
      </c>
    </row>
    <row r="423" spans="10:18" ht="12">
      <c r="J423" s="20" t="s">
        <v>394</v>
      </c>
      <c r="K423" s="21" t="s">
        <v>1754</v>
      </c>
      <c r="L423" s="108" t="s">
        <v>1639</v>
      </c>
      <c r="M423" s="114" t="s">
        <v>1926</v>
      </c>
      <c r="N423" s="108" t="s">
        <v>1639</v>
      </c>
      <c r="O423" s="153"/>
      <c r="P423" s="22">
        <v>2638842</v>
      </c>
      <c r="Q423" s="26" t="s">
        <v>1926</v>
      </c>
      <c r="R423" s="23">
        <v>5</v>
      </c>
    </row>
    <row r="424" spans="10:18" ht="12">
      <c r="J424" s="20" t="s">
        <v>1811</v>
      </c>
      <c r="K424" s="21" t="s">
        <v>1812</v>
      </c>
      <c r="L424" s="23" t="s">
        <v>1639</v>
      </c>
      <c r="M424" s="114" t="s">
        <v>1926</v>
      </c>
      <c r="N424" s="23" t="s">
        <v>1639</v>
      </c>
      <c r="O424" s="153"/>
      <c r="P424" s="22">
        <v>3105489</v>
      </c>
      <c r="Q424" s="26" t="s">
        <v>1926</v>
      </c>
      <c r="R424" s="23">
        <v>6</v>
      </c>
    </row>
    <row r="425" spans="10:18" ht="12">
      <c r="J425" s="20" t="s">
        <v>1813</v>
      </c>
      <c r="K425" s="21" t="s">
        <v>1814</v>
      </c>
      <c r="L425" s="108" t="s">
        <v>1639</v>
      </c>
      <c r="M425" s="114" t="s">
        <v>1926</v>
      </c>
      <c r="N425" s="108" t="s">
        <v>1639</v>
      </c>
      <c r="O425" s="153"/>
      <c r="P425" s="22">
        <v>3103234</v>
      </c>
      <c r="Q425" s="26" t="s">
        <v>1926</v>
      </c>
      <c r="R425" s="23">
        <v>6</v>
      </c>
    </row>
    <row r="426" spans="10:18" ht="12">
      <c r="J426" s="20" t="s">
        <v>395</v>
      </c>
      <c r="K426" s="21" t="s">
        <v>1717</v>
      </c>
      <c r="L426" s="108" t="s">
        <v>1639</v>
      </c>
      <c r="M426" s="114" t="s">
        <v>1926</v>
      </c>
      <c r="N426" s="108" t="s">
        <v>1639</v>
      </c>
      <c r="O426" s="153"/>
      <c r="P426" s="22">
        <v>872091</v>
      </c>
      <c r="Q426" s="26" t="s">
        <v>1926</v>
      </c>
      <c r="R426" s="23">
        <v>4</v>
      </c>
    </row>
    <row r="427" spans="10:18" ht="12">
      <c r="J427" s="20" t="s">
        <v>396</v>
      </c>
      <c r="K427" s="21" t="s">
        <v>1633</v>
      </c>
      <c r="L427" s="108" t="s">
        <v>1639</v>
      </c>
      <c r="M427" s="114" t="s">
        <v>1926</v>
      </c>
      <c r="N427" s="108" t="s">
        <v>1639</v>
      </c>
      <c r="O427" s="153"/>
      <c r="P427" s="22">
        <v>654987</v>
      </c>
      <c r="Q427" s="26" t="s">
        <v>1926</v>
      </c>
      <c r="R427" s="23">
        <v>4</v>
      </c>
    </row>
    <row r="428" spans="10:18" ht="12">
      <c r="J428" s="20" t="s">
        <v>397</v>
      </c>
      <c r="K428" s="21" t="s">
        <v>1765</v>
      </c>
      <c r="L428" s="108" t="s">
        <v>1639</v>
      </c>
      <c r="M428" s="114" t="s">
        <v>1926</v>
      </c>
      <c r="N428" s="108" t="s">
        <v>1639</v>
      </c>
      <c r="O428" s="153"/>
      <c r="P428" s="22">
        <v>582320</v>
      </c>
      <c r="Q428" s="26" t="s">
        <v>1926</v>
      </c>
      <c r="R428" s="23">
        <v>4</v>
      </c>
    </row>
    <row r="429" spans="10:18" ht="12">
      <c r="J429" s="20" t="s">
        <v>398</v>
      </c>
      <c r="K429" s="21" t="s">
        <v>1751</v>
      </c>
      <c r="L429" s="108" t="s">
        <v>1639</v>
      </c>
      <c r="M429" s="114" t="s">
        <v>1926</v>
      </c>
      <c r="N429" s="108" t="s">
        <v>1639</v>
      </c>
      <c r="O429" s="153"/>
      <c r="P429" s="22">
        <v>366039</v>
      </c>
      <c r="Q429" s="26" t="s">
        <v>1926</v>
      </c>
      <c r="R429" s="23">
        <v>3</v>
      </c>
    </row>
    <row r="430" spans="10:18" ht="12">
      <c r="J430" s="20" t="s">
        <v>399</v>
      </c>
      <c r="K430" s="21" t="s">
        <v>1760</v>
      </c>
      <c r="L430" s="108" t="s">
        <v>1639</v>
      </c>
      <c r="M430" s="114" t="s">
        <v>1926</v>
      </c>
      <c r="N430" s="108" t="s">
        <v>1639</v>
      </c>
      <c r="O430" s="153"/>
      <c r="P430" s="22">
        <v>313213</v>
      </c>
      <c r="Q430" s="26" t="s">
        <v>1926</v>
      </c>
      <c r="R430" s="23">
        <v>3</v>
      </c>
    </row>
    <row r="431" spans="10:18" ht="12">
      <c r="J431" s="20" t="s">
        <v>400</v>
      </c>
      <c r="K431" s="21" t="s">
        <v>8</v>
      </c>
      <c r="L431" s="108" t="s">
        <v>1639</v>
      </c>
      <c r="M431" s="114" t="s">
        <v>1926</v>
      </c>
      <c r="N431" s="108" t="s">
        <v>1639</v>
      </c>
      <c r="O431" s="153"/>
      <c r="P431" s="22">
        <v>380635</v>
      </c>
      <c r="Q431" s="26" t="s">
        <v>1926</v>
      </c>
      <c r="R431" s="23">
        <v>3</v>
      </c>
    </row>
    <row r="432" spans="10:18" ht="12">
      <c r="J432" s="20" t="s">
        <v>401</v>
      </c>
      <c r="K432" s="21" t="s">
        <v>1634</v>
      </c>
      <c r="L432" s="108" t="s">
        <v>1639</v>
      </c>
      <c r="M432" s="114" t="s">
        <v>1926</v>
      </c>
      <c r="N432" s="108" t="s">
        <v>1639</v>
      </c>
      <c r="O432" s="153"/>
      <c r="P432" s="22">
        <v>290678</v>
      </c>
      <c r="Q432" s="26" t="s">
        <v>1926</v>
      </c>
      <c r="R432" s="23">
        <v>3</v>
      </c>
    </row>
    <row r="433" spans="10:18" ht="12">
      <c r="J433" s="20" t="s">
        <v>402</v>
      </c>
      <c r="K433" s="21" t="s">
        <v>4</v>
      </c>
      <c r="L433" s="108" t="s">
        <v>1639</v>
      </c>
      <c r="M433" s="114" t="s">
        <v>1926</v>
      </c>
      <c r="N433" s="108" t="s">
        <v>1639</v>
      </c>
      <c r="O433" s="153"/>
      <c r="P433" s="22">
        <v>259263</v>
      </c>
      <c r="Q433" s="26" t="s">
        <v>1926</v>
      </c>
      <c r="R433" s="23">
        <v>3</v>
      </c>
    </row>
    <row r="434" spans="10:18" ht="12">
      <c r="J434" s="20" t="s">
        <v>403</v>
      </c>
      <c r="K434" s="21" t="s">
        <v>3</v>
      </c>
      <c r="L434" s="108" t="s">
        <v>1639</v>
      </c>
      <c r="M434" s="114" t="s">
        <v>1926</v>
      </c>
      <c r="N434" s="108" t="s">
        <v>1639</v>
      </c>
      <c r="O434" s="153"/>
      <c r="P434" s="22">
        <v>253409</v>
      </c>
      <c r="Q434" s="26" t="s">
        <v>1926</v>
      </c>
      <c r="R434" s="23">
        <v>3</v>
      </c>
    </row>
    <row r="435" spans="10:18" ht="12">
      <c r="J435" s="20" t="s">
        <v>404</v>
      </c>
      <c r="K435" s="21" t="s">
        <v>1</v>
      </c>
      <c r="L435" s="108" t="s">
        <v>1639</v>
      </c>
      <c r="M435" s="114" t="s">
        <v>1926</v>
      </c>
      <c r="N435" s="108" t="s">
        <v>1639</v>
      </c>
      <c r="O435" s="153"/>
      <c r="P435" s="22">
        <v>72137</v>
      </c>
      <c r="Q435" s="26" t="s">
        <v>1926</v>
      </c>
      <c r="R435" s="23">
        <v>1</v>
      </c>
    </row>
    <row r="436" spans="10:18" ht="12">
      <c r="J436" s="20" t="s">
        <v>405</v>
      </c>
      <c r="K436" s="21" t="s">
        <v>2</v>
      </c>
      <c r="L436" s="108" t="s">
        <v>1639</v>
      </c>
      <c r="M436" s="114" t="s">
        <v>1926</v>
      </c>
      <c r="N436" s="108" t="s">
        <v>1639</v>
      </c>
      <c r="O436" s="153"/>
      <c r="P436" s="22">
        <v>115540</v>
      </c>
      <c r="Q436" s="26" t="s">
        <v>1926</v>
      </c>
      <c r="R436" s="23">
        <v>2</v>
      </c>
    </row>
    <row r="437" spans="10:18" ht="12">
      <c r="J437" s="20" t="s">
        <v>406</v>
      </c>
      <c r="K437" s="21" t="s">
        <v>6</v>
      </c>
      <c r="L437" s="108" t="s">
        <v>1639</v>
      </c>
      <c r="M437" s="114" t="s">
        <v>1926</v>
      </c>
      <c r="N437" s="108" t="s">
        <v>1639</v>
      </c>
      <c r="O437" s="153"/>
      <c r="P437" s="22">
        <v>201148</v>
      </c>
      <c r="Q437" s="26" t="s">
        <v>1926</v>
      </c>
      <c r="R437" s="23">
        <v>2</v>
      </c>
    </row>
    <row r="438" spans="10:18" ht="12">
      <c r="J438" s="20" t="s">
        <v>407</v>
      </c>
      <c r="K438" s="21" t="s">
        <v>1752</v>
      </c>
      <c r="L438" s="108" t="s">
        <v>1639</v>
      </c>
      <c r="M438" s="114" t="s">
        <v>1926</v>
      </c>
      <c r="N438" s="108" t="s">
        <v>1639</v>
      </c>
      <c r="O438" s="153"/>
      <c r="P438" s="22">
        <v>162986</v>
      </c>
      <c r="Q438" s="26" t="s">
        <v>1926</v>
      </c>
      <c r="R438" s="23">
        <v>2</v>
      </c>
    </row>
    <row r="439" spans="10:18" ht="12">
      <c r="J439" s="20" t="s">
        <v>408</v>
      </c>
      <c r="K439" s="21" t="s">
        <v>1753</v>
      </c>
      <c r="L439" s="108" t="s">
        <v>1639</v>
      </c>
      <c r="M439" s="114" t="s">
        <v>1926</v>
      </c>
      <c r="N439" s="108" t="s">
        <v>1639</v>
      </c>
      <c r="O439" s="153"/>
      <c r="P439" s="22">
        <v>100343</v>
      </c>
      <c r="Q439" s="26" t="s">
        <v>1926</v>
      </c>
      <c r="R439" s="23">
        <v>2</v>
      </c>
    </row>
    <row r="440" spans="10:18" ht="12">
      <c r="J440" s="20" t="s">
        <v>409</v>
      </c>
      <c r="K440" s="21" t="s">
        <v>1755</v>
      </c>
      <c r="L440" s="108" t="s">
        <v>1639</v>
      </c>
      <c r="M440" s="114" t="s">
        <v>1926</v>
      </c>
      <c r="N440" s="108" t="s">
        <v>1639</v>
      </c>
      <c r="O440" s="153"/>
      <c r="P440" s="22">
        <v>117091</v>
      </c>
      <c r="Q440" s="26" t="s">
        <v>1926</v>
      </c>
      <c r="R440" s="23">
        <v>2</v>
      </c>
    </row>
    <row r="441" spans="10:18" ht="12">
      <c r="J441" s="20" t="s">
        <v>410</v>
      </c>
      <c r="K441" s="21" t="s">
        <v>1756</v>
      </c>
      <c r="L441" s="108" t="s">
        <v>1639</v>
      </c>
      <c r="M441" s="114" t="s">
        <v>1926</v>
      </c>
      <c r="N441" s="108" t="s">
        <v>1639</v>
      </c>
      <c r="O441" s="153"/>
      <c r="P441" s="22">
        <v>48487</v>
      </c>
      <c r="Q441" s="26" t="s">
        <v>1926</v>
      </c>
      <c r="R441" s="23">
        <v>1</v>
      </c>
    </row>
    <row r="442" spans="10:18" ht="12">
      <c r="J442" s="20" t="s">
        <v>411</v>
      </c>
      <c r="K442" s="21" t="s">
        <v>1757</v>
      </c>
      <c r="L442" s="108" t="s">
        <v>1639</v>
      </c>
      <c r="M442" s="114" t="s">
        <v>1926</v>
      </c>
      <c r="N442" s="108" t="s">
        <v>1639</v>
      </c>
      <c r="O442" s="153"/>
      <c r="P442" s="22">
        <v>74868</v>
      </c>
      <c r="Q442" s="26" t="s">
        <v>1926</v>
      </c>
      <c r="R442" s="23">
        <v>1</v>
      </c>
    </row>
    <row r="443" spans="10:18" ht="12">
      <c r="J443" s="20" t="s">
        <v>412</v>
      </c>
      <c r="K443" s="21" t="s">
        <v>1761</v>
      </c>
      <c r="L443" s="108" t="s">
        <v>1639</v>
      </c>
      <c r="M443" s="114" t="s">
        <v>1926</v>
      </c>
      <c r="N443" s="108" t="s">
        <v>1639</v>
      </c>
      <c r="O443" s="153"/>
      <c r="P443" s="22">
        <v>198728</v>
      </c>
      <c r="Q443" s="26" t="s">
        <v>1926</v>
      </c>
      <c r="R443" s="23">
        <v>2</v>
      </c>
    </row>
    <row r="444" spans="10:18" ht="12">
      <c r="J444" s="20" t="s">
        <v>413</v>
      </c>
      <c r="K444" s="21" t="s">
        <v>1762</v>
      </c>
      <c r="L444" s="108" t="s">
        <v>1639</v>
      </c>
      <c r="M444" s="114" t="s">
        <v>1926</v>
      </c>
      <c r="N444" s="108" t="s">
        <v>1639</v>
      </c>
      <c r="O444" s="153"/>
      <c r="P444" s="22">
        <v>66405</v>
      </c>
      <c r="Q444" s="26" t="s">
        <v>1926</v>
      </c>
      <c r="R444" s="23">
        <v>1</v>
      </c>
    </row>
    <row r="445" spans="10:18" ht="12">
      <c r="J445" s="20" t="s">
        <v>414</v>
      </c>
      <c r="K445" s="21" t="s">
        <v>1763</v>
      </c>
      <c r="L445" s="108" t="s">
        <v>1639</v>
      </c>
      <c r="M445" s="114" t="s">
        <v>1926</v>
      </c>
      <c r="N445" s="108" t="s">
        <v>1639</v>
      </c>
      <c r="O445" s="153"/>
      <c r="P445" s="22">
        <v>89062</v>
      </c>
      <c r="Q445" s="26" t="s">
        <v>1926</v>
      </c>
      <c r="R445" s="23">
        <v>1</v>
      </c>
    </row>
    <row r="446" spans="10:18" ht="12">
      <c r="J446" s="20" t="s">
        <v>415</v>
      </c>
      <c r="K446" s="21" t="s">
        <v>1764</v>
      </c>
      <c r="L446" s="108" t="s">
        <v>1639</v>
      </c>
      <c r="M446" s="114" t="s">
        <v>1926</v>
      </c>
      <c r="N446" s="108" t="s">
        <v>1639</v>
      </c>
      <c r="O446" s="153"/>
      <c r="P446" s="22">
        <v>180686</v>
      </c>
      <c r="Q446" s="26" t="s">
        <v>1926</v>
      </c>
      <c r="R446" s="23">
        <v>2</v>
      </c>
    </row>
    <row r="447" spans="10:18" ht="12">
      <c r="J447" s="20" t="s">
        <v>416</v>
      </c>
      <c r="K447" s="21" t="s">
        <v>1635</v>
      </c>
      <c r="L447" s="108" t="s">
        <v>1639</v>
      </c>
      <c r="M447" s="114" t="s">
        <v>1926</v>
      </c>
      <c r="N447" s="108" t="s">
        <v>1639</v>
      </c>
      <c r="O447" s="153"/>
      <c r="P447" s="22">
        <v>125672</v>
      </c>
      <c r="Q447" s="26" t="s">
        <v>1926</v>
      </c>
      <c r="R447" s="23">
        <v>2</v>
      </c>
    </row>
    <row r="448" spans="10:18" ht="12">
      <c r="J448" s="20" t="s">
        <v>417</v>
      </c>
      <c r="K448" s="21" t="s">
        <v>1636</v>
      </c>
      <c r="L448" s="108" t="s">
        <v>1639</v>
      </c>
      <c r="M448" s="114" t="s">
        <v>1926</v>
      </c>
      <c r="N448" s="108" t="s">
        <v>1639</v>
      </c>
      <c r="O448" s="153"/>
      <c r="P448" s="22">
        <v>149575</v>
      </c>
      <c r="Q448" s="26" t="s">
        <v>1926</v>
      </c>
      <c r="R448" s="23">
        <v>2</v>
      </c>
    </row>
    <row r="449" spans="10:18" ht="12">
      <c r="J449" s="20" t="s">
        <v>418</v>
      </c>
      <c r="K449" s="21" t="s">
        <v>5</v>
      </c>
      <c r="L449" s="108" t="s">
        <v>1639</v>
      </c>
      <c r="M449" s="114" t="s">
        <v>1926</v>
      </c>
      <c r="N449" s="108" t="s">
        <v>1639</v>
      </c>
      <c r="O449" s="153"/>
      <c r="P449" s="22">
        <v>207245</v>
      </c>
      <c r="Q449" s="26" t="s">
        <v>1926</v>
      </c>
      <c r="R449" s="23">
        <v>2</v>
      </c>
    </row>
    <row r="450" spans="10:18" ht="12">
      <c r="J450" s="20" t="s">
        <v>419</v>
      </c>
      <c r="K450" s="21" t="s">
        <v>0</v>
      </c>
      <c r="L450" s="108" t="s">
        <v>1639</v>
      </c>
      <c r="M450" s="114" t="s">
        <v>1926</v>
      </c>
      <c r="N450" s="108" t="s">
        <v>1639</v>
      </c>
      <c r="O450" s="153"/>
      <c r="P450" s="22">
        <v>188520</v>
      </c>
      <c r="Q450" s="26" t="s">
        <v>1926</v>
      </c>
      <c r="R450" s="23">
        <v>2</v>
      </c>
    </row>
    <row r="451" spans="10:18" ht="12">
      <c r="J451" s="20" t="s">
        <v>420</v>
      </c>
      <c r="K451" s="21" t="s">
        <v>7</v>
      </c>
      <c r="L451" s="108" t="s">
        <v>1639</v>
      </c>
      <c r="M451" s="114" t="s">
        <v>1926</v>
      </c>
      <c r="N451" s="108" t="s">
        <v>1639</v>
      </c>
      <c r="O451" s="153"/>
      <c r="P451" s="22">
        <v>179353</v>
      </c>
      <c r="Q451" s="26" t="s">
        <v>1926</v>
      </c>
      <c r="R451" s="23">
        <v>2</v>
      </c>
    </row>
    <row r="452" spans="10:18" ht="12">
      <c r="J452" s="20" t="s">
        <v>421</v>
      </c>
      <c r="K452" s="21" t="s">
        <v>1759</v>
      </c>
      <c r="L452" s="108" t="s">
        <v>1639</v>
      </c>
      <c r="M452" s="114" t="s">
        <v>1926</v>
      </c>
      <c r="N452" s="108" t="s">
        <v>1639</v>
      </c>
      <c r="O452" s="153"/>
      <c r="P452" s="22">
        <v>148573</v>
      </c>
      <c r="Q452" s="26" t="s">
        <v>1926</v>
      </c>
      <c r="R452" s="23">
        <v>2</v>
      </c>
    </row>
    <row r="453" spans="10:18" ht="12">
      <c r="J453" s="20" t="s">
        <v>422</v>
      </c>
      <c r="K453" s="21" t="s">
        <v>1758</v>
      </c>
      <c r="L453" s="108" t="s">
        <v>1639</v>
      </c>
      <c r="M453" s="114" t="s">
        <v>1926</v>
      </c>
      <c r="N453" s="108" t="s">
        <v>1639</v>
      </c>
      <c r="O453" s="153"/>
      <c r="P453" s="22">
        <v>131925</v>
      </c>
      <c r="Q453" s="26" t="s">
        <v>1926</v>
      </c>
      <c r="R453" s="23">
        <v>2</v>
      </c>
    </row>
    <row r="454" spans="10:18" ht="12">
      <c r="J454" s="20" t="s">
        <v>423</v>
      </c>
      <c r="K454" s="21" t="s">
        <v>424</v>
      </c>
      <c r="L454" s="108" t="s">
        <v>1639</v>
      </c>
      <c r="M454" s="114" t="s">
        <v>1926</v>
      </c>
      <c r="N454" s="108" t="s">
        <v>1639</v>
      </c>
      <c r="O454" s="153"/>
      <c r="P454" s="22">
        <v>100843</v>
      </c>
      <c r="Q454" s="26" t="s">
        <v>1926</v>
      </c>
      <c r="R454" s="23">
        <v>2</v>
      </c>
    </row>
    <row r="455" spans="10:18" ht="12">
      <c r="J455" s="20" t="s">
        <v>425</v>
      </c>
      <c r="K455" s="21" t="s">
        <v>426</v>
      </c>
      <c r="L455" s="108" t="s">
        <v>1639</v>
      </c>
      <c r="M455" s="114" t="s">
        <v>1926</v>
      </c>
      <c r="N455" s="108" t="s">
        <v>1639</v>
      </c>
      <c r="O455" s="153"/>
      <c r="P455" s="22">
        <v>103891</v>
      </c>
      <c r="Q455" s="26" t="s">
        <v>1926</v>
      </c>
      <c r="R455" s="23">
        <v>2</v>
      </c>
    </row>
    <row r="456" spans="10:18" ht="12">
      <c r="J456" s="20" t="s">
        <v>427</v>
      </c>
      <c r="K456" s="21" t="s">
        <v>428</v>
      </c>
      <c r="L456" s="108" t="s">
        <v>1639</v>
      </c>
      <c r="M456" s="114" t="s">
        <v>1926</v>
      </c>
      <c r="N456" s="108" t="s">
        <v>1639</v>
      </c>
      <c r="O456" s="153"/>
      <c r="P456" s="22">
        <v>98780</v>
      </c>
      <c r="Q456" s="26" t="s">
        <v>1926</v>
      </c>
      <c r="R456" s="23">
        <v>1</v>
      </c>
    </row>
    <row r="457" spans="10:18" ht="12">
      <c r="J457" s="20" t="s">
        <v>429</v>
      </c>
      <c r="K457" s="21" t="s">
        <v>430</v>
      </c>
      <c r="L457" s="108" t="s">
        <v>1639</v>
      </c>
      <c r="M457" s="114" t="s">
        <v>1926</v>
      </c>
      <c r="N457" s="108" t="s">
        <v>1639</v>
      </c>
      <c r="O457" s="153"/>
      <c r="P457" s="22">
        <v>92439</v>
      </c>
      <c r="Q457" s="26" t="s">
        <v>1926</v>
      </c>
      <c r="R457" s="23">
        <v>1</v>
      </c>
    </row>
    <row r="458" spans="10:18" ht="12">
      <c r="J458" s="20" t="s">
        <v>431</v>
      </c>
      <c r="K458" s="21" t="s">
        <v>432</v>
      </c>
      <c r="L458" s="108" t="s">
        <v>1639</v>
      </c>
      <c r="M458" s="114" t="s">
        <v>1926</v>
      </c>
      <c r="N458" s="108" t="s">
        <v>1639</v>
      </c>
      <c r="O458" s="153"/>
      <c r="P458" s="22">
        <v>89598</v>
      </c>
      <c r="Q458" s="26" t="s">
        <v>1926</v>
      </c>
      <c r="R458" s="23">
        <v>1</v>
      </c>
    </row>
    <row r="459" spans="10:18" ht="12">
      <c r="J459" s="20" t="s">
        <v>433</v>
      </c>
      <c r="K459" s="21" t="s">
        <v>434</v>
      </c>
      <c r="L459" s="108" t="s">
        <v>1639</v>
      </c>
      <c r="M459" s="114" t="s">
        <v>1926</v>
      </c>
      <c r="N459" s="108" t="s">
        <v>1639</v>
      </c>
      <c r="O459" s="153"/>
      <c r="P459" s="22">
        <v>94681</v>
      </c>
      <c r="Q459" s="26" t="s">
        <v>1926</v>
      </c>
      <c r="R459" s="23">
        <v>1</v>
      </c>
    </row>
    <row r="460" spans="10:18" ht="12">
      <c r="J460" s="20" t="s">
        <v>435</v>
      </c>
      <c r="K460" s="21" t="s">
        <v>436</v>
      </c>
      <c r="L460" s="108" t="s">
        <v>1639</v>
      </c>
      <c r="M460" s="114" t="s">
        <v>1926</v>
      </c>
      <c r="N460" s="108" t="s">
        <v>1639</v>
      </c>
      <c r="O460" s="153"/>
      <c r="P460" s="22">
        <v>94615</v>
      </c>
      <c r="Q460" s="26" t="s">
        <v>1926</v>
      </c>
      <c r="R460" s="23">
        <v>1</v>
      </c>
    </row>
    <row r="461" spans="10:18" ht="12">
      <c r="J461" s="20" t="s">
        <v>437</v>
      </c>
      <c r="K461" s="21" t="s">
        <v>438</v>
      </c>
      <c r="L461" s="108" t="s">
        <v>1639</v>
      </c>
      <c r="M461" s="114" t="s">
        <v>1926</v>
      </c>
      <c r="N461" s="108" t="s">
        <v>1639</v>
      </c>
      <c r="O461" s="153"/>
      <c r="P461" s="22">
        <v>83422</v>
      </c>
      <c r="Q461" s="26" t="s">
        <v>1926</v>
      </c>
      <c r="R461" s="23">
        <v>1</v>
      </c>
    </row>
    <row r="462" spans="10:18" ht="12">
      <c r="J462" s="20" t="s">
        <v>439</v>
      </c>
      <c r="K462" s="21" t="s">
        <v>440</v>
      </c>
      <c r="L462" s="108" t="s">
        <v>1639</v>
      </c>
      <c r="M462" s="114" t="s">
        <v>1926</v>
      </c>
      <c r="N462" s="108" t="s">
        <v>1639</v>
      </c>
      <c r="O462" s="153"/>
      <c r="P462" s="22">
        <v>86263</v>
      </c>
      <c r="Q462" s="26" t="s">
        <v>1926</v>
      </c>
      <c r="R462" s="23">
        <v>1</v>
      </c>
    </row>
    <row r="463" spans="10:18" ht="12">
      <c r="J463" s="20" t="s">
        <v>441</v>
      </c>
      <c r="K463" s="21" t="s">
        <v>442</v>
      </c>
      <c r="L463" s="108" t="s">
        <v>1639</v>
      </c>
      <c r="M463" s="114" t="s">
        <v>1926</v>
      </c>
      <c r="N463" s="108" t="s">
        <v>1639</v>
      </c>
      <c r="O463" s="153"/>
      <c r="P463" s="22">
        <v>82462</v>
      </c>
      <c r="Q463" s="26" t="s">
        <v>1926</v>
      </c>
      <c r="R463" s="23">
        <v>1</v>
      </c>
    </row>
    <row r="464" spans="10:18" ht="12">
      <c r="J464" s="20" t="s">
        <v>443</v>
      </c>
      <c r="K464" s="21" t="s">
        <v>444</v>
      </c>
      <c r="L464" s="108" t="s">
        <v>1639</v>
      </c>
      <c r="M464" s="114" t="s">
        <v>1926</v>
      </c>
      <c r="N464" s="108" t="s">
        <v>1639</v>
      </c>
      <c r="O464" s="153"/>
      <c r="P464" s="22">
        <v>79333</v>
      </c>
      <c r="Q464" s="26" t="s">
        <v>1926</v>
      </c>
      <c r="R464" s="23">
        <v>1</v>
      </c>
    </row>
    <row r="465" spans="10:18" ht="12">
      <c r="J465" s="20" t="s">
        <v>445</v>
      </c>
      <c r="K465" s="21" t="s">
        <v>446</v>
      </c>
      <c r="L465" s="108" t="s">
        <v>1639</v>
      </c>
      <c r="M465" s="114" t="s">
        <v>1926</v>
      </c>
      <c r="N465" s="108" t="s">
        <v>1639</v>
      </c>
      <c r="O465" s="153"/>
      <c r="P465" s="22">
        <v>79563</v>
      </c>
      <c r="Q465" s="26" t="s">
        <v>1926</v>
      </c>
      <c r="R465" s="23">
        <v>1</v>
      </c>
    </row>
    <row r="466" spans="10:18" ht="12">
      <c r="J466" s="20" t="s">
        <v>447</v>
      </c>
      <c r="K466" s="21" t="s">
        <v>448</v>
      </c>
      <c r="L466" s="108" t="s">
        <v>1639</v>
      </c>
      <c r="M466" s="114" t="s">
        <v>1926</v>
      </c>
      <c r="N466" s="108" t="s">
        <v>1639</v>
      </c>
      <c r="O466" s="153"/>
      <c r="P466" s="22">
        <v>74320</v>
      </c>
      <c r="Q466" s="26" t="s">
        <v>1926</v>
      </c>
      <c r="R466" s="23">
        <v>1</v>
      </c>
    </row>
    <row r="467" spans="10:18" ht="12">
      <c r="J467" s="20" t="s">
        <v>449</v>
      </c>
      <c r="K467" s="21" t="s">
        <v>450</v>
      </c>
      <c r="L467" s="108" t="s">
        <v>1639</v>
      </c>
      <c r="M467" s="114" t="s">
        <v>1926</v>
      </c>
      <c r="N467" s="108" t="s">
        <v>1639</v>
      </c>
      <c r="O467" s="153"/>
      <c r="P467" s="22">
        <v>68313</v>
      </c>
      <c r="Q467" s="26" t="s">
        <v>1926</v>
      </c>
      <c r="R467" s="23">
        <v>1</v>
      </c>
    </row>
    <row r="468" spans="10:18" ht="12">
      <c r="J468" s="20" t="s">
        <v>451</v>
      </c>
      <c r="K468" s="21" t="s">
        <v>452</v>
      </c>
      <c r="L468" s="108" t="s">
        <v>1639</v>
      </c>
      <c r="M468" s="114" t="s">
        <v>1926</v>
      </c>
      <c r="N468" s="108" t="s">
        <v>1639</v>
      </c>
      <c r="O468" s="153"/>
      <c r="P468" s="22">
        <v>69022</v>
      </c>
      <c r="Q468" s="26" t="s">
        <v>1926</v>
      </c>
      <c r="R468" s="23">
        <v>1</v>
      </c>
    </row>
    <row r="469" spans="10:18" ht="12">
      <c r="J469" s="20" t="s">
        <v>453</v>
      </c>
      <c r="K469" s="21" t="s">
        <v>454</v>
      </c>
      <c r="L469" s="108" t="s">
        <v>1639</v>
      </c>
      <c r="M469" s="114" t="s">
        <v>1926</v>
      </c>
      <c r="N469" s="108" t="s">
        <v>1639</v>
      </c>
      <c r="O469" s="153"/>
      <c r="P469" s="22">
        <v>69065</v>
      </c>
      <c r="Q469" s="26" t="s">
        <v>1926</v>
      </c>
      <c r="R469" s="23">
        <v>1</v>
      </c>
    </row>
    <row r="470" spans="10:18" ht="12">
      <c r="J470" s="19" t="s">
        <v>455</v>
      </c>
      <c r="K470" s="19" t="s">
        <v>456</v>
      </c>
      <c r="L470" s="108" t="s">
        <v>1639</v>
      </c>
      <c r="M470" s="114" t="s">
        <v>1926</v>
      </c>
      <c r="N470" s="108" t="s">
        <v>1639</v>
      </c>
      <c r="O470" s="153"/>
      <c r="P470" s="22">
        <v>64404</v>
      </c>
      <c r="Q470" s="26" t="s">
        <v>1926</v>
      </c>
      <c r="R470" s="23">
        <v>1</v>
      </c>
    </row>
    <row r="471" spans="10:18" ht="12">
      <c r="J471" s="20" t="s">
        <v>457</v>
      </c>
      <c r="K471" s="21" t="s">
        <v>458</v>
      </c>
      <c r="L471" s="108" t="s">
        <v>1639</v>
      </c>
      <c r="M471" s="114" t="s">
        <v>1926</v>
      </c>
      <c r="N471" s="108" t="s">
        <v>1639</v>
      </c>
      <c r="O471" s="153"/>
      <c r="P471" s="22">
        <v>60797</v>
      </c>
      <c r="Q471" s="26" t="s">
        <v>1926</v>
      </c>
      <c r="R471" s="23">
        <v>1</v>
      </c>
    </row>
    <row r="472" spans="10:18" ht="12">
      <c r="J472" s="20" t="s">
        <v>459</v>
      </c>
      <c r="K472" s="21" t="s">
        <v>460</v>
      </c>
      <c r="L472" s="108" t="s">
        <v>1639</v>
      </c>
      <c r="M472" s="114" t="s">
        <v>1926</v>
      </c>
      <c r="N472" s="108" t="s">
        <v>1639</v>
      </c>
      <c r="O472" s="153"/>
      <c r="P472" s="22">
        <v>53936</v>
      </c>
      <c r="Q472" s="26" t="s">
        <v>1926</v>
      </c>
      <c r="R472" s="23">
        <v>1</v>
      </c>
    </row>
    <row r="473" spans="10:18" ht="12">
      <c r="J473" s="20" t="s">
        <v>461</v>
      </c>
      <c r="K473" s="21" t="s">
        <v>462</v>
      </c>
      <c r="L473" s="108" t="s">
        <v>1639</v>
      </c>
      <c r="M473" s="114" t="s">
        <v>1926</v>
      </c>
      <c r="N473" s="108" t="s">
        <v>1639</v>
      </c>
      <c r="O473" s="153"/>
      <c r="P473" s="22">
        <v>60760</v>
      </c>
      <c r="Q473" s="26" t="s">
        <v>1926</v>
      </c>
      <c r="R473" s="23">
        <v>1</v>
      </c>
    </row>
    <row r="474" spans="10:18" ht="12">
      <c r="J474" s="20" t="s">
        <v>463</v>
      </c>
      <c r="K474" s="21" t="s">
        <v>464</v>
      </c>
      <c r="L474" s="108" t="s">
        <v>1639</v>
      </c>
      <c r="M474" s="114" t="s">
        <v>1926</v>
      </c>
      <c r="N474" s="108" t="s">
        <v>1639</v>
      </c>
      <c r="O474" s="153"/>
      <c r="P474" s="22">
        <v>61242</v>
      </c>
      <c r="Q474" s="26" t="s">
        <v>1926</v>
      </c>
      <c r="R474" s="23">
        <v>1</v>
      </c>
    </row>
    <row r="475" spans="10:18" ht="12">
      <c r="J475" s="20" t="s">
        <v>1246</v>
      </c>
      <c r="K475" s="21" t="s">
        <v>1247</v>
      </c>
      <c r="L475" s="108" t="s">
        <v>1639</v>
      </c>
      <c r="M475" s="114" t="s">
        <v>1926</v>
      </c>
      <c r="N475" s="108" t="s">
        <v>1639</v>
      </c>
      <c r="O475" s="153"/>
      <c r="P475" s="22">
        <v>60009</v>
      </c>
      <c r="Q475" s="26" t="s">
        <v>1926</v>
      </c>
      <c r="R475" s="23">
        <v>1</v>
      </c>
    </row>
    <row r="476" spans="10:18" ht="12">
      <c r="J476" s="20" t="s">
        <v>465</v>
      </c>
      <c r="K476" s="21" t="s">
        <v>466</v>
      </c>
      <c r="L476" s="108" t="s">
        <v>1639</v>
      </c>
      <c r="M476" s="114" t="s">
        <v>1926</v>
      </c>
      <c r="N476" s="108" t="s">
        <v>1639</v>
      </c>
      <c r="O476" s="153"/>
      <c r="P476" s="22">
        <v>61238</v>
      </c>
      <c r="Q476" s="26" t="s">
        <v>1926</v>
      </c>
      <c r="R476" s="23">
        <v>1</v>
      </c>
    </row>
    <row r="477" spans="10:18" ht="12">
      <c r="J477" s="20" t="s">
        <v>467</v>
      </c>
      <c r="K477" s="21" t="s">
        <v>468</v>
      </c>
      <c r="L477" s="108" t="s">
        <v>1639</v>
      </c>
      <c r="M477" s="114" t="s">
        <v>1926</v>
      </c>
      <c r="N477" s="108" t="s">
        <v>1639</v>
      </c>
      <c r="O477" s="153"/>
      <c r="P477" s="22">
        <v>51402</v>
      </c>
      <c r="Q477" s="26" t="s">
        <v>1926</v>
      </c>
      <c r="R477" s="23">
        <v>1</v>
      </c>
    </row>
    <row r="478" spans="10:18" ht="12">
      <c r="J478" s="20" t="s">
        <v>469</v>
      </c>
      <c r="K478" s="21" t="s">
        <v>470</v>
      </c>
      <c r="L478" s="108" t="s">
        <v>1639</v>
      </c>
      <c r="M478" s="114" t="s">
        <v>1926</v>
      </c>
      <c r="N478" s="108" t="s">
        <v>1639</v>
      </c>
      <c r="O478" s="153"/>
      <c r="P478" s="22">
        <v>54706</v>
      </c>
      <c r="Q478" s="26" t="s">
        <v>1926</v>
      </c>
      <c r="R478" s="23">
        <v>1</v>
      </c>
    </row>
    <row r="479" spans="10:18" ht="12">
      <c r="J479" s="20" t="s">
        <v>471</v>
      </c>
      <c r="K479" s="21" t="s">
        <v>472</v>
      </c>
      <c r="L479" s="108" t="s">
        <v>1639</v>
      </c>
      <c r="M479" s="114" t="s">
        <v>1926</v>
      </c>
      <c r="N479" s="108" t="s">
        <v>1639</v>
      </c>
      <c r="O479" s="153"/>
      <c r="P479" s="22">
        <v>51378</v>
      </c>
      <c r="Q479" s="26" t="s">
        <v>1926</v>
      </c>
      <c r="R479" s="23">
        <v>1</v>
      </c>
    </row>
    <row r="480" spans="10:18" ht="12">
      <c r="J480" s="20" t="s">
        <v>473</v>
      </c>
      <c r="K480" s="21" t="s">
        <v>474</v>
      </c>
      <c r="L480" s="108" t="s">
        <v>1639</v>
      </c>
      <c r="M480" s="114" t="s">
        <v>1926</v>
      </c>
      <c r="N480" s="108" t="s">
        <v>1639</v>
      </c>
      <c r="O480" s="153"/>
      <c r="P480" s="22">
        <v>43675</v>
      </c>
      <c r="Q480" s="26" t="s">
        <v>1926</v>
      </c>
      <c r="R480" s="23">
        <v>1</v>
      </c>
    </row>
    <row r="481" spans="10:18" ht="12">
      <c r="J481" s="20" t="s">
        <v>475</v>
      </c>
      <c r="K481" s="21" t="s">
        <v>476</v>
      </c>
      <c r="L481" s="108" t="s">
        <v>1639</v>
      </c>
      <c r="M481" s="114" t="s">
        <v>1926</v>
      </c>
      <c r="N481" s="108" t="s">
        <v>1639</v>
      </c>
      <c r="O481" s="153"/>
      <c r="P481" s="22">
        <v>47240</v>
      </c>
      <c r="Q481" s="26" t="s">
        <v>1926</v>
      </c>
      <c r="R481" s="23">
        <v>1</v>
      </c>
    </row>
    <row r="482" spans="10:18" ht="12">
      <c r="J482" s="20" t="s">
        <v>477</v>
      </c>
      <c r="K482" s="21" t="s">
        <v>478</v>
      </c>
      <c r="L482" s="108" t="s">
        <v>1639</v>
      </c>
      <c r="M482" s="114" t="s">
        <v>1926</v>
      </c>
      <c r="N482" s="108" t="s">
        <v>1639</v>
      </c>
      <c r="O482" s="153"/>
      <c r="P482" s="22">
        <v>242267</v>
      </c>
      <c r="Q482" s="26" t="s">
        <v>1926</v>
      </c>
      <c r="R482" s="23">
        <v>2</v>
      </c>
    </row>
    <row r="483" spans="10:18" ht="12">
      <c r="J483" s="20" t="s">
        <v>479</v>
      </c>
      <c r="K483" s="21" t="s">
        <v>480</v>
      </c>
      <c r="L483" s="108" t="s">
        <v>1639</v>
      </c>
      <c r="M483" s="114" t="s">
        <v>1926</v>
      </c>
      <c r="N483" s="108" t="s">
        <v>1639</v>
      </c>
      <c r="O483" s="153"/>
      <c r="P483" s="22">
        <v>187159</v>
      </c>
      <c r="Q483" s="26" t="s">
        <v>1926</v>
      </c>
      <c r="R483" s="23">
        <v>2</v>
      </c>
    </row>
    <row r="484" spans="10:18" ht="12">
      <c r="J484" s="20" t="s">
        <v>481</v>
      </c>
      <c r="K484" s="21" t="s">
        <v>482</v>
      </c>
      <c r="L484" s="108" t="s">
        <v>1639</v>
      </c>
      <c r="M484" s="114" t="s">
        <v>1926</v>
      </c>
      <c r="N484" s="108" t="s">
        <v>1639</v>
      </c>
      <c r="O484" s="153"/>
      <c r="P484" s="22">
        <v>177714</v>
      </c>
      <c r="Q484" s="26" t="s">
        <v>1926</v>
      </c>
      <c r="R484" s="23">
        <v>2</v>
      </c>
    </row>
    <row r="485" spans="10:18" ht="12">
      <c r="J485" s="20" t="s">
        <v>483</v>
      </c>
      <c r="K485" s="21" t="s">
        <v>484</v>
      </c>
      <c r="L485" s="108" t="s">
        <v>1639</v>
      </c>
      <c r="M485" s="114" t="s">
        <v>1926</v>
      </c>
      <c r="N485" s="108" t="s">
        <v>1639</v>
      </c>
      <c r="O485" s="153"/>
      <c r="P485" s="22">
        <v>156998</v>
      </c>
      <c r="Q485" s="26" t="s">
        <v>1926</v>
      </c>
      <c r="R485" s="23">
        <v>2</v>
      </c>
    </row>
    <row r="486" spans="10:18" ht="12">
      <c r="J486" s="19" t="s">
        <v>485</v>
      </c>
      <c r="K486" s="19" t="s">
        <v>486</v>
      </c>
      <c r="L486" s="108" t="s">
        <v>1639</v>
      </c>
      <c r="M486" s="114" t="s">
        <v>1926</v>
      </c>
      <c r="N486" s="108" t="s">
        <v>1639</v>
      </c>
      <c r="O486" s="153"/>
      <c r="P486" s="22">
        <v>163928</v>
      </c>
      <c r="Q486" s="26" t="s">
        <v>1926</v>
      </c>
      <c r="R486" s="23">
        <v>2</v>
      </c>
    </row>
    <row r="487" spans="10:18" ht="12">
      <c r="J487" s="20" t="s">
        <v>487</v>
      </c>
      <c r="K487" s="21" t="s">
        <v>488</v>
      </c>
      <c r="L487" s="108" t="s">
        <v>1639</v>
      </c>
      <c r="M487" s="114" t="s">
        <v>1926</v>
      </c>
      <c r="N487" s="108" t="s">
        <v>1639</v>
      </c>
      <c r="O487" s="153"/>
      <c r="P487" s="22">
        <v>154288</v>
      </c>
      <c r="Q487" s="26" t="s">
        <v>1926</v>
      </c>
      <c r="R487" s="23">
        <v>2</v>
      </c>
    </row>
    <row r="488" spans="10:18" ht="12">
      <c r="J488" s="20" t="s">
        <v>489</v>
      </c>
      <c r="K488" s="21" t="s">
        <v>490</v>
      </c>
      <c r="L488" s="108" t="s">
        <v>1639</v>
      </c>
      <c r="M488" s="114" t="s">
        <v>1926</v>
      </c>
      <c r="N488" s="108" t="s">
        <v>1639</v>
      </c>
      <c r="O488" s="153"/>
      <c r="P488" s="22">
        <v>131842</v>
      </c>
      <c r="Q488" s="26" t="s">
        <v>1926</v>
      </c>
      <c r="R488" s="23">
        <v>2</v>
      </c>
    </row>
    <row r="489" spans="10:18" ht="12">
      <c r="J489" s="20" t="s">
        <v>491</v>
      </c>
      <c r="K489" s="21" t="s">
        <v>492</v>
      </c>
      <c r="L489" s="108" t="s">
        <v>1639</v>
      </c>
      <c r="M489" s="114" t="s">
        <v>1926</v>
      </c>
      <c r="N489" s="108" t="s">
        <v>1639</v>
      </c>
      <c r="O489" s="153"/>
      <c r="P489" s="22">
        <v>143731</v>
      </c>
      <c r="Q489" s="26" t="s">
        <v>1926</v>
      </c>
      <c r="R489" s="23">
        <v>2</v>
      </c>
    </row>
    <row r="490" spans="10:18" ht="12">
      <c r="J490" s="20" t="s">
        <v>493</v>
      </c>
      <c r="K490" s="21" t="s">
        <v>494</v>
      </c>
      <c r="L490" s="108" t="s">
        <v>1639</v>
      </c>
      <c r="M490" s="114" t="s">
        <v>1926</v>
      </c>
      <c r="N490" s="108" t="s">
        <v>1639</v>
      </c>
      <c r="O490" s="153"/>
      <c r="P490" s="22">
        <v>118644</v>
      </c>
      <c r="Q490" s="26" t="s">
        <v>1926</v>
      </c>
      <c r="R490" s="23">
        <v>2</v>
      </c>
    </row>
    <row r="491" spans="10:18" ht="12">
      <c r="J491" s="20" t="s">
        <v>1248</v>
      </c>
      <c r="K491" s="21" t="s">
        <v>1249</v>
      </c>
      <c r="L491" s="108" t="s">
        <v>1639</v>
      </c>
      <c r="M491" s="114" t="s">
        <v>1926</v>
      </c>
      <c r="N491" s="108" t="s">
        <v>1639</v>
      </c>
      <c r="O491" s="153"/>
      <c r="P491" s="22">
        <v>120440</v>
      </c>
      <c r="Q491" s="26" t="s">
        <v>1926</v>
      </c>
      <c r="R491" s="23">
        <v>2</v>
      </c>
    </row>
    <row r="492" spans="10:18" ht="12">
      <c r="J492" s="20" t="s">
        <v>495</v>
      </c>
      <c r="K492" s="21" t="s">
        <v>496</v>
      </c>
      <c r="L492" s="108" t="s">
        <v>1639</v>
      </c>
      <c r="M492" s="114" t="s">
        <v>1926</v>
      </c>
      <c r="N492" s="108" t="s">
        <v>1639</v>
      </c>
      <c r="O492" s="153"/>
      <c r="P492" s="22">
        <v>115072</v>
      </c>
      <c r="Q492" s="26" t="s">
        <v>1926</v>
      </c>
      <c r="R492" s="23">
        <v>2</v>
      </c>
    </row>
    <row r="493" spans="10:18" ht="12">
      <c r="J493" s="19" t="s">
        <v>497</v>
      </c>
      <c r="K493" s="19" t="s">
        <v>498</v>
      </c>
      <c r="L493" s="108" t="s">
        <v>1639</v>
      </c>
      <c r="M493" s="114" t="s">
        <v>1926</v>
      </c>
      <c r="N493" s="108" t="s">
        <v>1639</v>
      </c>
      <c r="O493" s="153"/>
      <c r="P493" s="22">
        <v>116029</v>
      </c>
      <c r="Q493" s="26" t="s">
        <v>1926</v>
      </c>
      <c r="R493" s="23">
        <v>2</v>
      </c>
    </row>
    <row r="494" spans="10:18" ht="12">
      <c r="J494" s="20" t="s">
        <v>499</v>
      </c>
      <c r="K494" s="21" t="s">
        <v>500</v>
      </c>
      <c r="L494" s="108" t="s">
        <v>1639</v>
      </c>
      <c r="M494" s="114" t="s">
        <v>1926</v>
      </c>
      <c r="N494" s="108" t="s">
        <v>1639</v>
      </c>
      <c r="O494" s="153"/>
      <c r="P494" s="22">
        <v>119426</v>
      </c>
      <c r="Q494" s="26" t="s">
        <v>1926</v>
      </c>
      <c r="R494" s="23">
        <v>2</v>
      </c>
    </row>
    <row r="495" spans="10:18" ht="12">
      <c r="J495" s="20" t="s">
        <v>501</v>
      </c>
      <c r="K495" s="21" t="s">
        <v>502</v>
      </c>
      <c r="L495" s="108" t="s">
        <v>1639</v>
      </c>
      <c r="M495" s="114" t="s">
        <v>1926</v>
      </c>
      <c r="N495" s="108" t="s">
        <v>1639</v>
      </c>
      <c r="O495" s="153"/>
      <c r="P495" s="22">
        <v>113639</v>
      </c>
      <c r="Q495" s="114" t="s">
        <v>1926</v>
      </c>
      <c r="R495" s="23">
        <v>2</v>
      </c>
    </row>
    <row r="496" spans="10:18" ht="12">
      <c r="J496" s="20" t="s">
        <v>503</v>
      </c>
      <c r="K496" s="21" t="s">
        <v>504</v>
      </c>
      <c r="L496" s="108" t="s">
        <v>1639</v>
      </c>
      <c r="M496" s="114" t="s">
        <v>1926</v>
      </c>
      <c r="N496" s="108" t="s">
        <v>1639</v>
      </c>
      <c r="O496" s="153"/>
      <c r="P496" s="22">
        <v>109382</v>
      </c>
      <c r="Q496" s="26" t="s">
        <v>1926</v>
      </c>
      <c r="R496" s="23">
        <v>2</v>
      </c>
    </row>
    <row r="497" spans="10:18" ht="12">
      <c r="J497" s="20" t="s">
        <v>505</v>
      </c>
      <c r="K497" s="21" t="s">
        <v>506</v>
      </c>
      <c r="L497" s="108" t="s">
        <v>1639</v>
      </c>
      <c r="M497" s="114" t="s">
        <v>1926</v>
      </c>
      <c r="N497" s="108" t="s">
        <v>1639</v>
      </c>
      <c r="O497" s="153"/>
      <c r="P497" s="22">
        <v>101933</v>
      </c>
      <c r="Q497" s="26" t="s">
        <v>1926</v>
      </c>
      <c r="R497" s="23">
        <v>2</v>
      </c>
    </row>
    <row r="498" spans="10:18" ht="12">
      <c r="J498" s="20" t="s">
        <v>1250</v>
      </c>
      <c r="K498" s="21" t="s">
        <v>1251</v>
      </c>
      <c r="L498" s="108" t="s">
        <v>1639</v>
      </c>
      <c r="M498" s="26" t="s">
        <v>1926</v>
      </c>
      <c r="N498" s="108" t="s">
        <v>1639</v>
      </c>
      <c r="O498" s="154"/>
      <c r="P498" s="22">
        <v>110473</v>
      </c>
      <c r="Q498" s="114" t="s">
        <v>1926</v>
      </c>
      <c r="R498" s="23">
        <v>2</v>
      </c>
    </row>
    <row r="499" spans="10:19" ht="12">
      <c r="J499" s="20" t="s">
        <v>507</v>
      </c>
      <c r="K499" s="21" t="s">
        <v>1523</v>
      </c>
      <c r="L499" s="108" t="s">
        <v>1639</v>
      </c>
      <c r="M499" s="114" t="s">
        <v>1926</v>
      </c>
      <c r="N499" s="108" t="s">
        <v>1639</v>
      </c>
      <c r="O499" s="153"/>
      <c r="P499" s="22">
        <v>234200</v>
      </c>
      <c r="Q499" s="114" t="s">
        <v>1926</v>
      </c>
      <c r="R499" s="23">
        <v>2</v>
      </c>
      <c r="S499" s="191">
        <v>2009</v>
      </c>
    </row>
    <row r="500" spans="10:19" ht="12">
      <c r="J500" s="20" t="s">
        <v>508</v>
      </c>
      <c r="K500" s="21" t="s">
        <v>509</v>
      </c>
      <c r="L500" s="108" t="s">
        <v>1639</v>
      </c>
      <c r="M500" s="114" t="s">
        <v>1926</v>
      </c>
      <c r="N500" s="108" t="s">
        <v>1639</v>
      </c>
      <c r="O500" s="153"/>
      <c r="P500" s="22">
        <v>185100</v>
      </c>
      <c r="Q500" s="26" t="s">
        <v>1926</v>
      </c>
      <c r="R500" s="23">
        <v>2</v>
      </c>
      <c r="S500" s="191">
        <v>2009</v>
      </c>
    </row>
    <row r="501" spans="10:18" ht="12">
      <c r="J501" s="20" t="s">
        <v>510</v>
      </c>
      <c r="K501" s="21" t="s">
        <v>1815</v>
      </c>
      <c r="L501" s="108" t="s">
        <v>1639</v>
      </c>
      <c r="M501" s="114"/>
      <c r="N501" s="108" t="s">
        <v>1639</v>
      </c>
      <c r="O501" s="153"/>
      <c r="P501" s="22">
        <v>649853</v>
      </c>
      <c r="Q501" s="26" t="s">
        <v>1927</v>
      </c>
      <c r="R501" s="23">
        <v>4</v>
      </c>
    </row>
    <row r="502" spans="10:18" ht="12">
      <c r="J502" s="20" t="s">
        <v>511</v>
      </c>
      <c r="K502" s="21" t="s">
        <v>1816</v>
      </c>
      <c r="L502" s="108" t="s">
        <v>1639</v>
      </c>
      <c r="M502" s="114"/>
      <c r="N502" s="108" t="s">
        <v>1639</v>
      </c>
      <c r="O502" s="153"/>
      <c r="P502" s="22">
        <v>74812</v>
      </c>
      <c r="Q502" s="26" t="s">
        <v>1927</v>
      </c>
      <c r="R502" s="23">
        <v>1</v>
      </c>
    </row>
    <row r="503" spans="10:18" ht="12">
      <c r="J503" s="20" t="s">
        <v>512</v>
      </c>
      <c r="K503" s="21" t="s">
        <v>513</v>
      </c>
      <c r="L503" s="108" t="s">
        <v>1639</v>
      </c>
      <c r="M503" s="114"/>
      <c r="N503" s="108" t="s">
        <v>1639</v>
      </c>
      <c r="O503" s="153"/>
      <c r="P503" s="22">
        <v>58332</v>
      </c>
      <c r="Q503" s="26" t="s">
        <v>1927</v>
      </c>
      <c r="R503" s="23">
        <v>1</v>
      </c>
    </row>
    <row r="504" spans="10:18" ht="12">
      <c r="J504" s="20" t="s">
        <v>514</v>
      </c>
      <c r="K504" s="21" t="s">
        <v>515</v>
      </c>
      <c r="L504" s="108" t="s">
        <v>1639</v>
      </c>
      <c r="M504" s="114"/>
      <c r="N504" s="108" t="s">
        <v>1639</v>
      </c>
      <c r="O504" s="153"/>
      <c r="P504" s="22">
        <v>90879</v>
      </c>
      <c r="Q504" s="26" t="s">
        <v>1927</v>
      </c>
      <c r="R504" s="23">
        <v>1</v>
      </c>
    </row>
    <row r="505" spans="10:18" ht="12">
      <c r="J505" s="20" t="s">
        <v>516</v>
      </c>
      <c r="K505" s="21" t="s">
        <v>1524</v>
      </c>
      <c r="L505" s="108">
        <v>89.2</v>
      </c>
      <c r="M505" s="114" t="s">
        <v>1927</v>
      </c>
      <c r="N505" s="19">
        <f aca="true" t="shared" si="80" ref="N505:N509">IF(L505&lt;90,3)</f>
        <v>3</v>
      </c>
      <c r="O505" s="153">
        <v>2011</v>
      </c>
      <c r="P505" s="22">
        <v>533279</v>
      </c>
      <c r="Q505" s="26" t="s">
        <v>1927</v>
      </c>
      <c r="R505" s="23">
        <v>4</v>
      </c>
    </row>
    <row r="506" spans="10:18" ht="12">
      <c r="J506" s="20" t="s">
        <v>517</v>
      </c>
      <c r="K506" s="21" t="s">
        <v>1525</v>
      </c>
      <c r="L506" s="108">
        <v>95.8</v>
      </c>
      <c r="M506" s="114" t="s">
        <v>1927</v>
      </c>
      <c r="N506" s="19">
        <v>5</v>
      </c>
      <c r="O506" s="153">
        <v>2011</v>
      </c>
      <c r="P506" s="22">
        <v>310773</v>
      </c>
      <c r="Q506" s="26" t="s">
        <v>1927</v>
      </c>
      <c r="R506" s="23">
        <v>3</v>
      </c>
    </row>
    <row r="507" spans="10:18" ht="12">
      <c r="J507" s="20" t="s">
        <v>518</v>
      </c>
      <c r="K507" s="21" t="s">
        <v>1817</v>
      </c>
      <c r="L507" s="108">
        <v>96.2</v>
      </c>
      <c r="M507" s="114" t="s">
        <v>1927</v>
      </c>
      <c r="N507" s="19">
        <v>5</v>
      </c>
      <c r="O507" s="153">
        <v>2011</v>
      </c>
      <c r="P507" s="22">
        <v>98469</v>
      </c>
      <c r="Q507" s="26" t="s">
        <v>1927</v>
      </c>
      <c r="R507" s="19">
        <v>1</v>
      </c>
    </row>
    <row r="508" spans="10:18" ht="12">
      <c r="J508" s="20" t="s">
        <v>519</v>
      </c>
      <c r="K508" s="21" t="s">
        <v>520</v>
      </c>
      <c r="L508" s="108">
        <v>96.3</v>
      </c>
      <c r="M508" s="114" t="s">
        <v>1927</v>
      </c>
      <c r="N508" s="19">
        <v>5</v>
      </c>
      <c r="O508" s="153">
        <v>2011</v>
      </c>
      <c r="P508" s="22">
        <v>58515</v>
      </c>
      <c r="Q508" s="26" t="s">
        <v>1927</v>
      </c>
      <c r="R508" s="19">
        <v>1</v>
      </c>
    </row>
    <row r="509" spans="10:18" ht="12">
      <c r="J509" s="20" t="s">
        <v>521</v>
      </c>
      <c r="K509" s="21" t="s">
        <v>1818</v>
      </c>
      <c r="L509" s="108">
        <v>86.8</v>
      </c>
      <c r="M509" s="114" t="s">
        <v>1927</v>
      </c>
      <c r="N509" s="19">
        <f t="shared" si="80"/>
        <v>3</v>
      </c>
      <c r="O509" s="153">
        <v>2011</v>
      </c>
      <c r="P509" s="22">
        <v>160142</v>
      </c>
      <c r="Q509" s="26" t="s">
        <v>1927</v>
      </c>
      <c r="R509" s="19">
        <v>2</v>
      </c>
    </row>
    <row r="510" spans="10:18" ht="12">
      <c r="J510" s="20" t="s">
        <v>522</v>
      </c>
      <c r="K510" s="21" t="s">
        <v>1819</v>
      </c>
      <c r="L510" s="108">
        <v>95.1</v>
      </c>
      <c r="M510" s="114" t="s">
        <v>1927</v>
      </c>
      <c r="N510" s="19">
        <v>5</v>
      </c>
      <c r="O510" s="153">
        <v>2011</v>
      </c>
      <c r="P510" s="22">
        <v>107689</v>
      </c>
      <c r="Q510" s="26" t="s">
        <v>1927</v>
      </c>
      <c r="R510" s="19">
        <v>2</v>
      </c>
    </row>
    <row r="511" spans="10:19" ht="12">
      <c r="J511" s="20" t="s">
        <v>523</v>
      </c>
      <c r="K511" s="21" t="s">
        <v>1421</v>
      </c>
      <c r="L511" s="108" t="s">
        <v>1639</v>
      </c>
      <c r="M511" s="114" t="s">
        <v>1926</v>
      </c>
      <c r="N511" s="108" t="s">
        <v>1639</v>
      </c>
      <c r="O511" s="153"/>
      <c r="P511" s="22">
        <v>89836</v>
      </c>
      <c r="Q511" s="26" t="s">
        <v>1926</v>
      </c>
      <c r="R511" s="19">
        <v>1</v>
      </c>
      <c r="S511" s="191">
        <v>2009</v>
      </c>
    </row>
    <row r="512" spans="10:18" ht="12">
      <c r="J512" s="20" t="s">
        <v>524</v>
      </c>
      <c r="K512" s="21" t="s">
        <v>1637</v>
      </c>
      <c r="L512" s="108" t="s">
        <v>1639</v>
      </c>
      <c r="M512" s="114" t="s">
        <v>1926</v>
      </c>
      <c r="N512" s="108" t="s">
        <v>1639</v>
      </c>
      <c r="O512" s="153"/>
      <c r="P512" s="22">
        <v>1727495</v>
      </c>
      <c r="Q512" s="26" t="s">
        <v>1926</v>
      </c>
      <c r="R512" s="19">
        <v>5</v>
      </c>
    </row>
    <row r="513" spans="10:18" ht="12">
      <c r="J513" s="20" t="s">
        <v>525</v>
      </c>
      <c r="K513" s="21" t="s">
        <v>1526</v>
      </c>
      <c r="L513" s="108" t="s">
        <v>1639</v>
      </c>
      <c r="M513" s="114" t="s">
        <v>1926</v>
      </c>
      <c r="N513" s="108" t="s">
        <v>1639</v>
      </c>
      <c r="O513" s="153"/>
      <c r="P513" s="22">
        <v>164973</v>
      </c>
      <c r="Q513" s="26" t="s">
        <v>1926</v>
      </c>
      <c r="R513" s="19">
        <v>2</v>
      </c>
    </row>
    <row r="514" spans="10:19" ht="12">
      <c r="J514" s="20" t="s">
        <v>526</v>
      </c>
      <c r="K514" s="21" t="s">
        <v>527</v>
      </c>
      <c r="L514" s="108" t="s">
        <v>1639</v>
      </c>
      <c r="M514" s="114" t="s">
        <v>1926</v>
      </c>
      <c r="N514" s="108" t="s">
        <v>1639</v>
      </c>
      <c r="O514" s="153"/>
      <c r="P514" s="22">
        <v>117832</v>
      </c>
      <c r="Q514" s="26" t="s">
        <v>1926</v>
      </c>
      <c r="R514" s="19">
        <v>2</v>
      </c>
      <c r="S514" s="191">
        <v>2010</v>
      </c>
    </row>
    <row r="515" spans="10:18" ht="12">
      <c r="J515" s="20" t="s">
        <v>528</v>
      </c>
      <c r="K515" s="21" t="s">
        <v>529</v>
      </c>
      <c r="L515" s="108" t="s">
        <v>1639</v>
      </c>
      <c r="M515" s="114" t="s">
        <v>1926</v>
      </c>
      <c r="N515" s="108" t="s">
        <v>1639</v>
      </c>
      <c r="O515" s="153"/>
      <c r="P515" s="22">
        <v>149992</v>
      </c>
      <c r="Q515" s="26" t="s">
        <v>1926</v>
      </c>
      <c r="R515" s="19">
        <v>2</v>
      </c>
    </row>
    <row r="516" spans="10:19" ht="12">
      <c r="J516" s="20" t="s">
        <v>530</v>
      </c>
      <c r="K516" s="21" t="s">
        <v>1527</v>
      </c>
      <c r="L516" s="108" t="s">
        <v>1639</v>
      </c>
      <c r="M516" s="26" t="s">
        <v>1926</v>
      </c>
      <c r="N516" s="108" t="s">
        <v>1639</v>
      </c>
      <c r="O516" s="154"/>
      <c r="P516" s="22">
        <v>207270</v>
      </c>
      <c r="Q516" s="114" t="s">
        <v>1926</v>
      </c>
      <c r="R516" s="23">
        <v>2</v>
      </c>
      <c r="S516" s="191">
        <v>2010</v>
      </c>
    </row>
    <row r="517" spans="10:18" ht="12">
      <c r="J517" s="20" t="s">
        <v>531</v>
      </c>
      <c r="K517" s="21" t="s">
        <v>1528</v>
      </c>
      <c r="L517" s="108" t="s">
        <v>1639</v>
      </c>
      <c r="M517" s="114" t="s">
        <v>1926</v>
      </c>
      <c r="N517" s="108" t="s">
        <v>1639</v>
      </c>
      <c r="O517" s="153"/>
      <c r="P517" s="22">
        <v>162183</v>
      </c>
      <c r="Q517" s="26" t="s">
        <v>1926</v>
      </c>
      <c r="R517" s="23">
        <v>2</v>
      </c>
    </row>
    <row r="518" spans="10:18" ht="12">
      <c r="J518" s="20" t="s">
        <v>532</v>
      </c>
      <c r="K518" s="21" t="s">
        <v>533</v>
      </c>
      <c r="L518" s="108" t="s">
        <v>1639</v>
      </c>
      <c r="M518" s="114" t="s">
        <v>1926</v>
      </c>
      <c r="N518" s="108" t="s">
        <v>1639</v>
      </c>
      <c r="O518" s="153"/>
      <c r="P518" s="22">
        <v>128193</v>
      </c>
      <c r="Q518" s="26" t="s">
        <v>1926</v>
      </c>
      <c r="R518" s="23">
        <v>2</v>
      </c>
    </row>
    <row r="519" spans="10:18" ht="12">
      <c r="J519" s="20" t="s">
        <v>534</v>
      </c>
      <c r="K519" s="21" t="s">
        <v>1529</v>
      </c>
      <c r="L519" s="108" t="s">
        <v>1639</v>
      </c>
      <c r="M519" s="114" t="s">
        <v>1926</v>
      </c>
      <c r="N519" s="108" t="s">
        <v>1639</v>
      </c>
      <c r="O519" s="153"/>
      <c r="P519" s="22">
        <v>111264</v>
      </c>
      <c r="Q519" s="26" t="s">
        <v>1926</v>
      </c>
      <c r="R519" s="23">
        <v>2</v>
      </c>
    </row>
    <row r="520" spans="10:18" ht="12">
      <c r="J520" s="20" t="s">
        <v>535</v>
      </c>
      <c r="K520" s="21" t="s">
        <v>1530</v>
      </c>
      <c r="L520" s="108">
        <v>97</v>
      </c>
      <c r="M520" s="114" t="s">
        <v>1926</v>
      </c>
      <c r="N520" s="19">
        <v>5</v>
      </c>
      <c r="O520" s="153">
        <v>2011</v>
      </c>
      <c r="P520" s="22">
        <v>99617</v>
      </c>
      <c r="Q520" s="26" t="s">
        <v>1926</v>
      </c>
      <c r="R520" s="23">
        <v>1</v>
      </c>
    </row>
    <row r="521" spans="10:18" ht="12">
      <c r="J521" s="20" t="s">
        <v>536</v>
      </c>
      <c r="K521" s="21" t="s">
        <v>537</v>
      </c>
      <c r="L521" s="108" t="s">
        <v>1639</v>
      </c>
      <c r="M521" s="114" t="s">
        <v>1926</v>
      </c>
      <c r="N521" s="108" t="s">
        <v>1639</v>
      </c>
      <c r="O521" s="153"/>
      <c r="P521" s="22">
        <v>77593</v>
      </c>
      <c r="Q521" s="26" t="s">
        <v>1926</v>
      </c>
      <c r="R521" s="23">
        <v>1</v>
      </c>
    </row>
    <row r="522" spans="10:19" ht="12">
      <c r="J522" s="20" t="s">
        <v>538</v>
      </c>
      <c r="K522" s="21" t="s">
        <v>1531</v>
      </c>
      <c r="L522" s="108" t="s">
        <v>1639</v>
      </c>
      <c r="M522" s="114" t="s">
        <v>1926</v>
      </c>
      <c r="N522" s="108" t="s">
        <v>1639</v>
      </c>
      <c r="O522" s="153"/>
      <c r="P522" s="22">
        <v>203250</v>
      </c>
      <c r="Q522" s="26" t="s">
        <v>1927</v>
      </c>
      <c r="R522" s="23">
        <v>2</v>
      </c>
      <c r="S522" s="191">
        <v>2009</v>
      </c>
    </row>
    <row r="523" spans="10:18" ht="12">
      <c r="J523" s="20" t="s">
        <v>539</v>
      </c>
      <c r="K523" s="21" t="s">
        <v>1532</v>
      </c>
      <c r="L523" s="108">
        <v>68.2</v>
      </c>
      <c r="M523" s="114" t="s">
        <v>1926</v>
      </c>
      <c r="N523" s="19">
        <f aca="true" t="shared" si="81" ref="N523:N524">IF(L523&lt;75,1)</f>
        <v>1</v>
      </c>
      <c r="O523" s="153"/>
      <c r="P523" s="22">
        <v>502055</v>
      </c>
      <c r="Q523" s="26" t="s">
        <v>1926</v>
      </c>
      <c r="R523" s="23">
        <v>4</v>
      </c>
    </row>
    <row r="524" spans="10:18" ht="12">
      <c r="J524" s="20" t="s">
        <v>1820</v>
      </c>
      <c r="K524" s="21" t="s">
        <v>1821</v>
      </c>
      <c r="L524" s="23">
        <v>72</v>
      </c>
      <c r="M524" s="114" t="s">
        <v>1926</v>
      </c>
      <c r="N524" s="19">
        <f t="shared" si="81"/>
        <v>1</v>
      </c>
      <c r="O524" s="153"/>
      <c r="P524" s="22">
        <v>1021754</v>
      </c>
      <c r="Q524" s="26" t="s">
        <v>1926</v>
      </c>
      <c r="R524" s="23">
        <v>5</v>
      </c>
    </row>
    <row r="525" spans="10:18" ht="12">
      <c r="J525" s="20" t="s">
        <v>1822</v>
      </c>
      <c r="K525" s="21" t="s">
        <v>1823</v>
      </c>
      <c r="L525" s="108">
        <v>76.3</v>
      </c>
      <c r="M525" s="114" t="s">
        <v>1926</v>
      </c>
      <c r="N525" s="19">
        <f aca="true" t="shared" si="82" ref="N525:N571">IF(L525&lt;85,2)</f>
        <v>2</v>
      </c>
      <c r="O525" s="153"/>
      <c r="P525" s="22">
        <v>977584</v>
      </c>
      <c r="Q525" s="26" t="s">
        <v>1926</v>
      </c>
      <c r="R525" s="23">
        <v>4</v>
      </c>
    </row>
    <row r="526" spans="10:18" ht="12">
      <c r="J526" s="20" t="s">
        <v>540</v>
      </c>
      <c r="K526" s="21" t="s">
        <v>1424</v>
      </c>
      <c r="L526" s="108">
        <v>82</v>
      </c>
      <c r="M526" s="114" t="s">
        <v>1926</v>
      </c>
      <c r="N526" s="19">
        <f t="shared" si="82"/>
        <v>2</v>
      </c>
      <c r="O526" s="153"/>
      <c r="P526" s="22">
        <v>316275</v>
      </c>
      <c r="Q526" s="26" t="s">
        <v>1926</v>
      </c>
      <c r="R526" s="23">
        <v>3</v>
      </c>
    </row>
    <row r="527" spans="10:18" ht="12">
      <c r="J527" s="20" t="s">
        <v>541</v>
      </c>
      <c r="K527" s="21" t="s">
        <v>1533</v>
      </c>
      <c r="L527" s="108">
        <v>81.7</v>
      </c>
      <c r="M527" s="114" t="s">
        <v>1926</v>
      </c>
      <c r="N527" s="19">
        <f t="shared" si="82"/>
        <v>2</v>
      </c>
      <c r="O527" s="153"/>
      <c r="P527" s="22">
        <v>217225</v>
      </c>
      <c r="Q527" s="26" t="s">
        <v>1926</v>
      </c>
      <c r="R527" s="23">
        <v>2</v>
      </c>
    </row>
    <row r="528" spans="10:18" ht="12">
      <c r="J528" s="19" t="s">
        <v>542</v>
      </c>
      <c r="K528" s="19" t="s">
        <v>1534</v>
      </c>
      <c r="L528" s="108">
        <v>86.5</v>
      </c>
      <c r="M528" s="114" t="s">
        <v>1926</v>
      </c>
      <c r="N528" s="19">
        <f aca="true" t="shared" si="83" ref="N528:N529">IF(L528&lt;90,3)</f>
        <v>3</v>
      </c>
      <c r="O528" s="153"/>
      <c r="P528" s="22">
        <v>207580</v>
      </c>
      <c r="Q528" s="26" t="s">
        <v>1926</v>
      </c>
      <c r="R528" s="23">
        <v>2</v>
      </c>
    </row>
    <row r="529" spans="10:18" ht="12">
      <c r="J529" s="20" t="s">
        <v>543</v>
      </c>
      <c r="K529" s="21" t="s">
        <v>1423</v>
      </c>
      <c r="L529" s="108">
        <v>86.7</v>
      </c>
      <c r="M529" s="114" t="s">
        <v>1926</v>
      </c>
      <c r="N529" s="19">
        <f t="shared" si="83"/>
        <v>3</v>
      </c>
      <c r="O529" s="153"/>
      <c r="P529" s="22">
        <v>193127</v>
      </c>
      <c r="Q529" s="26" t="s">
        <v>1926</v>
      </c>
      <c r="R529" s="23">
        <v>2</v>
      </c>
    </row>
    <row r="530" spans="10:18" ht="12">
      <c r="J530" s="20" t="s">
        <v>544</v>
      </c>
      <c r="K530" s="21" t="s">
        <v>1535</v>
      </c>
      <c r="L530" s="108">
        <v>84.7</v>
      </c>
      <c r="M530" s="114" t="s">
        <v>1926</v>
      </c>
      <c r="N530" s="19">
        <f t="shared" si="82"/>
        <v>2</v>
      </c>
      <c r="O530" s="153"/>
      <c r="P530" s="22">
        <v>158048</v>
      </c>
      <c r="Q530" s="26" t="s">
        <v>1926</v>
      </c>
      <c r="R530" s="23">
        <v>2</v>
      </c>
    </row>
    <row r="531" spans="10:18" ht="12">
      <c r="J531" s="20" t="s">
        <v>545</v>
      </c>
      <c r="K531" s="21" t="s">
        <v>1536</v>
      </c>
      <c r="L531" s="108">
        <v>83.5</v>
      </c>
      <c r="M531" s="114" t="s">
        <v>1926</v>
      </c>
      <c r="N531" s="19">
        <f t="shared" si="82"/>
        <v>2</v>
      </c>
      <c r="O531" s="153"/>
      <c r="P531" s="22">
        <v>149271</v>
      </c>
      <c r="Q531" s="26" t="s">
        <v>1926</v>
      </c>
      <c r="R531" s="23">
        <v>2</v>
      </c>
    </row>
    <row r="532" spans="10:18" ht="12">
      <c r="J532" s="20" t="s">
        <v>546</v>
      </c>
      <c r="K532" s="21" t="s">
        <v>1537</v>
      </c>
      <c r="L532" s="108">
        <v>87.8</v>
      </c>
      <c r="M532" s="114" t="s">
        <v>1926</v>
      </c>
      <c r="N532" s="19">
        <f>IF(L532&lt;90,3)</f>
        <v>3</v>
      </c>
      <c r="O532" s="153"/>
      <c r="P532" s="22">
        <v>89016</v>
      </c>
      <c r="Q532" s="26" t="s">
        <v>1926</v>
      </c>
      <c r="R532" s="23">
        <v>1</v>
      </c>
    </row>
    <row r="533" spans="10:18" ht="12">
      <c r="J533" s="20" t="s">
        <v>1252</v>
      </c>
      <c r="K533" s="21" t="s">
        <v>1538</v>
      </c>
      <c r="L533" s="108">
        <v>79.4</v>
      </c>
      <c r="M533" s="26" t="s">
        <v>1926</v>
      </c>
      <c r="N533" s="19">
        <f t="shared" si="82"/>
        <v>2</v>
      </c>
      <c r="O533" s="154"/>
      <c r="P533" s="22">
        <v>193163</v>
      </c>
      <c r="Q533" s="114" t="s">
        <v>1926</v>
      </c>
      <c r="R533" s="23">
        <v>2</v>
      </c>
    </row>
    <row r="534" spans="10:18" ht="12">
      <c r="J534" s="20" t="s">
        <v>547</v>
      </c>
      <c r="K534" s="21" t="s">
        <v>1539</v>
      </c>
      <c r="L534" s="108">
        <v>88.1</v>
      </c>
      <c r="M534" s="26" t="s">
        <v>1926</v>
      </c>
      <c r="N534" s="19">
        <f aca="true" t="shared" si="84" ref="N534:N537">IF(L534&lt;90,3)</f>
        <v>3</v>
      </c>
      <c r="O534" s="154"/>
      <c r="P534" s="22">
        <v>176401</v>
      </c>
      <c r="Q534" s="114" t="s">
        <v>1926</v>
      </c>
      <c r="R534" s="23">
        <v>2</v>
      </c>
    </row>
    <row r="535" spans="10:18" ht="12">
      <c r="J535" s="20" t="s">
        <v>548</v>
      </c>
      <c r="K535" s="21" t="s">
        <v>1540</v>
      </c>
      <c r="L535" s="108">
        <v>86.1</v>
      </c>
      <c r="M535" s="26" t="s">
        <v>1926</v>
      </c>
      <c r="N535" s="19">
        <f t="shared" si="84"/>
        <v>3</v>
      </c>
      <c r="O535" s="154"/>
      <c r="P535" s="22">
        <v>165182</v>
      </c>
      <c r="Q535" s="114" t="s">
        <v>1926</v>
      </c>
      <c r="R535" s="23">
        <v>2</v>
      </c>
    </row>
    <row r="536" spans="10:18" ht="12">
      <c r="J536" s="19" t="s">
        <v>549</v>
      </c>
      <c r="K536" s="19" t="s">
        <v>1541</v>
      </c>
      <c r="L536" s="108">
        <v>91.7</v>
      </c>
      <c r="M536" s="26" t="s">
        <v>1926</v>
      </c>
      <c r="N536" s="19">
        <f>IF(L536&lt;95,4)</f>
        <v>4</v>
      </c>
      <c r="O536" s="154"/>
      <c r="P536" s="22">
        <v>156961</v>
      </c>
      <c r="Q536" s="114" t="s">
        <v>1926</v>
      </c>
      <c r="R536" s="23">
        <v>2</v>
      </c>
    </row>
    <row r="537" spans="10:18" ht="12">
      <c r="J537" s="20" t="s">
        <v>550</v>
      </c>
      <c r="K537" s="21" t="s">
        <v>1542</v>
      </c>
      <c r="L537" s="108">
        <v>89.5</v>
      </c>
      <c r="M537" s="26" t="s">
        <v>1926</v>
      </c>
      <c r="N537" s="19">
        <f t="shared" si="84"/>
        <v>3</v>
      </c>
      <c r="O537" s="154"/>
      <c r="P537" s="22">
        <v>95321</v>
      </c>
      <c r="Q537" s="114" t="s">
        <v>1926</v>
      </c>
      <c r="R537" s="23">
        <v>1</v>
      </c>
    </row>
    <row r="538" spans="10:18" ht="12">
      <c r="J538" s="19" t="s">
        <v>551</v>
      </c>
      <c r="K538" s="19" t="s">
        <v>552</v>
      </c>
      <c r="L538" s="108">
        <v>90.5</v>
      </c>
      <c r="M538" s="26" t="s">
        <v>1926</v>
      </c>
      <c r="N538" s="19">
        <f>IF(L538&lt;95,4)</f>
        <v>4</v>
      </c>
      <c r="O538" s="154"/>
      <c r="P538" s="22">
        <v>94535</v>
      </c>
      <c r="Q538" s="114" t="s">
        <v>1926</v>
      </c>
      <c r="R538" s="23">
        <v>1</v>
      </c>
    </row>
    <row r="539" spans="10:18" ht="12">
      <c r="J539" s="19" t="s">
        <v>553</v>
      </c>
      <c r="K539" s="19" t="s">
        <v>554</v>
      </c>
      <c r="L539" s="108">
        <v>78.6</v>
      </c>
      <c r="M539" s="26" t="s">
        <v>1926</v>
      </c>
      <c r="N539" s="19">
        <f t="shared" si="82"/>
        <v>2</v>
      </c>
      <c r="O539" s="154"/>
      <c r="P539" s="22">
        <v>98675</v>
      </c>
      <c r="Q539" s="114" t="s">
        <v>1926</v>
      </c>
      <c r="R539" s="23">
        <v>1</v>
      </c>
    </row>
    <row r="540" spans="10:18" ht="12">
      <c r="J540" s="19" t="s">
        <v>555</v>
      </c>
      <c r="K540" s="19" t="s">
        <v>556</v>
      </c>
      <c r="L540" s="108">
        <v>86.3</v>
      </c>
      <c r="M540" s="26" t="s">
        <v>1926</v>
      </c>
      <c r="N540" s="19">
        <f>IF(L540&lt;90,3)</f>
        <v>3</v>
      </c>
      <c r="O540" s="154"/>
      <c r="P540" s="22">
        <v>85537</v>
      </c>
      <c r="Q540" s="114" t="s">
        <v>1926</v>
      </c>
      <c r="R540" s="23">
        <v>1</v>
      </c>
    </row>
    <row r="541" spans="10:18" ht="12">
      <c r="J541" s="19" t="s">
        <v>1253</v>
      </c>
      <c r="K541" s="19" t="s">
        <v>1254</v>
      </c>
      <c r="L541" s="108">
        <v>76.6</v>
      </c>
      <c r="M541" s="26" t="s">
        <v>1926</v>
      </c>
      <c r="N541" s="19">
        <f t="shared" si="82"/>
        <v>2</v>
      </c>
      <c r="O541" s="154"/>
      <c r="P541" s="22">
        <v>83363</v>
      </c>
      <c r="Q541" s="114" t="s">
        <v>1926</v>
      </c>
      <c r="R541" s="23">
        <v>1</v>
      </c>
    </row>
    <row r="542" spans="10:18" ht="12">
      <c r="J542" s="19" t="s">
        <v>557</v>
      </c>
      <c r="K542" s="19" t="s">
        <v>558</v>
      </c>
      <c r="L542" s="108">
        <v>87.8</v>
      </c>
      <c r="M542" s="26" t="s">
        <v>1926</v>
      </c>
      <c r="N542" s="19">
        <f aca="true" t="shared" si="85" ref="N542:N543">IF(L542&lt;90,3)</f>
        <v>3</v>
      </c>
      <c r="O542" s="154"/>
      <c r="P542" s="22">
        <v>77426</v>
      </c>
      <c r="Q542" s="114" t="s">
        <v>1926</v>
      </c>
      <c r="R542" s="23">
        <v>1</v>
      </c>
    </row>
    <row r="543" spans="10:18" ht="12">
      <c r="J543" s="20" t="s">
        <v>1255</v>
      </c>
      <c r="K543" s="21" t="s">
        <v>1256</v>
      </c>
      <c r="L543" s="108">
        <v>87.7</v>
      </c>
      <c r="M543" s="26" t="s">
        <v>1926</v>
      </c>
      <c r="N543" s="19">
        <f t="shared" si="85"/>
        <v>3</v>
      </c>
      <c r="O543" s="154"/>
      <c r="P543" s="22">
        <v>72171</v>
      </c>
      <c r="Q543" s="114" t="s">
        <v>1926</v>
      </c>
      <c r="R543" s="23">
        <v>1</v>
      </c>
    </row>
    <row r="544" spans="10:18" ht="12">
      <c r="J544" s="19" t="s">
        <v>1257</v>
      </c>
      <c r="K544" s="19" t="s">
        <v>1258</v>
      </c>
      <c r="L544" s="108">
        <v>83.1</v>
      </c>
      <c r="M544" s="26" t="s">
        <v>1926</v>
      </c>
      <c r="N544" s="19">
        <f t="shared" si="82"/>
        <v>2</v>
      </c>
      <c r="O544" s="154"/>
      <c r="P544" s="22">
        <v>72405</v>
      </c>
      <c r="Q544" s="114" t="s">
        <v>1926</v>
      </c>
      <c r="R544" s="23">
        <v>1</v>
      </c>
    </row>
    <row r="545" spans="10:18" ht="12">
      <c r="J545" s="20" t="s">
        <v>1259</v>
      </c>
      <c r="K545" s="21" t="s">
        <v>1260</v>
      </c>
      <c r="L545" s="108">
        <v>87.7</v>
      </c>
      <c r="M545" s="26" t="s">
        <v>1926</v>
      </c>
      <c r="N545" s="19">
        <f>IF(L545&lt;90,3)</f>
        <v>3</v>
      </c>
      <c r="O545" s="154"/>
      <c r="P545" s="22">
        <v>79266</v>
      </c>
      <c r="Q545" s="114" t="s">
        <v>1926</v>
      </c>
      <c r="R545" s="23">
        <v>1</v>
      </c>
    </row>
    <row r="546" spans="10:18" ht="12">
      <c r="J546" s="20" t="s">
        <v>1261</v>
      </c>
      <c r="K546" s="21" t="s">
        <v>1262</v>
      </c>
      <c r="L546" s="108">
        <v>84.8</v>
      </c>
      <c r="M546" s="26" t="s">
        <v>1926</v>
      </c>
      <c r="N546" s="19">
        <f t="shared" si="82"/>
        <v>2</v>
      </c>
      <c r="O546" s="154"/>
      <c r="P546" s="22">
        <v>71042</v>
      </c>
      <c r="Q546" s="114" t="s">
        <v>1926</v>
      </c>
      <c r="R546" s="23">
        <v>1</v>
      </c>
    </row>
    <row r="547" spans="10:18" ht="12">
      <c r="J547" s="20" t="s">
        <v>1263</v>
      </c>
      <c r="K547" s="21" t="s">
        <v>1264</v>
      </c>
      <c r="L547" s="108">
        <v>91.3</v>
      </c>
      <c r="M547" s="26" t="s">
        <v>1926</v>
      </c>
      <c r="N547" s="19">
        <f>IF(L547&lt;95,4)</f>
        <v>4</v>
      </c>
      <c r="O547" s="154"/>
      <c r="P547" s="22">
        <v>67286</v>
      </c>
      <c r="Q547" s="114" t="s">
        <v>1926</v>
      </c>
      <c r="R547" s="23">
        <v>1</v>
      </c>
    </row>
    <row r="548" spans="10:18" ht="12">
      <c r="J548" s="19" t="s">
        <v>559</v>
      </c>
      <c r="K548" s="19" t="s">
        <v>560</v>
      </c>
      <c r="L548" s="108">
        <v>88.8</v>
      </c>
      <c r="M548" s="26" t="s">
        <v>1926</v>
      </c>
      <c r="N548" s="19">
        <f aca="true" t="shared" si="86" ref="N548">IF(L548&lt;90,3)</f>
        <v>3</v>
      </c>
      <c r="O548" s="154"/>
      <c r="P548" s="22">
        <v>72853</v>
      </c>
      <c r="Q548" s="114" t="s">
        <v>1926</v>
      </c>
      <c r="R548" s="23">
        <v>1</v>
      </c>
    </row>
    <row r="549" spans="10:18" ht="12">
      <c r="J549" s="20" t="s">
        <v>1265</v>
      </c>
      <c r="K549" s="21" t="s">
        <v>1266</v>
      </c>
      <c r="L549" s="108">
        <v>82.9</v>
      </c>
      <c r="M549" s="26" t="s">
        <v>1926</v>
      </c>
      <c r="N549" s="19">
        <f t="shared" si="82"/>
        <v>2</v>
      </c>
      <c r="O549" s="154"/>
      <c r="P549" s="22">
        <v>66122</v>
      </c>
      <c r="Q549" s="114" t="s">
        <v>1926</v>
      </c>
      <c r="R549" s="23">
        <v>1</v>
      </c>
    </row>
    <row r="550" spans="10:18" ht="12">
      <c r="J550" s="19" t="s">
        <v>561</v>
      </c>
      <c r="K550" s="19" t="s">
        <v>562</v>
      </c>
      <c r="L550" s="108">
        <v>87.2</v>
      </c>
      <c r="M550" s="26" t="s">
        <v>1926</v>
      </c>
      <c r="N550" s="19">
        <f aca="true" t="shared" si="87" ref="N550:N558">IF(L550&lt;90,3)</f>
        <v>3</v>
      </c>
      <c r="O550" s="154"/>
      <c r="P550" s="22">
        <v>66130</v>
      </c>
      <c r="Q550" s="114" t="s">
        <v>1926</v>
      </c>
      <c r="R550" s="23">
        <v>1</v>
      </c>
    </row>
    <row r="551" spans="10:18" ht="12">
      <c r="J551" s="19" t="s">
        <v>563</v>
      </c>
      <c r="K551" s="19" t="s">
        <v>564</v>
      </c>
      <c r="L551" s="108">
        <v>93.8</v>
      </c>
      <c r="M551" s="26" t="s">
        <v>1926</v>
      </c>
      <c r="N551" s="19">
        <f>IF(L551&lt;95,4)</f>
        <v>4</v>
      </c>
      <c r="O551" s="154"/>
      <c r="P551" s="22">
        <v>62476</v>
      </c>
      <c r="Q551" s="114" t="s">
        <v>1926</v>
      </c>
      <c r="R551" s="23">
        <v>1</v>
      </c>
    </row>
    <row r="552" spans="10:18" ht="12">
      <c r="J552" s="20" t="s">
        <v>565</v>
      </c>
      <c r="K552" s="21" t="s">
        <v>566</v>
      </c>
      <c r="L552" s="108">
        <v>87.4</v>
      </c>
      <c r="M552" s="114" t="s">
        <v>1926</v>
      </c>
      <c r="N552" s="19">
        <f t="shared" si="87"/>
        <v>3</v>
      </c>
      <c r="O552" s="153"/>
      <c r="P552" s="22">
        <v>71235</v>
      </c>
      <c r="Q552" s="26" t="s">
        <v>1926</v>
      </c>
      <c r="R552" s="23">
        <v>1</v>
      </c>
    </row>
    <row r="553" spans="10:18" ht="12">
      <c r="J553" s="20" t="s">
        <v>1267</v>
      </c>
      <c r="K553" s="21" t="s">
        <v>1268</v>
      </c>
      <c r="L553" s="108">
        <v>88.3</v>
      </c>
      <c r="M553" s="114" t="s">
        <v>1926</v>
      </c>
      <c r="N553" s="19">
        <f t="shared" si="87"/>
        <v>3</v>
      </c>
      <c r="O553" s="153"/>
      <c r="P553" s="22">
        <v>71254</v>
      </c>
      <c r="Q553" s="114" t="s">
        <v>1926</v>
      </c>
      <c r="R553" s="23">
        <v>1</v>
      </c>
    </row>
    <row r="554" spans="10:18" ht="12">
      <c r="J554" s="20" t="s">
        <v>567</v>
      </c>
      <c r="K554" s="21" t="s">
        <v>568</v>
      </c>
      <c r="L554" s="108">
        <v>90.6</v>
      </c>
      <c r="M554" s="114" t="s">
        <v>1926</v>
      </c>
      <c r="N554" s="19">
        <f>IF(L554&lt;95,4)</f>
        <v>4</v>
      </c>
      <c r="O554" s="153"/>
      <c r="P554" s="22">
        <v>47768</v>
      </c>
      <c r="Q554" s="114" t="s">
        <v>1926</v>
      </c>
      <c r="R554" s="23">
        <v>1</v>
      </c>
    </row>
    <row r="555" spans="10:18" ht="12">
      <c r="J555" s="20" t="s">
        <v>1269</v>
      </c>
      <c r="K555" s="21" t="s">
        <v>1270</v>
      </c>
      <c r="L555" s="108">
        <v>85.7</v>
      </c>
      <c r="M555" s="114" t="s">
        <v>1926</v>
      </c>
      <c r="N555" s="19">
        <f t="shared" si="87"/>
        <v>3</v>
      </c>
      <c r="O555" s="153"/>
      <c r="P555" s="22">
        <v>151818</v>
      </c>
      <c r="Q555" s="114" t="s">
        <v>1926</v>
      </c>
      <c r="R555" s="113">
        <v>2</v>
      </c>
    </row>
    <row r="556" spans="10:18" ht="12">
      <c r="J556" s="20" t="s">
        <v>1271</v>
      </c>
      <c r="K556" s="21" t="s">
        <v>1272</v>
      </c>
      <c r="L556" s="108">
        <v>85.2</v>
      </c>
      <c r="M556" s="114" t="s">
        <v>1926</v>
      </c>
      <c r="N556" s="19">
        <f t="shared" si="87"/>
        <v>3</v>
      </c>
      <c r="O556" s="153"/>
      <c r="P556" s="22">
        <v>148281</v>
      </c>
      <c r="Q556" s="114" t="s">
        <v>1926</v>
      </c>
      <c r="R556" s="21">
        <v>2</v>
      </c>
    </row>
    <row r="557" spans="10:18" ht="12">
      <c r="J557" s="20" t="s">
        <v>569</v>
      </c>
      <c r="K557" s="21" t="s">
        <v>570</v>
      </c>
      <c r="L557" s="108">
        <v>89.4</v>
      </c>
      <c r="M557" s="114" t="s">
        <v>1926</v>
      </c>
      <c r="N557" s="19">
        <f t="shared" si="87"/>
        <v>3</v>
      </c>
      <c r="O557" s="153"/>
      <c r="P557" s="22">
        <v>141893</v>
      </c>
      <c r="Q557" s="114" t="s">
        <v>1926</v>
      </c>
      <c r="R557" s="21">
        <v>2</v>
      </c>
    </row>
    <row r="558" spans="10:18" ht="12">
      <c r="J558" s="20" t="s">
        <v>571</v>
      </c>
      <c r="K558" s="21" t="s">
        <v>572</v>
      </c>
      <c r="L558" s="108">
        <v>87.6</v>
      </c>
      <c r="M558" s="114" t="s">
        <v>1926</v>
      </c>
      <c r="N558" s="19">
        <f t="shared" si="87"/>
        <v>3</v>
      </c>
      <c r="O558" s="153"/>
      <c r="P558" s="22">
        <v>148250</v>
      </c>
      <c r="Q558" s="114" t="s">
        <v>1926</v>
      </c>
      <c r="R558" s="21">
        <v>2</v>
      </c>
    </row>
    <row r="559" spans="10:18" ht="12">
      <c r="J559" s="20" t="s">
        <v>573</v>
      </c>
      <c r="K559" s="21" t="s">
        <v>574</v>
      </c>
      <c r="L559" s="108">
        <v>82.8</v>
      </c>
      <c r="M559" s="26" t="s">
        <v>1926</v>
      </c>
      <c r="N559" s="19">
        <f t="shared" si="82"/>
        <v>2</v>
      </c>
      <c r="O559" s="154"/>
      <c r="P559" s="22">
        <v>121050</v>
      </c>
      <c r="Q559" s="114" t="s">
        <v>1926</v>
      </c>
      <c r="R559" s="21">
        <v>2</v>
      </c>
    </row>
    <row r="560" spans="10:18" ht="12">
      <c r="J560" s="20" t="s">
        <v>575</v>
      </c>
      <c r="K560" s="21" t="s">
        <v>576</v>
      </c>
      <c r="L560" s="108">
        <v>83.8</v>
      </c>
      <c r="M560" s="26" t="s">
        <v>1926</v>
      </c>
      <c r="N560" s="19">
        <f t="shared" si="82"/>
        <v>2</v>
      </c>
      <c r="O560" s="154"/>
      <c r="P560" s="22">
        <v>118862</v>
      </c>
      <c r="Q560" s="114" t="s">
        <v>1926</v>
      </c>
      <c r="R560" s="21">
        <v>2</v>
      </c>
    </row>
    <row r="561" spans="10:18" ht="12">
      <c r="J561" s="20" t="s">
        <v>577</v>
      </c>
      <c r="K561" s="21" t="s">
        <v>578</v>
      </c>
      <c r="L561" s="108">
        <v>82.3</v>
      </c>
      <c r="M561" s="26" t="s">
        <v>1926</v>
      </c>
      <c r="N561" s="19">
        <f t="shared" si="82"/>
        <v>2</v>
      </c>
      <c r="O561" s="154"/>
      <c r="P561" s="22">
        <v>118748</v>
      </c>
      <c r="Q561" s="114" t="s">
        <v>1926</v>
      </c>
      <c r="R561" s="21">
        <v>2</v>
      </c>
    </row>
    <row r="562" spans="10:18" ht="12">
      <c r="J562" s="19" t="s">
        <v>579</v>
      </c>
      <c r="K562" s="19" t="s">
        <v>580</v>
      </c>
      <c r="L562" s="108">
        <v>91.4</v>
      </c>
      <c r="M562" s="26" t="s">
        <v>1926</v>
      </c>
      <c r="N562" s="19">
        <f aca="true" t="shared" si="88" ref="N562:N563">IF(L562&lt;95,4)</f>
        <v>4</v>
      </c>
      <c r="O562" s="154"/>
      <c r="P562" s="22">
        <v>121527</v>
      </c>
      <c r="Q562" s="114" t="s">
        <v>1926</v>
      </c>
      <c r="R562" s="23">
        <v>2</v>
      </c>
    </row>
    <row r="563" spans="10:18" ht="12">
      <c r="J563" s="19" t="s">
        <v>581</v>
      </c>
      <c r="K563" s="19" t="s">
        <v>582</v>
      </c>
      <c r="L563" s="108">
        <v>92.3</v>
      </c>
      <c r="M563" s="26" t="s">
        <v>1926</v>
      </c>
      <c r="N563" s="19">
        <f t="shared" si="88"/>
        <v>4</v>
      </c>
      <c r="O563" s="154"/>
      <c r="P563" s="22">
        <v>108763</v>
      </c>
      <c r="Q563" s="114" t="s">
        <v>1926</v>
      </c>
      <c r="R563" s="23">
        <v>2</v>
      </c>
    </row>
    <row r="564" spans="10:18" ht="12">
      <c r="J564" s="19" t="s">
        <v>583</v>
      </c>
      <c r="K564" s="19" t="s">
        <v>584</v>
      </c>
      <c r="L564" s="108">
        <v>88.1</v>
      </c>
      <c r="M564" s="26" t="s">
        <v>1926</v>
      </c>
      <c r="N564" s="19">
        <f aca="true" t="shared" si="89" ref="N564:N568">IF(L564&lt;90,3)</f>
        <v>3</v>
      </c>
      <c r="O564" s="154"/>
      <c r="P564" s="22">
        <v>98672</v>
      </c>
      <c r="Q564" s="114" t="s">
        <v>1926</v>
      </c>
      <c r="R564" s="23">
        <v>1</v>
      </c>
    </row>
    <row r="565" spans="10:18" ht="12">
      <c r="J565" s="20" t="s">
        <v>585</v>
      </c>
      <c r="K565" s="21" t="s">
        <v>586</v>
      </c>
      <c r="L565" s="108">
        <v>87.1</v>
      </c>
      <c r="M565" s="26" t="s">
        <v>1926</v>
      </c>
      <c r="N565" s="19">
        <f t="shared" si="89"/>
        <v>3</v>
      </c>
      <c r="O565" s="154"/>
      <c r="P565" s="22">
        <v>94269</v>
      </c>
      <c r="Q565" s="114" t="s">
        <v>1926</v>
      </c>
      <c r="R565" s="23">
        <v>1</v>
      </c>
    </row>
    <row r="566" spans="10:18" ht="12">
      <c r="J566" s="19" t="s">
        <v>587</v>
      </c>
      <c r="K566" s="19" t="s">
        <v>588</v>
      </c>
      <c r="L566" s="108">
        <v>86.4</v>
      </c>
      <c r="M566" s="26" t="s">
        <v>1926</v>
      </c>
      <c r="N566" s="19">
        <f t="shared" si="89"/>
        <v>3</v>
      </c>
      <c r="O566" s="154"/>
      <c r="P566" s="22">
        <v>100027</v>
      </c>
      <c r="Q566" s="114" t="s">
        <v>1926</v>
      </c>
      <c r="R566" s="23">
        <v>2</v>
      </c>
    </row>
    <row r="567" spans="10:18" ht="12">
      <c r="J567" s="20" t="s">
        <v>1273</v>
      </c>
      <c r="K567" s="21" t="s">
        <v>1274</v>
      </c>
      <c r="L567" s="108">
        <v>87.1</v>
      </c>
      <c r="M567" s="114" t="s">
        <v>1926</v>
      </c>
      <c r="N567" s="19">
        <f t="shared" si="89"/>
        <v>3</v>
      </c>
      <c r="O567" s="153"/>
      <c r="P567" s="22">
        <v>88801</v>
      </c>
      <c r="Q567" s="26" t="s">
        <v>1926</v>
      </c>
      <c r="R567" s="23">
        <v>1</v>
      </c>
    </row>
    <row r="568" spans="10:18" ht="12">
      <c r="J568" s="20" t="s">
        <v>1275</v>
      </c>
      <c r="K568" s="21" t="s">
        <v>1276</v>
      </c>
      <c r="L568" s="108">
        <v>89.3</v>
      </c>
      <c r="M568" s="114" t="s">
        <v>1926</v>
      </c>
      <c r="N568" s="19">
        <f t="shared" si="89"/>
        <v>3</v>
      </c>
      <c r="O568" s="153"/>
      <c r="P568" s="22">
        <v>80939</v>
      </c>
      <c r="Q568" s="26" t="s">
        <v>1926</v>
      </c>
      <c r="R568" s="23">
        <v>1</v>
      </c>
    </row>
    <row r="569" spans="10:18" ht="12">
      <c r="J569" s="20" t="s">
        <v>1277</v>
      </c>
      <c r="K569" s="21" t="s">
        <v>1278</v>
      </c>
      <c r="L569" s="108">
        <v>78.7</v>
      </c>
      <c r="M569" s="114" t="s">
        <v>1926</v>
      </c>
      <c r="N569" s="19">
        <f t="shared" si="82"/>
        <v>2</v>
      </c>
      <c r="O569" s="153"/>
      <c r="P569" s="22">
        <v>76244</v>
      </c>
      <c r="Q569" s="26" t="s">
        <v>1926</v>
      </c>
      <c r="R569" s="23">
        <v>1</v>
      </c>
    </row>
    <row r="570" spans="10:18" ht="12">
      <c r="J570" s="20" t="s">
        <v>589</v>
      </c>
      <c r="K570" s="21" t="s">
        <v>590</v>
      </c>
      <c r="L570" s="108">
        <v>87.4</v>
      </c>
      <c r="M570" s="114" t="s">
        <v>1926</v>
      </c>
      <c r="N570" s="19">
        <f>IF(L570&lt;90,3)</f>
        <v>3</v>
      </c>
      <c r="O570" s="153"/>
      <c r="P570" s="22">
        <v>72757</v>
      </c>
      <c r="Q570" s="26" t="s">
        <v>1926</v>
      </c>
      <c r="R570" s="23">
        <v>1</v>
      </c>
    </row>
    <row r="571" spans="10:18" ht="12">
      <c r="J571" s="20" t="s">
        <v>1279</v>
      </c>
      <c r="K571" s="21" t="s">
        <v>1280</v>
      </c>
      <c r="L571" s="108">
        <v>84.5</v>
      </c>
      <c r="M571" s="114" t="s">
        <v>1926</v>
      </c>
      <c r="N571" s="19">
        <f t="shared" si="82"/>
        <v>2</v>
      </c>
      <c r="O571" s="153"/>
      <c r="P571" s="22">
        <v>75312</v>
      </c>
      <c r="Q571" s="26" t="s">
        <v>1926</v>
      </c>
      <c r="R571" s="23">
        <v>1</v>
      </c>
    </row>
    <row r="572" spans="10:19" ht="12">
      <c r="J572" s="20" t="s">
        <v>591</v>
      </c>
      <c r="K572" s="21" t="s">
        <v>1425</v>
      </c>
      <c r="L572" s="108" t="s">
        <v>1639</v>
      </c>
      <c r="M572" s="26" t="s">
        <v>1926</v>
      </c>
      <c r="N572" s="108" t="s">
        <v>1639</v>
      </c>
      <c r="O572" s="154"/>
      <c r="P572" s="22">
        <v>1687271</v>
      </c>
      <c r="Q572" s="114" t="s">
        <v>1926</v>
      </c>
      <c r="R572" s="23">
        <v>5</v>
      </c>
      <c r="S572" s="191">
        <v>2009</v>
      </c>
    </row>
    <row r="573" spans="10:19" ht="12">
      <c r="J573" s="20" t="s">
        <v>592</v>
      </c>
      <c r="K573" s="21" t="s">
        <v>1427</v>
      </c>
      <c r="L573" s="108" t="s">
        <v>1639</v>
      </c>
      <c r="M573" s="114" t="s">
        <v>1926</v>
      </c>
      <c r="N573" s="108" t="s">
        <v>1639</v>
      </c>
      <c r="O573" s="153"/>
      <c r="P573" s="22">
        <v>253994</v>
      </c>
      <c r="Q573" s="26" t="s">
        <v>1926</v>
      </c>
      <c r="R573" s="23">
        <v>3</v>
      </c>
      <c r="S573" s="191">
        <v>2009</v>
      </c>
    </row>
    <row r="574" spans="10:19" ht="12">
      <c r="J574" s="20" t="s">
        <v>593</v>
      </c>
      <c r="K574" s="21" t="s">
        <v>1543</v>
      </c>
      <c r="L574" s="108" t="s">
        <v>1639</v>
      </c>
      <c r="M574" s="114" t="s">
        <v>1926</v>
      </c>
      <c r="N574" s="108" t="s">
        <v>1639</v>
      </c>
      <c r="O574" s="153"/>
      <c r="P574" s="22">
        <v>189122</v>
      </c>
      <c r="Q574" s="26" t="s">
        <v>1926</v>
      </c>
      <c r="R574" s="23">
        <v>2</v>
      </c>
      <c r="S574" s="191">
        <v>2009</v>
      </c>
    </row>
    <row r="575" spans="10:19" ht="12">
      <c r="J575" s="20" t="s">
        <v>594</v>
      </c>
      <c r="K575" s="21" t="s">
        <v>1426</v>
      </c>
      <c r="L575" s="108" t="s">
        <v>1639</v>
      </c>
      <c r="M575" s="114" t="s">
        <v>1926</v>
      </c>
      <c r="N575" s="108" t="s">
        <v>1639</v>
      </c>
      <c r="O575" s="153"/>
      <c r="P575" s="22">
        <v>147732</v>
      </c>
      <c r="Q575" s="26" t="s">
        <v>1926</v>
      </c>
      <c r="R575" s="23">
        <v>2</v>
      </c>
      <c r="S575" s="191">
        <v>2009</v>
      </c>
    </row>
    <row r="576" spans="10:19" ht="12">
      <c r="J576" s="20" t="s">
        <v>595</v>
      </c>
      <c r="K576" s="21" t="s">
        <v>1428</v>
      </c>
      <c r="L576" s="108" t="s">
        <v>1639</v>
      </c>
      <c r="M576" s="114" t="s">
        <v>1926</v>
      </c>
      <c r="N576" s="108" t="s">
        <v>1639</v>
      </c>
      <c r="O576" s="153"/>
      <c r="P576" s="22">
        <v>118035</v>
      </c>
      <c r="Q576" s="26" t="s">
        <v>1926</v>
      </c>
      <c r="R576" s="23">
        <v>2</v>
      </c>
      <c r="S576" s="191">
        <v>2009</v>
      </c>
    </row>
    <row r="577" spans="10:18" ht="12">
      <c r="J577" s="20" t="s">
        <v>596</v>
      </c>
      <c r="K577" s="21" t="s">
        <v>1544</v>
      </c>
      <c r="L577" s="108" t="s">
        <v>1639</v>
      </c>
      <c r="M577" s="114"/>
      <c r="N577" s="108" t="s">
        <v>1639</v>
      </c>
      <c r="O577" s="153"/>
      <c r="P577" s="22">
        <v>1715517</v>
      </c>
      <c r="Q577" s="26" t="s">
        <v>1927</v>
      </c>
      <c r="R577" s="23">
        <v>5</v>
      </c>
    </row>
    <row r="578" spans="10:18" ht="12">
      <c r="J578" s="20" t="s">
        <v>597</v>
      </c>
      <c r="K578" s="21" t="s">
        <v>1824</v>
      </c>
      <c r="L578" s="108" t="s">
        <v>1639</v>
      </c>
      <c r="M578" s="114"/>
      <c r="N578" s="108" t="s">
        <v>1639</v>
      </c>
      <c r="O578" s="153"/>
      <c r="P578" s="22">
        <v>718960</v>
      </c>
      <c r="Q578" s="26" t="s">
        <v>1927</v>
      </c>
      <c r="R578" s="23">
        <v>4</v>
      </c>
    </row>
    <row r="579" spans="10:18" ht="12">
      <c r="J579" s="20" t="s">
        <v>598</v>
      </c>
      <c r="K579" s="21" t="s">
        <v>599</v>
      </c>
      <c r="L579" s="108">
        <v>97.9</v>
      </c>
      <c r="M579" s="114" t="s">
        <v>1927</v>
      </c>
      <c r="N579" s="19">
        <v>5</v>
      </c>
      <c r="O579" s="153">
        <v>2011</v>
      </c>
      <c r="P579" s="22">
        <v>758334</v>
      </c>
      <c r="Q579" s="26" t="s">
        <v>1927</v>
      </c>
      <c r="R579" s="23">
        <v>4</v>
      </c>
    </row>
    <row r="580" spans="10:18" ht="12">
      <c r="J580" s="20" t="s">
        <v>600</v>
      </c>
      <c r="K580" s="21" t="s">
        <v>1825</v>
      </c>
      <c r="L580" s="108">
        <v>95.1</v>
      </c>
      <c r="M580" s="114" t="s">
        <v>1927</v>
      </c>
      <c r="N580" s="19">
        <v>5</v>
      </c>
      <c r="O580" s="153">
        <v>2011</v>
      </c>
      <c r="P580" s="22">
        <v>631188</v>
      </c>
      <c r="Q580" s="26" t="s">
        <v>1927</v>
      </c>
      <c r="R580" s="23">
        <v>4</v>
      </c>
    </row>
    <row r="581" spans="10:18" ht="12">
      <c r="J581" s="20" t="s">
        <v>601</v>
      </c>
      <c r="K581" s="21" t="s">
        <v>1826</v>
      </c>
      <c r="L581" s="108">
        <v>98.8</v>
      </c>
      <c r="M581" s="114" t="s">
        <v>1927</v>
      </c>
      <c r="N581" s="19">
        <v>5</v>
      </c>
      <c r="O581" s="153">
        <v>2011</v>
      </c>
      <c r="P581" s="22">
        <v>550742</v>
      </c>
      <c r="Q581" s="26" t="s">
        <v>1927</v>
      </c>
      <c r="R581" s="23">
        <v>4</v>
      </c>
    </row>
    <row r="582" spans="10:18" ht="12">
      <c r="J582" s="20" t="s">
        <v>602</v>
      </c>
      <c r="K582" s="21" t="s">
        <v>1827</v>
      </c>
      <c r="L582" s="108">
        <v>96.8</v>
      </c>
      <c r="M582" s="114" t="s">
        <v>1927</v>
      </c>
      <c r="N582" s="19">
        <v>5</v>
      </c>
      <c r="O582" s="153">
        <v>2011</v>
      </c>
      <c r="P582" s="22">
        <v>460427</v>
      </c>
      <c r="Q582" s="26" t="s">
        <v>1927</v>
      </c>
      <c r="R582" s="23">
        <v>3</v>
      </c>
    </row>
    <row r="583" spans="10:18" ht="12">
      <c r="J583" s="20" t="s">
        <v>603</v>
      </c>
      <c r="K583" s="21" t="s">
        <v>1545</v>
      </c>
      <c r="L583" s="108">
        <v>96</v>
      </c>
      <c r="M583" s="114" t="s">
        <v>1927</v>
      </c>
      <c r="N583" s="19">
        <v>5</v>
      </c>
      <c r="O583" s="153">
        <v>2011</v>
      </c>
      <c r="P583" s="22">
        <v>408913</v>
      </c>
      <c r="Q583" s="26" t="s">
        <v>1927</v>
      </c>
      <c r="R583" s="23">
        <v>3</v>
      </c>
    </row>
    <row r="584" spans="10:18" ht="12">
      <c r="J584" s="20" t="s">
        <v>604</v>
      </c>
      <c r="K584" s="21" t="s">
        <v>1546</v>
      </c>
      <c r="L584" s="108">
        <v>98.4</v>
      </c>
      <c r="M584" s="114" t="s">
        <v>1927</v>
      </c>
      <c r="N584" s="19">
        <v>5</v>
      </c>
      <c r="O584" s="153">
        <v>2011</v>
      </c>
      <c r="P584" s="22">
        <v>361254</v>
      </c>
      <c r="Q584" s="26" t="s">
        <v>1927</v>
      </c>
      <c r="R584" s="23">
        <v>3</v>
      </c>
    </row>
    <row r="585" spans="10:18" ht="12">
      <c r="J585" s="20" t="s">
        <v>605</v>
      </c>
      <c r="K585" s="21" t="s">
        <v>1547</v>
      </c>
      <c r="L585" s="108">
        <v>98.6</v>
      </c>
      <c r="M585" s="114" t="s">
        <v>1927</v>
      </c>
      <c r="N585" s="19">
        <v>5</v>
      </c>
      <c r="O585" s="153">
        <v>2011</v>
      </c>
      <c r="P585" s="22">
        <v>347678</v>
      </c>
      <c r="Q585" s="26" t="s">
        <v>1927</v>
      </c>
      <c r="R585" s="23">
        <v>3</v>
      </c>
    </row>
    <row r="586" spans="10:18" ht="12">
      <c r="J586" s="20" t="s">
        <v>606</v>
      </c>
      <c r="K586" s="21" t="s">
        <v>1548</v>
      </c>
      <c r="L586" s="108">
        <v>98.9</v>
      </c>
      <c r="M586" s="114" t="s">
        <v>1927</v>
      </c>
      <c r="N586" s="19">
        <v>5</v>
      </c>
      <c r="O586" s="153">
        <v>2011</v>
      </c>
      <c r="P586" s="22">
        <v>307233</v>
      </c>
      <c r="Q586" s="26" t="s">
        <v>1927</v>
      </c>
      <c r="R586" s="23">
        <v>3</v>
      </c>
    </row>
    <row r="587" spans="10:18" ht="12">
      <c r="J587" s="20" t="s">
        <v>607</v>
      </c>
      <c r="K587" s="21" t="s">
        <v>1828</v>
      </c>
      <c r="L587" s="108">
        <v>97.7</v>
      </c>
      <c r="M587" s="114" t="s">
        <v>1927</v>
      </c>
      <c r="N587" s="19">
        <v>5</v>
      </c>
      <c r="O587" s="153">
        <v>2011</v>
      </c>
      <c r="P587" s="22">
        <v>294921</v>
      </c>
      <c r="Q587" s="26" t="s">
        <v>1927</v>
      </c>
      <c r="R587" s="23">
        <v>3</v>
      </c>
    </row>
    <row r="588" spans="10:18" ht="12">
      <c r="J588" s="20" t="s">
        <v>608</v>
      </c>
      <c r="K588" s="21" t="s">
        <v>1549</v>
      </c>
      <c r="L588" s="108">
        <v>98.9</v>
      </c>
      <c r="M588" s="114" t="s">
        <v>1927</v>
      </c>
      <c r="N588" s="19">
        <v>5</v>
      </c>
      <c r="O588" s="153">
        <v>2011</v>
      </c>
      <c r="P588" s="22">
        <v>200938</v>
      </c>
      <c r="Q588" s="26" t="s">
        <v>1927</v>
      </c>
      <c r="R588" s="23">
        <v>2</v>
      </c>
    </row>
    <row r="589" spans="10:18" ht="12">
      <c r="J589" s="20" t="s">
        <v>609</v>
      </c>
      <c r="K589" s="21" t="s">
        <v>1829</v>
      </c>
      <c r="L589" s="108">
        <v>98.3</v>
      </c>
      <c r="M589" s="114" t="s">
        <v>1927</v>
      </c>
      <c r="N589" s="19">
        <v>5</v>
      </c>
      <c r="O589" s="153">
        <v>2011</v>
      </c>
      <c r="P589" s="22">
        <v>204299</v>
      </c>
      <c r="Q589" s="26" t="s">
        <v>1927</v>
      </c>
      <c r="R589" s="23">
        <v>2</v>
      </c>
    </row>
    <row r="590" spans="10:18" ht="12">
      <c r="J590" s="20" t="s">
        <v>610</v>
      </c>
      <c r="K590" s="21" t="s">
        <v>1550</v>
      </c>
      <c r="L590" s="108">
        <v>95.6</v>
      </c>
      <c r="M590" s="114" t="s">
        <v>1927</v>
      </c>
      <c r="N590" s="19">
        <v>5</v>
      </c>
      <c r="O590" s="153">
        <v>2011</v>
      </c>
      <c r="P590" s="22">
        <v>174641</v>
      </c>
      <c r="Q590" s="26" t="s">
        <v>1927</v>
      </c>
      <c r="R590" s="23">
        <v>2</v>
      </c>
    </row>
    <row r="591" spans="10:18" ht="12">
      <c r="J591" s="20" t="s">
        <v>611</v>
      </c>
      <c r="K591" s="21" t="s">
        <v>612</v>
      </c>
      <c r="L591" s="108">
        <v>97.8</v>
      </c>
      <c r="M591" s="114" t="s">
        <v>1927</v>
      </c>
      <c r="N591" s="19">
        <v>5</v>
      </c>
      <c r="O591" s="153">
        <v>2011</v>
      </c>
      <c r="P591" s="22">
        <v>182028</v>
      </c>
      <c r="Q591" s="26" t="s">
        <v>1927</v>
      </c>
      <c r="R591" s="23">
        <v>2</v>
      </c>
    </row>
    <row r="592" spans="10:18" ht="12">
      <c r="J592" s="20" t="s">
        <v>613</v>
      </c>
      <c r="K592" s="21" t="s">
        <v>1551</v>
      </c>
      <c r="L592" s="108">
        <v>95.5</v>
      </c>
      <c r="M592" s="114" t="s">
        <v>1927</v>
      </c>
      <c r="N592" s="19">
        <v>5</v>
      </c>
      <c r="O592" s="153">
        <v>2011</v>
      </c>
      <c r="P592" s="22">
        <v>121576</v>
      </c>
      <c r="Q592" s="26" t="s">
        <v>1927</v>
      </c>
      <c r="R592" s="23">
        <v>2</v>
      </c>
    </row>
    <row r="593" spans="10:18" ht="12">
      <c r="J593" s="20" t="s">
        <v>614</v>
      </c>
      <c r="K593" s="21" t="s">
        <v>615</v>
      </c>
      <c r="L593" s="108">
        <v>95.2</v>
      </c>
      <c r="M593" s="114" t="s">
        <v>1927</v>
      </c>
      <c r="N593" s="19">
        <v>5</v>
      </c>
      <c r="O593" s="153">
        <v>2011</v>
      </c>
      <c r="P593" s="22">
        <v>124609</v>
      </c>
      <c r="Q593" s="26" t="s">
        <v>1927</v>
      </c>
      <c r="R593" s="23">
        <v>2</v>
      </c>
    </row>
    <row r="594" spans="10:18" ht="12">
      <c r="J594" s="20" t="s">
        <v>616</v>
      </c>
      <c r="K594" s="21" t="s">
        <v>617</v>
      </c>
      <c r="L594" s="108">
        <v>95.2</v>
      </c>
      <c r="M594" s="114" t="s">
        <v>1927</v>
      </c>
      <c r="N594" s="19">
        <v>5</v>
      </c>
      <c r="O594" s="153">
        <v>2011</v>
      </c>
      <c r="P594" s="22">
        <v>119023</v>
      </c>
      <c r="Q594" s="26" t="s">
        <v>1927</v>
      </c>
      <c r="R594" s="23">
        <v>2</v>
      </c>
    </row>
    <row r="595" spans="10:18" ht="12">
      <c r="J595" s="19" t="s">
        <v>618</v>
      </c>
      <c r="K595" s="19" t="s">
        <v>619</v>
      </c>
      <c r="L595" s="108">
        <v>95.2</v>
      </c>
      <c r="M595" s="114" t="s">
        <v>1927</v>
      </c>
      <c r="N595" s="19">
        <v>5</v>
      </c>
      <c r="O595" s="153">
        <v>2011</v>
      </c>
      <c r="P595" s="22">
        <v>82846</v>
      </c>
      <c r="Q595" s="26" t="s">
        <v>1927</v>
      </c>
      <c r="R595" s="23">
        <v>1</v>
      </c>
    </row>
    <row r="596" spans="10:18" ht="12">
      <c r="J596" s="20" t="s">
        <v>620</v>
      </c>
      <c r="K596" s="21" t="s">
        <v>1830</v>
      </c>
      <c r="L596" s="108">
        <v>98.6</v>
      </c>
      <c r="M596" s="114" t="s">
        <v>1927</v>
      </c>
      <c r="N596" s="19">
        <v>5</v>
      </c>
      <c r="O596" s="153">
        <v>2011</v>
      </c>
      <c r="P596" s="22">
        <v>84129</v>
      </c>
      <c r="Q596" s="26" t="s">
        <v>1927</v>
      </c>
      <c r="R596" s="23">
        <v>1</v>
      </c>
    </row>
    <row r="597" spans="10:18" ht="12">
      <c r="J597" s="20" t="s">
        <v>621</v>
      </c>
      <c r="K597" s="21" t="s">
        <v>1831</v>
      </c>
      <c r="L597" s="108">
        <v>98.8</v>
      </c>
      <c r="M597" s="114" t="s">
        <v>1927</v>
      </c>
      <c r="N597" s="19">
        <v>5</v>
      </c>
      <c r="O597" s="153">
        <v>2011</v>
      </c>
      <c r="P597" s="22">
        <v>69404</v>
      </c>
      <c r="Q597" s="26" t="s">
        <v>1927</v>
      </c>
      <c r="R597" s="23">
        <v>1</v>
      </c>
    </row>
    <row r="598" spans="10:18" ht="12">
      <c r="J598" s="20" t="s">
        <v>622</v>
      </c>
      <c r="K598" s="21" t="s">
        <v>1552</v>
      </c>
      <c r="L598" s="108">
        <v>99</v>
      </c>
      <c r="M598" s="114" t="s">
        <v>1927</v>
      </c>
      <c r="N598" s="19">
        <v>5</v>
      </c>
      <c r="O598" s="153">
        <v>2011</v>
      </c>
      <c r="P598" s="22">
        <v>77847</v>
      </c>
      <c r="Q598" s="26" t="s">
        <v>1927</v>
      </c>
      <c r="R598" s="23">
        <v>1</v>
      </c>
    </row>
    <row r="599" spans="10:18" ht="12">
      <c r="J599" s="20" t="s">
        <v>1281</v>
      </c>
      <c r="K599" s="21" t="s">
        <v>1832</v>
      </c>
      <c r="L599" s="108">
        <v>98.7</v>
      </c>
      <c r="M599" s="114" t="s">
        <v>1927</v>
      </c>
      <c r="N599" s="19">
        <v>5</v>
      </c>
      <c r="O599" s="153">
        <v>2011</v>
      </c>
      <c r="P599" s="22">
        <v>62052</v>
      </c>
      <c r="Q599" s="26" t="s">
        <v>1927</v>
      </c>
      <c r="R599" s="23">
        <v>1</v>
      </c>
    </row>
    <row r="600" spans="10:18" ht="12">
      <c r="J600" s="20" t="s">
        <v>623</v>
      </c>
      <c r="K600" s="21" t="s">
        <v>1833</v>
      </c>
      <c r="L600" s="108">
        <v>99</v>
      </c>
      <c r="M600" s="114" t="s">
        <v>1927</v>
      </c>
      <c r="N600" s="19">
        <v>5</v>
      </c>
      <c r="O600" s="153">
        <v>2011</v>
      </c>
      <c r="P600" s="22">
        <v>234472</v>
      </c>
      <c r="Q600" s="26" t="s">
        <v>1927</v>
      </c>
      <c r="R600" s="23">
        <v>2</v>
      </c>
    </row>
    <row r="601" spans="10:18" ht="12">
      <c r="J601" s="20" t="s">
        <v>624</v>
      </c>
      <c r="K601" s="21" t="s">
        <v>1553</v>
      </c>
      <c r="L601" s="108">
        <v>99.3</v>
      </c>
      <c r="M601" s="114" t="s">
        <v>1927</v>
      </c>
      <c r="N601" s="19">
        <v>5</v>
      </c>
      <c r="O601" s="153">
        <v>2011</v>
      </c>
      <c r="P601" s="22">
        <v>219703</v>
      </c>
      <c r="Q601" s="26" t="s">
        <v>1927</v>
      </c>
      <c r="R601" s="23">
        <v>2</v>
      </c>
    </row>
    <row r="602" spans="10:18" ht="12">
      <c r="J602" s="20" t="s">
        <v>625</v>
      </c>
      <c r="K602" s="21" t="s">
        <v>1834</v>
      </c>
      <c r="L602" s="108">
        <v>99.2</v>
      </c>
      <c r="M602" s="114" t="s">
        <v>1927</v>
      </c>
      <c r="N602" s="19">
        <v>5</v>
      </c>
      <c r="O602" s="153">
        <v>2011</v>
      </c>
      <c r="P602" s="22">
        <v>123627</v>
      </c>
      <c r="Q602" s="26" t="s">
        <v>1927</v>
      </c>
      <c r="R602" s="23">
        <v>2</v>
      </c>
    </row>
    <row r="603" spans="10:18" ht="12">
      <c r="J603" s="20" t="s">
        <v>626</v>
      </c>
      <c r="K603" s="21" t="s">
        <v>1554</v>
      </c>
      <c r="L603" s="108">
        <v>98.7</v>
      </c>
      <c r="M603" s="114" t="s">
        <v>1927</v>
      </c>
      <c r="N603" s="19">
        <v>5</v>
      </c>
      <c r="O603" s="153">
        <v>2011</v>
      </c>
      <c r="P603" s="22">
        <v>104676</v>
      </c>
      <c r="Q603" s="26" t="s">
        <v>1927</v>
      </c>
      <c r="R603" s="23">
        <v>2</v>
      </c>
    </row>
    <row r="604" spans="10:18" ht="12">
      <c r="J604" s="20" t="s">
        <v>627</v>
      </c>
      <c r="K604" s="21" t="s">
        <v>1555</v>
      </c>
      <c r="L604" s="108">
        <v>96</v>
      </c>
      <c r="M604" s="114" t="s">
        <v>1927</v>
      </c>
      <c r="N604" s="19">
        <v>5</v>
      </c>
      <c r="O604" s="153">
        <v>2011</v>
      </c>
      <c r="P604" s="22">
        <v>109343</v>
      </c>
      <c r="Q604" s="26" t="s">
        <v>1927</v>
      </c>
      <c r="R604" s="23">
        <v>2</v>
      </c>
    </row>
    <row r="605" spans="10:18" ht="12">
      <c r="J605" s="20" t="s">
        <v>628</v>
      </c>
      <c r="K605" s="21" t="s">
        <v>1835</v>
      </c>
      <c r="L605" s="108">
        <v>96</v>
      </c>
      <c r="M605" s="114" t="s">
        <v>1927</v>
      </c>
      <c r="N605" s="19">
        <v>5</v>
      </c>
      <c r="O605" s="153">
        <v>2011</v>
      </c>
      <c r="P605" s="22">
        <v>94849</v>
      </c>
      <c r="Q605" s="26" t="s">
        <v>1927</v>
      </c>
      <c r="R605" s="23">
        <v>1</v>
      </c>
    </row>
    <row r="606" spans="10:18" ht="12">
      <c r="J606" s="20" t="s">
        <v>629</v>
      </c>
      <c r="K606" s="21" t="s">
        <v>1836</v>
      </c>
      <c r="L606" s="108">
        <v>98.9</v>
      </c>
      <c r="M606" s="114" t="s">
        <v>1927</v>
      </c>
      <c r="N606" s="19">
        <v>5</v>
      </c>
      <c r="O606" s="153">
        <v>2011</v>
      </c>
      <c r="P606" s="22">
        <v>91723</v>
      </c>
      <c r="Q606" s="26" t="s">
        <v>1927</v>
      </c>
      <c r="R606" s="23">
        <v>1</v>
      </c>
    </row>
    <row r="607" spans="10:18" ht="12">
      <c r="J607" s="20" t="s">
        <v>630</v>
      </c>
      <c r="K607" s="21" t="s">
        <v>631</v>
      </c>
      <c r="L607" s="108">
        <v>98.8</v>
      </c>
      <c r="M607" s="114" t="s">
        <v>1927</v>
      </c>
      <c r="N607" s="19">
        <v>5</v>
      </c>
      <c r="O607" s="153">
        <v>2011</v>
      </c>
      <c r="P607" s="22">
        <v>76393</v>
      </c>
      <c r="Q607" s="26" t="s">
        <v>1927</v>
      </c>
      <c r="R607" s="23">
        <v>1</v>
      </c>
    </row>
    <row r="608" spans="10:18" ht="12">
      <c r="J608" s="20" t="s">
        <v>632</v>
      </c>
      <c r="K608" s="21" t="s">
        <v>633</v>
      </c>
      <c r="L608" s="108">
        <v>99.3</v>
      </c>
      <c r="M608" s="114" t="s">
        <v>1927</v>
      </c>
      <c r="N608" s="19">
        <v>5</v>
      </c>
      <c r="O608" s="153">
        <v>2011</v>
      </c>
      <c r="P608" s="22">
        <v>76404</v>
      </c>
      <c r="Q608" s="26" t="s">
        <v>1927</v>
      </c>
      <c r="R608" s="23">
        <v>1</v>
      </c>
    </row>
    <row r="609" spans="10:18" ht="12">
      <c r="J609" s="20" t="s">
        <v>634</v>
      </c>
      <c r="K609" s="21" t="s">
        <v>635</v>
      </c>
      <c r="L609" s="108" t="s">
        <v>1639</v>
      </c>
      <c r="M609" s="114"/>
      <c r="N609" s="108" t="s">
        <v>1639</v>
      </c>
      <c r="O609" s="153"/>
      <c r="P609" s="22">
        <v>74669</v>
      </c>
      <c r="Q609" s="26" t="s">
        <v>1927</v>
      </c>
      <c r="R609" s="23">
        <v>1</v>
      </c>
    </row>
    <row r="610" spans="10:18" ht="12">
      <c r="J610" s="20" t="s">
        <v>636</v>
      </c>
      <c r="K610" s="21" t="s">
        <v>1837</v>
      </c>
      <c r="L610" s="108" t="s">
        <v>1639</v>
      </c>
      <c r="M610" s="114"/>
      <c r="N610" s="108" t="s">
        <v>1639</v>
      </c>
      <c r="O610" s="153"/>
      <c r="P610" s="22">
        <v>74930</v>
      </c>
      <c r="Q610" s="26" t="s">
        <v>1927</v>
      </c>
      <c r="R610" s="23">
        <v>1</v>
      </c>
    </row>
    <row r="611" spans="10:18" ht="12">
      <c r="J611" s="20" t="s">
        <v>637</v>
      </c>
      <c r="K611" s="21" t="s">
        <v>1838</v>
      </c>
      <c r="L611" s="108" t="s">
        <v>1639</v>
      </c>
      <c r="M611" s="114"/>
      <c r="N611" s="108" t="s">
        <v>1639</v>
      </c>
      <c r="O611" s="153"/>
      <c r="P611" s="22">
        <v>75517</v>
      </c>
      <c r="Q611" s="26" t="s">
        <v>1927</v>
      </c>
      <c r="R611" s="23">
        <v>1</v>
      </c>
    </row>
    <row r="612" spans="10:18" ht="12">
      <c r="J612" s="20" t="s">
        <v>638</v>
      </c>
      <c r="K612" s="21" t="s">
        <v>1839</v>
      </c>
      <c r="L612" s="108" t="s">
        <v>1639</v>
      </c>
      <c r="M612" s="114"/>
      <c r="N612" s="108" t="s">
        <v>1639</v>
      </c>
      <c r="O612" s="153"/>
      <c r="P612" s="22">
        <v>72871</v>
      </c>
      <c r="Q612" s="26" t="s">
        <v>1927</v>
      </c>
      <c r="R612" s="23">
        <v>1</v>
      </c>
    </row>
    <row r="613" spans="10:18" ht="12">
      <c r="J613" s="20" t="s">
        <v>639</v>
      </c>
      <c r="K613" s="21" t="s">
        <v>640</v>
      </c>
      <c r="L613" s="108" t="s">
        <v>1639</v>
      </c>
      <c r="M613" s="114"/>
      <c r="N613" s="108" t="s">
        <v>1639</v>
      </c>
      <c r="O613" s="153"/>
      <c r="P613" s="22">
        <v>70141</v>
      </c>
      <c r="Q613" s="26" t="s">
        <v>1927</v>
      </c>
      <c r="R613" s="23">
        <v>1</v>
      </c>
    </row>
    <row r="614" spans="10:18" ht="12">
      <c r="J614" s="20" t="s">
        <v>641</v>
      </c>
      <c r="K614" s="21" t="s">
        <v>1840</v>
      </c>
      <c r="L614" s="108" t="s">
        <v>1639</v>
      </c>
      <c r="M614" s="114"/>
      <c r="N614" s="108" t="s">
        <v>1639</v>
      </c>
      <c r="O614" s="153"/>
      <c r="P614" s="22">
        <v>69724</v>
      </c>
      <c r="Q614" s="26" t="s">
        <v>1927</v>
      </c>
      <c r="R614" s="23">
        <v>1</v>
      </c>
    </row>
    <row r="615" spans="10:18" ht="12">
      <c r="J615" s="20" t="s">
        <v>642</v>
      </c>
      <c r="K615" s="21" t="s">
        <v>643</v>
      </c>
      <c r="L615" s="108" t="s">
        <v>1639</v>
      </c>
      <c r="M615" s="114"/>
      <c r="N615" s="108" t="s">
        <v>1639</v>
      </c>
      <c r="O615" s="153"/>
      <c r="P615" s="22">
        <v>72933</v>
      </c>
      <c r="Q615" s="26" t="s">
        <v>1927</v>
      </c>
      <c r="R615" s="23">
        <v>1</v>
      </c>
    </row>
    <row r="616" spans="10:18" ht="12">
      <c r="J616" s="20" t="s">
        <v>644</v>
      </c>
      <c r="K616" s="21" t="s">
        <v>1841</v>
      </c>
      <c r="L616" s="108">
        <v>96.4</v>
      </c>
      <c r="M616" s="114" t="s">
        <v>1927</v>
      </c>
      <c r="N616" s="19">
        <v>5</v>
      </c>
      <c r="O616" s="153">
        <v>2011</v>
      </c>
      <c r="P616" s="22">
        <v>64276</v>
      </c>
      <c r="Q616" s="26" t="s">
        <v>1927</v>
      </c>
      <c r="R616" s="23">
        <v>1</v>
      </c>
    </row>
    <row r="617" spans="10:18" ht="12">
      <c r="J617" s="20" t="s">
        <v>645</v>
      </c>
      <c r="K617" s="21" t="s">
        <v>1842</v>
      </c>
      <c r="L617" s="108">
        <v>98.7</v>
      </c>
      <c r="M617" s="114" t="s">
        <v>1927</v>
      </c>
      <c r="N617" s="19">
        <v>5</v>
      </c>
      <c r="O617" s="153">
        <v>2011</v>
      </c>
      <c r="P617" s="22">
        <v>65612</v>
      </c>
      <c r="Q617" s="26" t="s">
        <v>1927</v>
      </c>
      <c r="R617" s="23">
        <v>1</v>
      </c>
    </row>
    <row r="618" spans="10:18" ht="12">
      <c r="J618" s="20" t="s">
        <v>646</v>
      </c>
      <c r="K618" s="21" t="s">
        <v>1843</v>
      </c>
      <c r="L618" s="108">
        <v>98.2</v>
      </c>
      <c r="M618" s="114" t="s">
        <v>1927</v>
      </c>
      <c r="N618" s="19">
        <v>5</v>
      </c>
      <c r="O618" s="153">
        <v>2011</v>
      </c>
      <c r="P618" s="22">
        <v>65897</v>
      </c>
      <c r="Q618" s="26" t="s">
        <v>1927</v>
      </c>
      <c r="R618" s="23">
        <v>1</v>
      </c>
    </row>
    <row r="619" spans="10:18" ht="12">
      <c r="J619" s="20" t="s">
        <v>647</v>
      </c>
      <c r="K619" s="21" t="s">
        <v>648</v>
      </c>
      <c r="L619" s="108" t="s">
        <v>1639</v>
      </c>
      <c r="M619" s="114"/>
      <c r="N619" s="108" t="s">
        <v>1639</v>
      </c>
      <c r="O619" s="153"/>
      <c r="P619" s="22">
        <v>68321</v>
      </c>
      <c r="Q619" s="26" t="s">
        <v>1927</v>
      </c>
      <c r="R619" s="23">
        <v>1</v>
      </c>
    </row>
    <row r="620" spans="10:18" ht="12">
      <c r="J620" s="20" t="s">
        <v>649</v>
      </c>
      <c r="K620" s="21" t="s">
        <v>1844</v>
      </c>
      <c r="L620" s="108" t="s">
        <v>1639</v>
      </c>
      <c r="M620" s="114"/>
      <c r="N620" s="108" t="s">
        <v>1639</v>
      </c>
      <c r="O620" s="153"/>
      <c r="P620" s="22">
        <v>69185</v>
      </c>
      <c r="Q620" s="26" t="s">
        <v>1927</v>
      </c>
      <c r="R620" s="23">
        <v>1</v>
      </c>
    </row>
    <row r="621" spans="10:18" ht="12">
      <c r="J621" s="20" t="s">
        <v>650</v>
      </c>
      <c r="K621" s="21" t="s">
        <v>651</v>
      </c>
      <c r="L621" s="108" t="s">
        <v>1639</v>
      </c>
      <c r="M621" s="114"/>
      <c r="N621" s="108" t="s">
        <v>1639</v>
      </c>
      <c r="O621" s="153"/>
      <c r="P621" s="22">
        <v>64189</v>
      </c>
      <c r="Q621" s="26" t="s">
        <v>1927</v>
      </c>
      <c r="R621" s="23">
        <v>1</v>
      </c>
    </row>
    <row r="622" spans="10:18" ht="12">
      <c r="J622" s="20" t="s">
        <v>652</v>
      </c>
      <c r="K622" s="21" t="s">
        <v>653</v>
      </c>
      <c r="L622" s="108" t="s">
        <v>1639</v>
      </c>
      <c r="M622" s="114"/>
      <c r="N622" s="108" t="s">
        <v>1639</v>
      </c>
      <c r="O622" s="153"/>
      <c r="P622" s="22">
        <v>65454</v>
      </c>
      <c r="Q622" s="26" t="s">
        <v>1927</v>
      </c>
      <c r="R622" s="23">
        <v>1</v>
      </c>
    </row>
    <row r="623" spans="10:18" ht="12">
      <c r="J623" s="20" t="s">
        <v>654</v>
      </c>
      <c r="K623" s="21" t="s">
        <v>1845</v>
      </c>
      <c r="L623" s="108">
        <v>98.9</v>
      </c>
      <c r="M623" s="114" t="s">
        <v>1927</v>
      </c>
      <c r="N623" s="19">
        <v>5</v>
      </c>
      <c r="O623" s="153">
        <v>2011</v>
      </c>
      <c r="P623" s="22">
        <v>62812</v>
      </c>
      <c r="Q623" s="26" t="s">
        <v>1927</v>
      </c>
      <c r="R623" s="23">
        <v>1</v>
      </c>
    </row>
    <row r="624" spans="10:18" ht="12">
      <c r="J624" s="19" t="s">
        <v>655</v>
      </c>
      <c r="K624" s="19" t="s">
        <v>656</v>
      </c>
      <c r="L624" s="108">
        <v>98.6</v>
      </c>
      <c r="M624" s="26" t="s">
        <v>1927</v>
      </c>
      <c r="N624" s="19">
        <v>5</v>
      </c>
      <c r="O624" s="154">
        <v>2011</v>
      </c>
      <c r="P624" s="22">
        <v>64722</v>
      </c>
      <c r="Q624" s="114" t="s">
        <v>1927</v>
      </c>
      <c r="R624" s="23">
        <v>1</v>
      </c>
    </row>
    <row r="625" spans="10:18" ht="12">
      <c r="J625" s="19" t="s">
        <v>657</v>
      </c>
      <c r="K625" s="19" t="s">
        <v>1846</v>
      </c>
      <c r="L625" s="108" t="s">
        <v>1639</v>
      </c>
      <c r="N625" s="108" t="s">
        <v>1639</v>
      </c>
      <c r="O625" s="154"/>
      <c r="P625" s="22">
        <v>59737</v>
      </c>
      <c r="Q625" s="114" t="s">
        <v>1927</v>
      </c>
      <c r="R625" s="23">
        <v>1</v>
      </c>
    </row>
    <row r="626" spans="10:18" ht="12">
      <c r="J626" s="19" t="s">
        <v>1847</v>
      </c>
      <c r="K626" s="19" t="s">
        <v>1848</v>
      </c>
      <c r="L626" s="108" t="s">
        <v>1639</v>
      </c>
      <c r="N626" s="108" t="s">
        <v>1639</v>
      </c>
      <c r="O626" s="154"/>
      <c r="P626" s="22">
        <v>57803</v>
      </c>
      <c r="Q626" s="114" t="s">
        <v>1927</v>
      </c>
      <c r="R626" s="23">
        <v>1</v>
      </c>
    </row>
    <row r="627" spans="10:18" ht="12">
      <c r="J627" s="19" t="s">
        <v>658</v>
      </c>
      <c r="K627" s="19" t="s">
        <v>659</v>
      </c>
      <c r="L627" s="108" t="s">
        <v>1639</v>
      </c>
      <c r="N627" s="108" t="s">
        <v>1639</v>
      </c>
      <c r="O627" s="154"/>
      <c r="P627" s="22">
        <v>60769</v>
      </c>
      <c r="Q627" s="114" t="s">
        <v>1927</v>
      </c>
      <c r="R627" s="23">
        <v>1</v>
      </c>
    </row>
    <row r="628" spans="10:18" ht="12">
      <c r="J628" s="19" t="s">
        <v>660</v>
      </c>
      <c r="K628" s="19" t="s">
        <v>1849</v>
      </c>
      <c r="L628" s="108" t="s">
        <v>1639</v>
      </c>
      <c r="N628" s="108" t="s">
        <v>1639</v>
      </c>
      <c r="O628" s="154"/>
      <c r="P628" s="22">
        <v>59646</v>
      </c>
      <c r="Q628" s="114" t="s">
        <v>1927</v>
      </c>
      <c r="R628" s="23">
        <v>1</v>
      </c>
    </row>
    <row r="629" spans="10:18" ht="12">
      <c r="J629" s="20" t="s">
        <v>1282</v>
      </c>
      <c r="K629" s="21" t="s">
        <v>1283</v>
      </c>
      <c r="L629" s="108">
        <v>97.7</v>
      </c>
      <c r="M629" s="114" t="s">
        <v>1927</v>
      </c>
      <c r="N629" s="19">
        <v>5</v>
      </c>
      <c r="O629" s="153">
        <v>2011</v>
      </c>
      <c r="P629" s="22">
        <v>248726</v>
      </c>
      <c r="Q629" s="26" t="s">
        <v>1927</v>
      </c>
      <c r="R629" s="23">
        <v>2</v>
      </c>
    </row>
    <row r="630" spans="10:18" ht="12">
      <c r="J630" s="19" t="s">
        <v>1284</v>
      </c>
      <c r="K630" s="19" t="s">
        <v>1285</v>
      </c>
      <c r="L630" s="108">
        <v>99.5</v>
      </c>
      <c r="M630" s="114" t="s">
        <v>1927</v>
      </c>
      <c r="N630" s="19">
        <v>5</v>
      </c>
      <c r="O630" s="153">
        <v>2011</v>
      </c>
      <c r="P630" s="22">
        <v>213513</v>
      </c>
      <c r="Q630" s="26" t="s">
        <v>1927</v>
      </c>
      <c r="R630" s="23">
        <v>2</v>
      </c>
    </row>
    <row r="631" spans="10:18" ht="12">
      <c r="J631" s="20" t="s">
        <v>1286</v>
      </c>
      <c r="K631" s="21" t="s">
        <v>1287</v>
      </c>
      <c r="L631" s="108">
        <v>96.6</v>
      </c>
      <c r="M631" s="114" t="s">
        <v>1927</v>
      </c>
      <c r="N631" s="19">
        <v>5</v>
      </c>
      <c r="O631" s="153">
        <v>2011</v>
      </c>
      <c r="P631" s="22">
        <v>186210</v>
      </c>
      <c r="Q631" s="26" t="s">
        <v>1927</v>
      </c>
      <c r="R631" s="23">
        <v>2</v>
      </c>
    </row>
    <row r="632" spans="10:18" ht="12">
      <c r="J632" s="19" t="s">
        <v>1288</v>
      </c>
      <c r="K632" s="19" t="s">
        <v>1289</v>
      </c>
      <c r="L632" s="108">
        <v>98.4</v>
      </c>
      <c r="M632" s="114" t="s">
        <v>1927</v>
      </c>
      <c r="N632" s="19">
        <v>5</v>
      </c>
      <c r="O632" s="153">
        <v>2011</v>
      </c>
      <c r="P632" s="22">
        <v>179452</v>
      </c>
      <c r="Q632" s="26" t="s">
        <v>1927</v>
      </c>
      <c r="R632" s="23">
        <v>2</v>
      </c>
    </row>
    <row r="633" spans="10:18" ht="12">
      <c r="J633" s="20" t="s">
        <v>1290</v>
      </c>
      <c r="K633" s="21" t="s">
        <v>1291</v>
      </c>
      <c r="L633" s="108">
        <v>98</v>
      </c>
      <c r="M633" s="114" t="s">
        <v>1927</v>
      </c>
      <c r="N633" s="19">
        <v>5</v>
      </c>
      <c r="O633" s="153">
        <v>2011</v>
      </c>
      <c r="P633" s="22">
        <v>174724</v>
      </c>
      <c r="Q633" s="26" t="s">
        <v>1927</v>
      </c>
      <c r="R633" s="23">
        <v>2</v>
      </c>
    </row>
    <row r="634" spans="10:18" ht="12">
      <c r="J634" s="20" t="s">
        <v>661</v>
      </c>
      <c r="K634" s="21" t="s">
        <v>1850</v>
      </c>
      <c r="L634" s="108">
        <v>98.2</v>
      </c>
      <c r="M634" s="114" t="s">
        <v>1927</v>
      </c>
      <c r="N634" s="19">
        <v>5</v>
      </c>
      <c r="O634" s="153">
        <v>2011</v>
      </c>
      <c r="P634" s="22">
        <v>174370</v>
      </c>
      <c r="Q634" s="26" t="s">
        <v>1927</v>
      </c>
      <c r="R634" s="23">
        <v>2</v>
      </c>
    </row>
    <row r="635" spans="10:18" ht="12">
      <c r="J635" s="20" t="s">
        <v>1292</v>
      </c>
      <c r="K635" s="21" t="s">
        <v>1851</v>
      </c>
      <c r="L635" s="108">
        <v>99</v>
      </c>
      <c r="M635" s="114" t="s">
        <v>1927</v>
      </c>
      <c r="N635" s="19">
        <v>5</v>
      </c>
      <c r="O635" s="153">
        <v>2011</v>
      </c>
      <c r="P635" s="22">
        <v>142346</v>
      </c>
      <c r="Q635" s="26" t="s">
        <v>1927</v>
      </c>
      <c r="R635" s="23">
        <v>2</v>
      </c>
    </row>
    <row r="636" spans="10:18" ht="12">
      <c r="J636" s="20" t="s">
        <v>662</v>
      </c>
      <c r="K636" s="21" t="s">
        <v>663</v>
      </c>
      <c r="L636" s="108">
        <v>99</v>
      </c>
      <c r="M636" s="114" t="s">
        <v>1927</v>
      </c>
      <c r="N636" s="19">
        <v>5</v>
      </c>
      <c r="O636" s="153">
        <v>2011</v>
      </c>
      <c r="P636" s="22">
        <v>140789</v>
      </c>
      <c r="Q636" s="26" t="s">
        <v>1927</v>
      </c>
      <c r="R636" s="23">
        <v>2</v>
      </c>
    </row>
    <row r="637" spans="10:18" ht="12">
      <c r="J637" s="19" t="s">
        <v>1293</v>
      </c>
      <c r="K637" s="19" t="s">
        <v>1294</v>
      </c>
      <c r="L637" s="108">
        <v>98.3</v>
      </c>
      <c r="M637" s="114" t="s">
        <v>1927</v>
      </c>
      <c r="N637" s="19">
        <v>5</v>
      </c>
      <c r="O637" s="153">
        <v>2011</v>
      </c>
      <c r="P637" s="22">
        <v>129112</v>
      </c>
      <c r="Q637" s="26" t="s">
        <v>1927</v>
      </c>
      <c r="R637" s="23">
        <v>2</v>
      </c>
    </row>
    <row r="638" spans="10:18" ht="12">
      <c r="J638" s="20" t="s">
        <v>664</v>
      </c>
      <c r="K638" s="21" t="s">
        <v>1852</v>
      </c>
      <c r="L638" s="108" t="s">
        <v>1639</v>
      </c>
      <c r="M638" s="114"/>
      <c r="N638" s="108" t="s">
        <v>1639</v>
      </c>
      <c r="O638" s="153"/>
      <c r="P638" s="22">
        <v>119171</v>
      </c>
      <c r="Q638" s="26" t="s">
        <v>1927</v>
      </c>
      <c r="R638" s="23">
        <v>2</v>
      </c>
    </row>
    <row r="639" spans="10:18" ht="12">
      <c r="J639" s="20" t="s">
        <v>665</v>
      </c>
      <c r="K639" s="21" t="s">
        <v>1853</v>
      </c>
      <c r="L639" s="108">
        <v>97.1</v>
      </c>
      <c r="M639" s="114" t="s">
        <v>1927</v>
      </c>
      <c r="N639" s="19">
        <v>5</v>
      </c>
      <c r="O639" s="153">
        <v>2011</v>
      </c>
      <c r="P639" s="22">
        <v>123659</v>
      </c>
      <c r="Q639" s="26" t="s">
        <v>1927</v>
      </c>
      <c r="R639" s="23">
        <v>2</v>
      </c>
    </row>
    <row r="640" spans="10:18" ht="12">
      <c r="J640" s="20" t="s">
        <v>666</v>
      </c>
      <c r="K640" s="21" t="s">
        <v>1854</v>
      </c>
      <c r="L640" s="108">
        <v>99.2</v>
      </c>
      <c r="M640" s="114" t="s">
        <v>1927</v>
      </c>
      <c r="N640" s="19">
        <v>5</v>
      </c>
      <c r="O640" s="153">
        <v>2011</v>
      </c>
      <c r="P640" s="22">
        <v>115546</v>
      </c>
      <c r="Q640" s="26" t="s">
        <v>1927</v>
      </c>
      <c r="R640" s="23">
        <v>2</v>
      </c>
    </row>
    <row r="641" spans="10:18" ht="12">
      <c r="J641" s="20" t="s">
        <v>667</v>
      </c>
      <c r="K641" s="21" t="s">
        <v>668</v>
      </c>
      <c r="L641" s="108">
        <v>98.8</v>
      </c>
      <c r="M641" s="114" t="s">
        <v>1927</v>
      </c>
      <c r="N641" s="19">
        <v>5</v>
      </c>
      <c r="O641" s="153">
        <v>2011</v>
      </c>
      <c r="P641" s="22">
        <v>112952</v>
      </c>
      <c r="Q641" s="26" t="s">
        <v>1927</v>
      </c>
      <c r="R641" s="23">
        <v>2</v>
      </c>
    </row>
    <row r="642" spans="10:18" ht="12">
      <c r="J642" s="20" t="s">
        <v>1295</v>
      </c>
      <c r="K642" s="21" t="s">
        <v>1296</v>
      </c>
      <c r="L642" s="108">
        <v>99.2</v>
      </c>
      <c r="M642" s="114" t="s">
        <v>1927</v>
      </c>
      <c r="N642" s="19">
        <v>5</v>
      </c>
      <c r="O642" s="153">
        <v>2011</v>
      </c>
      <c r="P642" s="22">
        <v>111168</v>
      </c>
      <c r="Q642" s="26" t="s">
        <v>1927</v>
      </c>
      <c r="R642" s="23">
        <v>2</v>
      </c>
    </row>
    <row r="643" spans="10:18" ht="12">
      <c r="J643" s="20" t="s">
        <v>669</v>
      </c>
      <c r="K643" s="21" t="s">
        <v>670</v>
      </c>
      <c r="L643" s="108">
        <v>95.1</v>
      </c>
      <c r="M643" s="114" t="s">
        <v>1927</v>
      </c>
      <c r="N643" s="19">
        <v>5</v>
      </c>
      <c r="O643" s="153">
        <v>2011</v>
      </c>
      <c r="P643" s="22">
        <v>102422</v>
      </c>
      <c r="Q643" s="26" t="s">
        <v>1927</v>
      </c>
      <c r="R643" s="23">
        <v>2</v>
      </c>
    </row>
    <row r="644" spans="10:18" ht="12">
      <c r="J644" s="20" t="s">
        <v>671</v>
      </c>
      <c r="K644" s="21" t="s">
        <v>1855</v>
      </c>
      <c r="L644" s="108">
        <v>99</v>
      </c>
      <c r="M644" s="114" t="s">
        <v>1927</v>
      </c>
      <c r="N644" s="19">
        <v>5</v>
      </c>
      <c r="O644" s="153">
        <v>2011</v>
      </c>
      <c r="P644" s="22">
        <v>97971</v>
      </c>
      <c r="Q644" s="26" t="s">
        <v>1927</v>
      </c>
      <c r="R644" s="23">
        <v>1</v>
      </c>
    </row>
    <row r="645" spans="10:18" ht="12">
      <c r="J645" s="20" t="s">
        <v>672</v>
      </c>
      <c r="K645" s="21" t="s">
        <v>1856</v>
      </c>
      <c r="L645" s="23">
        <v>85.6</v>
      </c>
      <c r="M645" s="114" t="s">
        <v>1927</v>
      </c>
      <c r="N645" s="19">
        <f aca="true" t="shared" si="90" ref="N645:N653">IF(L645&lt;90,3)</f>
        <v>3</v>
      </c>
      <c r="O645" s="153">
        <v>2011</v>
      </c>
      <c r="P645" s="22">
        <v>1860256</v>
      </c>
      <c r="Q645" s="26" t="s">
        <v>1927</v>
      </c>
      <c r="R645" s="23">
        <v>5</v>
      </c>
    </row>
    <row r="646" spans="10:18" ht="12">
      <c r="J646" s="20" t="s">
        <v>1857</v>
      </c>
      <c r="K646" s="21" t="s">
        <v>1858</v>
      </c>
      <c r="L646" s="108">
        <v>94.9</v>
      </c>
      <c r="M646" s="114" t="s">
        <v>1927</v>
      </c>
      <c r="N646" s="19">
        <f aca="true" t="shared" si="91" ref="N646:N649">IF(L646&lt;95,4)</f>
        <v>4</v>
      </c>
      <c r="O646" s="153">
        <v>2011</v>
      </c>
      <c r="P646" s="22">
        <v>975300</v>
      </c>
      <c r="Q646" s="26" t="s">
        <v>1927</v>
      </c>
      <c r="R646" s="23">
        <v>4</v>
      </c>
    </row>
    <row r="647" spans="10:18" ht="12">
      <c r="J647" s="20" t="s">
        <v>673</v>
      </c>
      <c r="K647" s="21" t="s">
        <v>1556</v>
      </c>
      <c r="L647" s="108">
        <v>92.7</v>
      </c>
      <c r="M647" s="114" t="s">
        <v>1927</v>
      </c>
      <c r="N647" s="19">
        <f t="shared" si="91"/>
        <v>4</v>
      </c>
      <c r="O647" s="153">
        <v>2011</v>
      </c>
      <c r="P647" s="22">
        <v>182176</v>
      </c>
      <c r="Q647" s="26" t="s">
        <v>1927</v>
      </c>
      <c r="R647" s="23">
        <v>2</v>
      </c>
    </row>
    <row r="648" spans="10:18" ht="12">
      <c r="J648" s="20" t="s">
        <v>674</v>
      </c>
      <c r="K648" s="21" t="s">
        <v>1557</v>
      </c>
      <c r="L648" s="108">
        <v>92.7</v>
      </c>
      <c r="M648" s="114" t="s">
        <v>1927</v>
      </c>
      <c r="N648" s="19">
        <f t="shared" si="91"/>
        <v>4</v>
      </c>
      <c r="O648" s="153">
        <v>2011</v>
      </c>
      <c r="P648" s="22">
        <v>109990</v>
      </c>
      <c r="Q648" s="26" t="s">
        <v>1927</v>
      </c>
      <c r="R648" s="23">
        <v>2</v>
      </c>
    </row>
    <row r="649" spans="10:18" ht="12">
      <c r="J649" s="19" t="s">
        <v>675</v>
      </c>
      <c r="K649" s="19" t="s">
        <v>1558</v>
      </c>
      <c r="L649" s="108">
        <v>92.8</v>
      </c>
      <c r="M649" s="26" t="s">
        <v>1927</v>
      </c>
      <c r="N649" s="19">
        <f t="shared" si="91"/>
        <v>4</v>
      </c>
      <c r="O649" s="154">
        <v>2011</v>
      </c>
      <c r="P649" s="22">
        <v>141360</v>
      </c>
      <c r="Q649" s="114" t="s">
        <v>1927</v>
      </c>
      <c r="R649" s="23">
        <v>2</v>
      </c>
    </row>
    <row r="650" spans="10:18" ht="12">
      <c r="J650" s="19" t="s">
        <v>676</v>
      </c>
      <c r="K650" s="19" t="s">
        <v>1559</v>
      </c>
      <c r="L650" s="108">
        <v>89.3</v>
      </c>
      <c r="M650" s="26" t="s">
        <v>1927</v>
      </c>
      <c r="N650" s="19">
        <f t="shared" si="90"/>
        <v>3</v>
      </c>
      <c r="O650" s="154">
        <v>2011</v>
      </c>
      <c r="P650" s="22">
        <v>120864</v>
      </c>
      <c r="Q650" s="114" t="s">
        <v>1927</v>
      </c>
      <c r="R650" s="23">
        <v>2</v>
      </c>
    </row>
    <row r="651" spans="10:18" ht="12">
      <c r="J651" s="19" t="s">
        <v>677</v>
      </c>
      <c r="K651" s="19" t="s">
        <v>1560</v>
      </c>
      <c r="L651" s="108">
        <v>97.1</v>
      </c>
      <c r="M651" s="26" t="s">
        <v>1927</v>
      </c>
      <c r="N651" s="19">
        <v>5</v>
      </c>
      <c r="O651" s="154">
        <v>2011</v>
      </c>
      <c r="P651" s="22">
        <v>68846</v>
      </c>
      <c r="Q651" s="114" t="s">
        <v>1927</v>
      </c>
      <c r="R651" s="23">
        <v>1</v>
      </c>
    </row>
    <row r="652" spans="10:18" ht="12">
      <c r="J652" s="19" t="s">
        <v>678</v>
      </c>
      <c r="K652" s="19" t="s">
        <v>1561</v>
      </c>
      <c r="L652" s="108">
        <v>90.3</v>
      </c>
      <c r="M652" s="26" t="s">
        <v>1927</v>
      </c>
      <c r="N652" s="19">
        <f aca="true" t="shared" si="92" ref="N652">IF(L652&lt;95,4)</f>
        <v>4</v>
      </c>
      <c r="O652" s="154">
        <v>2011</v>
      </c>
      <c r="P652" s="22">
        <v>78093</v>
      </c>
      <c r="Q652" s="114" t="s">
        <v>1927</v>
      </c>
      <c r="R652" s="23">
        <v>1</v>
      </c>
    </row>
    <row r="653" spans="10:18" ht="12">
      <c r="J653" s="20" t="s">
        <v>679</v>
      </c>
      <c r="K653" s="21" t="s">
        <v>1562</v>
      </c>
      <c r="L653" s="108">
        <v>85.5</v>
      </c>
      <c r="M653" s="114" t="s">
        <v>1927</v>
      </c>
      <c r="N653" s="19">
        <f t="shared" si="90"/>
        <v>3</v>
      </c>
      <c r="O653" s="153">
        <v>2011</v>
      </c>
      <c r="P653" s="22">
        <v>63172</v>
      </c>
      <c r="Q653" s="26" t="s">
        <v>1927</v>
      </c>
      <c r="R653" s="23">
        <v>1</v>
      </c>
    </row>
    <row r="654" spans="10:18" ht="12">
      <c r="J654" s="19" t="s">
        <v>1297</v>
      </c>
      <c r="K654" s="19" t="s">
        <v>1298</v>
      </c>
      <c r="L654" s="108">
        <v>84.9</v>
      </c>
      <c r="M654" s="114" t="s">
        <v>1927</v>
      </c>
      <c r="N654" s="19">
        <f aca="true" t="shared" si="93" ref="N654:N664">IF(L654&lt;85,2)</f>
        <v>2</v>
      </c>
      <c r="O654" s="153">
        <v>2011</v>
      </c>
      <c r="P654" s="22">
        <v>160237</v>
      </c>
      <c r="Q654" s="26" t="s">
        <v>1927</v>
      </c>
      <c r="R654" s="23">
        <v>2</v>
      </c>
    </row>
    <row r="655" spans="10:18" ht="12">
      <c r="J655" s="20" t="s">
        <v>1299</v>
      </c>
      <c r="K655" s="21" t="s">
        <v>1300</v>
      </c>
      <c r="L655" s="108">
        <v>82.1</v>
      </c>
      <c r="M655" s="114" t="s">
        <v>1927</v>
      </c>
      <c r="N655" s="19">
        <f t="shared" si="93"/>
        <v>2</v>
      </c>
      <c r="O655" s="153">
        <v>2011</v>
      </c>
      <c r="P655" s="22">
        <v>175738</v>
      </c>
      <c r="Q655" s="26" t="s">
        <v>1927</v>
      </c>
      <c r="R655" s="23">
        <v>2</v>
      </c>
    </row>
    <row r="656" spans="10:18" ht="12">
      <c r="J656" s="19" t="s">
        <v>1301</v>
      </c>
      <c r="K656" s="19" t="s">
        <v>1302</v>
      </c>
      <c r="L656" s="108">
        <v>87</v>
      </c>
      <c r="M656" s="114" t="s">
        <v>1927</v>
      </c>
      <c r="N656" s="19">
        <f>IF(L656&lt;90,3)</f>
        <v>3</v>
      </c>
      <c r="O656" s="153">
        <v>2011</v>
      </c>
      <c r="P656" s="22">
        <v>173574</v>
      </c>
      <c r="Q656" s="26" t="s">
        <v>1927</v>
      </c>
      <c r="R656" s="23">
        <v>2</v>
      </c>
    </row>
    <row r="657" spans="10:18" ht="12">
      <c r="J657" s="19" t="s">
        <v>1303</v>
      </c>
      <c r="K657" s="19" t="s">
        <v>1304</v>
      </c>
      <c r="L657" s="108">
        <v>84.5</v>
      </c>
      <c r="M657" s="114" t="s">
        <v>1927</v>
      </c>
      <c r="N657" s="19">
        <f t="shared" si="93"/>
        <v>2</v>
      </c>
      <c r="O657" s="153">
        <v>2011</v>
      </c>
      <c r="P657" s="22">
        <v>146970</v>
      </c>
      <c r="Q657" s="26" t="s">
        <v>1927</v>
      </c>
      <c r="R657" s="23">
        <v>2</v>
      </c>
    </row>
    <row r="658" spans="10:18" ht="12">
      <c r="J658" s="20" t="s">
        <v>680</v>
      </c>
      <c r="K658" s="21" t="s">
        <v>681</v>
      </c>
      <c r="L658" s="108">
        <v>91.6</v>
      </c>
      <c r="M658" s="114" t="s">
        <v>1927</v>
      </c>
      <c r="N658" s="19">
        <f aca="true" t="shared" si="94" ref="N658:N660">IF(L658&lt;95,4)</f>
        <v>4</v>
      </c>
      <c r="O658" s="153">
        <v>2011</v>
      </c>
      <c r="P658" s="22">
        <v>99093</v>
      </c>
      <c r="Q658" s="26" t="s">
        <v>1927</v>
      </c>
      <c r="R658" s="23">
        <v>1</v>
      </c>
    </row>
    <row r="659" spans="10:18" ht="12">
      <c r="J659" s="19" t="s">
        <v>1305</v>
      </c>
      <c r="K659" s="19" t="s">
        <v>1306</v>
      </c>
      <c r="L659" s="108">
        <v>95.5</v>
      </c>
      <c r="M659" s="114" t="s">
        <v>1927</v>
      </c>
      <c r="N659" s="19">
        <v>5</v>
      </c>
      <c r="O659" s="153">
        <v>2011</v>
      </c>
      <c r="P659" s="22">
        <v>94577</v>
      </c>
      <c r="Q659" s="26" t="s">
        <v>1927</v>
      </c>
      <c r="R659" s="23">
        <v>1</v>
      </c>
    </row>
    <row r="660" spans="10:18" ht="12">
      <c r="J660" s="19" t="s">
        <v>682</v>
      </c>
      <c r="K660" s="19" t="s">
        <v>683</v>
      </c>
      <c r="L660" s="108">
        <v>93.2</v>
      </c>
      <c r="M660" s="114" t="s">
        <v>1927</v>
      </c>
      <c r="N660" s="19">
        <f t="shared" si="94"/>
        <v>4</v>
      </c>
      <c r="O660" s="153">
        <v>2011</v>
      </c>
      <c r="P660" s="22">
        <v>88522</v>
      </c>
      <c r="Q660" s="26" t="s">
        <v>1927</v>
      </c>
      <c r="R660" s="23">
        <v>1</v>
      </c>
    </row>
    <row r="661" spans="10:18" ht="12">
      <c r="J661" s="19" t="s">
        <v>1307</v>
      </c>
      <c r="K661" s="19" t="s">
        <v>1308</v>
      </c>
      <c r="L661" s="108">
        <v>98.1</v>
      </c>
      <c r="M661" s="114" t="s">
        <v>1927</v>
      </c>
      <c r="N661" s="19">
        <v>5</v>
      </c>
      <c r="O661" s="153">
        <v>2011</v>
      </c>
      <c r="P661" s="22">
        <v>87159</v>
      </c>
      <c r="Q661" s="26" t="s">
        <v>1927</v>
      </c>
      <c r="R661" s="23">
        <v>1</v>
      </c>
    </row>
    <row r="662" spans="10:18" ht="12">
      <c r="J662" s="19" t="s">
        <v>1309</v>
      </c>
      <c r="K662" s="19" t="s">
        <v>1310</v>
      </c>
      <c r="L662" s="108">
        <v>89.8</v>
      </c>
      <c r="M662" s="114" t="s">
        <v>1927</v>
      </c>
      <c r="N662" s="19">
        <f aca="true" t="shared" si="95" ref="N662">IF(L662&lt;90,3)</f>
        <v>3</v>
      </c>
      <c r="O662" s="153">
        <v>2011</v>
      </c>
      <c r="P662" s="22">
        <v>78574</v>
      </c>
      <c r="Q662" s="26" t="s">
        <v>1927</v>
      </c>
      <c r="R662" s="23">
        <v>1</v>
      </c>
    </row>
    <row r="663" spans="10:18" ht="12">
      <c r="J663" s="20" t="s">
        <v>684</v>
      </c>
      <c r="K663" s="21" t="s">
        <v>685</v>
      </c>
      <c r="L663" s="108">
        <v>93.5</v>
      </c>
      <c r="M663" s="114" t="s">
        <v>1927</v>
      </c>
      <c r="N663" s="19">
        <f>IF(L663&lt;95,4)</f>
        <v>4</v>
      </c>
      <c r="O663" s="153">
        <v>2011</v>
      </c>
      <c r="P663" s="22">
        <v>63504</v>
      </c>
      <c r="Q663" s="26" t="s">
        <v>1927</v>
      </c>
      <c r="R663" s="23">
        <v>1</v>
      </c>
    </row>
    <row r="664" spans="10:18" ht="12">
      <c r="J664" s="19" t="s">
        <v>1311</v>
      </c>
      <c r="K664" s="19" t="s">
        <v>1312</v>
      </c>
      <c r="L664" s="108">
        <v>82.9</v>
      </c>
      <c r="M664" s="114" t="s">
        <v>1927</v>
      </c>
      <c r="N664" s="19">
        <f t="shared" si="93"/>
        <v>2</v>
      </c>
      <c r="O664" s="153">
        <v>2011</v>
      </c>
      <c r="P664" s="22">
        <v>379786</v>
      </c>
      <c r="Q664" s="26" t="s">
        <v>1927</v>
      </c>
      <c r="R664" s="23">
        <v>3</v>
      </c>
    </row>
    <row r="665" spans="10:18" ht="12">
      <c r="J665" s="20" t="s">
        <v>1313</v>
      </c>
      <c r="K665" s="21" t="s">
        <v>1314</v>
      </c>
      <c r="L665" s="108">
        <v>94.8</v>
      </c>
      <c r="M665" s="114" t="s">
        <v>1927</v>
      </c>
      <c r="N665" s="19">
        <f aca="true" t="shared" si="96" ref="N665">IF(L665&lt;95,4)</f>
        <v>4</v>
      </c>
      <c r="O665" s="153">
        <v>2011</v>
      </c>
      <c r="P665" s="22">
        <v>303430</v>
      </c>
      <c r="Q665" s="26" t="s">
        <v>1927</v>
      </c>
      <c r="R665" s="23">
        <v>3</v>
      </c>
    </row>
    <row r="666" spans="10:18" ht="12">
      <c r="J666" s="20" t="s">
        <v>1315</v>
      </c>
      <c r="K666" s="21" t="s">
        <v>1316</v>
      </c>
      <c r="L666" s="108">
        <v>95.2</v>
      </c>
      <c r="M666" s="114" t="s">
        <v>1927</v>
      </c>
      <c r="N666" s="19">
        <v>5</v>
      </c>
      <c r="O666" s="153">
        <v>2011</v>
      </c>
      <c r="P666" s="22">
        <v>175869</v>
      </c>
      <c r="Q666" s="26" t="s">
        <v>1927</v>
      </c>
      <c r="R666" s="23">
        <v>2</v>
      </c>
    </row>
    <row r="667" spans="10:18" ht="12">
      <c r="J667" s="20" t="s">
        <v>1317</v>
      </c>
      <c r="K667" s="21" t="s">
        <v>1318</v>
      </c>
      <c r="L667" s="108">
        <v>96.7</v>
      </c>
      <c r="M667" s="114" t="s">
        <v>1927</v>
      </c>
      <c r="N667" s="19">
        <v>5</v>
      </c>
      <c r="O667" s="153">
        <v>2011</v>
      </c>
      <c r="P667" s="22">
        <v>168363</v>
      </c>
      <c r="Q667" s="26" t="s">
        <v>1927</v>
      </c>
      <c r="R667" s="23">
        <v>2</v>
      </c>
    </row>
    <row r="668" spans="10:18" ht="12">
      <c r="J668" s="20" t="s">
        <v>686</v>
      </c>
      <c r="K668" s="21" t="s">
        <v>687</v>
      </c>
      <c r="L668" s="108">
        <v>96.2</v>
      </c>
      <c r="M668" s="114" t="s">
        <v>1927</v>
      </c>
      <c r="N668" s="19">
        <v>5</v>
      </c>
      <c r="O668" s="153">
        <v>2011</v>
      </c>
      <c r="P668" s="22">
        <v>158048</v>
      </c>
      <c r="Q668" s="26" t="s">
        <v>1927</v>
      </c>
      <c r="R668" s="23">
        <v>2</v>
      </c>
    </row>
    <row r="669" spans="10:18" ht="12">
      <c r="J669" s="20" t="s">
        <v>1319</v>
      </c>
      <c r="K669" s="21" t="s">
        <v>1320</v>
      </c>
      <c r="L669" s="108">
        <v>88.6</v>
      </c>
      <c r="M669" s="114" t="s">
        <v>1927</v>
      </c>
      <c r="N669" s="19">
        <f aca="true" t="shared" si="97" ref="N669">IF(L669&lt;90,3)</f>
        <v>3</v>
      </c>
      <c r="O669" s="153">
        <v>2011</v>
      </c>
      <c r="P669" s="22">
        <v>138142</v>
      </c>
      <c r="Q669" s="26" t="s">
        <v>1927</v>
      </c>
      <c r="R669" s="23">
        <v>2</v>
      </c>
    </row>
    <row r="670" spans="10:18" ht="12">
      <c r="J670" s="20" t="s">
        <v>688</v>
      </c>
      <c r="K670" s="21" t="s">
        <v>1859</v>
      </c>
      <c r="L670" s="108" t="s">
        <v>1639</v>
      </c>
      <c r="M670" s="114" t="s">
        <v>1926</v>
      </c>
      <c r="N670" s="108" t="s">
        <v>1639</v>
      </c>
      <c r="O670" s="153"/>
      <c r="P670" s="22">
        <v>1883425</v>
      </c>
      <c r="Q670" s="26" t="s">
        <v>1926</v>
      </c>
      <c r="R670" s="23">
        <v>5</v>
      </c>
    </row>
    <row r="671" spans="10:18" ht="12">
      <c r="J671" s="20" t="s">
        <v>689</v>
      </c>
      <c r="K671" s="21" t="s">
        <v>1563</v>
      </c>
      <c r="L671" s="108" t="s">
        <v>1639</v>
      </c>
      <c r="M671" s="114" t="s">
        <v>1926</v>
      </c>
      <c r="N671" s="108" t="s">
        <v>1639</v>
      </c>
      <c r="O671" s="153"/>
      <c r="P671" s="22">
        <v>324576</v>
      </c>
      <c r="Q671" s="26" t="s">
        <v>1926</v>
      </c>
      <c r="R671" s="23">
        <v>3</v>
      </c>
    </row>
    <row r="672" spans="10:18" ht="12">
      <c r="J672" s="20" t="s">
        <v>690</v>
      </c>
      <c r="K672" s="21" t="s">
        <v>1860</v>
      </c>
      <c r="L672" s="108" t="s">
        <v>1639</v>
      </c>
      <c r="M672" s="114" t="s">
        <v>1926</v>
      </c>
      <c r="N672" s="108" t="s">
        <v>1639</v>
      </c>
      <c r="O672" s="153"/>
      <c r="P672" s="22">
        <v>319279</v>
      </c>
      <c r="Q672" s="26" t="s">
        <v>1926</v>
      </c>
      <c r="R672" s="23">
        <v>3</v>
      </c>
    </row>
    <row r="673" spans="10:18" ht="12">
      <c r="J673" s="20" t="s">
        <v>691</v>
      </c>
      <c r="K673" s="21" t="s">
        <v>1564</v>
      </c>
      <c r="L673" s="108" t="s">
        <v>1639</v>
      </c>
      <c r="M673" s="114" t="s">
        <v>1926</v>
      </c>
      <c r="N673" s="108" t="s">
        <v>1639</v>
      </c>
      <c r="O673" s="153"/>
      <c r="P673" s="22">
        <v>269506</v>
      </c>
      <c r="Q673" s="26" t="s">
        <v>1926</v>
      </c>
      <c r="R673" s="23">
        <v>3</v>
      </c>
    </row>
    <row r="674" spans="10:18" ht="12">
      <c r="J674" s="20" t="s">
        <v>692</v>
      </c>
      <c r="K674" s="21" t="s">
        <v>1861</v>
      </c>
      <c r="L674" s="108" t="s">
        <v>1639</v>
      </c>
      <c r="M674" s="114" t="s">
        <v>1926</v>
      </c>
      <c r="N674" s="108" t="s">
        <v>1639</v>
      </c>
      <c r="O674" s="153"/>
      <c r="P674" s="22">
        <v>180302</v>
      </c>
      <c r="Q674" s="26" t="s">
        <v>1926</v>
      </c>
      <c r="R674" s="23">
        <v>2</v>
      </c>
    </row>
    <row r="675" spans="10:18" ht="12">
      <c r="J675" s="20" t="s">
        <v>693</v>
      </c>
      <c r="K675" s="21" t="s">
        <v>1565</v>
      </c>
      <c r="L675" s="108" t="s">
        <v>1639</v>
      </c>
      <c r="M675" s="114" t="s">
        <v>1926</v>
      </c>
      <c r="N675" s="108" t="s">
        <v>1639</v>
      </c>
      <c r="O675" s="153"/>
      <c r="P675" s="22">
        <v>196367</v>
      </c>
      <c r="Q675" s="26" t="s">
        <v>1926</v>
      </c>
      <c r="R675" s="23">
        <v>2</v>
      </c>
    </row>
    <row r="676" spans="10:18" ht="12">
      <c r="J676" s="20" t="s">
        <v>694</v>
      </c>
      <c r="K676" s="21" t="s">
        <v>1862</v>
      </c>
      <c r="L676" s="108" t="s">
        <v>1639</v>
      </c>
      <c r="M676" s="114" t="s">
        <v>1926</v>
      </c>
      <c r="N676" s="108" t="s">
        <v>1639</v>
      </c>
      <c r="O676" s="153"/>
      <c r="P676" s="22">
        <v>144307</v>
      </c>
      <c r="Q676" s="26" t="s">
        <v>1926</v>
      </c>
      <c r="R676" s="23">
        <v>2</v>
      </c>
    </row>
    <row r="677" spans="10:18" ht="12">
      <c r="J677" s="20" t="s">
        <v>695</v>
      </c>
      <c r="K677" s="21" t="s">
        <v>1745</v>
      </c>
      <c r="L677" s="108" t="s">
        <v>1639</v>
      </c>
      <c r="M677" s="114" t="s">
        <v>1926</v>
      </c>
      <c r="N677" s="108" t="s">
        <v>1639</v>
      </c>
      <c r="O677" s="153"/>
      <c r="P677" s="22">
        <v>159074</v>
      </c>
      <c r="Q677" s="26" t="s">
        <v>1926</v>
      </c>
      <c r="R677" s="23">
        <v>2</v>
      </c>
    </row>
    <row r="678" spans="10:18" ht="12">
      <c r="J678" s="20" t="s">
        <v>696</v>
      </c>
      <c r="K678" s="21" t="s">
        <v>1743</v>
      </c>
      <c r="L678" s="108" t="s">
        <v>1639</v>
      </c>
      <c r="M678" s="114" t="s">
        <v>1926</v>
      </c>
      <c r="N678" s="108" t="s">
        <v>1639</v>
      </c>
      <c r="O678" s="153"/>
      <c r="P678" s="22">
        <v>147245</v>
      </c>
      <c r="Q678" s="26" t="s">
        <v>1926</v>
      </c>
      <c r="R678" s="23">
        <v>2</v>
      </c>
    </row>
    <row r="679" spans="10:18" ht="12">
      <c r="J679" s="20" t="s">
        <v>697</v>
      </c>
      <c r="K679" s="21" t="s">
        <v>1863</v>
      </c>
      <c r="L679" s="108" t="s">
        <v>1639</v>
      </c>
      <c r="M679" s="114" t="s">
        <v>1926</v>
      </c>
      <c r="N679" s="108" t="s">
        <v>1639</v>
      </c>
      <c r="O679" s="153"/>
      <c r="P679" s="22">
        <v>134290</v>
      </c>
      <c r="Q679" s="26" t="s">
        <v>1926</v>
      </c>
      <c r="R679" s="23">
        <v>2</v>
      </c>
    </row>
    <row r="680" spans="10:18" ht="12">
      <c r="J680" s="20" t="s">
        <v>698</v>
      </c>
      <c r="K680" s="21" t="s">
        <v>1864</v>
      </c>
      <c r="L680" s="108" t="s">
        <v>1639</v>
      </c>
      <c r="M680" s="114" t="s">
        <v>1926</v>
      </c>
      <c r="N680" s="108" t="s">
        <v>1639</v>
      </c>
      <c r="O680" s="153"/>
      <c r="P680" s="22">
        <v>85055</v>
      </c>
      <c r="Q680" s="26" t="s">
        <v>1926</v>
      </c>
      <c r="R680" s="23">
        <v>1</v>
      </c>
    </row>
    <row r="681" spans="10:18" ht="12">
      <c r="J681" s="20" t="s">
        <v>699</v>
      </c>
      <c r="K681" s="21" t="s">
        <v>1865</v>
      </c>
      <c r="L681" s="108" t="s">
        <v>1639</v>
      </c>
      <c r="M681" s="114" t="s">
        <v>1926</v>
      </c>
      <c r="N681" s="108" t="s">
        <v>1639</v>
      </c>
      <c r="O681" s="153"/>
      <c r="P681" s="22">
        <v>65181</v>
      </c>
      <c r="Q681" s="26" t="s">
        <v>1926</v>
      </c>
      <c r="R681" s="23">
        <v>1</v>
      </c>
    </row>
    <row r="682" spans="10:18" ht="12">
      <c r="J682" s="20" t="s">
        <v>700</v>
      </c>
      <c r="K682" s="21" t="s">
        <v>1744</v>
      </c>
      <c r="L682" s="108" t="s">
        <v>1639</v>
      </c>
      <c r="M682" s="114" t="s">
        <v>1926</v>
      </c>
      <c r="N682" s="108" t="s">
        <v>1639</v>
      </c>
      <c r="O682" s="153"/>
      <c r="P682" s="22">
        <v>61353</v>
      </c>
      <c r="Q682" s="26" t="s">
        <v>1926</v>
      </c>
      <c r="R682" s="23">
        <v>1</v>
      </c>
    </row>
    <row r="683" spans="10:18" ht="12">
      <c r="J683" s="20" t="s">
        <v>701</v>
      </c>
      <c r="K683" s="21" t="s">
        <v>1566</v>
      </c>
      <c r="L683" s="108" t="s">
        <v>1639</v>
      </c>
      <c r="M683" s="114" t="s">
        <v>1926</v>
      </c>
      <c r="N683" s="108" t="s">
        <v>1639</v>
      </c>
      <c r="O683" s="153"/>
      <c r="P683" s="22">
        <v>63536</v>
      </c>
      <c r="Q683" s="26" t="s">
        <v>1926</v>
      </c>
      <c r="R683" s="23">
        <v>1</v>
      </c>
    </row>
    <row r="684" spans="10:18" ht="12">
      <c r="J684" s="20" t="s">
        <v>702</v>
      </c>
      <c r="K684" s="21" t="s">
        <v>1866</v>
      </c>
      <c r="L684" s="108" t="s">
        <v>1639</v>
      </c>
      <c r="M684" s="114"/>
      <c r="N684" s="108" t="s">
        <v>1639</v>
      </c>
      <c r="O684" s="153"/>
      <c r="P684" s="22">
        <v>79315</v>
      </c>
      <c r="Q684" s="26" t="s">
        <v>1926</v>
      </c>
      <c r="R684" s="23">
        <v>1</v>
      </c>
    </row>
    <row r="685" spans="10:18" ht="12">
      <c r="J685" s="20" t="s">
        <v>703</v>
      </c>
      <c r="K685" s="21" t="s">
        <v>704</v>
      </c>
      <c r="L685" s="108" t="s">
        <v>1639</v>
      </c>
      <c r="M685" s="114"/>
      <c r="N685" s="108" t="s">
        <v>1639</v>
      </c>
      <c r="O685" s="153"/>
      <c r="P685" s="22">
        <v>82504</v>
      </c>
      <c r="Q685" s="26" t="s">
        <v>1926</v>
      </c>
      <c r="R685" s="23">
        <v>1</v>
      </c>
    </row>
    <row r="686" spans="10:18" ht="12">
      <c r="J686" s="20" t="s">
        <v>705</v>
      </c>
      <c r="K686" s="21" t="s">
        <v>706</v>
      </c>
      <c r="L686" s="108" t="s">
        <v>1639</v>
      </c>
      <c r="M686" s="114"/>
      <c r="N686" s="108" t="s">
        <v>1639</v>
      </c>
      <c r="O686" s="153"/>
      <c r="P686" s="22">
        <v>73707</v>
      </c>
      <c r="Q686" s="26" t="s">
        <v>1926</v>
      </c>
      <c r="R686" s="23">
        <v>1</v>
      </c>
    </row>
    <row r="687" spans="10:18" ht="12">
      <c r="J687" s="20" t="s">
        <v>707</v>
      </c>
      <c r="K687" s="21" t="s">
        <v>1867</v>
      </c>
      <c r="L687" s="108" t="s">
        <v>1639</v>
      </c>
      <c r="M687" s="114"/>
      <c r="N687" s="108" t="s">
        <v>1639</v>
      </c>
      <c r="O687" s="153"/>
      <c r="P687" s="22">
        <v>79610</v>
      </c>
      <c r="Q687" s="26" t="s">
        <v>1926</v>
      </c>
      <c r="R687" s="23">
        <v>1</v>
      </c>
    </row>
    <row r="688" spans="10:18" ht="12">
      <c r="J688" s="20" t="s">
        <v>708</v>
      </c>
      <c r="K688" s="21" t="s">
        <v>709</v>
      </c>
      <c r="L688" s="108" t="s">
        <v>1639</v>
      </c>
      <c r="M688" s="114"/>
      <c r="N688" s="108" t="s">
        <v>1639</v>
      </c>
      <c r="O688" s="153"/>
      <c r="P688" s="22">
        <v>70293</v>
      </c>
      <c r="Q688" s="26" t="s">
        <v>1926</v>
      </c>
      <c r="R688" s="23">
        <v>1</v>
      </c>
    </row>
    <row r="689" spans="10:18" ht="12">
      <c r="J689" s="20" t="s">
        <v>710</v>
      </c>
      <c r="K689" s="21" t="s">
        <v>711</v>
      </c>
      <c r="L689" s="108" t="s">
        <v>1639</v>
      </c>
      <c r="M689" s="114"/>
      <c r="N689" s="108" t="s">
        <v>1639</v>
      </c>
      <c r="O689" s="153"/>
      <c r="P689" s="22">
        <v>55837</v>
      </c>
      <c r="Q689" s="26" t="s">
        <v>1926</v>
      </c>
      <c r="R689" s="23">
        <v>1</v>
      </c>
    </row>
    <row r="690" spans="10:18" ht="12">
      <c r="J690" s="20" t="s">
        <v>712</v>
      </c>
      <c r="K690" s="21" t="s">
        <v>713</v>
      </c>
      <c r="L690" s="108" t="s">
        <v>1639</v>
      </c>
      <c r="M690" s="114"/>
      <c r="N690" s="108" t="s">
        <v>1639</v>
      </c>
      <c r="O690" s="153"/>
      <c r="P690" s="22">
        <v>50713</v>
      </c>
      <c r="Q690" s="26" t="s">
        <v>1926</v>
      </c>
      <c r="R690" s="23">
        <v>1</v>
      </c>
    </row>
    <row r="691" spans="10:18" ht="12">
      <c r="J691" s="20" t="s">
        <v>714</v>
      </c>
      <c r="K691" s="21" t="s">
        <v>1868</v>
      </c>
      <c r="L691" s="108" t="s">
        <v>1639</v>
      </c>
      <c r="M691" s="114"/>
      <c r="N691" s="108" t="s">
        <v>1639</v>
      </c>
      <c r="O691" s="153"/>
      <c r="P691" s="22">
        <v>283872</v>
      </c>
      <c r="Q691" s="26" t="s">
        <v>1926</v>
      </c>
      <c r="R691" s="23">
        <v>3</v>
      </c>
    </row>
    <row r="692" spans="10:18" ht="12">
      <c r="J692" s="20" t="s">
        <v>715</v>
      </c>
      <c r="K692" s="21" t="s">
        <v>1869</v>
      </c>
      <c r="L692" s="108" t="s">
        <v>1639</v>
      </c>
      <c r="M692" s="114"/>
      <c r="N692" s="108" t="s">
        <v>1639</v>
      </c>
      <c r="O692" s="153"/>
      <c r="P692" s="22">
        <v>290422</v>
      </c>
      <c r="Q692" s="26" t="s">
        <v>1926</v>
      </c>
      <c r="R692" s="23">
        <v>3</v>
      </c>
    </row>
    <row r="693" spans="10:18" ht="12">
      <c r="J693" s="20" t="s">
        <v>716</v>
      </c>
      <c r="K693" s="21" t="s">
        <v>1870</v>
      </c>
      <c r="L693" s="108" t="s">
        <v>1639</v>
      </c>
      <c r="M693" s="114"/>
      <c r="N693" s="108" t="s">
        <v>1639</v>
      </c>
      <c r="O693" s="153"/>
      <c r="P693" s="22">
        <v>249432</v>
      </c>
      <c r="Q693" s="26" t="s">
        <v>1926</v>
      </c>
      <c r="R693" s="23">
        <v>2</v>
      </c>
    </row>
    <row r="694" spans="10:18" ht="12">
      <c r="J694" s="20" t="s">
        <v>717</v>
      </c>
      <c r="K694" s="21" t="s">
        <v>1871</v>
      </c>
      <c r="L694" s="108" t="s">
        <v>1639</v>
      </c>
      <c r="M694" s="114"/>
      <c r="N694" s="108" t="s">
        <v>1639</v>
      </c>
      <c r="O694" s="153"/>
      <c r="P694" s="22">
        <v>253200</v>
      </c>
      <c r="Q694" s="26" t="s">
        <v>1926</v>
      </c>
      <c r="R694" s="23">
        <v>3</v>
      </c>
    </row>
    <row r="695" spans="10:18" ht="12">
      <c r="J695" s="20" t="s">
        <v>718</v>
      </c>
      <c r="K695" s="21" t="s">
        <v>1872</v>
      </c>
      <c r="L695" s="108" t="s">
        <v>1639</v>
      </c>
      <c r="M695" s="114"/>
      <c r="N695" s="108" t="s">
        <v>1639</v>
      </c>
      <c r="O695" s="153"/>
      <c r="P695" s="22">
        <v>209945</v>
      </c>
      <c r="Q695" s="26" t="s">
        <v>1926</v>
      </c>
      <c r="R695" s="23">
        <v>2</v>
      </c>
    </row>
    <row r="696" spans="10:18" ht="12">
      <c r="J696" s="20" t="s">
        <v>719</v>
      </c>
      <c r="K696" s="21" t="s">
        <v>1873</v>
      </c>
      <c r="L696" s="108" t="s">
        <v>1639</v>
      </c>
      <c r="M696" s="114"/>
      <c r="N696" s="108" t="s">
        <v>1639</v>
      </c>
      <c r="O696" s="153"/>
      <c r="P696" s="22">
        <v>155383</v>
      </c>
      <c r="Q696" s="26" t="s">
        <v>1926</v>
      </c>
      <c r="R696" s="23">
        <v>2</v>
      </c>
    </row>
    <row r="697" spans="10:18" ht="12">
      <c r="J697" s="20" t="s">
        <v>720</v>
      </c>
      <c r="K697" s="21" t="s">
        <v>721</v>
      </c>
      <c r="L697" s="108" t="s">
        <v>1639</v>
      </c>
      <c r="M697" s="114"/>
      <c r="N697" s="108" t="s">
        <v>1639</v>
      </c>
      <c r="O697" s="153"/>
      <c r="P697" s="22">
        <v>123738</v>
      </c>
      <c r="Q697" s="26" t="s">
        <v>1926</v>
      </c>
      <c r="R697" s="23">
        <v>2</v>
      </c>
    </row>
    <row r="698" spans="10:18" ht="12">
      <c r="J698" s="20" t="s">
        <v>722</v>
      </c>
      <c r="K698" s="21" t="s">
        <v>1874</v>
      </c>
      <c r="L698" s="108" t="s">
        <v>1639</v>
      </c>
      <c r="M698" s="114"/>
      <c r="N698" s="108" t="s">
        <v>1639</v>
      </c>
      <c r="O698" s="153"/>
      <c r="P698" s="22">
        <v>115494</v>
      </c>
      <c r="Q698" s="26" t="s">
        <v>1926</v>
      </c>
      <c r="R698" s="23">
        <v>2</v>
      </c>
    </row>
    <row r="699" spans="10:18" ht="12">
      <c r="J699" s="20" t="s">
        <v>723</v>
      </c>
      <c r="K699" s="21" t="s">
        <v>724</v>
      </c>
      <c r="L699" s="108" t="s">
        <v>1639</v>
      </c>
      <c r="M699" s="114"/>
      <c r="N699" s="108" t="s">
        <v>1639</v>
      </c>
      <c r="O699" s="153"/>
      <c r="P699" s="22">
        <v>102411</v>
      </c>
      <c r="Q699" s="26" t="s">
        <v>1926</v>
      </c>
      <c r="R699" s="23">
        <v>2</v>
      </c>
    </row>
    <row r="700" spans="10:18" ht="12">
      <c r="J700" s="20" t="s">
        <v>725</v>
      </c>
      <c r="K700" s="21" t="s">
        <v>1875</v>
      </c>
      <c r="L700" s="108" t="s">
        <v>1639</v>
      </c>
      <c r="M700" s="114"/>
      <c r="N700" s="108" t="s">
        <v>1639</v>
      </c>
      <c r="O700" s="153"/>
      <c r="P700" s="22">
        <v>106847</v>
      </c>
      <c r="Q700" s="26" t="s">
        <v>1926</v>
      </c>
      <c r="R700" s="23">
        <v>2</v>
      </c>
    </row>
    <row r="701" spans="10:18" ht="12">
      <c r="J701" s="20" t="s">
        <v>726</v>
      </c>
      <c r="K701" s="21" t="s">
        <v>727</v>
      </c>
      <c r="L701" s="108" t="s">
        <v>1639</v>
      </c>
      <c r="M701" s="114"/>
      <c r="N701" s="108" t="s">
        <v>1639</v>
      </c>
      <c r="O701" s="153"/>
      <c r="P701" s="22">
        <v>98776</v>
      </c>
      <c r="Q701" s="26" t="s">
        <v>1926</v>
      </c>
      <c r="R701" s="23">
        <v>1</v>
      </c>
    </row>
    <row r="702" spans="10:18" ht="12">
      <c r="J702" s="20" t="s">
        <v>728</v>
      </c>
      <c r="K702" s="21" t="s">
        <v>729</v>
      </c>
      <c r="L702" s="108" t="s">
        <v>1639</v>
      </c>
      <c r="M702" s="114"/>
      <c r="N702" s="108" t="s">
        <v>1639</v>
      </c>
      <c r="O702" s="153"/>
      <c r="P702" s="22">
        <v>92121</v>
      </c>
      <c r="Q702" s="26" t="s">
        <v>1926</v>
      </c>
      <c r="R702" s="23">
        <v>1</v>
      </c>
    </row>
    <row r="703" spans="10:18" ht="12">
      <c r="J703" s="20" t="s">
        <v>730</v>
      </c>
      <c r="K703" s="21" t="s">
        <v>731</v>
      </c>
      <c r="L703" s="108" t="s">
        <v>1639</v>
      </c>
      <c r="M703" s="114"/>
      <c r="N703" s="108" t="s">
        <v>1639</v>
      </c>
      <c r="O703" s="153"/>
      <c r="P703" s="22">
        <v>92617</v>
      </c>
      <c r="Q703" s="26" t="s">
        <v>1926</v>
      </c>
      <c r="R703" s="23">
        <v>1</v>
      </c>
    </row>
    <row r="704" spans="10:18" ht="12">
      <c r="J704" s="20" t="s">
        <v>732</v>
      </c>
      <c r="K704" s="21" t="s">
        <v>1567</v>
      </c>
      <c r="L704" s="108">
        <v>81</v>
      </c>
      <c r="M704" s="114" t="s">
        <v>1926</v>
      </c>
      <c r="N704" s="19">
        <f aca="true" t="shared" si="98" ref="N704">IF(L704&lt;85,2)</f>
        <v>2</v>
      </c>
      <c r="O704" s="153"/>
      <c r="P704" s="22">
        <v>280607</v>
      </c>
      <c r="Q704" s="26" t="s">
        <v>1926</v>
      </c>
      <c r="R704" s="23">
        <v>3</v>
      </c>
    </row>
    <row r="705" spans="10:18" ht="12">
      <c r="J705" s="20" t="s">
        <v>733</v>
      </c>
      <c r="K705" s="21" t="s">
        <v>1568</v>
      </c>
      <c r="L705" s="108">
        <v>85.8</v>
      </c>
      <c r="M705" s="114" t="s">
        <v>1926</v>
      </c>
      <c r="N705" s="19">
        <f>IF(L705&lt;90,3)</f>
        <v>3</v>
      </c>
      <c r="O705" s="153"/>
      <c r="P705" s="22">
        <v>111550</v>
      </c>
      <c r="Q705" s="26" t="s">
        <v>1926</v>
      </c>
      <c r="R705" s="23">
        <v>2</v>
      </c>
    </row>
    <row r="706" spans="10:18" ht="12">
      <c r="J706" s="20" t="s">
        <v>734</v>
      </c>
      <c r="K706" s="21" t="s">
        <v>1569</v>
      </c>
      <c r="L706" s="108" t="s">
        <v>1639</v>
      </c>
      <c r="M706" s="114" t="s">
        <v>1926</v>
      </c>
      <c r="N706" s="108" t="s">
        <v>1639</v>
      </c>
      <c r="O706" s="153"/>
      <c r="P706" s="22">
        <v>415589</v>
      </c>
      <c r="Q706" s="26" t="s">
        <v>1926</v>
      </c>
      <c r="R706" s="23">
        <v>3</v>
      </c>
    </row>
    <row r="707" spans="10:18" ht="12">
      <c r="J707" s="20" t="s">
        <v>735</v>
      </c>
      <c r="K707" s="21" t="s">
        <v>1876</v>
      </c>
      <c r="L707" s="108" t="s">
        <v>1639</v>
      </c>
      <c r="M707" s="114" t="s">
        <v>1926</v>
      </c>
      <c r="N707" s="108" t="s">
        <v>1639</v>
      </c>
      <c r="O707" s="153"/>
      <c r="P707" s="22">
        <v>240164</v>
      </c>
      <c r="Q707" s="26" t="s">
        <v>1926</v>
      </c>
      <c r="R707" s="23">
        <v>2</v>
      </c>
    </row>
    <row r="708" spans="10:18" ht="12">
      <c r="J708" s="20" t="s">
        <v>736</v>
      </c>
      <c r="K708" s="21" t="s">
        <v>737</v>
      </c>
      <c r="L708" s="108" t="s">
        <v>1639</v>
      </c>
      <c r="M708" s="114" t="s">
        <v>1926</v>
      </c>
      <c r="N708" s="108" t="s">
        <v>1639</v>
      </c>
      <c r="O708" s="153"/>
      <c r="P708" s="22">
        <v>79583</v>
      </c>
      <c r="Q708" s="26" t="s">
        <v>1926</v>
      </c>
      <c r="R708" s="23">
        <v>1</v>
      </c>
    </row>
    <row r="709" spans="10:18" ht="12">
      <c r="J709" s="20" t="s">
        <v>738</v>
      </c>
      <c r="K709" s="19" t="s">
        <v>1570</v>
      </c>
      <c r="L709" s="108" t="s">
        <v>1639</v>
      </c>
      <c r="M709" s="114" t="s">
        <v>1926</v>
      </c>
      <c r="N709" s="108" t="s">
        <v>1639</v>
      </c>
      <c r="O709" s="153"/>
      <c r="P709" s="22">
        <v>78607</v>
      </c>
      <c r="Q709" s="26" t="s">
        <v>1926</v>
      </c>
      <c r="R709" s="19">
        <v>1</v>
      </c>
    </row>
    <row r="710" spans="10:18" ht="12">
      <c r="J710" s="19" t="s">
        <v>739</v>
      </c>
      <c r="K710" s="19" t="s">
        <v>1877</v>
      </c>
      <c r="L710" s="108" t="s">
        <v>1639</v>
      </c>
      <c r="M710" s="114" t="s">
        <v>1926</v>
      </c>
      <c r="N710" s="108" t="s">
        <v>1639</v>
      </c>
      <c r="O710" s="153"/>
      <c r="P710" s="22">
        <v>91352</v>
      </c>
      <c r="Q710" s="26" t="s">
        <v>1926</v>
      </c>
      <c r="R710" s="23">
        <v>1</v>
      </c>
    </row>
    <row r="711" spans="10:18" ht="12">
      <c r="J711" s="20" t="s">
        <v>740</v>
      </c>
      <c r="K711" s="21" t="s">
        <v>1878</v>
      </c>
      <c r="L711" s="108" t="s">
        <v>1639</v>
      </c>
      <c r="M711" s="114" t="s">
        <v>1926</v>
      </c>
      <c r="N711" s="108" t="s">
        <v>1639</v>
      </c>
      <c r="O711" s="153"/>
      <c r="P711" s="22">
        <v>81382</v>
      </c>
      <c r="Q711" s="26" t="s">
        <v>1926</v>
      </c>
      <c r="R711" s="23">
        <v>1</v>
      </c>
    </row>
    <row r="712" spans="10:18" ht="12">
      <c r="J712" s="19" t="s">
        <v>741</v>
      </c>
      <c r="K712" s="19" t="s">
        <v>1571</v>
      </c>
      <c r="L712" s="108" t="s">
        <v>1639</v>
      </c>
      <c r="M712" s="114" t="s">
        <v>1926</v>
      </c>
      <c r="N712" s="108" t="s">
        <v>1639</v>
      </c>
      <c r="O712" s="153"/>
      <c r="P712" s="22">
        <v>66073</v>
      </c>
      <c r="Q712" s="26" t="s">
        <v>1926</v>
      </c>
      <c r="R712" s="19">
        <v>1</v>
      </c>
    </row>
    <row r="713" spans="10:18" ht="12">
      <c r="J713" s="19" t="s">
        <v>742</v>
      </c>
      <c r="K713" s="19" t="s">
        <v>1879</v>
      </c>
      <c r="L713" s="108" t="s">
        <v>1639</v>
      </c>
      <c r="M713" s="26" t="s">
        <v>1926</v>
      </c>
      <c r="N713" s="108" t="s">
        <v>1639</v>
      </c>
      <c r="O713" s="154"/>
      <c r="P713" s="22">
        <v>55883</v>
      </c>
      <c r="Q713" s="114" t="s">
        <v>1926</v>
      </c>
      <c r="R713" s="23">
        <v>1</v>
      </c>
    </row>
    <row r="714" spans="10:19" ht="12">
      <c r="J714" s="127" t="s">
        <v>1949</v>
      </c>
      <c r="K714" s="127" t="s">
        <v>1950</v>
      </c>
      <c r="L714" s="23">
        <v>89.5</v>
      </c>
      <c r="M714" s="26" t="s">
        <v>1926</v>
      </c>
      <c r="N714" s="19">
        <f aca="true" t="shared" si="99" ref="N714">IF(L714&lt;90,3)</f>
        <v>3</v>
      </c>
      <c r="O714" s="154">
        <v>2011</v>
      </c>
      <c r="P714" s="22">
        <v>1033933</v>
      </c>
      <c r="Q714" s="114" t="s">
        <v>1926</v>
      </c>
      <c r="R714" s="23">
        <v>5</v>
      </c>
      <c r="S714" s="191">
        <v>2010</v>
      </c>
    </row>
    <row r="715" spans="10:18" ht="12">
      <c r="J715" s="20" t="s">
        <v>743</v>
      </c>
      <c r="K715" s="21" t="s">
        <v>1100</v>
      </c>
      <c r="L715" s="108">
        <v>94.2</v>
      </c>
      <c r="M715" s="114" t="s">
        <v>1926</v>
      </c>
      <c r="N715" s="19">
        <f aca="true" t="shared" si="100" ref="N715:N720">IF(L715&lt;95,4)</f>
        <v>4</v>
      </c>
      <c r="O715" s="153"/>
      <c r="P715" s="22">
        <v>215168</v>
      </c>
      <c r="Q715" s="26" t="s">
        <v>1926</v>
      </c>
      <c r="R715" s="23">
        <v>2</v>
      </c>
    </row>
    <row r="716" spans="10:18" ht="12">
      <c r="J716" s="20" t="s">
        <v>744</v>
      </c>
      <c r="K716" s="21" t="s">
        <v>745</v>
      </c>
      <c r="L716" s="108">
        <v>92.1</v>
      </c>
      <c r="M716" s="114" t="s">
        <v>1926</v>
      </c>
      <c r="N716" s="19">
        <f t="shared" si="100"/>
        <v>4</v>
      </c>
      <c r="O716" s="153"/>
      <c r="P716" s="22">
        <v>178630</v>
      </c>
      <c r="Q716" s="26" t="s">
        <v>1926</v>
      </c>
      <c r="R716" s="23">
        <v>2</v>
      </c>
    </row>
    <row r="717" spans="10:19" ht="12">
      <c r="J717" s="20" t="s">
        <v>1882</v>
      </c>
      <c r="K717" s="21" t="s">
        <v>1101</v>
      </c>
      <c r="L717" s="108">
        <v>96.1</v>
      </c>
      <c r="M717" s="114" t="s">
        <v>1926</v>
      </c>
      <c r="N717" s="19">
        <v>5</v>
      </c>
      <c r="O717" s="153">
        <v>2011</v>
      </c>
      <c r="P717" s="22">
        <v>141671</v>
      </c>
      <c r="Q717" s="26" t="s">
        <v>1926</v>
      </c>
      <c r="R717" s="23">
        <v>2</v>
      </c>
      <c r="S717" s="191">
        <v>2011</v>
      </c>
    </row>
    <row r="718" spans="10:18" ht="12">
      <c r="J718" s="20" t="s">
        <v>1102</v>
      </c>
      <c r="K718" s="21" t="s">
        <v>1103</v>
      </c>
      <c r="L718" s="108">
        <v>90.1</v>
      </c>
      <c r="M718" s="114" t="s">
        <v>1926</v>
      </c>
      <c r="N718" s="19">
        <f t="shared" si="100"/>
        <v>4</v>
      </c>
      <c r="O718" s="153"/>
      <c r="P718" s="22">
        <v>252439</v>
      </c>
      <c r="Q718" s="26" t="s">
        <v>1926</v>
      </c>
      <c r="R718" s="23">
        <v>3</v>
      </c>
    </row>
    <row r="719" spans="10:18" ht="12">
      <c r="J719" s="20" t="s">
        <v>1104</v>
      </c>
      <c r="K719" s="21" t="s">
        <v>1105</v>
      </c>
      <c r="L719" s="108">
        <v>90.1</v>
      </c>
      <c r="M719" s="114" t="s">
        <v>1926</v>
      </c>
      <c r="N719" s="19">
        <f t="shared" si="100"/>
        <v>4</v>
      </c>
      <c r="O719" s="153"/>
      <c r="P719" s="22">
        <v>203001</v>
      </c>
      <c r="Q719" s="26" t="s">
        <v>1926</v>
      </c>
      <c r="R719" s="19">
        <v>2</v>
      </c>
    </row>
    <row r="720" spans="10:18" ht="12">
      <c r="J720" s="20" t="s">
        <v>746</v>
      </c>
      <c r="K720" s="21" t="s">
        <v>747</v>
      </c>
      <c r="L720" s="108">
        <v>94.7</v>
      </c>
      <c r="M720" s="114" t="s">
        <v>1926</v>
      </c>
      <c r="N720" s="19">
        <f t="shared" si="100"/>
        <v>4</v>
      </c>
      <c r="O720" s="153"/>
      <c r="P720" s="22">
        <v>102308</v>
      </c>
      <c r="Q720" s="26" t="s">
        <v>1926</v>
      </c>
      <c r="R720" s="19">
        <v>2</v>
      </c>
    </row>
    <row r="721" spans="10:18" ht="12">
      <c r="J721" s="20" t="s">
        <v>748</v>
      </c>
      <c r="K721" s="21" t="s">
        <v>749</v>
      </c>
      <c r="L721" s="108">
        <v>97.1</v>
      </c>
      <c r="M721" s="114" t="s">
        <v>1926</v>
      </c>
      <c r="N721" s="19">
        <v>5</v>
      </c>
      <c r="O721" s="153"/>
      <c r="P721" s="22">
        <v>97433</v>
      </c>
      <c r="Q721" s="26" t="s">
        <v>1926</v>
      </c>
      <c r="R721" s="19">
        <v>1</v>
      </c>
    </row>
    <row r="722" spans="10:18" ht="12">
      <c r="J722" s="20" t="s">
        <v>750</v>
      </c>
      <c r="K722" s="21" t="s">
        <v>751</v>
      </c>
      <c r="L722" s="108">
        <v>95.9</v>
      </c>
      <c r="M722" s="114" t="s">
        <v>1926</v>
      </c>
      <c r="N722" s="19">
        <v>5</v>
      </c>
      <c r="O722" s="153"/>
      <c r="P722" s="22">
        <v>132062</v>
      </c>
      <c r="Q722" s="26" t="s">
        <v>1926</v>
      </c>
      <c r="R722" s="19">
        <v>2</v>
      </c>
    </row>
    <row r="723" spans="10:19" ht="12">
      <c r="J723" s="20" t="s">
        <v>752</v>
      </c>
      <c r="K723" s="21" t="s">
        <v>1883</v>
      </c>
      <c r="L723" s="108">
        <v>76.5</v>
      </c>
      <c r="M723" s="114" t="s">
        <v>1926</v>
      </c>
      <c r="N723" s="19">
        <f aca="true" t="shared" si="101" ref="N723:N724">IF(L723&lt;85,2)</f>
        <v>2</v>
      </c>
      <c r="O723" s="153">
        <v>2010</v>
      </c>
      <c r="P723" s="22">
        <v>1579896</v>
      </c>
      <c r="Q723" s="26" t="s">
        <v>1926</v>
      </c>
      <c r="R723" s="19">
        <v>5</v>
      </c>
      <c r="S723" s="191">
        <v>2011</v>
      </c>
    </row>
    <row r="724" spans="10:19" ht="12">
      <c r="J724" s="20" t="s">
        <v>753</v>
      </c>
      <c r="K724" s="21" t="s">
        <v>1572</v>
      </c>
      <c r="L724" s="108">
        <v>77.2</v>
      </c>
      <c r="M724" s="114" t="s">
        <v>1926</v>
      </c>
      <c r="N724" s="19">
        <f t="shared" si="101"/>
        <v>2</v>
      </c>
      <c r="O724" s="153">
        <v>2011</v>
      </c>
      <c r="P724" s="22">
        <v>520374</v>
      </c>
      <c r="Q724" s="26" t="s">
        <v>1926</v>
      </c>
      <c r="R724" s="19">
        <v>4</v>
      </c>
      <c r="S724" s="191">
        <v>2011</v>
      </c>
    </row>
    <row r="725" spans="10:19" ht="12">
      <c r="J725" s="20" t="s">
        <v>754</v>
      </c>
      <c r="K725" s="21" t="s">
        <v>1573</v>
      </c>
      <c r="L725" s="23">
        <v>69.5</v>
      </c>
      <c r="M725" s="114" t="s">
        <v>1926</v>
      </c>
      <c r="N725" s="19">
        <f aca="true" t="shared" si="102" ref="N725">IF(L725&lt;75,1)</f>
        <v>1</v>
      </c>
      <c r="O725" s="153">
        <v>2011</v>
      </c>
      <c r="P725" s="22">
        <v>302835</v>
      </c>
      <c r="Q725" s="26" t="s">
        <v>1926</v>
      </c>
      <c r="R725" s="19">
        <v>3</v>
      </c>
      <c r="S725" s="191">
        <v>2011</v>
      </c>
    </row>
    <row r="726" spans="10:19" ht="12">
      <c r="J726" s="20" t="s">
        <v>755</v>
      </c>
      <c r="K726" s="21" t="s">
        <v>1574</v>
      </c>
      <c r="L726" s="108">
        <v>86.2</v>
      </c>
      <c r="M726" s="114" t="s">
        <v>1926</v>
      </c>
      <c r="N726" s="19">
        <f aca="true" t="shared" si="103" ref="N726">IF(L726&lt;90,3)</f>
        <v>3</v>
      </c>
      <c r="O726" s="153">
        <v>2011</v>
      </c>
      <c r="P726" s="22">
        <v>128305</v>
      </c>
      <c r="Q726" s="26" t="s">
        <v>1926</v>
      </c>
      <c r="R726" s="23">
        <v>2</v>
      </c>
      <c r="S726" s="191">
        <v>2011</v>
      </c>
    </row>
    <row r="727" spans="10:19" ht="12">
      <c r="J727" s="20" t="s">
        <v>756</v>
      </c>
      <c r="K727" s="21" t="s">
        <v>1575</v>
      </c>
      <c r="L727" s="108">
        <v>90.2</v>
      </c>
      <c r="M727" s="114" t="s">
        <v>1926</v>
      </c>
      <c r="N727" s="19">
        <f>IF(L727&lt;95,4)</f>
        <v>4</v>
      </c>
      <c r="O727" s="153">
        <v>2011</v>
      </c>
      <c r="P727" s="22">
        <v>116465</v>
      </c>
      <c r="Q727" s="26" t="s">
        <v>1926</v>
      </c>
      <c r="R727" s="23">
        <v>2</v>
      </c>
      <c r="S727" s="191">
        <v>2011</v>
      </c>
    </row>
    <row r="728" spans="10:19" ht="12">
      <c r="J728" s="20" t="s">
        <v>757</v>
      </c>
      <c r="K728" s="21" t="s">
        <v>1576</v>
      </c>
      <c r="L728" s="108">
        <v>83.3</v>
      </c>
      <c r="M728" s="114" t="s">
        <v>1926</v>
      </c>
      <c r="N728" s="19">
        <f aca="true" t="shared" si="104" ref="N728">IF(L728&lt;85,2)</f>
        <v>2</v>
      </c>
      <c r="O728" s="153">
        <v>2011</v>
      </c>
      <c r="P728" s="22">
        <v>200001</v>
      </c>
      <c r="Q728" s="26" t="s">
        <v>1926</v>
      </c>
      <c r="R728" s="23">
        <v>2</v>
      </c>
      <c r="S728" s="191">
        <v>2011</v>
      </c>
    </row>
    <row r="729" spans="10:19" ht="12">
      <c r="J729" s="19" t="s">
        <v>758</v>
      </c>
      <c r="K729" s="19" t="s">
        <v>1577</v>
      </c>
      <c r="L729" s="108">
        <v>86.1</v>
      </c>
      <c r="M729" s="26" t="s">
        <v>1926</v>
      </c>
      <c r="N729" s="19">
        <f aca="true" t="shared" si="105" ref="N729:N730">IF(L729&lt;90,3)</f>
        <v>3</v>
      </c>
      <c r="O729" s="154">
        <v>2011</v>
      </c>
      <c r="P729" s="22">
        <v>147334</v>
      </c>
      <c r="Q729" s="114" t="s">
        <v>1926</v>
      </c>
      <c r="R729" s="21">
        <v>2</v>
      </c>
      <c r="S729" s="191">
        <v>2011</v>
      </c>
    </row>
    <row r="730" spans="10:19" ht="12">
      <c r="J730" s="20" t="s">
        <v>759</v>
      </c>
      <c r="K730" s="21" t="s">
        <v>1578</v>
      </c>
      <c r="L730" s="108">
        <v>85</v>
      </c>
      <c r="M730" s="114" t="s">
        <v>1926</v>
      </c>
      <c r="N730" s="19">
        <f t="shared" si="105"/>
        <v>3</v>
      </c>
      <c r="O730" s="153">
        <v>2011</v>
      </c>
      <c r="P730" s="22">
        <v>137121</v>
      </c>
      <c r="Q730" s="26" t="s">
        <v>1926</v>
      </c>
      <c r="R730" s="21">
        <v>2</v>
      </c>
      <c r="S730" s="191">
        <v>2011</v>
      </c>
    </row>
    <row r="731" spans="10:19" ht="12">
      <c r="J731" s="20" t="s">
        <v>760</v>
      </c>
      <c r="K731" s="43" t="s">
        <v>761</v>
      </c>
      <c r="L731" s="108" t="s">
        <v>1639</v>
      </c>
      <c r="M731" s="114" t="s">
        <v>1926</v>
      </c>
      <c r="N731" s="108" t="s">
        <v>1639</v>
      </c>
      <c r="O731" s="153"/>
      <c r="P731" s="22">
        <v>134684</v>
      </c>
      <c r="Q731" s="26" t="s">
        <v>1926</v>
      </c>
      <c r="R731" s="21">
        <v>2</v>
      </c>
      <c r="S731" s="191">
        <v>2008</v>
      </c>
    </row>
    <row r="732" spans="10:19" ht="12">
      <c r="J732" s="20" t="s">
        <v>762</v>
      </c>
      <c r="K732" s="21" t="s">
        <v>763</v>
      </c>
      <c r="L732" s="108" t="s">
        <v>1639</v>
      </c>
      <c r="M732" s="114" t="s">
        <v>1926</v>
      </c>
      <c r="N732" s="108" t="s">
        <v>1639</v>
      </c>
      <c r="O732" s="153"/>
      <c r="P732" s="22">
        <v>128060</v>
      </c>
      <c r="Q732" s="26" t="s">
        <v>1926</v>
      </c>
      <c r="R732" s="19">
        <v>2</v>
      </c>
      <c r="S732" s="191">
        <v>2008</v>
      </c>
    </row>
    <row r="733" spans="10:19" ht="12">
      <c r="J733" s="20" t="s">
        <v>764</v>
      </c>
      <c r="K733" s="21" t="s">
        <v>765</v>
      </c>
      <c r="L733" s="108" t="s">
        <v>1639</v>
      </c>
      <c r="M733" s="114" t="s">
        <v>1926</v>
      </c>
      <c r="N733" s="108" t="s">
        <v>1639</v>
      </c>
      <c r="O733" s="153"/>
      <c r="P733" s="22">
        <v>126754</v>
      </c>
      <c r="Q733" s="26" t="s">
        <v>1926</v>
      </c>
      <c r="R733" s="21">
        <v>2</v>
      </c>
      <c r="S733" s="191">
        <v>2008</v>
      </c>
    </row>
    <row r="734" spans="10:19" ht="12">
      <c r="J734" s="20" t="s">
        <v>1321</v>
      </c>
      <c r="K734" s="21" t="s">
        <v>1322</v>
      </c>
      <c r="L734" s="108" t="s">
        <v>1639</v>
      </c>
      <c r="M734" s="114" t="s">
        <v>1926</v>
      </c>
      <c r="N734" s="108" t="s">
        <v>1639</v>
      </c>
      <c r="O734" s="153"/>
      <c r="P734" s="22">
        <v>107351</v>
      </c>
      <c r="Q734" s="26" t="s">
        <v>1926</v>
      </c>
      <c r="R734" s="23">
        <v>2</v>
      </c>
      <c r="S734" s="191">
        <v>2008</v>
      </c>
    </row>
    <row r="735" spans="10:19" ht="12">
      <c r="J735" s="20" t="s">
        <v>766</v>
      </c>
      <c r="K735" s="21" t="s">
        <v>767</v>
      </c>
      <c r="L735" s="108" t="s">
        <v>1639</v>
      </c>
      <c r="M735" s="114" t="s">
        <v>1926</v>
      </c>
      <c r="N735" s="108" t="s">
        <v>1639</v>
      </c>
      <c r="O735" s="153"/>
      <c r="P735" s="22">
        <v>101487</v>
      </c>
      <c r="Q735" s="26" t="s">
        <v>1926</v>
      </c>
      <c r="R735" s="23">
        <v>2</v>
      </c>
      <c r="S735" s="191">
        <v>2008</v>
      </c>
    </row>
    <row r="736" spans="10:19" ht="12">
      <c r="J736" s="20" t="s">
        <v>89</v>
      </c>
      <c r="K736" s="21" t="s">
        <v>1884</v>
      </c>
      <c r="L736" s="23" t="s">
        <v>1639</v>
      </c>
      <c r="M736" s="114"/>
      <c r="N736" s="23" t="s">
        <v>1639</v>
      </c>
      <c r="O736" s="153"/>
      <c r="P736" s="22">
        <v>8173941</v>
      </c>
      <c r="Q736" s="26" t="s">
        <v>1927</v>
      </c>
      <c r="R736" s="23">
        <v>6</v>
      </c>
      <c r="S736" s="191">
        <v>2011</v>
      </c>
    </row>
    <row r="737" spans="10:19" ht="12">
      <c r="J737" s="20" t="s">
        <v>768</v>
      </c>
      <c r="K737" s="21" t="s">
        <v>1620</v>
      </c>
      <c r="L737" s="108" t="s">
        <v>1639</v>
      </c>
      <c r="M737" s="114"/>
      <c r="N737" s="108" t="s">
        <v>1639</v>
      </c>
      <c r="O737" s="153"/>
      <c r="P737" s="22">
        <v>1073045</v>
      </c>
      <c r="Q737" s="26" t="s">
        <v>1927</v>
      </c>
      <c r="R737" s="23">
        <v>5</v>
      </c>
      <c r="S737" s="191">
        <v>2011</v>
      </c>
    </row>
    <row r="738" spans="10:19" ht="12">
      <c r="J738" s="20" t="s">
        <v>769</v>
      </c>
      <c r="K738" s="21" t="s">
        <v>1619</v>
      </c>
      <c r="L738" s="108" t="s">
        <v>1639</v>
      </c>
      <c r="M738" s="114"/>
      <c r="N738" s="108" t="s">
        <v>1639</v>
      </c>
      <c r="O738" s="153"/>
      <c r="P738" s="22">
        <v>751485</v>
      </c>
      <c r="Q738" s="26" t="s">
        <v>1927</v>
      </c>
      <c r="R738" s="23">
        <v>4</v>
      </c>
      <c r="S738" s="191">
        <v>2011</v>
      </c>
    </row>
    <row r="739" spans="10:19" ht="12">
      <c r="J739" s="20" t="s">
        <v>770</v>
      </c>
      <c r="K739" s="21" t="s">
        <v>1579</v>
      </c>
      <c r="L739" s="108" t="s">
        <v>1639</v>
      </c>
      <c r="M739" s="114"/>
      <c r="N739" s="108" t="s">
        <v>1639</v>
      </c>
      <c r="O739" s="153"/>
      <c r="P739" s="22">
        <v>593245</v>
      </c>
      <c r="Q739" s="26" t="s">
        <v>1927</v>
      </c>
      <c r="R739" s="23">
        <v>4</v>
      </c>
      <c r="S739" s="191">
        <v>2011</v>
      </c>
    </row>
    <row r="740" spans="10:19" ht="12">
      <c r="J740" s="20" t="s">
        <v>771</v>
      </c>
      <c r="K740" s="21" t="s">
        <v>1618</v>
      </c>
      <c r="L740" s="108" t="s">
        <v>1639</v>
      </c>
      <c r="M740" s="114"/>
      <c r="N740" s="108" t="s">
        <v>1639</v>
      </c>
      <c r="O740" s="153"/>
      <c r="P740" s="22">
        <v>522452</v>
      </c>
      <c r="Q740" s="26" t="s">
        <v>1927</v>
      </c>
      <c r="R740" s="23">
        <v>4</v>
      </c>
      <c r="S740" s="191">
        <v>2011</v>
      </c>
    </row>
    <row r="741" spans="10:19" ht="12">
      <c r="J741" s="20" t="s">
        <v>1885</v>
      </c>
      <c r="K741" s="21" t="s">
        <v>1886</v>
      </c>
      <c r="L741" s="23" t="s">
        <v>1639</v>
      </c>
      <c r="M741" s="114"/>
      <c r="N741" s="23" t="s">
        <v>1639</v>
      </c>
      <c r="O741" s="153"/>
      <c r="P741" s="22">
        <v>1061406</v>
      </c>
      <c r="Q741" s="26" t="s">
        <v>1927</v>
      </c>
      <c r="R741" s="23">
        <v>5</v>
      </c>
      <c r="S741" s="191">
        <v>2011</v>
      </c>
    </row>
    <row r="742" spans="10:19" ht="12">
      <c r="J742" s="20" t="s">
        <v>772</v>
      </c>
      <c r="K742" s="21" t="s">
        <v>1580</v>
      </c>
      <c r="L742" s="108" t="s">
        <v>1639</v>
      </c>
      <c r="M742" s="114"/>
      <c r="N742" s="108" t="s">
        <v>1639</v>
      </c>
      <c r="O742" s="153"/>
      <c r="P742" s="22">
        <v>476626</v>
      </c>
      <c r="Q742" s="26" t="s">
        <v>1927</v>
      </c>
      <c r="R742" s="23">
        <v>3</v>
      </c>
      <c r="S742" s="191">
        <v>2011</v>
      </c>
    </row>
    <row r="743" spans="10:19" ht="12">
      <c r="J743" s="20" t="s">
        <v>773</v>
      </c>
      <c r="K743" s="21" t="s">
        <v>1581</v>
      </c>
      <c r="L743" s="108" t="s">
        <v>1639</v>
      </c>
      <c r="M743" s="114"/>
      <c r="N743" s="108" t="s">
        <v>1639</v>
      </c>
      <c r="O743" s="153"/>
      <c r="P743" s="22">
        <v>503127</v>
      </c>
      <c r="Q743" s="26" t="s">
        <v>1927</v>
      </c>
      <c r="R743" s="23">
        <v>4</v>
      </c>
      <c r="S743" s="191">
        <v>2011</v>
      </c>
    </row>
    <row r="744" spans="10:19" ht="12">
      <c r="J744" s="20" t="s">
        <v>1887</v>
      </c>
      <c r="K744" s="21" t="s">
        <v>1888</v>
      </c>
      <c r="L744" s="108" t="s">
        <v>1639</v>
      </c>
      <c r="M744" s="114"/>
      <c r="N744" s="108" t="s">
        <v>1639</v>
      </c>
      <c r="O744" s="153"/>
      <c r="P744" s="22">
        <v>2682528</v>
      </c>
      <c r="Q744" s="26" t="s">
        <v>1927</v>
      </c>
      <c r="R744" s="23">
        <v>5</v>
      </c>
      <c r="S744" s="191">
        <v>2011</v>
      </c>
    </row>
    <row r="745" spans="10:19" ht="12">
      <c r="J745" s="20" t="s">
        <v>774</v>
      </c>
      <c r="K745" s="21" t="s">
        <v>1582</v>
      </c>
      <c r="L745" s="108" t="s">
        <v>1639</v>
      </c>
      <c r="M745" s="114"/>
      <c r="N745" s="108" t="s">
        <v>1639</v>
      </c>
      <c r="O745" s="153"/>
      <c r="P745" s="22">
        <v>346090</v>
      </c>
      <c r="Q745" s="26" t="s">
        <v>1927</v>
      </c>
      <c r="R745" s="23">
        <v>3</v>
      </c>
      <c r="S745" s="191">
        <v>2011</v>
      </c>
    </row>
    <row r="746" spans="10:19" ht="12">
      <c r="J746" s="20" t="s">
        <v>775</v>
      </c>
      <c r="K746" s="21" t="s">
        <v>1617</v>
      </c>
      <c r="L746" s="108" t="s">
        <v>1639</v>
      </c>
      <c r="M746" s="114"/>
      <c r="N746" s="108" t="s">
        <v>1639</v>
      </c>
      <c r="O746" s="153"/>
      <c r="P746" s="22">
        <v>552698</v>
      </c>
      <c r="Q746" s="26" t="s">
        <v>1927</v>
      </c>
      <c r="R746" s="23">
        <v>4</v>
      </c>
      <c r="S746" s="191">
        <v>2011</v>
      </c>
    </row>
    <row r="747" spans="10:19" ht="12">
      <c r="J747" s="20" t="s">
        <v>776</v>
      </c>
      <c r="K747" s="21" t="s">
        <v>1583</v>
      </c>
      <c r="L747" s="108" t="s">
        <v>1639</v>
      </c>
      <c r="M747" s="114"/>
      <c r="N747" s="108" t="s">
        <v>1639</v>
      </c>
      <c r="O747" s="153"/>
      <c r="P747" s="22">
        <v>428234</v>
      </c>
      <c r="Q747" s="26" t="s">
        <v>1927</v>
      </c>
      <c r="R747" s="23">
        <v>3</v>
      </c>
      <c r="S747" s="191">
        <v>2011</v>
      </c>
    </row>
    <row r="748" spans="10:19" ht="12">
      <c r="J748" s="20" t="s">
        <v>777</v>
      </c>
      <c r="K748" s="21" t="s">
        <v>1614</v>
      </c>
      <c r="L748" s="108" t="s">
        <v>1639</v>
      </c>
      <c r="M748" s="114"/>
      <c r="N748" s="108" t="s">
        <v>1639</v>
      </c>
      <c r="O748" s="153"/>
      <c r="P748" s="22">
        <v>279700</v>
      </c>
      <c r="Q748" s="26" t="s">
        <v>1927</v>
      </c>
      <c r="R748" s="23">
        <v>3</v>
      </c>
      <c r="S748" s="191">
        <v>2010</v>
      </c>
    </row>
    <row r="749" spans="10:19" ht="12">
      <c r="J749" s="20" t="s">
        <v>778</v>
      </c>
      <c r="K749" s="21" t="s">
        <v>1889</v>
      </c>
      <c r="L749" s="108" t="s">
        <v>1639</v>
      </c>
      <c r="M749" s="114"/>
      <c r="N749" s="108" t="s">
        <v>1639</v>
      </c>
      <c r="O749" s="153"/>
      <c r="P749" s="22">
        <v>280177</v>
      </c>
      <c r="Q749" s="26" t="s">
        <v>1927</v>
      </c>
      <c r="R749" s="23">
        <v>3</v>
      </c>
      <c r="S749" s="191">
        <v>2011</v>
      </c>
    </row>
    <row r="750" spans="10:19" ht="12">
      <c r="J750" s="19" t="s">
        <v>1890</v>
      </c>
      <c r="K750" s="127" t="s">
        <v>1891</v>
      </c>
      <c r="L750" s="23" t="s">
        <v>1639</v>
      </c>
      <c r="M750" s="114"/>
      <c r="N750" s="23" t="s">
        <v>1639</v>
      </c>
      <c r="O750" s="153"/>
      <c r="P750" s="22">
        <v>479924</v>
      </c>
      <c r="Q750" s="26" t="s">
        <v>1927</v>
      </c>
      <c r="R750" s="19">
        <v>3</v>
      </c>
      <c r="S750" s="191">
        <v>2011</v>
      </c>
    </row>
    <row r="751" spans="10:19" ht="12">
      <c r="J751" s="20" t="s">
        <v>779</v>
      </c>
      <c r="K751" s="21" t="s">
        <v>1584</v>
      </c>
      <c r="L751" s="108" t="s">
        <v>1639</v>
      </c>
      <c r="M751" s="114"/>
      <c r="N751" s="108" t="s">
        <v>1639</v>
      </c>
      <c r="O751" s="153"/>
      <c r="P751" s="22">
        <v>108400</v>
      </c>
      <c r="Q751" s="26" t="s">
        <v>1927</v>
      </c>
      <c r="R751" s="23">
        <v>2</v>
      </c>
      <c r="S751" s="191">
        <v>2010</v>
      </c>
    </row>
    <row r="752" spans="10:19" ht="12">
      <c r="J752" s="20" t="s">
        <v>780</v>
      </c>
      <c r="K752" s="21" t="s">
        <v>1585</v>
      </c>
      <c r="L752" s="108" t="s">
        <v>1639</v>
      </c>
      <c r="M752" s="114"/>
      <c r="N752" s="108" t="s">
        <v>1639</v>
      </c>
      <c r="O752" s="153"/>
      <c r="P752" s="22">
        <v>222793</v>
      </c>
      <c r="Q752" s="26" t="s">
        <v>1927</v>
      </c>
      <c r="R752" s="23">
        <v>2</v>
      </c>
      <c r="S752" s="191">
        <v>2011</v>
      </c>
    </row>
    <row r="753" spans="10:19" ht="12">
      <c r="J753" s="20" t="s">
        <v>781</v>
      </c>
      <c r="K753" s="21" t="s">
        <v>1586</v>
      </c>
      <c r="L753" s="108" t="s">
        <v>1639</v>
      </c>
      <c r="M753" s="114"/>
      <c r="N753" s="108" t="s">
        <v>1639</v>
      </c>
      <c r="O753" s="153"/>
      <c r="P753" s="22">
        <v>123867</v>
      </c>
      <c r="Q753" s="26" t="s">
        <v>1927</v>
      </c>
      <c r="R753" s="23">
        <v>2</v>
      </c>
      <c r="S753" s="191">
        <v>2011</v>
      </c>
    </row>
    <row r="754" spans="10:19" ht="12">
      <c r="J754" s="20" t="s">
        <v>782</v>
      </c>
      <c r="K754" s="21" t="s">
        <v>1587</v>
      </c>
      <c r="L754" s="108" t="s">
        <v>1639</v>
      </c>
      <c r="M754" s="114"/>
      <c r="N754" s="108" t="s">
        <v>1639</v>
      </c>
      <c r="O754" s="153"/>
      <c r="P754" s="22">
        <v>117773</v>
      </c>
      <c r="Q754" s="26" t="s">
        <v>1927</v>
      </c>
      <c r="R754" s="23">
        <v>2</v>
      </c>
      <c r="S754" s="191">
        <v>2011</v>
      </c>
    </row>
    <row r="755" spans="10:19" ht="12">
      <c r="J755" s="20" t="s">
        <v>783</v>
      </c>
      <c r="K755" s="21" t="s">
        <v>1588</v>
      </c>
      <c r="L755" s="108" t="s">
        <v>1639</v>
      </c>
      <c r="M755" s="114"/>
      <c r="N755" s="108" t="s">
        <v>1639</v>
      </c>
      <c r="O755" s="153"/>
      <c r="P755" s="22">
        <v>93541</v>
      </c>
      <c r="Q755" s="26" t="s">
        <v>1927</v>
      </c>
      <c r="R755" s="23">
        <v>1</v>
      </c>
      <c r="S755" s="191">
        <v>2011</v>
      </c>
    </row>
    <row r="756" spans="10:19" ht="12">
      <c r="J756" s="20" t="s">
        <v>1323</v>
      </c>
      <c r="K756" s="21" t="s">
        <v>1589</v>
      </c>
      <c r="L756" s="108" t="s">
        <v>1639</v>
      </c>
      <c r="M756" s="114"/>
      <c r="N756" s="108" t="s">
        <v>1639</v>
      </c>
      <c r="O756" s="153"/>
      <c r="P756" s="22">
        <v>101720</v>
      </c>
      <c r="Q756" s="26" t="s">
        <v>1927</v>
      </c>
      <c r="R756" s="23">
        <v>2</v>
      </c>
      <c r="S756" s="191">
        <v>2011</v>
      </c>
    </row>
    <row r="757" spans="10:19" ht="12">
      <c r="J757" s="20" t="s">
        <v>784</v>
      </c>
      <c r="K757" s="21" t="s">
        <v>1590</v>
      </c>
      <c r="L757" s="108" t="s">
        <v>1639</v>
      </c>
      <c r="M757" s="114"/>
      <c r="N757" s="108" t="s">
        <v>1639</v>
      </c>
      <c r="O757" s="153"/>
      <c r="P757" s="22">
        <v>83957</v>
      </c>
      <c r="Q757" s="26" t="s">
        <v>1927</v>
      </c>
      <c r="R757" s="23">
        <v>1</v>
      </c>
      <c r="S757" s="191">
        <v>2011</v>
      </c>
    </row>
    <row r="758" spans="10:19" ht="12">
      <c r="J758" s="19" t="s">
        <v>785</v>
      </c>
      <c r="K758" s="19" t="s">
        <v>1591</v>
      </c>
      <c r="L758" s="108" t="s">
        <v>1639</v>
      </c>
      <c r="M758" s="114"/>
      <c r="N758" s="108" t="s">
        <v>1639</v>
      </c>
      <c r="O758" s="153"/>
      <c r="P758" s="22">
        <v>134844</v>
      </c>
      <c r="Q758" s="26" t="s">
        <v>1927</v>
      </c>
      <c r="R758" s="19">
        <v>2</v>
      </c>
      <c r="S758" s="191">
        <v>2011</v>
      </c>
    </row>
    <row r="759" spans="10:19" ht="12">
      <c r="J759" s="20" t="s">
        <v>1892</v>
      </c>
      <c r="K759" s="21" t="s">
        <v>1893</v>
      </c>
      <c r="L759" s="23" t="s">
        <v>1639</v>
      </c>
      <c r="M759" s="114"/>
      <c r="N759" s="23" t="s">
        <v>1639</v>
      </c>
      <c r="O759" s="153"/>
      <c r="P759" s="22">
        <v>519943</v>
      </c>
      <c r="Q759" s="26" t="s">
        <v>1927</v>
      </c>
      <c r="R759" s="23">
        <v>4</v>
      </c>
      <c r="S759" s="191">
        <v>2011</v>
      </c>
    </row>
    <row r="760" spans="10:19" ht="12">
      <c r="J760" s="19" t="s">
        <v>786</v>
      </c>
      <c r="K760" s="19" t="s">
        <v>1592</v>
      </c>
      <c r="L760" s="108" t="s">
        <v>1639</v>
      </c>
      <c r="M760" s="114"/>
      <c r="N760" s="108" t="s">
        <v>1639</v>
      </c>
      <c r="O760" s="153"/>
      <c r="P760" s="22">
        <v>98768</v>
      </c>
      <c r="Q760" s="26" t="s">
        <v>1927</v>
      </c>
      <c r="R760" s="19">
        <v>1</v>
      </c>
      <c r="S760" s="191">
        <v>2011</v>
      </c>
    </row>
    <row r="761" spans="10:19" ht="12">
      <c r="J761" s="20" t="s">
        <v>787</v>
      </c>
      <c r="K761" s="21" t="s">
        <v>1621</v>
      </c>
      <c r="L761" s="108" t="s">
        <v>1639</v>
      </c>
      <c r="N761" s="108" t="s">
        <v>1639</v>
      </c>
      <c r="O761" s="154"/>
      <c r="P761" s="22">
        <v>316960</v>
      </c>
      <c r="Q761" s="114" t="s">
        <v>1927</v>
      </c>
      <c r="R761" s="23">
        <v>3</v>
      </c>
      <c r="S761" s="191">
        <v>2011</v>
      </c>
    </row>
    <row r="762" spans="10:19" ht="12">
      <c r="J762" s="19" t="s">
        <v>788</v>
      </c>
      <c r="K762" s="19" t="s">
        <v>1593</v>
      </c>
      <c r="L762" s="108" t="s">
        <v>1639</v>
      </c>
      <c r="N762" s="108" t="s">
        <v>1639</v>
      </c>
      <c r="O762" s="154"/>
      <c r="P762" s="22">
        <v>256406</v>
      </c>
      <c r="Q762" s="114" t="s">
        <v>1927</v>
      </c>
      <c r="R762" s="23">
        <v>3</v>
      </c>
      <c r="S762" s="191">
        <v>2011</v>
      </c>
    </row>
    <row r="763" spans="10:19" ht="12">
      <c r="J763" s="20" t="s">
        <v>789</v>
      </c>
      <c r="K763" s="21" t="s">
        <v>1894</v>
      </c>
      <c r="L763" s="108" t="s">
        <v>1639</v>
      </c>
      <c r="N763" s="108" t="s">
        <v>1639</v>
      </c>
      <c r="O763" s="154"/>
      <c r="P763" s="22">
        <v>249008</v>
      </c>
      <c r="Q763" s="114" t="s">
        <v>1927</v>
      </c>
      <c r="R763" s="23">
        <v>2</v>
      </c>
      <c r="S763" s="191">
        <v>2011</v>
      </c>
    </row>
    <row r="764" spans="10:19" ht="12">
      <c r="J764" s="20" t="s">
        <v>1324</v>
      </c>
      <c r="K764" s="21" t="s">
        <v>1627</v>
      </c>
      <c r="L764" s="108" t="s">
        <v>1639</v>
      </c>
      <c r="N764" s="108" t="s">
        <v>1639</v>
      </c>
      <c r="O764" s="154"/>
      <c r="P764" s="22">
        <v>249470</v>
      </c>
      <c r="Q764" s="114" t="s">
        <v>1927</v>
      </c>
      <c r="R764" s="23">
        <v>2</v>
      </c>
      <c r="S764" s="191">
        <v>2011</v>
      </c>
    </row>
    <row r="765" spans="10:19" ht="12">
      <c r="J765" s="19" t="s">
        <v>1895</v>
      </c>
      <c r="K765" s="19" t="s">
        <v>1896</v>
      </c>
      <c r="L765" s="108" t="s">
        <v>1639</v>
      </c>
      <c r="N765" s="108" t="s">
        <v>1639</v>
      </c>
      <c r="O765" s="154"/>
      <c r="P765" s="22">
        <v>639839</v>
      </c>
      <c r="Q765" s="114" t="s">
        <v>1927</v>
      </c>
      <c r="R765" s="23">
        <v>4</v>
      </c>
      <c r="S765" s="191">
        <v>2011</v>
      </c>
    </row>
    <row r="766" spans="10:19" ht="12">
      <c r="J766" s="20" t="s">
        <v>1325</v>
      </c>
      <c r="K766" s="21" t="s">
        <v>1616</v>
      </c>
      <c r="L766" s="108" t="s">
        <v>1639</v>
      </c>
      <c r="N766" s="108" t="s">
        <v>1639</v>
      </c>
      <c r="O766" s="154"/>
      <c r="P766" s="22">
        <v>319783</v>
      </c>
      <c r="Q766" s="114" t="s">
        <v>1927</v>
      </c>
      <c r="R766" s="23">
        <v>3</v>
      </c>
      <c r="S766" s="191">
        <v>2011</v>
      </c>
    </row>
    <row r="767" spans="10:19" ht="12">
      <c r="J767" s="20" t="s">
        <v>790</v>
      </c>
      <c r="K767" s="21" t="s">
        <v>791</v>
      </c>
      <c r="L767" s="108" t="s">
        <v>1639</v>
      </c>
      <c r="N767" s="108" t="s">
        <v>1639</v>
      </c>
      <c r="O767" s="154"/>
      <c r="P767" s="22">
        <v>176016</v>
      </c>
      <c r="Q767" s="114" t="s">
        <v>1927</v>
      </c>
      <c r="R767" s="23">
        <v>2</v>
      </c>
      <c r="S767" s="191">
        <v>2011</v>
      </c>
    </row>
    <row r="768" spans="10:19" ht="12">
      <c r="J768" s="20" t="s">
        <v>1326</v>
      </c>
      <c r="K768" s="21" t="s">
        <v>1327</v>
      </c>
      <c r="L768" s="108" t="s">
        <v>1639</v>
      </c>
      <c r="N768" s="108" t="s">
        <v>1639</v>
      </c>
      <c r="O768" s="154"/>
      <c r="P768" s="22">
        <v>157705</v>
      </c>
      <c r="Q768" s="114" t="s">
        <v>1927</v>
      </c>
      <c r="R768" s="23">
        <v>2</v>
      </c>
      <c r="S768" s="191">
        <v>2011</v>
      </c>
    </row>
    <row r="769" spans="10:19" ht="12">
      <c r="J769" s="20" t="s">
        <v>792</v>
      </c>
      <c r="K769" s="21" t="s">
        <v>793</v>
      </c>
      <c r="L769" s="108" t="s">
        <v>1639</v>
      </c>
      <c r="N769" s="108" t="s">
        <v>1639</v>
      </c>
      <c r="O769" s="154"/>
      <c r="P769" s="22">
        <v>137183</v>
      </c>
      <c r="Q769" s="114" t="s">
        <v>1927</v>
      </c>
      <c r="R769" s="23">
        <v>2</v>
      </c>
      <c r="S769" s="191">
        <v>2011</v>
      </c>
    </row>
    <row r="770" spans="10:19" ht="12">
      <c r="J770" s="20" t="s">
        <v>794</v>
      </c>
      <c r="K770" s="21" t="s">
        <v>795</v>
      </c>
      <c r="L770" s="108" t="s">
        <v>1639</v>
      </c>
      <c r="N770" s="108" t="s">
        <v>1639</v>
      </c>
      <c r="O770" s="154"/>
      <c r="P770" s="22">
        <v>134186</v>
      </c>
      <c r="Q770" s="114" t="s">
        <v>1927</v>
      </c>
      <c r="R770" s="23">
        <v>2</v>
      </c>
      <c r="S770" s="191">
        <v>2011</v>
      </c>
    </row>
    <row r="771" spans="10:19" ht="12">
      <c r="J771" s="20" t="s">
        <v>1328</v>
      </c>
      <c r="K771" s="21" t="s">
        <v>1329</v>
      </c>
      <c r="L771" s="108" t="s">
        <v>1639</v>
      </c>
      <c r="N771" s="108" t="s">
        <v>1639</v>
      </c>
      <c r="O771" s="154"/>
      <c r="P771" s="22">
        <v>125252</v>
      </c>
      <c r="Q771" s="114" t="s">
        <v>1927</v>
      </c>
      <c r="R771" s="23">
        <v>2</v>
      </c>
      <c r="S771" s="191">
        <v>2011</v>
      </c>
    </row>
    <row r="772" spans="10:19" ht="12">
      <c r="J772" s="20" t="s">
        <v>1330</v>
      </c>
      <c r="K772" s="21" t="s">
        <v>1331</v>
      </c>
      <c r="L772" s="108" t="s">
        <v>1639</v>
      </c>
      <c r="N772" s="108" t="s">
        <v>1639</v>
      </c>
      <c r="O772" s="154"/>
      <c r="P772" s="22">
        <v>111581</v>
      </c>
      <c r="Q772" s="114" t="s">
        <v>1927</v>
      </c>
      <c r="R772" s="23">
        <v>2</v>
      </c>
      <c r="S772" s="191">
        <v>2011</v>
      </c>
    </row>
    <row r="773" spans="10:19" ht="12">
      <c r="J773" s="20" t="s">
        <v>796</v>
      </c>
      <c r="K773" s="21" t="s">
        <v>797</v>
      </c>
      <c r="L773" s="108" t="s">
        <v>1639</v>
      </c>
      <c r="N773" s="108" t="s">
        <v>1639</v>
      </c>
      <c r="O773" s="154"/>
      <c r="P773" s="22">
        <v>115254</v>
      </c>
      <c r="Q773" s="114" t="s">
        <v>1927</v>
      </c>
      <c r="R773" s="23">
        <v>2</v>
      </c>
      <c r="S773" s="191">
        <v>2011</v>
      </c>
    </row>
    <row r="774" spans="10:19" ht="12">
      <c r="J774" s="20" t="s">
        <v>798</v>
      </c>
      <c r="K774" s="21" t="s">
        <v>799</v>
      </c>
      <c r="L774" s="108" t="s">
        <v>1639</v>
      </c>
      <c r="N774" s="108" t="s">
        <v>1639</v>
      </c>
      <c r="O774" s="154"/>
      <c r="P774" s="22">
        <v>115049</v>
      </c>
      <c r="Q774" s="114" t="s">
        <v>1927</v>
      </c>
      <c r="R774" s="23">
        <v>2</v>
      </c>
      <c r="S774" s="191">
        <v>2011</v>
      </c>
    </row>
    <row r="775" spans="10:19" ht="12">
      <c r="J775" s="20" t="s">
        <v>800</v>
      </c>
      <c r="K775" s="21" t="s">
        <v>801</v>
      </c>
      <c r="L775" s="108" t="s">
        <v>1639</v>
      </c>
      <c r="N775" s="108" t="s">
        <v>1639</v>
      </c>
      <c r="O775" s="154"/>
      <c r="P775" s="22">
        <v>117956</v>
      </c>
      <c r="Q775" s="114" t="s">
        <v>1927</v>
      </c>
      <c r="R775" s="23">
        <v>2</v>
      </c>
      <c r="S775" s="191">
        <v>2011</v>
      </c>
    </row>
    <row r="776" spans="10:19" ht="12">
      <c r="J776" s="19" t="s">
        <v>802</v>
      </c>
      <c r="K776" s="19" t="s">
        <v>803</v>
      </c>
      <c r="L776" s="108" t="s">
        <v>1639</v>
      </c>
      <c r="N776" s="108" t="s">
        <v>1639</v>
      </c>
      <c r="O776" s="154"/>
      <c r="P776" s="22">
        <v>113583</v>
      </c>
      <c r="Q776" s="114" t="s">
        <v>1927</v>
      </c>
      <c r="R776" s="23">
        <v>2</v>
      </c>
      <c r="S776" s="191">
        <v>2011</v>
      </c>
    </row>
    <row r="777" spans="10:19" ht="12">
      <c r="J777" s="20" t="s">
        <v>804</v>
      </c>
      <c r="K777" s="21" t="s">
        <v>805</v>
      </c>
      <c r="L777" s="108" t="s">
        <v>1639</v>
      </c>
      <c r="N777" s="108" t="s">
        <v>1639</v>
      </c>
      <c r="O777" s="154"/>
      <c r="P777" s="22">
        <v>105564</v>
      </c>
      <c r="Q777" s="114" t="s">
        <v>1927</v>
      </c>
      <c r="R777" s="23">
        <v>2</v>
      </c>
      <c r="S777" s="191">
        <v>2011</v>
      </c>
    </row>
    <row r="778" spans="10:19" ht="12">
      <c r="J778" s="20" t="s">
        <v>806</v>
      </c>
      <c r="K778" s="21" t="s">
        <v>807</v>
      </c>
      <c r="L778" s="108" t="s">
        <v>1639</v>
      </c>
      <c r="N778" s="108" t="s">
        <v>1639</v>
      </c>
      <c r="O778" s="154"/>
      <c r="P778" s="22">
        <v>104640</v>
      </c>
      <c r="Q778" s="114" t="s">
        <v>1927</v>
      </c>
      <c r="R778" s="23">
        <v>2</v>
      </c>
      <c r="S778" s="191">
        <v>2011</v>
      </c>
    </row>
    <row r="779" spans="10:19" ht="12">
      <c r="J779" s="20" t="s">
        <v>808</v>
      </c>
      <c r="K779" s="21" t="s">
        <v>809</v>
      </c>
      <c r="L779" s="108" t="s">
        <v>1639</v>
      </c>
      <c r="N779" s="108" t="s">
        <v>1639</v>
      </c>
      <c r="O779" s="154"/>
      <c r="P779" s="22">
        <v>104466</v>
      </c>
      <c r="Q779" s="114" t="s">
        <v>1927</v>
      </c>
      <c r="R779" s="23">
        <v>2</v>
      </c>
      <c r="S779" s="191">
        <v>2011</v>
      </c>
    </row>
    <row r="780" spans="10:19" ht="12">
      <c r="J780" s="20" t="s">
        <v>810</v>
      </c>
      <c r="K780" s="21" t="s">
        <v>811</v>
      </c>
      <c r="L780" s="108" t="s">
        <v>1639</v>
      </c>
      <c r="N780" s="108" t="s">
        <v>1639</v>
      </c>
      <c r="O780" s="154"/>
      <c r="P780" s="22">
        <v>103788</v>
      </c>
      <c r="Q780" s="114" t="s">
        <v>1927</v>
      </c>
      <c r="R780" s="23">
        <v>2</v>
      </c>
      <c r="S780" s="191">
        <v>2011</v>
      </c>
    </row>
    <row r="781" spans="10:19" ht="12">
      <c r="J781" s="19" t="s">
        <v>812</v>
      </c>
      <c r="K781" s="19" t="s">
        <v>813</v>
      </c>
      <c r="L781" s="108" t="s">
        <v>1639</v>
      </c>
      <c r="N781" s="108" t="s">
        <v>1639</v>
      </c>
      <c r="O781" s="154"/>
      <c r="P781" s="22">
        <v>87059</v>
      </c>
      <c r="Q781" s="114" t="s">
        <v>1927</v>
      </c>
      <c r="R781" s="23">
        <v>1</v>
      </c>
      <c r="S781" s="191">
        <v>2011</v>
      </c>
    </row>
    <row r="782" spans="10:19" ht="12">
      <c r="J782" s="20" t="s">
        <v>814</v>
      </c>
      <c r="K782" s="21" t="s">
        <v>815</v>
      </c>
      <c r="L782" s="108" t="s">
        <v>1639</v>
      </c>
      <c r="N782" s="108" t="s">
        <v>1639</v>
      </c>
      <c r="O782" s="154"/>
      <c r="P782" s="22">
        <v>97277</v>
      </c>
      <c r="Q782" s="114" t="s">
        <v>1927</v>
      </c>
      <c r="R782" s="23">
        <v>1</v>
      </c>
      <c r="S782" s="191">
        <v>2011</v>
      </c>
    </row>
    <row r="783" spans="10:19" ht="12">
      <c r="J783" s="19" t="s">
        <v>1332</v>
      </c>
      <c r="K783" s="19" t="s">
        <v>1333</v>
      </c>
      <c r="L783" s="108" t="s">
        <v>1639</v>
      </c>
      <c r="N783" s="108" t="s">
        <v>1639</v>
      </c>
      <c r="O783" s="154"/>
      <c r="P783" s="22">
        <v>99198</v>
      </c>
      <c r="Q783" s="114" t="s">
        <v>1927</v>
      </c>
      <c r="R783" s="23">
        <v>1</v>
      </c>
      <c r="S783" s="191">
        <v>2011</v>
      </c>
    </row>
    <row r="784" spans="10:19" ht="12">
      <c r="J784" s="19" t="s">
        <v>816</v>
      </c>
      <c r="K784" s="19" t="s">
        <v>817</v>
      </c>
      <c r="L784" s="108" t="s">
        <v>1639</v>
      </c>
      <c r="N784" s="108" t="s">
        <v>1639</v>
      </c>
      <c r="O784" s="154"/>
      <c r="P784" s="22">
        <v>92028</v>
      </c>
      <c r="Q784" s="114" t="s">
        <v>1927</v>
      </c>
      <c r="R784" s="23">
        <v>1</v>
      </c>
      <c r="S784" s="191">
        <v>2011</v>
      </c>
    </row>
    <row r="785" spans="10:19" ht="12">
      <c r="J785" s="19" t="s">
        <v>818</v>
      </c>
      <c r="K785" s="19" t="s">
        <v>819</v>
      </c>
      <c r="L785" s="108" t="s">
        <v>1639</v>
      </c>
      <c r="N785" s="108" t="s">
        <v>1639</v>
      </c>
      <c r="O785" s="154"/>
      <c r="P785" s="22">
        <v>97462</v>
      </c>
      <c r="Q785" s="114" t="s">
        <v>1927</v>
      </c>
      <c r="R785" s="23">
        <v>1</v>
      </c>
      <c r="S785" s="191">
        <v>2011</v>
      </c>
    </row>
    <row r="786" spans="10:19" ht="12">
      <c r="J786" s="20" t="s">
        <v>820</v>
      </c>
      <c r="K786" s="21" t="s">
        <v>821</v>
      </c>
      <c r="L786" s="108" t="s">
        <v>1639</v>
      </c>
      <c r="M786" s="114"/>
      <c r="N786" s="108" t="s">
        <v>1639</v>
      </c>
      <c r="O786" s="153"/>
      <c r="P786" s="22">
        <v>99412</v>
      </c>
      <c r="Q786" s="26" t="s">
        <v>1927</v>
      </c>
      <c r="R786" s="23">
        <v>1</v>
      </c>
      <c r="S786" s="191">
        <v>2011</v>
      </c>
    </row>
    <row r="787" spans="10:19" ht="12">
      <c r="J787" s="19" t="s">
        <v>822</v>
      </c>
      <c r="K787" s="19" t="s">
        <v>823</v>
      </c>
      <c r="L787" s="108" t="s">
        <v>1639</v>
      </c>
      <c r="M787" s="114"/>
      <c r="N787" s="108" t="s">
        <v>1639</v>
      </c>
      <c r="O787" s="153"/>
      <c r="P787" s="22">
        <v>90254</v>
      </c>
      <c r="Q787" s="26" t="s">
        <v>1927</v>
      </c>
      <c r="R787" s="23">
        <v>1</v>
      </c>
      <c r="S787" s="191">
        <v>2011</v>
      </c>
    </row>
    <row r="788" spans="10:19" ht="12">
      <c r="J788" s="19" t="s">
        <v>1334</v>
      </c>
      <c r="K788" s="19" t="s">
        <v>1335</v>
      </c>
      <c r="L788" s="108" t="s">
        <v>1639</v>
      </c>
      <c r="M788" s="114"/>
      <c r="N788" s="108" t="s">
        <v>1639</v>
      </c>
      <c r="O788" s="153"/>
      <c r="P788" s="22">
        <v>80734</v>
      </c>
      <c r="Q788" s="26" t="s">
        <v>1927</v>
      </c>
      <c r="R788" s="23">
        <v>1</v>
      </c>
      <c r="S788" s="191">
        <v>2011</v>
      </c>
    </row>
    <row r="789" spans="10:19" ht="12">
      <c r="J789" s="19" t="s">
        <v>824</v>
      </c>
      <c r="K789" s="19" t="s">
        <v>825</v>
      </c>
      <c r="L789" s="108" t="s">
        <v>1639</v>
      </c>
      <c r="M789" s="114"/>
      <c r="N789" s="108" t="s">
        <v>1639</v>
      </c>
      <c r="O789" s="153"/>
      <c r="P789" s="22">
        <v>84214</v>
      </c>
      <c r="Q789" s="26" t="s">
        <v>1927</v>
      </c>
      <c r="R789" s="23">
        <v>1</v>
      </c>
      <c r="S789" s="191">
        <v>2011</v>
      </c>
    </row>
    <row r="790" spans="10:19" ht="12">
      <c r="J790" s="19" t="s">
        <v>1336</v>
      </c>
      <c r="K790" s="19" t="s">
        <v>1337</v>
      </c>
      <c r="L790" s="108" t="s">
        <v>1639</v>
      </c>
      <c r="M790" s="114"/>
      <c r="N790" s="108" t="s">
        <v>1639</v>
      </c>
      <c r="O790" s="153"/>
      <c r="P790" s="22">
        <v>76813</v>
      </c>
      <c r="Q790" s="26" t="s">
        <v>1927</v>
      </c>
      <c r="R790" s="23">
        <v>1</v>
      </c>
      <c r="S790" s="191">
        <v>2011</v>
      </c>
    </row>
    <row r="791" spans="10:19" ht="12">
      <c r="J791" s="20" t="s">
        <v>1338</v>
      </c>
      <c r="K791" s="21" t="s">
        <v>1339</v>
      </c>
      <c r="L791" s="108" t="s">
        <v>1639</v>
      </c>
      <c r="M791" s="114"/>
      <c r="N791" s="108" t="s">
        <v>1639</v>
      </c>
      <c r="O791" s="153"/>
      <c r="P791" s="22">
        <v>81944</v>
      </c>
      <c r="Q791" s="26" t="s">
        <v>1927</v>
      </c>
      <c r="R791" s="23">
        <v>1</v>
      </c>
      <c r="S791" s="191">
        <v>2011</v>
      </c>
    </row>
    <row r="792" spans="10:19" ht="12">
      <c r="J792" s="19" t="s">
        <v>1340</v>
      </c>
      <c r="K792" s="19" t="s">
        <v>1341</v>
      </c>
      <c r="L792" s="108" t="s">
        <v>1639</v>
      </c>
      <c r="M792" s="114"/>
      <c r="N792" s="108" t="s">
        <v>1639</v>
      </c>
      <c r="O792" s="153"/>
      <c r="P792" s="22">
        <v>125746</v>
      </c>
      <c r="Q792" s="26" t="s">
        <v>1927</v>
      </c>
      <c r="R792" s="23">
        <v>2</v>
      </c>
      <c r="S792" s="191">
        <v>2011</v>
      </c>
    </row>
    <row r="793" spans="10:19" ht="12">
      <c r="J793" s="19" t="s">
        <v>826</v>
      </c>
      <c r="K793" s="19" t="s">
        <v>827</v>
      </c>
      <c r="L793" s="108" t="s">
        <v>1639</v>
      </c>
      <c r="M793" s="114"/>
      <c r="N793" s="108" t="s">
        <v>1639</v>
      </c>
      <c r="O793" s="153"/>
      <c r="P793" s="22">
        <v>422458</v>
      </c>
      <c r="Q793" s="26" t="s">
        <v>1927</v>
      </c>
      <c r="R793" s="23">
        <v>3</v>
      </c>
      <c r="S793" s="191">
        <v>2011</v>
      </c>
    </row>
    <row r="794" spans="10:19" ht="12">
      <c r="J794" s="20" t="s">
        <v>1342</v>
      </c>
      <c r="K794" s="21" t="s">
        <v>1343</v>
      </c>
      <c r="L794" s="108" t="s">
        <v>1639</v>
      </c>
      <c r="M794" s="114"/>
      <c r="N794" s="108" t="s">
        <v>1639</v>
      </c>
      <c r="O794" s="153"/>
      <c r="P794" s="22">
        <v>337727</v>
      </c>
      <c r="Q794" s="26" t="s">
        <v>1927</v>
      </c>
      <c r="R794" s="23">
        <v>3</v>
      </c>
      <c r="S794" s="191">
        <v>2011</v>
      </c>
    </row>
    <row r="795" spans="10:19" ht="12">
      <c r="J795" s="20" t="s">
        <v>1344</v>
      </c>
      <c r="K795" s="21" t="s">
        <v>1345</v>
      </c>
      <c r="L795" s="108" t="s">
        <v>1639</v>
      </c>
      <c r="M795" s="114"/>
      <c r="N795" s="108" t="s">
        <v>1639</v>
      </c>
      <c r="O795" s="153"/>
      <c r="P795" s="22">
        <v>325837</v>
      </c>
      <c r="Q795" s="26" t="s">
        <v>1927</v>
      </c>
      <c r="R795" s="23">
        <v>3</v>
      </c>
      <c r="S795" s="191">
        <v>2011</v>
      </c>
    </row>
    <row r="796" spans="10:19" ht="12">
      <c r="J796" s="19" t="s">
        <v>1346</v>
      </c>
      <c r="K796" s="19" t="s">
        <v>1347</v>
      </c>
      <c r="L796" s="108" t="s">
        <v>1639</v>
      </c>
      <c r="M796" s="114"/>
      <c r="N796" s="108" t="s">
        <v>1639</v>
      </c>
      <c r="O796" s="153"/>
      <c r="P796" s="22">
        <v>312925</v>
      </c>
      <c r="Q796" s="26" t="s">
        <v>1927</v>
      </c>
      <c r="R796" s="23">
        <v>3</v>
      </c>
      <c r="S796" s="191">
        <v>2011</v>
      </c>
    </row>
    <row r="797" spans="10:19" ht="12">
      <c r="J797" s="20" t="s">
        <v>1348</v>
      </c>
      <c r="K797" s="21" t="s">
        <v>1349</v>
      </c>
      <c r="L797" s="108" t="s">
        <v>1639</v>
      </c>
      <c r="M797" s="114"/>
      <c r="N797" s="108" t="s">
        <v>1639</v>
      </c>
      <c r="O797" s="153"/>
      <c r="P797" s="22">
        <v>317849</v>
      </c>
      <c r="Q797" s="26" t="s">
        <v>1927</v>
      </c>
      <c r="R797" s="23">
        <v>3</v>
      </c>
      <c r="S797" s="191">
        <v>2011</v>
      </c>
    </row>
    <row r="798" spans="10:19" ht="12">
      <c r="J798" s="20" t="s">
        <v>828</v>
      </c>
      <c r="K798" s="21" t="s">
        <v>829</v>
      </c>
      <c r="L798" s="108" t="s">
        <v>1639</v>
      </c>
      <c r="M798" s="114"/>
      <c r="N798" s="108" t="s">
        <v>1639</v>
      </c>
      <c r="O798" s="153"/>
      <c r="P798" s="22">
        <v>302402</v>
      </c>
      <c r="Q798" s="26" t="s">
        <v>1927</v>
      </c>
      <c r="R798" s="23">
        <v>3</v>
      </c>
      <c r="S798" s="191">
        <v>2011</v>
      </c>
    </row>
    <row r="799" spans="10:19" ht="12">
      <c r="J799" s="19" t="s">
        <v>1350</v>
      </c>
      <c r="K799" s="19" t="s">
        <v>1351</v>
      </c>
      <c r="L799" s="108" t="s">
        <v>1639</v>
      </c>
      <c r="M799" s="114"/>
      <c r="N799" s="108" t="s">
        <v>1639</v>
      </c>
      <c r="O799" s="153"/>
      <c r="P799" s="22">
        <v>283275</v>
      </c>
      <c r="Q799" s="26" t="s">
        <v>1927</v>
      </c>
      <c r="R799" s="23">
        <v>3</v>
      </c>
      <c r="S799" s="191">
        <v>2011</v>
      </c>
    </row>
    <row r="800" spans="10:19" ht="12">
      <c r="J800" s="20" t="s">
        <v>1352</v>
      </c>
      <c r="K800" s="21" t="s">
        <v>1353</v>
      </c>
      <c r="L800" s="108" t="s">
        <v>1639</v>
      </c>
      <c r="M800" s="114"/>
      <c r="N800" s="108" t="s">
        <v>1639</v>
      </c>
      <c r="O800" s="153"/>
      <c r="P800" s="22">
        <v>273790</v>
      </c>
      <c r="Q800" s="26" t="s">
        <v>1927</v>
      </c>
      <c r="R800" s="23">
        <v>3</v>
      </c>
      <c r="S800" s="191">
        <v>2011</v>
      </c>
    </row>
    <row r="801" spans="10:19" ht="12">
      <c r="J801" s="20" t="s">
        <v>1354</v>
      </c>
      <c r="K801" s="21" t="s">
        <v>1355</v>
      </c>
      <c r="L801" s="108" t="s">
        <v>1639</v>
      </c>
      <c r="M801" s="114"/>
      <c r="N801" s="108" t="s">
        <v>1639</v>
      </c>
      <c r="O801" s="153"/>
      <c r="P801" s="22">
        <v>308063</v>
      </c>
      <c r="Q801" s="26" t="s">
        <v>1927</v>
      </c>
      <c r="R801" s="23">
        <v>3</v>
      </c>
      <c r="S801" s="191">
        <v>2011</v>
      </c>
    </row>
    <row r="802" spans="10:19" ht="12">
      <c r="J802" s="20" t="s">
        <v>830</v>
      </c>
      <c r="K802" s="21" t="s">
        <v>831</v>
      </c>
      <c r="L802" s="108" t="s">
        <v>1639</v>
      </c>
      <c r="M802" s="114"/>
      <c r="N802" s="108" t="s">
        <v>1639</v>
      </c>
      <c r="O802" s="153"/>
      <c r="P802" s="22">
        <v>275506</v>
      </c>
      <c r="Q802" s="26" t="s">
        <v>1927</v>
      </c>
      <c r="R802" s="23">
        <v>3</v>
      </c>
      <c r="S802" s="191">
        <v>2011</v>
      </c>
    </row>
    <row r="803" spans="10:19" ht="12">
      <c r="J803" s="20" t="s">
        <v>832</v>
      </c>
      <c r="K803" s="21" t="s">
        <v>833</v>
      </c>
      <c r="L803" s="108" t="s">
        <v>1639</v>
      </c>
      <c r="M803" s="114"/>
      <c r="N803" s="108" t="s">
        <v>1639</v>
      </c>
      <c r="O803" s="153"/>
      <c r="P803" s="22">
        <v>276786</v>
      </c>
      <c r="Q803" s="26" t="s">
        <v>1927</v>
      </c>
      <c r="R803" s="23">
        <v>3</v>
      </c>
      <c r="S803" s="191">
        <v>2011</v>
      </c>
    </row>
    <row r="804" spans="10:19" ht="12">
      <c r="J804" s="20" t="s">
        <v>834</v>
      </c>
      <c r="K804" s="21" t="s">
        <v>835</v>
      </c>
      <c r="L804" s="108" t="s">
        <v>1639</v>
      </c>
      <c r="M804" s="114"/>
      <c r="N804" s="108" t="s">
        <v>1639</v>
      </c>
      <c r="O804" s="153"/>
      <c r="P804" s="22">
        <v>269323</v>
      </c>
      <c r="Q804" s="26" t="s">
        <v>1927</v>
      </c>
      <c r="R804" s="23">
        <v>3</v>
      </c>
      <c r="S804" s="191">
        <v>2011</v>
      </c>
    </row>
    <row r="805" spans="10:19" ht="12">
      <c r="J805" s="20" t="s">
        <v>836</v>
      </c>
      <c r="K805" s="21" t="s">
        <v>837</v>
      </c>
      <c r="L805" s="108" t="s">
        <v>1639</v>
      </c>
      <c r="M805" s="114"/>
      <c r="N805" s="108" t="s">
        <v>1639</v>
      </c>
      <c r="O805" s="153"/>
      <c r="P805" s="22">
        <v>263925</v>
      </c>
      <c r="Q805" s="26" t="s">
        <v>1927</v>
      </c>
      <c r="R805" s="23">
        <v>3</v>
      </c>
      <c r="S805" s="191">
        <v>2011</v>
      </c>
    </row>
    <row r="806" spans="10:19" ht="12">
      <c r="J806" s="20" t="s">
        <v>1356</v>
      </c>
      <c r="K806" s="21" t="s">
        <v>1357</v>
      </c>
      <c r="L806" s="108" t="s">
        <v>1639</v>
      </c>
      <c r="M806" s="114"/>
      <c r="N806" s="108" t="s">
        <v>1639</v>
      </c>
      <c r="O806" s="153"/>
      <c r="P806" s="22">
        <v>257280</v>
      </c>
      <c r="Q806" s="26" t="s">
        <v>1927</v>
      </c>
      <c r="R806" s="23">
        <v>3</v>
      </c>
      <c r="S806" s="191">
        <v>2011</v>
      </c>
    </row>
    <row r="807" spans="10:19" ht="12">
      <c r="J807" s="19" t="s">
        <v>838</v>
      </c>
      <c r="K807" s="19" t="s">
        <v>839</v>
      </c>
      <c r="L807" s="108" t="s">
        <v>1639</v>
      </c>
      <c r="M807" s="114"/>
      <c r="N807" s="108" t="s">
        <v>1639</v>
      </c>
      <c r="O807" s="153"/>
      <c r="P807" s="22">
        <v>273369</v>
      </c>
      <c r="Q807" s="26" t="s">
        <v>1927</v>
      </c>
      <c r="R807" s="23">
        <v>3</v>
      </c>
      <c r="S807" s="191">
        <v>2011</v>
      </c>
    </row>
    <row r="808" spans="10:19" ht="12">
      <c r="J808" s="20" t="s">
        <v>840</v>
      </c>
      <c r="K808" s="21" t="s">
        <v>841</v>
      </c>
      <c r="L808" s="108" t="s">
        <v>1639</v>
      </c>
      <c r="M808" s="114"/>
      <c r="N808" s="108" t="s">
        <v>1639</v>
      </c>
      <c r="O808" s="153"/>
      <c r="P808" s="22">
        <v>256384</v>
      </c>
      <c r="Q808" s="26" t="s">
        <v>1927</v>
      </c>
      <c r="R808" s="23">
        <v>3</v>
      </c>
      <c r="S808" s="191">
        <v>2011</v>
      </c>
    </row>
    <row r="809" spans="10:19" ht="12">
      <c r="J809" s="20" t="s">
        <v>842</v>
      </c>
      <c r="K809" s="21" t="s">
        <v>843</v>
      </c>
      <c r="L809" s="108" t="s">
        <v>1639</v>
      </c>
      <c r="M809" s="114"/>
      <c r="N809" s="108" t="s">
        <v>1639</v>
      </c>
      <c r="O809" s="153"/>
      <c r="P809" s="22">
        <v>239023</v>
      </c>
      <c r="Q809" s="26" t="s">
        <v>1927</v>
      </c>
      <c r="R809" s="23">
        <v>2</v>
      </c>
      <c r="S809" s="191">
        <v>2011</v>
      </c>
    </row>
    <row r="810" spans="10:19" ht="12">
      <c r="J810" s="20" t="s">
        <v>844</v>
      </c>
      <c r="K810" s="21" t="s">
        <v>845</v>
      </c>
      <c r="L810" s="108" t="s">
        <v>1639</v>
      </c>
      <c r="M810" s="114"/>
      <c r="N810" s="108" t="s">
        <v>1639</v>
      </c>
      <c r="O810" s="153"/>
      <c r="P810" s="22">
        <v>248752</v>
      </c>
      <c r="Q810" s="26" t="s">
        <v>1927</v>
      </c>
      <c r="R810" s="23">
        <v>2</v>
      </c>
      <c r="S810" s="191">
        <v>2011</v>
      </c>
    </row>
    <row r="811" spans="10:19" ht="12">
      <c r="J811" s="20" t="s">
        <v>846</v>
      </c>
      <c r="K811" s="21" t="s">
        <v>847</v>
      </c>
      <c r="L811" s="108" t="s">
        <v>1639</v>
      </c>
      <c r="M811" s="114"/>
      <c r="N811" s="108" t="s">
        <v>1639</v>
      </c>
      <c r="O811" s="153"/>
      <c r="P811" s="22">
        <v>231221</v>
      </c>
      <c r="Q811" s="26" t="s">
        <v>1927</v>
      </c>
      <c r="R811" s="23">
        <v>2</v>
      </c>
      <c r="S811" s="191">
        <v>2011</v>
      </c>
    </row>
    <row r="812" spans="10:19" ht="12">
      <c r="J812" s="20" t="s">
        <v>848</v>
      </c>
      <c r="K812" s="21" t="s">
        <v>849</v>
      </c>
      <c r="L812" s="108" t="s">
        <v>1639</v>
      </c>
      <c r="M812" s="114"/>
      <c r="N812" s="108" t="s">
        <v>1639</v>
      </c>
      <c r="O812" s="153"/>
      <c r="P812" s="22">
        <v>236882</v>
      </c>
      <c r="Q812" s="26" t="s">
        <v>1927</v>
      </c>
      <c r="R812" s="23">
        <v>2</v>
      </c>
      <c r="S812" s="191">
        <v>2011</v>
      </c>
    </row>
    <row r="813" spans="10:19" ht="12">
      <c r="J813" s="20" t="s">
        <v>1358</v>
      </c>
      <c r="K813" s="21" t="s">
        <v>1359</v>
      </c>
      <c r="L813" s="108" t="s">
        <v>1639</v>
      </c>
      <c r="M813" s="114"/>
      <c r="N813" s="108" t="s">
        <v>1639</v>
      </c>
      <c r="O813" s="153"/>
      <c r="P813" s="22">
        <v>224897</v>
      </c>
      <c r="Q813" s="26" t="s">
        <v>1927</v>
      </c>
      <c r="R813" s="23">
        <v>2</v>
      </c>
      <c r="S813" s="191">
        <v>2011</v>
      </c>
    </row>
    <row r="814" spans="10:19" ht="12">
      <c r="J814" s="20" t="s">
        <v>1360</v>
      </c>
      <c r="K814" s="21" t="s">
        <v>1361</v>
      </c>
      <c r="L814" s="108" t="s">
        <v>1639</v>
      </c>
      <c r="M814" s="114"/>
      <c r="N814" s="108" t="s">
        <v>1639</v>
      </c>
      <c r="O814" s="153"/>
      <c r="P814" s="22">
        <v>233933</v>
      </c>
      <c r="Q814" s="26" t="s">
        <v>1927</v>
      </c>
      <c r="R814" s="23">
        <v>2</v>
      </c>
      <c r="S814" s="191">
        <v>2011</v>
      </c>
    </row>
    <row r="815" spans="10:19" ht="12">
      <c r="J815" s="19" t="s">
        <v>1362</v>
      </c>
      <c r="K815" s="19" t="s">
        <v>1363</v>
      </c>
      <c r="L815" s="108" t="s">
        <v>1639</v>
      </c>
      <c r="M815" s="114"/>
      <c r="N815" s="108" t="s">
        <v>1639</v>
      </c>
      <c r="O815" s="153"/>
      <c r="P815" s="22">
        <v>219324</v>
      </c>
      <c r="Q815" s="26" t="s">
        <v>1927</v>
      </c>
      <c r="R815" s="23">
        <v>2</v>
      </c>
      <c r="S815" s="191">
        <v>2011</v>
      </c>
    </row>
    <row r="816" spans="10:19" ht="12">
      <c r="J816" s="20" t="s">
        <v>1364</v>
      </c>
      <c r="K816" s="21" t="s">
        <v>1365</v>
      </c>
      <c r="L816" s="108" t="s">
        <v>1639</v>
      </c>
      <c r="M816" s="114"/>
      <c r="N816" s="108" t="s">
        <v>1639</v>
      </c>
      <c r="O816" s="153"/>
      <c r="P816" s="22">
        <v>226578</v>
      </c>
      <c r="Q816" s="26" t="s">
        <v>1927</v>
      </c>
      <c r="R816" s="23">
        <v>2</v>
      </c>
      <c r="S816" s="191">
        <v>2011</v>
      </c>
    </row>
    <row r="817" spans="10:19" ht="12">
      <c r="J817" s="19" t="s">
        <v>850</v>
      </c>
      <c r="K817" s="19" t="s">
        <v>851</v>
      </c>
      <c r="L817" s="108" t="s">
        <v>1639</v>
      </c>
      <c r="M817" s="114"/>
      <c r="N817" s="108" t="s">
        <v>1639</v>
      </c>
      <c r="O817" s="153"/>
      <c r="P817" s="22">
        <v>248821</v>
      </c>
      <c r="Q817" s="26" t="s">
        <v>1927</v>
      </c>
      <c r="R817" s="23">
        <v>2</v>
      </c>
      <c r="S817" s="191">
        <v>2011</v>
      </c>
    </row>
    <row r="818" spans="10:19" ht="12">
      <c r="J818" s="20" t="s">
        <v>1366</v>
      </c>
      <c r="K818" s="21" t="s">
        <v>1367</v>
      </c>
      <c r="L818" s="108" t="s">
        <v>1639</v>
      </c>
      <c r="M818" s="114"/>
      <c r="N818" s="108" t="s">
        <v>1639</v>
      </c>
      <c r="O818" s="153"/>
      <c r="P818" s="22">
        <v>211699</v>
      </c>
      <c r="Q818" s="26" t="s">
        <v>1927</v>
      </c>
      <c r="R818" s="23">
        <v>2</v>
      </c>
      <c r="S818" s="191">
        <v>2011</v>
      </c>
    </row>
    <row r="819" spans="10:19" ht="12">
      <c r="J819" s="19" t="s">
        <v>1368</v>
      </c>
      <c r="K819" s="19" t="s">
        <v>1369</v>
      </c>
      <c r="L819" s="108" t="s">
        <v>1639</v>
      </c>
      <c r="M819" s="114"/>
      <c r="N819" s="108" t="s">
        <v>1639</v>
      </c>
      <c r="O819" s="153"/>
      <c r="P819" s="22">
        <v>206674</v>
      </c>
      <c r="Q819" s="26" t="s">
        <v>1927</v>
      </c>
      <c r="R819" s="23">
        <v>2</v>
      </c>
      <c r="S819" s="191">
        <v>2011</v>
      </c>
    </row>
    <row r="820" spans="10:19" ht="12">
      <c r="J820" s="19" t="s">
        <v>852</v>
      </c>
      <c r="K820" s="19" t="s">
        <v>853</v>
      </c>
      <c r="L820" s="108" t="s">
        <v>1639</v>
      </c>
      <c r="N820" s="108" t="s">
        <v>1639</v>
      </c>
      <c r="O820" s="154"/>
      <c r="P820" s="22">
        <v>212069</v>
      </c>
      <c r="Q820" s="114" t="s">
        <v>1927</v>
      </c>
      <c r="R820" s="23">
        <v>2</v>
      </c>
      <c r="S820" s="191">
        <v>2011</v>
      </c>
    </row>
    <row r="821" spans="10:19" ht="12">
      <c r="J821" s="20" t="s">
        <v>1370</v>
      </c>
      <c r="K821" s="21" t="s">
        <v>1371</v>
      </c>
      <c r="L821" s="108" t="s">
        <v>1639</v>
      </c>
      <c r="M821" s="114"/>
      <c r="N821" s="108" t="s">
        <v>1639</v>
      </c>
      <c r="O821" s="153"/>
      <c r="P821" s="22">
        <v>200801</v>
      </c>
      <c r="Q821" s="26" t="s">
        <v>1927</v>
      </c>
      <c r="R821" s="23">
        <v>2</v>
      </c>
      <c r="S821" s="191">
        <v>2011</v>
      </c>
    </row>
    <row r="822" spans="10:19" ht="12">
      <c r="J822" s="20" t="s">
        <v>1372</v>
      </c>
      <c r="K822" s="21" t="s">
        <v>1373</v>
      </c>
      <c r="L822" s="108" t="s">
        <v>1639</v>
      </c>
      <c r="M822" s="114"/>
      <c r="N822" s="108" t="s">
        <v>1639</v>
      </c>
      <c r="O822" s="153"/>
      <c r="P822" s="22">
        <v>200214</v>
      </c>
      <c r="Q822" s="26" t="s">
        <v>1927</v>
      </c>
      <c r="R822" s="23">
        <v>2</v>
      </c>
      <c r="S822" s="191">
        <v>2011</v>
      </c>
    </row>
    <row r="823" spans="10:19" ht="12">
      <c r="J823" s="20" t="s">
        <v>854</v>
      </c>
      <c r="K823" s="21" t="s">
        <v>855</v>
      </c>
      <c r="L823" s="108" t="s">
        <v>1639</v>
      </c>
      <c r="M823" s="114"/>
      <c r="N823" s="108" t="s">
        <v>1639</v>
      </c>
      <c r="O823" s="153"/>
      <c r="P823" s="22">
        <v>202228</v>
      </c>
      <c r="Q823" s="26" t="s">
        <v>1927</v>
      </c>
      <c r="R823" s="23">
        <v>2</v>
      </c>
      <c r="S823" s="191">
        <v>2011</v>
      </c>
    </row>
    <row r="824" spans="10:19" ht="12">
      <c r="J824" s="20" t="s">
        <v>856</v>
      </c>
      <c r="K824" s="21" t="s">
        <v>857</v>
      </c>
      <c r="L824" s="108" t="s">
        <v>1639</v>
      </c>
      <c r="M824" s="114"/>
      <c r="N824" s="108" t="s">
        <v>1639</v>
      </c>
      <c r="O824" s="153"/>
      <c r="P824" s="22">
        <v>203201</v>
      </c>
      <c r="Q824" s="26" t="s">
        <v>1927</v>
      </c>
      <c r="R824" s="23">
        <v>2</v>
      </c>
      <c r="S824" s="191">
        <v>2011</v>
      </c>
    </row>
    <row r="825" spans="10:19" ht="12">
      <c r="J825" s="19" t="s">
        <v>858</v>
      </c>
      <c r="K825" s="19" t="s">
        <v>859</v>
      </c>
      <c r="L825" s="108" t="s">
        <v>1639</v>
      </c>
      <c r="M825" s="114"/>
      <c r="N825" s="108" t="s">
        <v>1639</v>
      </c>
      <c r="O825" s="153"/>
      <c r="P825" s="22">
        <v>198051</v>
      </c>
      <c r="Q825" s="26" t="s">
        <v>1927</v>
      </c>
      <c r="R825" s="23">
        <v>2</v>
      </c>
      <c r="S825" s="191">
        <v>2011</v>
      </c>
    </row>
    <row r="826" spans="10:19" ht="12">
      <c r="J826" s="20" t="s">
        <v>1374</v>
      </c>
      <c r="K826" s="21" t="s">
        <v>1375</v>
      </c>
      <c r="L826" s="108" t="s">
        <v>1639</v>
      </c>
      <c r="M826" s="114"/>
      <c r="N826" s="108" t="s">
        <v>1639</v>
      </c>
      <c r="O826" s="153"/>
      <c r="P826" s="22">
        <v>185060</v>
      </c>
      <c r="Q826" s="26" t="s">
        <v>1927</v>
      </c>
      <c r="R826" s="23">
        <v>2</v>
      </c>
      <c r="S826" s="191">
        <v>2011</v>
      </c>
    </row>
    <row r="827" spans="10:19" ht="12">
      <c r="J827" s="20" t="s">
        <v>860</v>
      </c>
      <c r="K827" s="21" t="s">
        <v>861</v>
      </c>
      <c r="L827" s="108" t="s">
        <v>1639</v>
      </c>
      <c r="M827" s="114"/>
      <c r="N827" s="108" t="s">
        <v>1639</v>
      </c>
      <c r="O827" s="153"/>
      <c r="P827" s="22">
        <v>209156</v>
      </c>
      <c r="Q827" s="26" t="s">
        <v>1927</v>
      </c>
      <c r="R827" s="23">
        <v>2</v>
      </c>
      <c r="S827" s="191">
        <v>2011</v>
      </c>
    </row>
    <row r="828" spans="10:19" ht="12">
      <c r="J828" s="20" t="s">
        <v>1376</v>
      </c>
      <c r="K828" s="21" t="s">
        <v>1377</v>
      </c>
      <c r="L828" s="108" t="s">
        <v>1639</v>
      </c>
      <c r="N828" s="108" t="s">
        <v>1639</v>
      </c>
      <c r="O828" s="154"/>
      <c r="P828" s="22">
        <v>191610</v>
      </c>
      <c r="Q828" s="114" t="s">
        <v>1927</v>
      </c>
      <c r="R828" s="23">
        <v>2</v>
      </c>
      <c r="S828" s="191">
        <v>2011</v>
      </c>
    </row>
    <row r="829" spans="10:19" ht="12">
      <c r="J829" s="20" t="s">
        <v>1378</v>
      </c>
      <c r="K829" s="21" t="s">
        <v>1379</v>
      </c>
      <c r="L829" s="108" t="s">
        <v>1639</v>
      </c>
      <c r="M829" s="114"/>
      <c r="N829" s="108" t="s">
        <v>1639</v>
      </c>
      <c r="O829" s="153"/>
      <c r="P829" s="22">
        <v>175308</v>
      </c>
      <c r="Q829" s="26" t="s">
        <v>1927</v>
      </c>
      <c r="R829" s="23">
        <v>2</v>
      </c>
      <c r="S829" s="191">
        <v>2011</v>
      </c>
    </row>
    <row r="830" spans="10:19" ht="12">
      <c r="J830" s="20" t="s">
        <v>1380</v>
      </c>
      <c r="K830" s="21" t="s">
        <v>1381</v>
      </c>
      <c r="L830" s="108" t="s">
        <v>1639</v>
      </c>
      <c r="M830" s="114"/>
      <c r="N830" s="108" t="s">
        <v>1639</v>
      </c>
      <c r="O830" s="153"/>
      <c r="P830" s="22">
        <v>174497</v>
      </c>
      <c r="Q830" s="26" t="s">
        <v>1927</v>
      </c>
      <c r="R830" s="23">
        <v>2</v>
      </c>
      <c r="S830" s="191">
        <v>2011</v>
      </c>
    </row>
    <row r="831" spans="10:19" ht="12">
      <c r="J831" s="20" t="s">
        <v>862</v>
      </c>
      <c r="K831" s="21" t="s">
        <v>863</v>
      </c>
      <c r="L831" s="108" t="s">
        <v>1639</v>
      </c>
      <c r="M831" s="114"/>
      <c r="N831" s="108" t="s">
        <v>1639</v>
      </c>
      <c r="O831" s="153"/>
      <c r="P831" s="22">
        <v>183491</v>
      </c>
      <c r="Q831" s="26" t="s">
        <v>1927</v>
      </c>
      <c r="R831" s="23">
        <v>2</v>
      </c>
      <c r="S831" s="191">
        <v>2011</v>
      </c>
    </row>
    <row r="832" spans="10:19" ht="12">
      <c r="J832" s="20" t="s">
        <v>864</v>
      </c>
      <c r="K832" s="21" t="s">
        <v>865</v>
      </c>
      <c r="L832" s="108" t="s">
        <v>1639</v>
      </c>
      <c r="M832" s="114"/>
      <c r="N832" s="108" t="s">
        <v>1639</v>
      </c>
      <c r="O832" s="153"/>
      <c r="P832" s="22">
        <v>171644</v>
      </c>
      <c r="Q832" s="26" t="s">
        <v>1927</v>
      </c>
      <c r="R832" s="23">
        <v>2</v>
      </c>
      <c r="S832" s="191">
        <v>2011</v>
      </c>
    </row>
    <row r="833" spans="10:19" ht="12">
      <c r="J833" s="20" t="s">
        <v>1897</v>
      </c>
      <c r="K833" s="21" t="s">
        <v>1898</v>
      </c>
      <c r="L833" s="23" t="s">
        <v>1639</v>
      </c>
      <c r="M833" s="114"/>
      <c r="N833" s="23" t="s">
        <v>1639</v>
      </c>
      <c r="O833" s="153"/>
      <c r="P833" s="22">
        <v>261669</v>
      </c>
      <c r="Q833" s="26" t="s">
        <v>1927</v>
      </c>
      <c r="R833" s="23">
        <v>3</v>
      </c>
      <c r="S833" s="191">
        <v>2011</v>
      </c>
    </row>
    <row r="834" spans="10:19" ht="12">
      <c r="J834" s="20" t="s">
        <v>866</v>
      </c>
      <c r="K834" s="21" t="s">
        <v>867</v>
      </c>
      <c r="L834" s="108" t="s">
        <v>1639</v>
      </c>
      <c r="M834" s="114"/>
      <c r="N834" s="108" t="s">
        <v>1639</v>
      </c>
      <c r="O834" s="153"/>
      <c r="P834" s="22">
        <v>166641</v>
      </c>
      <c r="Q834" s="26" t="s">
        <v>1927</v>
      </c>
      <c r="R834" s="23">
        <v>2</v>
      </c>
      <c r="S834" s="191">
        <v>2011</v>
      </c>
    </row>
    <row r="835" spans="10:19" ht="12">
      <c r="J835" s="20" t="s">
        <v>868</v>
      </c>
      <c r="K835" s="21" t="s">
        <v>869</v>
      </c>
      <c r="L835" s="108" t="s">
        <v>1639</v>
      </c>
      <c r="M835" s="114"/>
      <c r="N835" s="108" t="s">
        <v>1639</v>
      </c>
      <c r="O835" s="153"/>
      <c r="P835" s="22">
        <v>159616</v>
      </c>
      <c r="Q835" s="26" t="s">
        <v>1927</v>
      </c>
      <c r="R835" s="23">
        <v>2</v>
      </c>
      <c r="S835" s="191">
        <v>2011</v>
      </c>
    </row>
    <row r="836" spans="10:19" ht="12">
      <c r="J836" s="20" t="s">
        <v>1382</v>
      </c>
      <c r="K836" s="21" t="s">
        <v>1383</v>
      </c>
      <c r="L836" s="108" t="s">
        <v>1639</v>
      </c>
      <c r="M836" s="114"/>
      <c r="N836" s="108" t="s">
        <v>1639</v>
      </c>
      <c r="O836" s="153"/>
      <c r="P836" s="22">
        <v>168310</v>
      </c>
      <c r="Q836" s="26" t="s">
        <v>1927</v>
      </c>
      <c r="R836" s="23">
        <v>2</v>
      </c>
      <c r="S836" s="191">
        <v>2011</v>
      </c>
    </row>
    <row r="837" spans="10:19" ht="12">
      <c r="J837" s="20" t="s">
        <v>870</v>
      </c>
      <c r="K837" s="21" t="s">
        <v>871</v>
      </c>
      <c r="L837" s="108" t="s">
        <v>1639</v>
      </c>
      <c r="M837" s="114"/>
      <c r="N837" s="108" t="s">
        <v>1639</v>
      </c>
      <c r="O837" s="153"/>
      <c r="P837" s="22">
        <v>183631</v>
      </c>
      <c r="Q837" s="26" t="s">
        <v>1927</v>
      </c>
      <c r="R837" s="23">
        <v>2</v>
      </c>
      <c r="S837" s="191">
        <v>2011</v>
      </c>
    </row>
    <row r="838" spans="10:19" ht="12">
      <c r="J838" s="20" t="s">
        <v>872</v>
      </c>
      <c r="K838" s="21" t="s">
        <v>873</v>
      </c>
      <c r="L838" s="108" t="s">
        <v>1639</v>
      </c>
      <c r="M838" s="114"/>
      <c r="N838" s="108" t="s">
        <v>1639</v>
      </c>
      <c r="O838" s="153"/>
      <c r="P838" s="22">
        <v>173074</v>
      </c>
      <c r="Q838" s="26" t="s">
        <v>1927</v>
      </c>
      <c r="R838" s="23">
        <v>2</v>
      </c>
      <c r="S838" s="191">
        <v>2011</v>
      </c>
    </row>
    <row r="839" spans="10:19" ht="12">
      <c r="J839" s="20" t="s">
        <v>1384</v>
      </c>
      <c r="K839" s="21" t="s">
        <v>1385</v>
      </c>
      <c r="L839" s="108" t="s">
        <v>1639</v>
      </c>
      <c r="M839" s="114"/>
      <c r="N839" s="108" t="s">
        <v>1639</v>
      </c>
      <c r="O839" s="153"/>
      <c r="P839" s="22">
        <v>148127</v>
      </c>
      <c r="Q839" s="26" t="s">
        <v>1927</v>
      </c>
      <c r="R839" s="23">
        <v>2</v>
      </c>
      <c r="S839" s="191">
        <v>2011</v>
      </c>
    </row>
    <row r="840" spans="10:19" ht="12">
      <c r="J840" s="20" t="s">
        <v>874</v>
      </c>
      <c r="K840" s="21" t="s">
        <v>875</v>
      </c>
      <c r="L840" s="108" t="s">
        <v>1639</v>
      </c>
      <c r="M840" s="114"/>
      <c r="N840" s="108" t="s">
        <v>1639</v>
      </c>
      <c r="O840" s="153"/>
      <c r="P840" s="22">
        <v>167799</v>
      </c>
      <c r="Q840" s="26" t="s">
        <v>1927</v>
      </c>
      <c r="R840" s="23">
        <v>2</v>
      </c>
      <c r="S840" s="191">
        <v>2011</v>
      </c>
    </row>
    <row r="841" spans="10:19" ht="12">
      <c r="J841" s="20" t="s">
        <v>876</v>
      </c>
      <c r="K841" s="21" t="s">
        <v>877</v>
      </c>
      <c r="L841" s="108" t="s">
        <v>1639</v>
      </c>
      <c r="M841" s="114"/>
      <c r="N841" s="108" t="s">
        <v>1639</v>
      </c>
      <c r="O841" s="153"/>
      <c r="P841" s="22">
        <v>157479</v>
      </c>
      <c r="Q841" s="26" t="s">
        <v>1927</v>
      </c>
      <c r="R841" s="23">
        <v>2</v>
      </c>
      <c r="S841" s="191">
        <v>2011</v>
      </c>
    </row>
    <row r="842" spans="10:19" ht="12">
      <c r="J842" s="20" t="s">
        <v>878</v>
      </c>
      <c r="K842" s="21" t="s">
        <v>879</v>
      </c>
      <c r="L842" s="108" t="s">
        <v>1639</v>
      </c>
      <c r="M842" s="114"/>
      <c r="N842" s="108" t="s">
        <v>1639</v>
      </c>
      <c r="O842" s="153"/>
      <c r="P842" s="22">
        <v>147268</v>
      </c>
      <c r="Q842" s="26" t="s">
        <v>1927</v>
      </c>
      <c r="R842" s="23">
        <v>2</v>
      </c>
      <c r="S842" s="191">
        <v>2011</v>
      </c>
    </row>
    <row r="843" spans="10:19" ht="12">
      <c r="J843" s="20" t="s">
        <v>880</v>
      </c>
      <c r="K843" s="21" t="s">
        <v>881</v>
      </c>
      <c r="L843" s="23" t="s">
        <v>1639</v>
      </c>
      <c r="M843" s="114"/>
      <c r="N843" s="23" t="s">
        <v>1639</v>
      </c>
      <c r="O843" s="153"/>
      <c r="P843" s="22">
        <v>155990</v>
      </c>
      <c r="Q843" s="26" t="s">
        <v>1927</v>
      </c>
      <c r="R843" s="23">
        <v>2</v>
      </c>
      <c r="S843" s="191">
        <v>2011</v>
      </c>
    </row>
    <row r="844" spans="10:19" ht="12">
      <c r="J844" s="20" t="s">
        <v>1899</v>
      </c>
      <c r="K844" s="21" t="s">
        <v>1900</v>
      </c>
      <c r="L844" s="108" t="s">
        <v>1639</v>
      </c>
      <c r="M844" s="114"/>
      <c r="N844" s="108" t="s">
        <v>1639</v>
      </c>
      <c r="O844" s="153"/>
      <c r="P844" s="22">
        <v>310078</v>
      </c>
      <c r="Q844" s="26" t="s">
        <v>1927</v>
      </c>
      <c r="R844" s="23">
        <v>3</v>
      </c>
      <c r="S844" s="191">
        <v>2011</v>
      </c>
    </row>
    <row r="845" spans="10:19" ht="12">
      <c r="J845" s="20" t="s">
        <v>882</v>
      </c>
      <c r="K845" s="21" t="s">
        <v>883</v>
      </c>
      <c r="L845" s="108" t="s">
        <v>1639</v>
      </c>
      <c r="N845" s="108" t="s">
        <v>1639</v>
      </c>
      <c r="O845" s="154"/>
      <c r="P845" s="22">
        <v>142065</v>
      </c>
      <c r="Q845" s="114" t="s">
        <v>1927</v>
      </c>
      <c r="R845" s="23">
        <v>2</v>
      </c>
      <c r="S845" s="191">
        <v>2011</v>
      </c>
    </row>
    <row r="846" spans="10:19" ht="12">
      <c r="J846" s="20" t="s">
        <v>884</v>
      </c>
      <c r="K846" s="21" t="s">
        <v>885</v>
      </c>
      <c r="L846" s="108" t="s">
        <v>1639</v>
      </c>
      <c r="N846" s="108" t="s">
        <v>1639</v>
      </c>
      <c r="O846" s="154"/>
      <c r="P846" s="22">
        <v>155143</v>
      </c>
      <c r="Q846" s="114" t="s">
        <v>1927</v>
      </c>
      <c r="R846" s="23">
        <v>2</v>
      </c>
      <c r="S846" s="191">
        <v>2011</v>
      </c>
    </row>
    <row r="847" spans="10:19" ht="12">
      <c r="J847" s="20" t="s">
        <v>1386</v>
      </c>
      <c r="K847" s="21" t="s">
        <v>1387</v>
      </c>
      <c r="L847" s="108" t="s">
        <v>1639</v>
      </c>
      <c r="N847" s="108" t="s">
        <v>1639</v>
      </c>
      <c r="O847" s="154"/>
      <c r="P847" s="22">
        <v>147645</v>
      </c>
      <c r="Q847" s="114" t="s">
        <v>1927</v>
      </c>
      <c r="R847" s="23">
        <v>2</v>
      </c>
      <c r="S847" s="191">
        <v>2011</v>
      </c>
    </row>
    <row r="848" spans="10:19" ht="12">
      <c r="J848" s="20" t="s">
        <v>886</v>
      </c>
      <c r="K848" s="21" t="s">
        <v>887</v>
      </c>
      <c r="L848" s="108" t="s">
        <v>1639</v>
      </c>
      <c r="N848" s="108" t="s">
        <v>1639</v>
      </c>
      <c r="O848" s="154"/>
      <c r="P848" s="22">
        <v>144847</v>
      </c>
      <c r="Q848" s="114" t="s">
        <v>1927</v>
      </c>
      <c r="R848" s="23">
        <v>2</v>
      </c>
      <c r="S848" s="191">
        <v>2011</v>
      </c>
    </row>
    <row r="849" spans="10:19" ht="12">
      <c r="J849" s="20" t="s">
        <v>888</v>
      </c>
      <c r="K849" s="21" t="s">
        <v>889</v>
      </c>
      <c r="L849" s="108" t="s">
        <v>1639</v>
      </c>
      <c r="N849" s="108" t="s">
        <v>1639</v>
      </c>
      <c r="O849" s="154"/>
      <c r="P849" s="22">
        <v>147489</v>
      </c>
      <c r="Q849" s="114" t="s">
        <v>1927</v>
      </c>
      <c r="R849" s="23">
        <v>2</v>
      </c>
      <c r="S849" s="191">
        <v>2011</v>
      </c>
    </row>
    <row r="850" spans="10:19" ht="12">
      <c r="J850" s="20" t="s">
        <v>890</v>
      </c>
      <c r="K850" s="24" t="s">
        <v>891</v>
      </c>
      <c r="L850" s="108" t="s">
        <v>1639</v>
      </c>
      <c r="M850" s="114"/>
      <c r="N850" s="108" t="s">
        <v>1639</v>
      </c>
      <c r="O850" s="153"/>
      <c r="P850" s="22">
        <v>145736</v>
      </c>
      <c r="Q850" s="114" t="s">
        <v>1927</v>
      </c>
      <c r="R850" s="23">
        <v>2</v>
      </c>
      <c r="S850" s="191">
        <v>2011</v>
      </c>
    </row>
    <row r="851" spans="10:19" ht="12">
      <c r="J851" s="20" t="s">
        <v>892</v>
      </c>
      <c r="K851" s="24" t="s">
        <v>893</v>
      </c>
      <c r="L851" s="108" t="s">
        <v>1639</v>
      </c>
      <c r="M851" s="114"/>
      <c r="N851" s="108" t="s">
        <v>1639</v>
      </c>
      <c r="O851" s="153"/>
      <c r="P851" s="22">
        <v>138412</v>
      </c>
      <c r="Q851" s="26" t="s">
        <v>1927</v>
      </c>
      <c r="R851" s="23">
        <v>2</v>
      </c>
      <c r="S851" s="191">
        <v>2011</v>
      </c>
    </row>
    <row r="852" spans="10:19" ht="12">
      <c r="J852" s="20" t="s">
        <v>894</v>
      </c>
      <c r="K852" s="24" t="s">
        <v>895</v>
      </c>
      <c r="L852" s="108" t="s">
        <v>1639</v>
      </c>
      <c r="M852" s="114"/>
      <c r="N852" s="108" t="s">
        <v>1639</v>
      </c>
      <c r="O852" s="153"/>
      <c r="P852" s="22">
        <v>151906</v>
      </c>
      <c r="Q852" s="26" t="s">
        <v>1927</v>
      </c>
      <c r="R852" s="23">
        <v>2</v>
      </c>
      <c r="S852" s="191">
        <v>2011</v>
      </c>
    </row>
    <row r="853" spans="10:19" ht="12">
      <c r="J853" s="20" t="s">
        <v>896</v>
      </c>
      <c r="K853" s="24" t="s">
        <v>897</v>
      </c>
      <c r="L853" s="108" t="s">
        <v>1639</v>
      </c>
      <c r="M853" s="114"/>
      <c r="N853" s="108" t="s">
        <v>1639</v>
      </c>
      <c r="O853" s="153"/>
      <c r="P853" s="22">
        <v>130959</v>
      </c>
      <c r="Q853" s="26" t="s">
        <v>1927</v>
      </c>
      <c r="R853" s="23">
        <v>2</v>
      </c>
      <c r="S853" s="191">
        <v>2011</v>
      </c>
    </row>
    <row r="854" spans="10:19" ht="12">
      <c r="J854" s="20" t="s">
        <v>1901</v>
      </c>
      <c r="K854" s="24" t="s">
        <v>1902</v>
      </c>
      <c r="L854" s="108" t="s">
        <v>1639</v>
      </c>
      <c r="M854" s="114"/>
      <c r="N854" s="108" t="s">
        <v>1639</v>
      </c>
      <c r="O854" s="153"/>
      <c r="P854" s="22">
        <v>249259</v>
      </c>
      <c r="Q854" s="26" t="s">
        <v>1927</v>
      </c>
      <c r="R854" s="23">
        <v>2</v>
      </c>
      <c r="S854" s="191">
        <v>2011</v>
      </c>
    </row>
    <row r="855" spans="10:19" ht="12">
      <c r="J855" s="20" t="s">
        <v>1388</v>
      </c>
      <c r="K855" s="24" t="s">
        <v>1389</v>
      </c>
      <c r="L855" s="108" t="s">
        <v>1639</v>
      </c>
      <c r="M855" s="114"/>
      <c r="N855" s="108" t="s">
        <v>1639</v>
      </c>
      <c r="O855" s="153"/>
      <c r="P855" s="22">
        <v>140664</v>
      </c>
      <c r="Q855" s="26" t="s">
        <v>1927</v>
      </c>
      <c r="R855" s="23">
        <v>2</v>
      </c>
      <c r="S855" s="191">
        <v>2011</v>
      </c>
    </row>
    <row r="856" spans="10:19" ht="12">
      <c r="J856" s="20" t="s">
        <v>898</v>
      </c>
      <c r="K856" s="24" t="s">
        <v>899</v>
      </c>
      <c r="L856" s="23" t="s">
        <v>1639</v>
      </c>
      <c r="M856" s="114"/>
      <c r="N856" s="23" t="s">
        <v>1639</v>
      </c>
      <c r="O856" s="153"/>
      <c r="P856" s="22">
        <v>137648</v>
      </c>
      <c r="Q856" s="26" t="s">
        <v>1927</v>
      </c>
      <c r="R856" s="23">
        <v>2</v>
      </c>
      <c r="S856" s="191">
        <v>2011</v>
      </c>
    </row>
    <row r="857" spans="10:19" ht="12">
      <c r="J857" s="20" t="s">
        <v>1390</v>
      </c>
      <c r="K857" s="24" t="s">
        <v>1391</v>
      </c>
      <c r="L857" s="108" t="s">
        <v>1639</v>
      </c>
      <c r="M857" s="114"/>
      <c r="N857" s="108" t="s">
        <v>1639</v>
      </c>
      <c r="O857" s="153"/>
      <c r="P857" s="22">
        <v>123871</v>
      </c>
      <c r="Q857" s="26" t="s">
        <v>1927</v>
      </c>
      <c r="R857" s="23">
        <v>2</v>
      </c>
      <c r="S857" s="191">
        <v>2011</v>
      </c>
    </row>
    <row r="858" spans="10:19" ht="12">
      <c r="J858" s="20" t="s">
        <v>900</v>
      </c>
      <c r="K858" s="24" t="s">
        <v>901</v>
      </c>
      <c r="L858" s="108" t="s">
        <v>1639</v>
      </c>
      <c r="M858" s="114"/>
      <c r="N858" s="108" t="s">
        <v>1639</v>
      </c>
      <c r="O858" s="153"/>
      <c r="P858" s="22">
        <v>132512</v>
      </c>
      <c r="Q858" s="26" t="s">
        <v>1927</v>
      </c>
      <c r="R858" s="23">
        <v>2</v>
      </c>
      <c r="S858" s="191">
        <v>2011</v>
      </c>
    </row>
    <row r="859" spans="10:19" ht="12">
      <c r="J859" s="20" t="s">
        <v>1392</v>
      </c>
      <c r="K859" s="24" t="s">
        <v>1393</v>
      </c>
      <c r="L859" s="108" t="s">
        <v>1639</v>
      </c>
      <c r="M859" s="114"/>
      <c r="N859" s="108" t="s">
        <v>1639</v>
      </c>
      <c r="O859" s="153"/>
      <c r="P859" s="22">
        <v>140205</v>
      </c>
      <c r="Q859" s="26" t="s">
        <v>1927</v>
      </c>
      <c r="R859" s="23">
        <v>2</v>
      </c>
      <c r="S859" s="191">
        <v>2011</v>
      </c>
    </row>
    <row r="860" spans="10:19" ht="12">
      <c r="J860" s="20" t="s">
        <v>1394</v>
      </c>
      <c r="K860" s="24" t="s">
        <v>1395</v>
      </c>
      <c r="L860" s="108" t="s">
        <v>1639</v>
      </c>
      <c r="M860" s="114"/>
      <c r="N860" s="108" t="s">
        <v>1639</v>
      </c>
      <c r="O860" s="153"/>
      <c r="P860" s="22">
        <v>329608</v>
      </c>
      <c r="Q860" s="26" t="s">
        <v>1927</v>
      </c>
      <c r="R860" s="23">
        <v>3</v>
      </c>
      <c r="S860" s="191">
        <v>2011</v>
      </c>
    </row>
    <row r="861" spans="10:19" ht="12">
      <c r="J861" s="20" t="s">
        <v>902</v>
      </c>
      <c r="K861" s="24" t="s">
        <v>903</v>
      </c>
      <c r="L861" s="108" t="s">
        <v>1639</v>
      </c>
      <c r="M861" s="114"/>
      <c r="N861" s="108" t="s">
        <v>1639</v>
      </c>
      <c r="O861" s="153"/>
      <c r="P861" s="22">
        <v>133384</v>
      </c>
      <c r="Q861" s="26" t="s">
        <v>1927</v>
      </c>
      <c r="R861" s="23">
        <v>2</v>
      </c>
      <c r="S861" s="191">
        <v>2011</v>
      </c>
    </row>
    <row r="862" spans="10:19" ht="12">
      <c r="J862" s="20" t="s">
        <v>904</v>
      </c>
      <c r="K862" s="24" t="s">
        <v>905</v>
      </c>
      <c r="L862" s="108" t="s">
        <v>1639</v>
      </c>
      <c r="M862" s="114"/>
      <c r="N862" s="108" t="s">
        <v>1639</v>
      </c>
      <c r="O862" s="153"/>
      <c r="P862" s="22">
        <v>115732</v>
      </c>
      <c r="Q862" s="26" t="s">
        <v>1927</v>
      </c>
      <c r="R862" s="23">
        <v>2</v>
      </c>
      <c r="S862" s="191">
        <v>2011</v>
      </c>
    </row>
    <row r="863" spans="10:19" ht="12">
      <c r="J863" s="20" t="s">
        <v>906</v>
      </c>
      <c r="K863" s="24" t="s">
        <v>907</v>
      </c>
      <c r="L863" s="108" t="s">
        <v>1639</v>
      </c>
      <c r="M863" s="114"/>
      <c r="N863" s="108" t="s">
        <v>1639</v>
      </c>
      <c r="O863" s="153"/>
      <c r="P863" s="22">
        <v>121688</v>
      </c>
      <c r="Q863" s="26" t="s">
        <v>1927</v>
      </c>
      <c r="R863" s="23">
        <v>2</v>
      </c>
      <c r="S863" s="191">
        <v>2011</v>
      </c>
    </row>
    <row r="864" spans="10:19" ht="12">
      <c r="J864" s="20" t="s">
        <v>908</v>
      </c>
      <c r="K864" s="24" t="s">
        <v>909</v>
      </c>
      <c r="L864" s="108" t="s">
        <v>1639</v>
      </c>
      <c r="M864" s="114"/>
      <c r="N864" s="108" t="s">
        <v>1639</v>
      </c>
      <c r="O864" s="153"/>
      <c r="P864" s="22">
        <v>113205</v>
      </c>
      <c r="Q864" s="26" t="s">
        <v>1927</v>
      </c>
      <c r="R864" s="23">
        <v>2</v>
      </c>
      <c r="S864" s="191">
        <v>2011</v>
      </c>
    </row>
    <row r="865" spans="10:19" ht="12">
      <c r="J865" s="20" t="s">
        <v>1396</v>
      </c>
      <c r="K865" s="24" t="s">
        <v>1397</v>
      </c>
      <c r="L865" s="108" t="s">
        <v>1639</v>
      </c>
      <c r="M865" s="114"/>
      <c r="N865" s="108" t="s">
        <v>1639</v>
      </c>
      <c r="O865" s="153"/>
      <c r="P865" s="22">
        <v>118700</v>
      </c>
      <c r="Q865" s="26" t="s">
        <v>1927</v>
      </c>
      <c r="R865" s="23">
        <v>2</v>
      </c>
      <c r="S865" s="191">
        <v>2010</v>
      </c>
    </row>
    <row r="866" spans="10:19" ht="12">
      <c r="J866" s="20" t="s">
        <v>910</v>
      </c>
      <c r="K866" s="24" t="s">
        <v>911</v>
      </c>
      <c r="L866" s="108" t="s">
        <v>1639</v>
      </c>
      <c r="M866" s="114"/>
      <c r="N866" s="108" t="s">
        <v>1639</v>
      </c>
      <c r="O866" s="153"/>
      <c r="P866" s="22">
        <v>107524</v>
      </c>
      <c r="Q866" s="26" t="s">
        <v>1927</v>
      </c>
      <c r="R866" s="23">
        <v>2</v>
      </c>
      <c r="S866" s="191">
        <v>2011</v>
      </c>
    </row>
    <row r="867" spans="10:19" ht="12">
      <c r="J867" s="20" t="s">
        <v>912</v>
      </c>
      <c r="K867" s="24" t="s">
        <v>913</v>
      </c>
      <c r="L867" s="108" t="s">
        <v>1639</v>
      </c>
      <c r="M867" s="114"/>
      <c r="N867" s="108" t="s">
        <v>1639</v>
      </c>
      <c r="O867" s="153"/>
      <c r="P867" s="22">
        <v>106597</v>
      </c>
      <c r="Q867" s="26" t="s">
        <v>1927</v>
      </c>
      <c r="R867" s="23">
        <v>2</v>
      </c>
      <c r="S867" s="191">
        <v>2011</v>
      </c>
    </row>
    <row r="868" spans="10:18" ht="12">
      <c r="J868" s="19" t="s">
        <v>966</v>
      </c>
      <c r="K868" s="19" t="s">
        <v>1615</v>
      </c>
      <c r="L868" s="108">
        <v>75.3</v>
      </c>
      <c r="M868" s="114" t="s">
        <v>1926</v>
      </c>
      <c r="N868" s="19">
        <f aca="true" t="shared" si="106" ref="N868:N871">IF(L868&lt;85,2)</f>
        <v>2</v>
      </c>
      <c r="O868" s="153"/>
      <c r="P868" s="22">
        <v>613285</v>
      </c>
      <c r="Q868" s="26" t="s">
        <v>1926</v>
      </c>
      <c r="R868" s="23">
        <v>4</v>
      </c>
    </row>
    <row r="869" spans="10:18" ht="12">
      <c r="J869" s="19" t="s">
        <v>967</v>
      </c>
      <c r="K869" s="19" t="s">
        <v>1594</v>
      </c>
      <c r="L869" s="108">
        <v>87</v>
      </c>
      <c r="M869" s="114" t="s">
        <v>1926</v>
      </c>
      <c r="N869" s="19">
        <f aca="true" t="shared" si="107" ref="N869:N870">IF(L869&lt;90,3)</f>
        <v>3</v>
      </c>
      <c r="O869" s="153"/>
      <c r="P869" s="22">
        <v>263762</v>
      </c>
      <c r="Q869" s="26" t="s">
        <v>1926</v>
      </c>
      <c r="R869" s="23">
        <v>3</v>
      </c>
    </row>
    <row r="870" spans="10:18" ht="12">
      <c r="J870" s="19" t="s">
        <v>968</v>
      </c>
      <c r="K870" s="19" t="s">
        <v>1595</v>
      </c>
      <c r="L870" s="108">
        <v>88.8</v>
      </c>
      <c r="M870" s="114" t="s">
        <v>1926</v>
      </c>
      <c r="N870" s="19">
        <f t="shared" si="107"/>
        <v>3</v>
      </c>
      <c r="O870" s="153"/>
      <c r="P870" s="22">
        <v>176348</v>
      </c>
      <c r="Q870" s="26" t="s">
        <v>1926</v>
      </c>
      <c r="R870" s="23">
        <v>2</v>
      </c>
    </row>
    <row r="871" spans="10:18" ht="12">
      <c r="J871" s="19" t="s">
        <v>969</v>
      </c>
      <c r="K871" s="19" t="s">
        <v>1596</v>
      </c>
      <c r="L871" s="108">
        <v>82</v>
      </c>
      <c r="M871" s="114" t="s">
        <v>1926</v>
      </c>
      <c r="N871" s="19">
        <f t="shared" si="106"/>
        <v>2</v>
      </c>
      <c r="O871" s="153"/>
      <c r="P871" s="22">
        <v>127506</v>
      </c>
      <c r="Q871" s="26" t="s">
        <v>1926</v>
      </c>
      <c r="R871" s="23">
        <v>2</v>
      </c>
    </row>
    <row r="872" spans="10:18" ht="12">
      <c r="J872" s="19" t="s">
        <v>970</v>
      </c>
      <c r="K872" s="19" t="s">
        <v>1597</v>
      </c>
      <c r="L872" s="108">
        <v>86.1</v>
      </c>
      <c r="M872" s="114" t="s">
        <v>1926</v>
      </c>
      <c r="N872" s="19">
        <f aca="true" t="shared" si="108" ref="N872">IF(L872&lt;90,3)</f>
        <v>3</v>
      </c>
      <c r="O872" s="153"/>
      <c r="P872" s="22">
        <v>83243</v>
      </c>
      <c r="Q872" s="26" t="s">
        <v>1926</v>
      </c>
      <c r="R872" s="23">
        <v>1</v>
      </c>
    </row>
    <row r="873" spans="10:18" ht="12">
      <c r="J873" s="19" t="s">
        <v>971</v>
      </c>
      <c r="K873" s="19" t="s">
        <v>1598</v>
      </c>
      <c r="L873" s="108">
        <v>90</v>
      </c>
      <c r="M873" s="114" t="s">
        <v>1926</v>
      </c>
      <c r="N873" s="19">
        <f>IF(L873&lt;95,4)</f>
        <v>4</v>
      </c>
      <c r="O873" s="153"/>
      <c r="P873" s="22">
        <v>69116</v>
      </c>
      <c r="Q873" s="26" t="s">
        <v>1926</v>
      </c>
      <c r="R873" s="23">
        <v>1</v>
      </c>
    </row>
    <row r="874" spans="10:18" ht="12">
      <c r="J874" s="19" t="s">
        <v>1906</v>
      </c>
      <c r="K874" s="127" t="s">
        <v>1907</v>
      </c>
      <c r="L874" s="108">
        <v>61.5</v>
      </c>
      <c r="M874" s="114" t="s">
        <v>1926</v>
      </c>
      <c r="N874" s="19">
        <f aca="true" t="shared" si="109" ref="N874:N883">IF(L874&lt;75,1)</f>
        <v>1</v>
      </c>
      <c r="O874" s="153"/>
      <c r="P874" s="22">
        <v>598986</v>
      </c>
      <c r="Q874" s="26" t="s">
        <v>1926</v>
      </c>
      <c r="R874" s="23">
        <v>4</v>
      </c>
    </row>
    <row r="875" spans="10:18" ht="12">
      <c r="J875" s="19" t="s">
        <v>1908</v>
      </c>
      <c r="K875" s="127" t="s">
        <v>1909</v>
      </c>
      <c r="L875" s="108">
        <v>49.3</v>
      </c>
      <c r="M875" s="114" t="s">
        <v>1926</v>
      </c>
      <c r="N875" s="19">
        <f t="shared" si="109"/>
        <v>1</v>
      </c>
      <c r="O875" s="153"/>
      <c r="P875" s="22">
        <v>350924</v>
      </c>
      <c r="Q875" s="26" t="s">
        <v>1926</v>
      </c>
      <c r="R875" s="23">
        <v>3</v>
      </c>
    </row>
    <row r="876" spans="10:18" ht="12">
      <c r="J876" s="19" t="s">
        <v>1910</v>
      </c>
      <c r="K876" s="127" t="s">
        <v>1911</v>
      </c>
      <c r="L876" s="108">
        <v>66.2</v>
      </c>
      <c r="M876" s="26" t="s">
        <v>1926</v>
      </c>
      <c r="N876" s="19">
        <f t="shared" si="109"/>
        <v>1</v>
      </c>
      <c r="O876" s="154"/>
      <c r="P876" s="22">
        <v>310395</v>
      </c>
      <c r="Q876" s="26" t="s">
        <v>1926</v>
      </c>
      <c r="R876" s="23">
        <v>3</v>
      </c>
    </row>
    <row r="877" spans="10:20" ht="12">
      <c r="J877" s="19" t="s">
        <v>1912</v>
      </c>
      <c r="K877" s="127" t="s">
        <v>1913</v>
      </c>
      <c r="L877" s="108">
        <v>74.2</v>
      </c>
      <c r="M877" s="26" t="s">
        <v>1926</v>
      </c>
      <c r="N877" s="19">
        <f t="shared" si="109"/>
        <v>1</v>
      </c>
      <c r="O877" s="154"/>
      <c r="P877" s="22">
        <v>212891</v>
      </c>
      <c r="Q877" s="26" t="s">
        <v>1926</v>
      </c>
      <c r="R877" s="23">
        <v>2</v>
      </c>
      <c r="T877" s="115"/>
    </row>
    <row r="878" spans="10:20" ht="12">
      <c r="J878" s="19" t="s">
        <v>1914</v>
      </c>
      <c r="K878" s="127" t="s">
        <v>1915</v>
      </c>
      <c r="L878" s="108">
        <v>53.8</v>
      </c>
      <c r="M878" s="26" t="s">
        <v>1926</v>
      </c>
      <c r="N878" s="19">
        <f t="shared" si="109"/>
        <v>1</v>
      </c>
      <c r="O878" s="154"/>
      <c r="P878" s="22">
        <v>219235</v>
      </c>
      <c r="Q878" s="26" t="s">
        <v>1926</v>
      </c>
      <c r="R878" s="23">
        <v>2</v>
      </c>
      <c r="T878" s="115"/>
    </row>
    <row r="879" spans="10:20" ht="12">
      <c r="J879" s="19" t="s">
        <v>963</v>
      </c>
      <c r="K879" s="19" t="s">
        <v>1599</v>
      </c>
      <c r="L879" s="108">
        <v>70.3</v>
      </c>
      <c r="M879" s="26" t="s">
        <v>1926</v>
      </c>
      <c r="N879" s="19">
        <f t="shared" si="109"/>
        <v>1</v>
      </c>
      <c r="O879" s="154"/>
      <c r="P879" s="22">
        <v>103075</v>
      </c>
      <c r="Q879" s="26" t="s">
        <v>1926</v>
      </c>
      <c r="R879" s="23">
        <v>2</v>
      </c>
      <c r="T879" s="115"/>
    </row>
    <row r="880" spans="10:20" ht="12">
      <c r="J880" s="19" t="s">
        <v>964</v>
      </c>
      <c r="K880" s="19" t="s">
        <v>28</v>
      </c>
      <c r="L880" s="108">
        <v>66.8</v>
      </c>
      <c r="M880" s="26" t="s">
        <v>1926</v>
      </c>
      <c r="N880" s="19">
        <f t="shared" si="109"/>
        <v>1</v>
      </c>
      <c r="O880" s="154"/>
      <c r="P880" s="22">
        <v>73505</v>
      </c>
      <c r="Q880" s="26" t="s">
        <v>1926</v>
      </c>
      <c r="R880" s="23">
        <v>1</v>
      </c>
      <c r="T880" s="115"/>
    </row>
    <row r="881" spans="10:20" ht="12">
      <c r="J881" s="19" t="s">
        <v>1916</v>
      </c>
      <c r="K881" s="127" t="s">
        <v>1917</v>
      </c>
      <c r="L881" s="108">
        <v>74.2</v>
      </c>
      <c r="M881" s="26" t="s">
        <v>1926</v>
      </c>
      <c r="N881" s="19">
        <f t="shared" si="109"/>
        <v>1</v>
      </c>
      <c r="O881" s="154"/>
      <c r="P881" s="22">
        <v>153850</v>
      </c>
      <c r="Q881" s="26" t="s">
        <v>1926</v>
      </c>
      <c r="R881" s="23">
        <v>2</v>
      </c>
      <c r="T881" s="115"/>
    </row>
    <row r="882" spans="10:20" ht="12">
      <c r="J882" s="19" t="s">
        <v>1918</v>
      </c>
      <c r="K882" s="19" t="s">
        <v>1919</v>
      </c>
      <c r="L882" s="108">
        <v>53.7</v>
      </c>
      <c r="M882" s="26" t="s">
        <v>1926</v>
      </c>
      <c r="N882" s="19">
        <f t="shared" si="109"/>
        <v>1</v>
      </c>
      <c r="O882" s="154"/>
      <c r="P882" s="22">
        <v>73922</v>
      </c>
      <c r="Q882" s="26" t="s">
        <v>1926</v>
      </c>
      <c r="R882" s="23">
        <v>1</v>
      </c>
      <c r="T882" s="115"/>
    </row>
    <row r="883" spans="10:20" ht="12">
      <c r="J883" s="19" t="s">
        <v>965</v>
      </c>
      <c r="K883" s="19" t="s">
        <v>1920</v>
      </c>
      <c r="L883" s="108">
        <v>67.5</v>
      </c>
      <c r="M883" s="26" t="s">
        <v>1926</v>
      </c>
      <c r="N883" s="19">
        <f t="shared" si="109"/>
        <v>1</v>
      </c>
      <c r="O883" s="154"/>
      <c r="P883" s="22">
        <v>51635</v>
      </c>
      <c r="Q883" s="26" t="s">
        <v>1926</v>
      </c>
      <c r="R883" s="23">
        <v>1</v>
      </c>
      <c r="T883" s="115"/>
    </row>
    <row r="884" spans="10:20" ht="12">
      <c r="J884" s="20" t="s">
        <v>914</v>
      </c>
      <c r="K884" s="24" t="s">
        <v>14</v>
      </c>
      <c r="L884" s="108" t="s">
        <v>1639</v>
      </c>
      <c r="M884" s="26" t="s">
        <v>1926</v>
      </c>
      <c r="N884" s="108" t="s">
        <v>1639</v>
      </c>
      <c r="O884" s="154"/>
      <c r="P884" s="22">
        <v>3203362</v>
      </c>
      <c r="Q884" s="26" t="s">
        <v>1926</v>
      </c>
      <c r="R884" s="23">
        <v>6</v>
      </c>
      <c r="S884" s="191">
        <v>2000</v>
      </c>
      <c r="T884" s="115"/>
    </row>
    <row r="885" spans="10:20" ht="12">
      <c r="J885" s="20" t="s">
        <v>915</v>
      </c>
      <c r="K885" s="24" t="s">
        <v>17</v>
      </c>
      <c r="L885" s="108" t="s">
        <v>1639</v>
      </c>
      <c r="M885" s="26" t="s">
        <v>1926</v>
      </c>
      <c r="N885" s="108" t="s">
        <v>1639</v>
      </c>
      <c r="O885" s="154"/>
      <c r="P885" s="22">
        <v>1130710</v>
      </c>
      <c r="Q885" s="26" t="s">
        <v>1926</v>
      </c>
      <c r="R885" s="23">
        <v>5</v>
      </c>
      <c r="S885" s="191">
        <v>2000</v>
      </c>
      <c r="T885" s="115"/>
    </row>
    <row r="886" spans="10:20" ht="12">
      <c r="J886" s="20" t="s">
        <v>916</v>
      </c>
      <c r="K886" s="24" t="s">
        <v>16</v>
      </c>
      <c r="L886" s="108" t="s">
        <v>1639</v>
      </c>
      <c r="M886" s="26" t="s">
        <v>1926</v>
      </c>
      <c r="N886" s="108" t="s">
        <v>1639</v>
      </c>
      <c r="O886" s="154"/>
      <c r="P886" s="22">
        <v>603190</v>
      </c>
      <c r="Q886" s="26" t="s">
        <v>1926</v>
      </c>
      <c r="R886" s="23">
        <v>4</v>
      </c>
      <c r="S886" s="191">
        <v>2000</v>
      </c>
      <c r="T886" s="115"/>
    </row>
    <row r="887" spans="10:20" ht="12">
      <c r="J887" s="20" t="s">
        <v>917</v>
      </c>
      <c r="K887" s="24" t="s">
        <v>10</v>
      </c>
      <c r="L887" s="108" t="s">
        <v>1639</v>
      </c>
      <c r="M887" s="26" t="s">
        <v>1926</v>
      </c>
      <c r="N887" s="108" t="s">
        <v>1639</v>
      </c>
      <c r="O887" s="154"/>
      <c r="P887" s="22">
        <v>215436</v>
      </c>
      <c r="Q887" s="26" t="s">
        <v>1926</v>
      </c>
      <c r="R887" s="23">
        <v>2</v>
      </c>
      <c r="S887" s="191">
        <v>2000</v>
      </c>
      <c r="T887" s="115"/>
    </row>
    <row r="888" spans="10:20" ht="12">
      <c r="J888" s="20" t="s">
        <v>918</v>
      </c>
      <c r="K888" s="24" t="s">
        <v>12</v>
      </c>
      <c r="L888" s="108" t="s">
        <v>1639</v>
      </c>
      <c r="M888" s="26" t="s">
        <v>1926</v>
      </c>
      <c r="N888" s="108" t="s">
        <v>1639</v>
      </c>
      <c r="O888" s="154"/>
      <c r="P888" s="22">
        <v>1194687</v>
      </c>
      <c r="Q888" s="26" t="s">
        <v>1926</v>
      </c>
      <c r="R888" s="23">
        <v>5</v>
      </c>
      <c r="S888" s="191">
        <v>2000</v>
      </c>
      <c r="T888" s="115"/>
    </row>
    <row r="889" spans="10:20" ht="12">
      <c r="J889" s="20" t="s">
        <v>919</v>
      </c>
      <c r="K889" s="24" t="s">
        <v>1750</v>
      </c>
      <c r="L889" s="108" t="s">
        <v>1639</v>
      </c>
      <c r="M889" s="26" t="s">
        <v>1926</v>
      </c>
      <c r="N889" s="108" t="s">
        <v>1639</v>
      </c>
      <c r="O889" s="154"/>
      <c r="P889" s="22">
        <v>275480</v>
      </c>
      <c r="Q889" s="26" t="s">
        <v>1926</v>
      </c>
      <c r="R889" s="23">
        <v>3</v>
      </c>
      <c r="S889" s="191">
        <v>2000</v>
      </c>
      <c r="T889" s="115"/>
    </row>
    <row r="890" spans="10:20" ht="12">
      <c r="J890" s="20" t="s">
        <v>920</v>
      </c>
      <c r="K890" s="24" t="s">
        <v>1719</v>
      </c>
      <c r="L890" s="108" t="s">
        <v>1639</v>
      </c>
      <c r="M890" s="26" t="s">
        <v>1926</v>
      </c>
      <c r="N890" s="108" t="s">
        <v>1639</v>
      </c>
      <c r="O890" s="154"/>
      <c r="P890" s="22">
        <v>545983</v>
      </c>
      <c r="Q890" s="26" t="s">
        <v>1926</v>
      </c>
      <c r="R890" s="23">
        <v>4</v>
      </c>
      <c r="S890" s="191">
        <v>2000</v>
      </c>
      <c r="T890" s="115"/>
    </row>
    <row r="891" spans="10:20" ht="12">
      <c r="J891" s="20" t="s">
        <v>921</v>
      </c>
      <c r="K891" s="24" t="s">
        <v>1658</v>
      </c>
      <c r="L891" s="108" t="s">
        <v>1639</v>
      </c>
      <c r="M891" s="26" t="s">
        <v>1926</v>
      </c>
      <c r="N891" s="108" t="s">
        <v>1639</v>
      </c>
      <c r="O891" s="154"/>
      <c r="P891" s="22">
        <v>119298</v>
      </c>
      <c r="Q891" s="26" t="s">
        <v>1926</v>
      </c>
      <c r="R891" s="23">
        <v>2</v>
      </c>
      <c r="S891" s="191">
        <v>2000</v>
      </c>
      <c r="T891" s="115"/>
    </row>
    <row r="892" spans="10:20" ht="12">
      <c r="J892" s="19" t="s">
        <v>922</v>
      </c>
      <c r="K892" s="19" t="s">
        <v>24</v>
      </c>
      <c r="L892" s="108" t="s">
        <v>1639</v>
      </c>
      <c r="M892" s="26" t="s">
        <v>1926</v>
      </c>
      <c r="N892" s="108" t="s">
        <v>1639</v>
      </c>
      <c r="O892" s="154"/>
      <c r="P892" s="22">
        <v>361235</v>
      </c>
      <c r="Q892" s="26" t="s">
        <v>1926</v>
      </c>
      <c r="R892" s="23">
        <v>3</v>
      </c>
      <c r="S892" s="191">
        <v>2000</v>
      </c>
      <c r="T892" s="115"/>
    </row>
    <row r="893" spans="10:20" ht="12">
      <c r="J893" s="19" t="s">
        <v>923</v>
      </c>
      <c r="K893" s="19" t="s">
        <v>27</v>
      </c>
      <c r="L893" s="108" t="s">
        <v>1639</v>
      </c>
      <c r="M893" s="26" t="s">
        <v>1926</v>
      </c>
      <c r="N893" s="108" t="s">
        <v>1639</v>
      </c>
      <c r="O893" s="154"/>
      <c r="P893" s="22">
        <v>853513</v>
      </c>
      <c r="Q893" s="26" t="s">
        <v>1926</v>
      </c>
      <c r="R893" s="23">
        <v>4</v>
      </c>
      <c r="S893" s="191">
        <v>2000</v>
      </c>
      <c r="T893" s="115"/>
    </row>
    <row r="894" spans="10:20" ht="12">
      <c r="J894" s="19" t="s">
        <v>924</v>
      </c>
      <c r="K894" s="19" t="s">
        <v>18</v>
      </c>
      <c r="L894" s="108" t="s">
        <v>1639</v>
      </c>
      <c r="M894" s="26" t="s">
        <v>1926</v>
      </c>
      <c r="N894" s="108" t="s">
        <v>1639</v>
      </c>
      <c r="O894" s="154"/>
      <c r="P894" s="22">
        <v>144910</v>
      </c>
      <c r="Q894" s="26" t="s">
        <v>1926</v>
      </c>
      <c r="R894" s="23">
        <v>2</v>
      </c>
      <c r="S894" s="191">
        <v>2000</v>
      </c>
      <c r="T894" s="115"/>
    </row>
    <row r="895" spans="10:20" ht="12">
      <c r="J895" s="19" t="s">
        <v>925</v>
      </c>
      <c r="K895" s="19" t="s">
        <v>1903</v>
      </c>
      <c r="L895" s="108" t="s">
        <v>1639</v>
      </c>
      <c r="M895" s="26" t="s">
        <v>1926</v>
      </c>
      <c r="N895" s="108" t="s">
        <v>1639</v>
      </c>
      <c r="O895" s="154"/>
      <c r="P895" s="22">
        <v>8803468</v>
      </c>
      <c r="Q895" s="26" t="s">
        <v>1926</v>
      </c>
      <c r="R895" s="23">
        <v>6</v>
      </c>
      <c r="S895" s="191">
        <v>2000</v>
      </c>
      <c r="T895" s="115"/>
    </row>
    <row r="896" spans="10:20" ht="12">
      <c r="J896" s="19" t="s">
        <v>926</v>
      </c>
      <c r="K896" s="19" t="s">
        <v>1904</v>
      </c>
      <c r="L896" s="108" t="s">
        <v>1639</v>
      </c>
      <c r="M896" s="26" t="s">
        <v>1926</v>
      </c>
      <c r="N896" s="108" t="s">
        <v>1639</v>
      </c>
      <c r="O896" s="154"/>
      <c r="P896" s="22">
        <v>2232265</v>
      </c>
      <c r="Q896" s="26" t="s">
        <v>1926</v>
      </c>
      <c r="R896" s="23">
        <v>5</v>
      </c>
      <c r="S896" s="191">
        <v>2000</v>
      </c>
      <c r="T896" s="115"/>
    </row>
    <row r="897" spans="10:20" ht="12">
      <c r="J897" s="19" t="s">
        <v>927</v>
      </c>
      <c r="K897" s="19" t="s">
        <v>1718</v>
      </c>
      <c r="L897" s="108" t="s">
        <v>1639</v>
      </c>
      <c r="M897" s="26" t="s">
        <v>1926</v>
      </c>
      <c r="N897" s="108" t="s">
        <v>1639</v>
      </c>
      <c r="O897" s="154"/>
      <c r="P897" s="22">
        <v>78473</v>
      </c>
      <c r="Q897" s="26" t="s">
        <v>1926</v>
      </c>
      <c r="R897" s="23">
        <v>1</v>
      </c>
      <c r="S897" s="191">
        <v>2000</v>
      </c>
      <c r="T897" s="115"/>
    </row>
    <row r="898" spans="10:20" ht="12">
      <c r="J898" s="19" t="s">
        <v>928</v>
      </c>
      <c r="K898" s="19" t="s">
        <v>21</v>
      </c>
      <c r="L898" s="108" t="s">
        <v>1639</v>
      </c>
      <c r="M898" s="26" t="s">
        <v>1926</v>
      </c>
      <c r="N898" s="108" t="s">
        <v>1639</v>
      </c>
      <c r="O898" s="154"/>
      <c r="P898" s="22">
        <v>64606</v>
      </c>
      <c r="Q898" s="26" t="s">
        <v>1926</v>
      </c>
      <c r="R898" s="23">
        <v>1</v>
      </c>
      <c r="S898" s="191">
        <v>2000</v>
      </c>
      <c r="T898" s="115"/>
    </row>
    <row r="899" spans="10:20" ht="12">
      <c r="J899" s="19" t="s">
        <v>929</v>
      </c>
      <c r="K899" s="19" t="s">
        <v>19</v>
      </c>
      <c r="L899" s="108" t="s">
        <v>1639</v>
      </c>
      <c r="M899" s="26" t="s">
        <v>1926</v>
      </c>
      <c r="N899" s="108" t="s">
        <v>1639</v>
      </c>
      <c r="O899" s="154"/>
      <c r="P899" s="22">
        <v>539870</v>
      </c>
      <c r="Q899" s="26" t="s">
        <v>1926</v>
      </c>
      <c r="R899" s="23">
        <v>4</v>
      </c>
      <c r="S899" s="191">
        <v>2000</v>
      </c>
      <c r="T899" s="115"/>
    </row>
    <row r="900" spans="10:20" ht="12">
      <c r="J900" s="19" t="s">
        <v>930</v>
      </c>
      <c r="K900" s="19" t="s">
        <v>13</v>
      </c>
      <c r="L900" s="108" t="s">
        <v>1639</v>
      </c>
      <c r="M900" s="26" t="s">
        <v>1926</v>
      </c>
      <c r="N900" s="108" t="s">
        <v>1639</v>
      </c>
      <c r="O900" s="154"/>
      <c r="P900" s="22">
        <v>195699</v>
      </c>
      <c r="Q900" s="26" t="s">
        <v>1926</v>
      </c>
      <c r="R900" s="23">
        <v>2</v>
      </c>
      <c r="S900" s="191">
        <v>2000</v>
      </c>
      <c r="T900" s="115"/>
    </row>
    <row r="901" spans="10:19" ht="12">
      <c r="J901" s="19" t="s">
        <v>931</v>
      </c>
      <c r="K901" s="19" t="s">
        <v>15</v>
      </c>
      <c r="L901" s="159" t="s">
        <v>1639</v>
      </c>
      <c r="M901" s="26" t="s">
        <v>1926</v>
      </c>
      <c r="N901" s="159" t="s">
        <v>1639</v>
      </c>
      <c r="O901" s="154"/>
      <c r="P901" s="22">
        <v>742690</v>
      </c>
      <c r="Q901" s="26" t="s">
        <v>1926</v>
      </c>
      <c r="R901" s="23">
        <v>4</v>
      </c>
      <c r="S901" s="191">
        <v>2000</v>
      </c>
    </row>
    <row r="902" spans="10:20" ht="12">
      <c r="J902" s="19" t="s">
        <v>932</v>
      </c>
      <c r="K902" s="19" t="s">
        <v>25</v>
      </c>
      <c r="L902" s="108" t="s">
        <v>1639</v>
      </c>
      <c r="M902" s="26" t="s">
        <v>1926</v>
      </c>
      <c r="N902" s="108" t="s">
        <v>1639</v>
      </c>
      <c r="O902" s="154"/>
      <c r="P902" s="22">
        <v>381081</v>
      </c>
      <c r="Q902" s="26" t="s">
        <v>1926</v>
      </c>
      <c r="R902" s="23">
        <v>3</v>
      </c>
      <c r="S902" s="191">
        <v>2000</v>
      </c>
      <c r="T902" s="115"/>
    </row>
    <row r="903" spans="10:20" ht="12">
      <c r="J903" s="19" t="s">
        <v>933</v>
      </c>
      <c r="K903" s="19" t="s">
        <v>11</v>
      </c>
      <c r="L903" s="108" t="s">
        <v>1639</v>
      </c>
      <c r="M903" s="26" t="s">
        <v>1926</v>
      </c>
      <c r="N903" s="108" t="s">
        <v>1639</v>
      </c>
      <c r="O903" s="154"/>
      <c r="P903" s="22">
        <v>214345</v>
      </c>
      <c r="Q903" s="26" t="s">
        <v>1926</v>
      </c>
      <c r="R903" s="23">
        <v>2</v>
      </c>
      <c r="S903" s="191">
        <v>2000</v>
      </c>
      <c r="T903" s="115"/>
    </row>
    <row r="904" spans="10:20" ht="12">
      <c r="J904" s="19" t="s">
        <v>934</v>
      </c>
      <c r="K904" s="19" t="s">
        <v>1905</v>
      </c>
      <c r="L904" s="23" t="s">
        <v>1639</v>
      </c>
      <c r="M904" s="26" t="s">
        <v>1926</v>
      </c>
      <c r="N904" s="23" t="s">
        <v>1639</v>
      </c>
      <c r="O904" s="154"/>
      <c r="P904" s="22">
        <v>67864</v>
      </c>
      <c r="Q904" s="26" t="s">
        <v>1926</v>
      </c>
      <c r="R904" s="23">
        <v>1</v>
      </c>
      <c r="S904" s="191">
        <v>2000</v>
      </c>
      <c r="T904" s="115"/>
    </row>
    <row r="905" spans="10:20" ht="12">
      <c r="J905" s="19" t="s">
        <v>935</v>
      </c>
      <c r="K905" s="19" t="s">
        <v>22</v>
      </c>
      <c r="L905" s="108" t="s">
        <v>1639</v>
      </c>
      <c r="M905" s="26" t="s">
        <v>1926</v>
      </c>
      <c r="N905" s="108" t="s">
        <v>1639</v>
      </c>
      <c r="O905" s="154"/>
      <c r="P905" s="22">
        <v>363180</v>
      </c>
      <c r="Q905" s="26" t="s">
        <v>1926</v>
      </c>
      <c r="R905" s="23">
        <v>3</v>
      </c>
      <c r="S905" s="191">
        <v>2000</v>
      </c>
      <c r="T905" s="115"/>
    </row>
    <row r="906" spans="10:20" ht="12">
      <c r="J906" s="19" t="s">
        <v>936</v>
      </c>
      <c r="K906" s="19" t="s">
        <v>1720</v>
      </c>
      <c r="L906" s="108" t="s">
        <v>1639</v>
      </c>
      <c r="M906" s="26" t="s">
        <v>1926</v>
      </c>
      <c r="N906" s="108" t="s">
        <v>1639</v>
      </c>
      <c r="O906" s="154"/>
      <c r="P906" s="22">
        <v>98281</v>
      </c>
      <c r="Q906" s="26" t="s">
        <v>1926</v>
      </c>
      <c r="R906" s="23">
        <v>1</v>
      </c>
      <c r="S906" s="191">
        <v>2000</v>
      </c>
      <c r="T906" s="115"/>
    </row>
    <row r="907" spans="10:20" ht="12">
      <c r="J907" s="19" t="s">
        <v>937</v>
      </c>
      <c r="K907" s="19" t="s">
        <v>23</v>
      </c>
      <c r="L907" s="108" t="s">
        <v>1639</v>
      </c>
      <c r="M907" s="26" t="s">
        <v>1926</v>
      </c>
      <c r="N907" s="108" t="s">
        <v>1639</v>
      </c>
      <c r="O907" s="154"/>
      <c r="P907" s="22">
        <v>214949</v>
      </c>
      <c r="Q907" s="26" t="s">
        <v>1926</v>
      </c>
      <c r="R907" s="23">
        <v>2</v>
      </c>
      <c r="S907" s="191">
        <v>2000</v>
      </c>
      <c r="T907" s="115"/>
    </row>
    <row r="908" spans="10:20" ht="12">
      <c r="J908" s="19" t="s">
        <v>938</v>
      </c>
      <c r="K908" s="19" t="s">
        <v>26</v>
      </c>
      <c r="L908" s="108" t="s">
        <v>1639</v>
      </c>
      <c r="M908" s="26" t="s">
        <v>1926</v>
      </c>
      <c r="N908" s="108" t="s">
        <v>1639</v>
      </c>
      <c r="O908" s="154"/>
      <c r="P908" s="22">
        <v>284464</v>
      </c>
      <c r="Q908" s="26" t="s">
        <v>1926</v>
      </c>
      <c r="R908" s="23">
        <v>3</v>
      </c>
      <c r="S908" s="191">
        <v>2000</v>
      </c>
      <c r="T908" s="115"/>
    </row>
    <row r="909" spans="10:20" ht="12">
      <c r="J909" s="19" t="s">
        <v>939</v>
      </c>
      <c r="K909" s="19" t="s">
        <v>20</v>
      </c>
      <c r="L909" s="108" t="s">
        <v>1639</v>
      </c>
      <c r="M909" s="26" t="s">
        <v>1926</v>
      </c>
      <c r="N909" s="108" t="s">
        <v>1639</v>
      </c>
      <c r="O909" s="154"/>
      <c r="P909" s="22">
        <v>104276</v>
      </c>
      <c r="Q909" s="26" t="s">
        <v>1926</v>
      </c>
      <c r="R909" s="23">
        <v>2</v>
      </c>
      <c r="S909" s="191">
        <v>2000</v>
      </c>
      <c r="T909" s="115"/>
    </row>
    <row r="910" spans="12:20" ht="12">
      <c r="L910" s="108"/>
      <c r="O910" s="154"/>
      <c r="P910" s="19"/>
      <c r="S910" s="194"/>
      <c r="T910" s="115"/>
    </row>
    <row r="911" spans="12:20" ht="12">
      <c r="L911" s="108"/>
      <c r="O911" s="154"/>
      <c r="P911" s="19"/>
      <c r="S911" s="194"/>
      <c r="T911" s="115"/>
    </row>
    <row r="912" spans="12:20" ht="12">
      <c r="L912" s="108"/>
      <c r="O912" s="154"/>
      <c r="P912" s="19"/>
      <c r="S912" s="194"/>
      <c r="T912" s="115"/>
    </row>
    <row r="913" spans="12:20" ht="12">
      <c r="L913" s="108"/>
      <c r="O913" s="154"/>
      <c r="P913" s="19"/>
      <c r="S913" s="194"/>
      <c r="T913" s="115"/>
    </row>
    <row r="914" spans="12:20" ht="12">
      <c r="L914" s="108"/>
      <c r="O914" s="154"/>
      <c r="P914" s="19"/>
      <c r="S914" s="194"/>
      <c r="T914" s="115"/>
    </row>
    <row r="915" spans="12:20" ht="12">
      <c r="L915" s="108"/>
      <c r="O915" s="154"/>
      <c r="P915" s="19"/>
      <c r="S915" s="194"/>
      <c r="T915" s="115"/>
    </row>
    <row r="916" spans="12:20" ht="12">
      <c r="L916" s="108"/>
      <c r="O916" s="154"/>
      <c r="P916" s="19"/>
      <c r="S916" s="194"/>
      <c r="T916" s="115"/>
    </row>
    <row r="917" spans="12:20" ht="12">
      <c r="L917" s="108"/>
      <c r="O917" s="154"/>
      <c r="P917" s="19"/>
      <c r="S917" s="194"/>
      <c r="T917" s="115"/>
    </row>
    <row r="918" spans="12:20" ht="12">
      <c r="L918" s="108"/>
      <c r="O918" s="154"/>
      <c r="P918" s="19"/>
      <c r="S918" s="194"/>
      <c r="T918" s="115"/>
    </row>
    <row r="919" spans="12:20" ht="12">
      <c r="L919" s="108"/>
      <c r="O919" s="154"/>
      <c r="P919" s="19"/>
      <c r="S919" s="194"/>
      <c r="T919" s="115"/>
    </row>
    <row r="920" spans="12:20" ht="12">
      <c r="L920" s="108"/>
      <c r="O920" s="154"/>
      <c r="P920" s="19"/>
      <c r="S920" s="194"/>
      <c r="T920" s="115"/>
    </row>
    <row r="921" spans="15:20" ht="12">
      <c r="O921" s="154"/>
      <c r="P921" s="19"/>
      <c r="S921" s="194"/>
      <c r="T921" s="115"/>
    </row>
    <row r="922" spans="15:20" ht="12">
      <c r="O922" s="154"/>
      <c r="P922" s="19"/>
      <c r="S922" s="194"/>
      <c r="T922" s="115"/>
    </row>
    <row r="923" spans="15:20" ht="12">
      <c r="O923" s="154"/>
      <c r="P923" s="19"/>
      <c r="S923" s="194"/>
      <c r="T923" s="115"/>
    </row>
    <row r="924" spans="15:20" ht="12">
      <c r="O924" s="154"/>
      <c r="P924" s="19"/>
      <c r="S924" s="194"/>
      <c r="T924" s="115"/>
    </row>
    <row r="925" spans="15:20" ht="12">
      <c r="O925" s="154"/>
      <c r="P925" s="19"/>
      <c r="S925" s="194"/>
      <c r="T925" s="115"/>
    </row>
    <row r="926" spans="15:20" ht="12">
      <c r="O926" s="154"/>
      <c r="P926" s="19"/>
      <c r="S926" s="194"/>
      <c r="T926" s="115"/>
    </row>
    <row r="927" spans="15:20" ht="12">
      <c r="O927" s="154"/>
      <c r="P927" s="19"/>
      <c r="S927" s="194"/>
      <c r="T927" s="115"/>
    </row>
    <row r="928" spans="15:20" ht="12">
      <c r="O928" s="154"/>
      <c r="P928" s="19"/>
      <c r="S928" s="194"/>
      <c r="T928" s="115"/>
    </row>
    <row r="929" spans="15:20" ht="12">
      <c r="O929" s="154"/>
      <c r="P929" s="19"/>
      <c r="S929" s="194"/>
      <c r="T929" s="115"/>
    </row>
    <row r="930" spans="15:20" ht="12">
      <c r="O930" s="154"/>
      <c r="P930" s="19"/>
      <c r="S930" s="194"/>
      <c r="T930" s="115"/>
    </row>
    <row r="931" spans="15:20" ht="12">
      <c r="O931" s="154"/>
      <c r="P931" s="19"/>
      <c r="S931" s="194"/>
      <c r="T931" s="115"/>
    </row>
    <row r="932" spans="15:20" ht="12">
      <c r="O932" s="154"/>
      <c r="P932" s="19"/>
      <c r="S932" s="194"/>
      <c r="T932" s="115"/>
    </row>
    <row r="933" spans="15:20" ht="12">
      <c r="O933" s="154"/>
      <c r="P933" s="19"/>
      <c r="S933" s="194"/>
      <c r="T933" s="115"/>
    </row>
    <row r="934" spans="15:20" ht="12">
      <c r="O934" s="154"/>
      <c r="P934" s="19"/>
      <c r="S934" s="194"/>
      <c r="T934" s="115"/>
    </row>
    <row r="935" spans="15:20" ht="12">
      <c r="O935" s="154"/>
      <c r="P935" s="19"/>
      <c r="S935" s="194"/>
      <c r="T935" s="115"/>
    </row>
    <row r="936" spans="15:20" ht="12">
      <c r="O936" s="154"/>
      <c r="P936" s="19"/>
      <c r="S936" s="194"/>
      <c r="T936" s="115"/>
    </row>
    <row r="937" spans="15:20" ht="12">
      <c r="O937" s="154"/>
      <c r="P937" s="19"/>
      <c r="S937" s="194"/>
      <c r="T937" s="115"/>
    </row>
    <row r="938" spans="15:20" ht="12">
      <c r="O938" s="154"/>
      <c r="P938" s="19"/>
      <c r="S938" s="194"/>
      <c r="T938" s="115"/>
    </row>
    <row r="939" spans="15:20" ht="12">
      <c r="O939" s="154"/>
      <c r="P939" s="19"/>
      <c r="S939" s="194"/>
      <c r="T939" s="115"/>
    </row>
    <row r="940" spans="15:20" ht="12">
      <c r="O940" s="154"/>
      <c r="P940" s="19"/>
      <c r="S940" s="194"/>
      <c r="T940" s="115"/>
    </row>
    <row r="941" spans="15:20" ht="12">
      <c r="O941" s="154"/>
      <c r="P941" s="19"/>
      <c r="S941" s="194"/>
      <c r="T941" s="115"/>
    </row>
    <row r="942" spans="15:20" ht="12">
      <c r="O942" s="154"/>
      <c r="P942" s="19"/>
      <c r="S942" s="194"/>
      <c r="T942" s="115"/>
    </row>
    <row r="943" spans="15:20" ht="12">
      <c r="O943" s="154"/>
      <c r="P943" s="19"/>
      <c r="S943" s="194"/>
      <c r="T943" s="115"/>
    </row>
    <row r="944" spans="15:20" ht="12">
      <c r="O944" s="154"/>
      <c r="P944" s="19"/>
      <c r="S944" s="194"/>
      <c r="T944" s="115"/>
    </row>
    <row r="945" spans="15:20" ht="12">
      <c r="O945" s="154"/>
      <c r="P945" s="19"/>
      <c r="S945" s="194"/>
      <c r="T945" s="115"/>
    </row>
    <row r="946" spans="15:20" ht="12">
      <c r="O946" s="154"/>
      <c r="P946" s="19"/>
      <c r="S946" s="194"/>
      <c r="T946" s="115"/>
    </row>
    <row r="947" spans="15:20" ht="12">
      <c r="O947" s="154"/>
      <c r="P947" s="19"/>
      <c r="S947" s="194"/>
      <c r="T947" s="115"/>
    </row>
    <row r="948" spans="15:20" ht="12">
      <c r="O948" s="154"/>
      <c r="P948" s="19"/>
      <c r="S948" s="194"/>
      <c r="T948" s="115"/>
    </row>
    <row r="949" spans="15:20" ht="12">
      <c r="O949" s="154"/>
      <c r="P949" s="19"/>
      <c r="S949" s="194"/>
      <c r="T949" s="115"/>
    </row>
    <row r="950" spans="15:20" ht="12">
      <c r="O950" s="154"/>
      <c r="P950" s="19"/>
      <c r="S950" s="194"/>
      <c r="T950" s="115"/>
    </row>
    <row r="951" spans="15:20" ht="12">
      <c r="O951" s="154"/>
      <c r="P951" s="19"/>
      <c r="S951" s="194"/>
      <c r="T951" s="115"/>
    </row>
    <row r="952" spans="15:20" ht="12">
      <c r="O952" s="154"/>
      <c r="P952" s="19"/>
      <c r="S952" s="194"/>
      <c r="T952" s="115"/>
    </row>
    <row r="953" spans="15:20" ht="12">
      <c r="O953" s="154"/>
      <c r="P953" s="19"/>
      <c r="S953" s="194"/>
      <c r="T953" s="115"/>
    </row>
    <row r="954" spans="15:20" ht="12">
      <c r="O954" s="154"/>
      <c r="P954" s="19"/>
      <c r="S954" s="194"/>
      <c r="T954" s="115"/>
    </row>
    <row r="955" spans="15:16" ht="12">
      <c r="O955" s="154"/>
      <c r="P955" s="19"/>
    </row>
    <row r="956" spans="15:16" ht="12">
      <c r="O956" s="154"/>
      <c r="P956" s="19"/>
    </row>
    <row r="957" spans="15:16" ht="12">
      <c r="O957" s="154"/>
      <c r="P957" s="19"/>
    </row>
    <row r="958" spans="15:16" ht="12">
      <c r="O958" s="154"/>
      <c r="P958" s="19"/>
    </row>
    <row r="959" spans="15:16" ht="12">
      <c r="O959" s="154"/>
      <c r="P959" s="19"/>
    </row>
    <row r="960" spans="15:16" ht="12">
      <c r="O960" s="154"/>
      <c r="P960" s="19"/>
    </row>
    <row r="961" spans="15:16" ht="12">
      <c r="O961" s="154"/>
      <c r="P961" s="19"/>
    </row>
    <row r="962" spans="15:16" ht="12">
      <c r="O962" s="154"/>
      <c r="P962" s="19"/>
    </row>
    <row r="963" spans="15:16" ht="12">
      <c r="O963" s="154"/>
      <c r="P963" s="19"/>
    </row>
    <row r="964" spans="15:16" ht="12">
      <c r="O964" s="154"/>
      <c r="P964" s="19"/>
    </row>
    <row r="965" spans="15:16" ht="12">
      <c r="O965" s="154"/>
      <c r="P965" s="19"/>
    </row>
    <row r="966" spans="15:16" ht="12">
      <c r="O966" s="154"/>
      <c r="P966" s="19"/>
    </row>
    <row r="967" spans="15:16" ht="12">
      <c r="O967" s="154"/>
      <c r="P967" s="19"/>
    </row>
    <row r="968" spans="15:16" ht="12">
      <c r="O968" s="154"/>
      <c r="P968" s="19"/>
    </row>
    <row r="969" spans="15:16" ht="12">
      <c r="O969" s="154"/>
      <c r="P969" s="19"/>
    </row>
    <row r="970" spans="15:16" ht="12">
      <c r="O970" s="154"/>
      <c r="P970" s="19"/>
    </row>
    <row r="971" spans="15:16" ht="12">
      <c r="O971" s="154"/>
      <c r="P971" s="19"/>
    </row>
    <row r="972" spans="15:16" ht="12">
      <c r="O972" s="154"/>
      <c r="P972" s="19"/>
    </row>
    <row r="973" spans="15:16" ht="12">
      <c r="O973" s="154"/>
      <c r="P973" s="19"/>
    </row>
    <row r="974" spans="15:16" ht="12">
      <c r="O974" s="154"/>
      <c r="P974" s="19"/>
    </row>
    <row r="975" spans="15:16" ht="12">
      <c r="O975" s="154"/>
      <c r="P975" s="19"/>
    </row>
    <row r="976" spans="15:16" ht="12">
      <c r="O976" s="154"/>
      <c r="P976" s="19"/>
    </row>
    <row r="977" spans="15:16" ht="12">
      <c r="O977" s="154"/>
      <c r="P977" s="19"/>
    </row>
    <row r="978" spans="15:16" ht="12">
      <c r="O978" s="154"/>
      <c r="P978" s="19"/>
    </row>
    <row r="979" spans="15:16" ht="12">
      <c r="O979" s="154"/>
      <c r="P979" s="19"/>
    </row>
    <row r="980" spans="15:16" ht="12">
      <c r="O980" s="154"/>
      <c r="P980" s="19"/>
    </row>
    <row r="981" spans="15:16" ht="12">
      <c r="O981" s="154"/>
      <c r="P981" s="19"/>
    </row>
    <row r="982" spans="15:16" ht="12">
      <c r="O982" s="154"/>
      <c r="P982" s="19"/>
    </row>
    <row r="983" spans="15:16" ht="12">
      <c r="O983" s="154"/>
      <c r="P983" s="19"/>
    </row>
    <row r="984" spans="15:16" ht="12">
      <c r="O984" s="154"/>
      <c r="P984" s="19"/>
    </row>
    <row r="985" spans="15:16" ht="12">
      <c r="O985" s="154"/>
      <c r="P985" s="19"/>
    </row>
    <row r="986" spans="15:16" ht="12">
      <c r="O986" s="154"/>
      <c r="P986" s="19"/>
    </row>
    <row r="987" spans="15:16" ht="12">
      <c r="O987" s="154"/>
      <c r="P987" s="19"/>
    </row>
    <row r="988" spans="15:16" ht="12">
      <c r="O988" s="154"/>
      <c r="P988" s="19"/>
    </row>
    <row r="989" spans="15:16" ht="12">
      <c r="O989" s="154"/>
      <c r="P989" s="19"/>
    </row>
    <row r="990" spans="15:16" ht="12">
      <c r="O990" s="154"/>
      <c r="P990" s="19"/>
    </row>
    <row r="991" spans="15:16" ht="12">
      <c r="O991" s="154"/>
      <c r="P991" s="19"/>
    </row>
    <row r="992" spans="15:16" ht="12">
      <c r="O992" s="154"/>
      <c r="P992" s="19"/>
    </row>
    <row r="993" spans="15:16" ht="12">
      <c r="O993" s="154"/>
      <c r="P993" s="19"/>
    </row>
    <row r="994" spans="15:16" ht="12">
      <c r="O994" s="154"/>
      <c r="P994" s="19"/>
    </row>
    <row r="995" spans="15:16" ht="12">
      <c r="O995" s="154"/>
      <c r="P995" s="19"/>
    </row>
    <row r="996" spans="15:16" ht="12">
      <c r="O996" s="154"/>
      <c r="P996" s="19"/>
    </row>
    <row r="997" spans="15:16" ht="12">
      <c r="O997" s="154"/>
      <c r="P997" s="19"/>
    </row>
    <row r="998" spans="15:16" ht="12">
      <c r="O998" s="154"/>
      <c r="P998" s="19"/>
    </row>
    <row r="999" spans="15:16" ht="12">
      <c r="O999" s="154"/>
      <c r="P999" s="19"/>
    </row>
    <row r="1000" spans="15:16" ht="12">
      <c r="O1000" s="154"/>
      <c r="P1000" s="19"/>
    </row>
    <row r="1001" spans="15:16" ht="12">
      <c r="O1001" s="154"/>
      <c r="P1001" s="19"/>
    </row>
    <row r="1002" spans="15:16" ht="12">
      <c r="O1002" s="154"/>
      <c r="P1002" s="19"/>
    </row>
    <row r="1003" spans="15:16" ht="12">
      <c r="O1003" s="154"/>
      <c r="P1003" s="19"/>
    </row>
    <row r="1004" spans="15:16" ht="12">
      <c r="O1004" s="154"/>
      <c r="P1004" s="19"/>
    </row>
    <row r="1005" spans="15:16" ht="12">
      <c r="O1005" s="154"/>
      <c r="P1005" s="19"/>
    </row>
    <row r="1006" spans="15:16" ht="12">
      <c r="O1006" s="154"/>
      <c r="P1006" s="19"/>
    </row>
    <row r="1007" spans="15:16" ht="12">
      <c r="O1007" s="154"/>
      <c r="P1007" s="19"/>
    </row>
    <row r="1008" spans="15:16" ht="12">
      <c r="O1008" s="154"/>
      <c r="P1008" s="19"/>
    </row>
    <row r="1009" spans="15:16" ht="12">
      <c r="O1009" s="154"/>
      <c r="P1009" s="19"/>
    </row>
    <row r="1010" spans="15:16" ht="12">
      <c r="O1010" s="154"/>
      <c r="P1010" s="19"/>
    </row>
    <row r="1011" spans="15:16" ht="12">
      <c r="O1011" s="154"/>
      <c r="P1011" s="19"/>
    </row>
    <row r="1012" spans="15:16" ht="12">
      <c r="O1012" s="154"/>
      <c r="P1012" s="19"/>
    </row>
    <row r="1013" ht="12">
      <c r="P1013" s="19"/>
    </row>
    <row r="1014" ht="12">
      <c r="P1014" s="19"/>
    </row>
    <row r="1015" ht="12">
      <c r="P1015" s="19"/>
    </row>
    <row r="1016" ht="12">
      <c r="P1016" s="19"/>
    </row>
    <row r="1017" ht="12">
      <c r="P1017" s="19"/>
    </row>
    <row r="1018" ht="12">
      <c r="P1018" s="19"/>
    </row>
    <row r="1019" ht="12">
      <c r="P1019" s="19"/>
    </row>
    <row r="1020" ht="12">
      <c r="P1020" s="19"/>
    </row>
    <row r="1021" ht="12">
      <c r="P1021" s="19"/>
    </row>
    <row r="1022" ht="12">
      <c r="P1022" s="19"/>
    </row>
    <row r="1023" ht="12">
      <c r="P1023" s="19"/>
    </row>
    <row r="1024" ht="12">
      <c r="P1024" s="19"/>
    </row>
    <row r="1025" ht="12">
      <c r="P1025" s="19"/>
    </row>
    <row r="1026" ht="12">
      <c r="P1026" s="19"/>
    </row>
    <row r="1027" ht="12">
      <c r="P1027" s="19"/>
    </row>
    <row r="1028" ht="12">
      <c r="P1028" s="19"/>
    </row>
    <row r="1029" ht="12">
      <c r="P1029" s="19"/>
    </row>
    <row r="1030" ht="12">
      <c r="P1030" s="19"/>
    </row>
    <row r="1031" ht="12">
      <c r="P1031" s="19"/>
    </row>
    <row r="1032" ht="12">
      <c r="P1032" s="19"/>
    </row>
    <row r="1033" ht="12">
      <c r="P1033" s="19"/>
    </row>
    <row r="1034" ht="12">
      <c r="P1034" s="19"/>
    </row>
    <row r="1035" ht="12">
      <c r="P1035" s="19"/>
    </row>
    <row r="1036" ht="12">
      <c r="P1036" s="19"/>
    </row>
    <row r="1037" ht="12">
      <c r="P1037" s="19"/>
    </row>
    <row r="1038" ht="12">
      <c r="P1038" s="19"/>
    </row>
    <row r="1039" ht="12">
      <c r="P1039" s="19"/>
    </row>
    <row r="1040" ht="12">
      <c r="P1040" s="19"/>
    </row>
    <row r="1041" ht="12">
      <c r="P1041" s="19"/>
    </row>
    <row r="1042" ht="12">
      <c r="P1042" s="19"/>
    </row>
    <row r="1043" ht="12">
      <c r="P1043" s="19"/>
    </row>
    <row r="1044" ht="12">
      <c r="P1044" s="19"/>
    </row>
    <row r="1045" ht="12">
      <c r="P1045" s="19"/>
    </row>
    <row r="1046" ht="12">
      <c r="P1046" s="19"/>
    </row>
    <row r="1047" ht="12">
      <c r="P1047" s="19"/>
    </row>
    <row r="1048" ht="12">
      <c r="P1048" s="19"/>
    </row>
    <row r="1049" ht="12">
      <c r="P1049" s="19"/>
    </row>
    <row r="1050" ht="12">
      <c r="P1050" s="19"/>
    </row>
    <row r="1051" ht="12">
      <c r="P1051" s="19"/>
    </row>
    <row r="1052" ht="12">
      <c r="P1052" s="19"/>
    </row>
    <row r="1053" ht="12">
      <c r="P1053" s="19"/>
    </row>
    <row r="1054" ht="12">
      <c r="P1054" s="19"/>
    </row>
    <row r="1055" ht="12">
      <c r="P1055" s="19"/>
    </row>
    <row r="1056" ht="12">
      <c r="P1056" s="19"/>
    </row>
    <row r="1057" ht="12">
      <c r="P1057" s="19"/>
    </row>
    <row r="1058" ht="12">
      <c r="P1058" s="19"/>
    </row>
    <row r="1059" ht="12">
      <c r="P1059" s="19"/>
    </row>
    <row r="1060" ht="12">
      <c r="P1060" s="19"/>
    </row>
    <row r="1061" ht="12">
      <c r="P1061" s="19"/>
    </row>
    <row r="1062" ht="12">
      <c r="P1062" s="19"/>
    </row>
    <row r="1063" ht="12">
      <c r="P1063" s="19"/>
    </row>
    <row r="1064" ht="12">
      <c r="P1064" s="19"/>
    </row>
    <row r="1065" ht="12">
      <c r="P1065" s="19"/>
    </row>
    <row r="1066" ht="12">
      <c r="P1066" s="19"/>
    </row>
    <row r="1067" ht="12">
      <c r="P1067" s="19"/>
    </row>
    <row r="1068" ht="12">
      <c r="P1068" s="19"/>
    </row>
    <row r="1069" ht="12">
      <c r="P1069" s="19"/>
    </row>
    <row r="1070" ht="12">
      <c r="P1070" s="19"/>
    </row>
    <row r="1071" ht="12">
      <c r="P1071" s="19"/>
    </row>
    <row r="1072" ht="12">
      <c r="P1072" s="19"/>
    </row>
    <row r="1073" ht="12">
      <c r="P1073" s="19"/>
    </row>
    <row r="1074" ht="12">
      <c r="P1074" s="19"/>
    </row>
    <row r="1075" ht="12">
      <c r="P1075" s="19"/>
    </row>
    <row r="1076" ht="12">
      <c r="P1076" s="19"/>
    </row>
    <row r="1077" ht="12">
      <c r="P1077" s="19"/>
    </row>
    <row r="1078" ht="12">
      <c r="P1078" s="19"/>
    </row>
    <row r="1079" ht="12">
      <c r="P1079" s="19"/>
    </row>
    <row r="1080" ht="12">
      <c r="P1080" s="19"/>
    </row>
    <row r="1081" ht="12">
      <c r="P1081" s="19"/>
    </row>
    <row r="1082" ht="12">
      <c r="P1082" s="19"/>
    </row>
    <row r="1083" ht="12">
      <c r="P1083" s="19"/>
    </row>
    <row r="1084" ht="12">
      <c r="P1084" s="19"/>
    </row>
    <row r="1085" ht="12">
      <c r="P1085" s="19"/>
    </row>
    <row r="1086" ht="12">
      <c r="P1086" s="19"/>
    </row>
    <row r="1087" ht="12">
      <c r="P1087" s="19"/>
    </row>
    <row r="1088" ht="12">
      <c r="P1088" s="19"/>
    </row>
    <row r="1089" ht="12">
      <c r="P1089" s="19"/>
    </row>
    <row r="1090" ht="12">
      <c r="P1090" s="19"/>
    </row>
    <row r="1091" ht="12">
      <c r="P1091" s="19"/>
    </row>
    <row r="1092" ht="12">
      <c r="P1092" s="19"/>
    </row>
    <row r="1093" ht="12">
      <c r="P1093" s="19"/>
    </row>
    <row r="1094" ht="12">
      <c r="P1094" s="19"/>
    </row>
    <row r="1095" ht="12">
      <c r="P1095" s="19"/>
    </row>
    <row r="1096" ht="12">
      <c r="P1096" s="19"/>
    </row>
    <row r="1097" ht="12">
      <c r="P1097" s="19"/>
    </row>
    <row r="1098" ht="12">
      <c r="P1098" s="19"/>
    </row>
    <row r="1099" ht="12">
      <c r="P1099" s="19"/>
    </row>
    <row r="1100" ht="12">
      <c r="P1100" s="19"/>
    </row>
    <row r="1101" ht="12">
      <c r="P1101" s="19"/>
    </row>
    <row r="1102" ht="12">
      <c r="P1102" s="19"/>
    </row>
    <row r="1103" ht="12">
      <c r="P1103" s="19"/>
    </row>
    <row r="1104" ht="12">
      <c r="P1104" s="19"/>
    </row>
    <row r="1105" ht="12">
      <c r="P1105" s="19"/>
    </row>
    <row r="1106" ht="12">
      <c r="P1106" s="19"/>
    </row>
    <row r="1107" ht="12">
      <c r="P1107" s="19"/>
    </row>
    <row r="1108" ht="12">
      <c r="P1108" s="19"/>
    </row>
    <row r="1109" ht="12">
      <c r="P1109" s="19"/>
    </row>
    <row r="1110" ht="12">
      <c r="P1110" s="19"/>
    </row>
    <row r="1111" ht="12">
      <c r="P1111" s="19"/>
    </row>
    <row r="1112" ht="12">
      <c r="P1112" s="19"/>
    </row>
    <row r="1113" ht="12">
      <c r="P1113" s="19"/>
    </row>
    <row r="1114" ht="12">
      <c r="P1114" s="19"/>
    </row>
    <row r="1115" ht="12">
      <c r="P1115" s="19"/>
    </row>
    <row r="1116" ht="12">
      <c r="P1116" s="19"/>
    </row>
    <row r="1117" ht="12">
      <c r="P1117" s="19"/>
    </row>
    <row r="1118" ht="12">
      <c r="P1118" s="19"/>
    </row>
    <row r="1119" ht="12">
      <c r="P1119" s="19"/>
    </row>
    <row r="1120" ht="12">
      <c r="P1120" s="19"/>
    </row>
    <row r="1121" ht="12">
      <c r="P1121" s="19"/>
    </row>
    <row r="1122" ht="12">
      <c r="P1122" s="19"/>
    </row>
    <row r="1123" ht="12">
      <c r="P1123" s="19"/>
    </row>
    <row r="1124" ht="12">
      <c r="P1124" s="19"/>
    </row>
    <row r="1125" ht="12">
      <c r="P1125" s="19"/>
    </row>
    <row r="1126" ht="12">
      <c r="P1126" s="19"/>
    </row>
    <row r="1127" ht="12">
      <c r="P1127" s="19"/>
    </row>
    <row r="1128" ht="12">
      <c r="P1128" s="19"/>
    </row>
    <row r="1129" ht="12">
      <c r="P1129" s="19"/>
    </row>
    <row r="1130" ht="12">
      <c r="P1130" s="19"/>
    </row>
    <row r="1131" ht="12">
      <c r="P1131" s="19"/>
    </row>
    <row r="1132" ht="12">
      <c r="P1132" s="19"/>
    </row>
    <row r="1133" ht="12">
      <c r="P1133" s="19"/>
    </row>
    <row r="1134" ht="12">
      <c r="P1134" s="19"/>
    </row>
    <row r="1135" ht="12">
      <c r="P1135" s="19"/>
    </row>
    <row r="1136" ht="12">
      <c r="P1136" s="19"/>
    </row>
    <row r="1137" ht="12">
      <c r="P1137" s="19"/>
    </row>
    <row r="1138" ht="12">
      <c r="P1138" s="19"/>
    </row>
    <row r="1139" ht="12">
      <c r="P1139" s="19"/>
    </row>
    <row r="1140" ht="12">
      <c r="P1140" s="19"/>
    </row>
    <row r="1141" ht="12">
      <c r="P1141" s="19"/>
    </row>
    <row r="1142" ht="12">
      <c r="P1142" s="19"/>
    </row>
    <row r="1143" ht="12">
      <c r="P1143" s="19"/>
    </row>
    <row r="1144" ht="12">
      <c r="P1144" s="19"/>
    </row>
    <row r="1145" ht="12">
      <c r="P1145" s="19"/>
    </row>
    <row r="1146" ht="12">
      <c r="P1146" s="19"/>
    </row>
    <row r="1147" ht="12">
      <c r="P1147" s="19"/>
    </row>
    <row r="1148" ht="12">
      <c r="P1148" s="19"/>
    </row>
    <row r="1149" ht="12">
      <c r="P1149" s="19"/>
    </row>
  </sheetData>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V1394"/>
  <sheetViews>
    <sheetView showGridLines="0" workbookViewId="0" topLeftCell="A1"/>
  </sheetViews>
  <sheetFormatPr defaultColWidth="8.8515625" defaultRowHeight="12"/>
  <cols>
    <col min="1" max="2" width="2.7109375" style="19" customWidth="1"/>
    <col min="3" max="3" width="20.7109375" style="18" customWidth="1"/>
    <col min="4" max="5" width="15.7109375" style="18" customWidth="1"/>
    <col min="6" max="6" width="20.7109375" style="18" customWidth="1"/>
    <col min="7" max="7" width="15.7109375" style="18" customWidth="1"/>
    <col min="8" max="9" width="15.7109375" style="19" customWidth="1"/>
    <col min="10" max="10" width="8.7109375" style="19" customWidth="1"/>
    <col min="11" max="11" width="35.8515625" style="19" bestFit="1" customWidth="1"/>
    <col min="12" max="12" width="17.140625" style="23" customWidth="1"/>
    <col min="13" max="13" width="7.8515625" style="26" customWidth="1"/>
    <col min="14" max="14" width="15.421875" style="19" customWidth="1"/>
    <col min="15" max="15" width="7.140625" style="19" customWidth="1"/>
    <col min="16" max="16" width="15.421875" style="23" customWidth="1"/>
    <col min="17" max="17" width="7.7109375" style="26" customWidth="1"/>
    <col min="18" max="18" width="14.421875" style="23" customWidth="1"/>
    <col min="19" max="19" width="8.421875" style="18" customWidth="1"/>
    <col min="20" max="20" width="9.140625" style="18" customWidth="1"/>
    <col min="21" max="16384" width="8.8515625" style="19" customWidth="1"/>
  </cols>
  <sheetData>
    <row r="1" spans="4:20" ht="12">
      <c r="D1" s="24"/>
      <c r="J1" s="13" t="s">
        <v>1629</v>
      </c>
      <c r="K1" s="14" t="s">
        <v>1628</v>
      </c>
      <c r="L1" s="15" t="s">
        <v>1942</v>
      </c>
      <c r="M1" s="15" t="s">
        <v>283</v>
      </c>
      <c r="N1" s="15" t="s">
        <v>1783</v>
      </c>
      <c r="O1" s="15" t="s">
        <v>1429</v>
      </c>
      <c r="P1" s="15" t="s">
        <v>1784</v>
      </c>
      <c r="Q1" s="15" t="s">
        <v>283</v>
      </c>
      <c r="R1" s="15" t="s">
        <v>1785</v>
      </c>
      <c r="S1" s="15" t="s">
        <v>1429</v>
      </c>
      <c r="T1" s="17"/>
    </row>
    <row r="2" spans="10:22" ht="12">
      <c r="J2" s="20" t="s">
        <v>31</v>
      </c>
      <c r="K2" s="21" t="s">
        <v>1747</v>
      </c>
      <c r="L2" s="108">
        <v>66.2</v>
      </c>
      <c r="M2" s="182"/>
      <c r="N2" s="19">
        <f>IF(L2&lt;75,2)</f>
        <v>2</v>
      </c>
      <c r="O2" s="22"/>
      <c r="P2" s="22">
        <v>1159448</v>
      </c>
      <c r="Q2" s="26" t="s">
        <v>1926</v>
      </c>
      <c r="R2" s="23">
        <v>5</v>
      </c>
      <c r="T2" s="24"/>
      <c r="U2" s="20"/>
      <c r="V2" s="21"/>
    </row>
    <row r="3" spans="3:22" ht="12">
      <c r="C3" s="129" t="s">
        <v>1786</v>
      </c>
      <c r="J3" s="20" t="s">
        <v>32</v>
      </c>
      <c r="K3" s="21" t="s">
        <v>1430</v>
      </c>
      <c r="L3" s="108">
        <v>80.5</v>
      </c>
      <c r="M3" s="182"/>
      <c r="N3" s="19">
        <f>IF(L3&lt;85,3)</f>
        <v>3</v>
      </c>
      <c r="O3" s="22"/>
      <c r="P3" s="22">
        <v>507368</v>
      </c>
      <c r="Q3" s="26" t="s">
        <v>1926</v>
      </c>
      <c r="R3" s="23">
        <v>4</v>
      </c>
      <c r="U3" s="20"/>
      <c r="V3" s="21"/>
    </row>
    <row r="4" spans="3:22" ht="12">
      <c r="C4" s="129" t="s">
        <v>1784</v>
      </c>
      <c r="J4" s="20" t="s">
        <v>33</v>
      </c>
      <c r="K4" s="21" t="s">
        <v>1431</v>
      </c>
      <c r="L4" s="108">
        <v>87.3</v>
      </c>
      <c r="M4" s="182"/>
      <c r="N4" s="19">
        <f>IF(L4&lt;95,4)</f>
        <v>4</v>
      </c>
      <c r="O4" s="22"/>
      <c r="P4" s="22">
        <v>249205</v>
      </c>
      <c r="Q4" s="26" t="s">
        <v>1926</v>
      </c>
      <c r="R4" s="23">
        <v>2</v>
      </c>
      <c r="U4" s="20"/>
      <c r="V4" s="21"/>
    </row>
    <row r="5" spans="3:22" ht="12">
      <c r="C5" s="19"/>
      <c r="J5" s="20" t="s">
        <v>34</v>
      </c>
      <c r="K5" s="21" t="s">
        <v>1432</v>
      </c>
      <c r="L5" s="108">
        <v>84.5</v>
      </c>
      <c r="M5" s="182"/>
      <c r="N5" s="19">
        <f aca="true" t="shared" si="0" ref="N5:N43">IF(L5&lt;85,3)</f>
        <v>3</v>
      </c>
      <c r="O5" s="22"/>
      <c r="P5" s="22">
        <v>204762</v>
      </c>
      <c r="Q5" s="26" t="s">
        <v>1926</v>
      </c>
      <c r="R5" s="23">
        <v>2</v>
      </c>
      <c r="T5" s="27"/>
      <c r="U5" s="20"/>
      <c r="V5" s="21"/>
    </row>
    <row r="6" spans="3:22" ht="17.25">
      <c r="C6" s="120" t="s">
        <v>2028</v>
      </c>
      <c r="D6" s="19"/>
      <c r="H6" s="18"/>
      <c r="J6" s="20" t="s">
        <v>35</v>
      </c>
      <c r="K6" s="21" t="s">
        <v>1433</v>
      </c>
      <c r="L6" s="108">
        <v>82.6</v>
      </c>
      <c r="M6" s="182"/>
      <c r="N6" s="19">
        <f t="shared" si="0"/>
        <v>3</v>
      </c>
      <c r="O6" s="22"/>
      <c r="P6" s="22">
        <v>379978</v>
      </c>
      <c r="Q6" s="26" t="s">
        <v>1926</v>
      </c>
      <c r="R6" s="23">
        <v>3</v>
      </c>
      <c r="T6" s="28"/>
      <c r="U6" s="20"/>
      <c r="V6" s="21"/>
    </row>
    <row r="7" spans="3:22" ht="12">
      <c r="C7" s="127" t="s">
        <v>2025</v>
      </c>
      <c r="D7" s="19"/>
      <c r="E7" s="27"/>
      <c r="H7" s="18"/>
      <c r="J7" s="20" t="s">
        <v>36</v>
      </c>
      <c r="K7" s="21" t="s">
        <v>1434</v>
      </c>
      <c r="L7" s="108">
        <v>95.8</v>
      </c>
      <c r="M7" s="182"/>
      <c r="N7" s="19">
        <v>5</v>
      </c>
      <c r="O7" s="22"/>
      <c r="P7" s="22">
        <v>117617</v>
      </c>
      <c r="Q7" s="26" t="s">
        <v>1926</v>
      </c>
      <c r="R7" s="23">
        <v>2</v>
      </c>
      <c r="T7" s="28"/>
      <c r="U7" s="20"/>
      <c r="V7" s="21"/>
    </row>
    <row r="8" spans="3:22" ht="12">
      <c r="C8" s="109"/>
      <c r="E8" s="28"/>
      <c r="H8" s="18"/>
      <c r="J8" s="20" t="s">
        <v>37</v>
      </c>
      <c r="K8" s="21" t="s">
        <v>1435</v>
      </c>
      <c r="L8" s="108">
        <v>92.2</v>
      </c>
      <c r="M8" s="182"/>
      <c r="N8" s="19">
        <f aca="true" t="shared" si="1" ref="N8">IF(L8&lt;95,4)</f>
        <v>4</v>
      </c>
      <c r="O8" s="22"/>
      <c r="P8" s="22">
        <v>110753</v>
      </c>
      <c r="Q8" s="26" t="s">
        <v>1926</v>
      </c>
      <c r="R8" s="23">
        <v>2</v>
      </c>
      <c r="S8" s="29"/>
      <c r="T8" s="13"/>
      <c r="U8" s="20"/>
      <c r="V8" s="21"/>
    </row>
    <row r="9" spans="3:22" ht="12">
      <c r="C9" s="13"/>
      <c r="E9" s="28"/>
      <c r="H9" s="18"/>
      <c r="J9" s="20" t="s">
        <v>38</v>
      </c>
      <c r="K9" s="21" t="s">
        <v>39</v>
      </c>
      <c r="L9" s="108">
        <v>83.9</v>
      </c>
      <c r="M9" s="182"/>
      <c r="N9" s="19">
        <f t="shared" si="0"/>
        <v>3</v>
      </c>
      <c r="O9" s="22"/>
      <c r="P9" s="22">
        <v>98056</v>
      </c>
      <c r="Q9" s="26" t="s">
        <v>1926</v>
      </c>
      <c r="R9" s="23">
        <v>1</v>
      </c>
      <c r="S9" s="29"/>
      <c r="T9" s="19"/>
      <c r="U9" s="20"/>
      <c r="V9" s="21"/>
    </row>
    <row r="10" spans="3:22" ht="12">
      <c r="C10" s="19"/>
      <c r="E10" s="27"/>
      <c r="H10" s="18"/>
      <c r="J10" s="20" t="s">
        <v>40</v>
      </c>
      <c r="K10" s="21" t="s">
        <v>41</v>
      </c>
      <c r="L10" s="108">
        <v>85.2</v>
      </c>
      <c r="M10" s="182"/>
      <c r="N10" s="19">
        <f aca="true" t="shared" si="2" ref="N10:N42">IF(L10&lt;95,4)</f>
        <v>4</v>
      </c>
      <c r="O10" s="22"/>
      <c r="P10" s="22">
        <v>93398</v>
      </c>
      <c r="Q10" s="26" t="s">
        <v>1926</v>
      </c>
      <c r="R10" s="23">
        <v>1</v>
      </c>
      <c r="S10" s="31"/>
      <c r="T10" s="109"/>
      <c r="U10" s="20"/>
      <c r="V10" s="21"/>
    </row>
    <row r="11" spans="3:22" ht="12">
      <c r="C11" s="19"/>
      <c r="D11" s="19"/>
      <c r="E11" s="19"/>
      <c r="F11" s="19"/>
      <c r="G11" s="19"/>
      <c r="J11" s="20" t="s">
        <v>42</v>
      </c>
      <c r="K11" s="21" t="s">
        <v>43</v>
      </c>
      <c r="L11" s="108">
        <v>93.3</v>
      </c>
      <c r="M11" s="182"/>
      <c r="N11" s="19">
        <f t="shared" si="2"/>
        <v>4</v>
      </c>
      <c r="O11" s="22"/>
      <c r="P11" s="22">
        <v>75667</v>
      </c>
      <c r="Q11" s="26" t="s">
        <v>1926</v>
      </c>
      <c r="R11" s="23">
        <v>1</v>
      </c>
      <c r="U11" s="20"/>
      <c r="V11" s="21"/>
    </row>
    <row r="12" spans="3:22" ht="12">
      <c r="C12" s="188" t="s">
        <v>1409</v>
      </c>
      <c r="D12" s="19"/>
      <c r="E12" s="19"/>
      <c r="F12" s="188" t="s">
        <v>1933</v>
      </c>
      <c r="G12" s="19"/>
      <c r="J12" s="20" t="s">
        <v>44</v>
      </c>
      <c r="K12" s="21" t="s">
        <v>45</v>
      </c>
      <c r="L12" s="108">
        <v>92.6</v>
      </c>
      <c r="M12" s="182"/>
      <c r="N12" s="19">
        <f t="shared" si="2"/>
        <v>4</v>
      </c>
      <c r="O12" s="22"/>
      <c r="P12" s="22">
        <v>70655</v>
      </c>
      <c r="Q12" s="26" t="s">
        <v>1926</v>
      </c>
      <c r="R12" s="23">
        <v>1</v>
      </c>
      <c r="U12" s="20"/>
      <c r="V12" s="21"/>
    </row>
    <row r="13" spans="3:22" ht="12">
      <c r="C13" s="30" t="s">
        <v>1942</v>
      </c>
      <c r="F13" s="30" t="s">
        <v>1408</v>
      </c>
      <c r="J13" s="20" t="s">
        <v>46</v>
      </c>
      <c r="K13" s="21" t="s">
        <v>1680</v>
      </c>
      <c r="L13" s="108">
        <v>99.2</v>
      </c>
      <c r="M13" s="114" t="s">
        <v>1927</v>
      </c>
      <c r="N13" s="19">
        <v>5</v>
      </c>
      <c r="O13" s="23">
        <v>2009</v>
      </c>
      <c r="P13" s="22">
        <v>1208097</v>
      </c>
      <c r="Q13" s="26" t="s">
        <v>1927</v>
      </c>
      <c r="R13" s="23">
        <v>5</v>
      </c>
      <c r="U13" s="20"/>
      <c r="V13" s="21"/>
    </row>
    <row r="14" spans="3:22" ht="12">
      <c r="C14" s="127" t="s">
        <v>2025</v>
      </c>
      <c r="F14" s="28" t="s">
        <v>1436</v>
      </c>
      <c r="H14" s="44"/>
      <c r="I14" s="44"/>
      <c r="J14" s="20" t="s">
        <v>47</v>
      </c>
      <c r="K14" s="21" t="s">
        <v>1681</v>
      </c>
      <c r="L14" s="108">
        <v>99.1</v>
      </c>
      <c r="M14" s="114" t="s">
        <v>1927</v>
      </c>
      <c r="N14" s="19">
        <v>5</v>
      </c>
      <c r="O14" s="23">
        <v>2010</v>
      </c>
      <c r="P14" s="22">
        <v>338184</v>
      </c>
      <c r="Q14" s="26" t="s">
        <v>1927</v>
      </c>
      <c r="R14" s="23">
        <v>3</v>
      </c>
      <c r="U14" s="20"/>
      <c r="V14" s="21"/>
    </row>
    <row r="15" spans="3:22" ht="12">
      <c r="C15" s="185" t="s">
        <v>1943</v>
      </c>
      <c r="D15" s="204">
        <v>1</v>
      </c>
      <c r="E15" s="24"/>
      <c r="F15" s="32" t="s">
        <v>1928</v>
      </c>
      <c r="G15" s="33">
        <v>1</v>
      </c>
      <c r="H15" s="220"/>
      <c r="I15" s="221"/>
      <c r="J15" s="20" t="s">
        <v>48</v>
      </c>
      <c r="K15" s="21" t="s">
        <v>1677</v>
      </c>
      <c r="L15" s="108">
        <v>99.9</v>
      </c>
      <c r="M15" s="114" t="s">
        <v>1927</v>
      </c>
      <c r="N15" s="19">
        <v>5</v>
      </c>
      <c r="O15" s="23">
        <v>2010</v>
      </c>
      <c r="P15" s="22">
        <v>334781</v>
      </c>
      <c r="Q15" s="26" t="s">
        <v>1927</v>
      </c>
      <c r="R15" s="23">
        <v>3</v>
      </c>
      <c r="U15" s="20"/>
      <c r="V15" s="21"/>
    </row>
    <row r="16" spans="3:22" ht="12">
      <c r="C16" s="186" t="s">
        <v>1944</v>
      </c>
      <c r="D16" s="204">
        <v>2</v>
      </c>
      <c r="E16" s="24"/>
      <c r="F16" s="32" t="s">
        <v>1929</v>
      </c>
      <c r="G16" s="33">
        <v>2</v>
      </c>
      <c r="H16" s="220"/>
      <c r="I16" s="221"/>
      <c r="J16" s="20" t="s">
        <v>49</v>
      </c>
      <c r="K16" s="21" t="s">
        <v>1678</v>
      </c>
      <c r="L16" s="108">
        <v>99.5</v>
      </c>
      <c r="M16" s="114" t="s">
        <v>1927</v>
      </c>
      <c r="N16" s="19">
        <v>5</v>
      </c>
      <c r="O16" s="23">
        <v>2010</v>
      </c>
      <c r="P16" s="22">
        <v>199484</v>
      </c>
      <c r="Q16" s="26" t="s">
        <v>1927</v>
      </c>
      <c r="R16" s="23">
        <v>2</v>
      </c>
      <c r="U16" s="20"/>
      <c r="V16" s="21"/>
    </row>
    <row r="17" spans="3:22" ht="12">
      <c r="C17" s="186" t="s">
        <v>1945</v>
      </c>
      <c r="D17" s="204">
        <v>3</v>
      </c>
      <c r="E17" s="24"/>
      <c r="F17" s="32" t="s">
        <v>1767</v>
      </c>
      <c r="G17" s="33">
        <v>3</v>
      </c>
      <c r="H17" s="220"/>
      <c r="I17" s="184"/>
      <c r="J17" s="20" t="s">
        <v>50</v>
      </c>
      <c r="K17" s="21" t="s">
        <v>1675</v>
      </c>
      <c r="L17" s="108">
        <v>98.6</v>
      </c>
      <c r="M17" s="114" t="s">
        <v>1927</v>
      </c>
      <c r="N17" s="19">
        <v>5</v>
      </c>
      <c r="O17" s="23">
        <v>2010</v>
      </c>
      <c r="P17" s="22">
        <v>105673</v>
      </c>
      <c r="Q17" s="26" t="s">
        <v>1927</v>
      </c>
      <c r="R17" s="23">
        <v>2</v>
      </c>
      <c r="U17" s="20"/>
      <c r="V17" s="21"/>
    </row>
    <row r="18" spans="3:22" ht="12">
      <c r="C18" s="186" t="s">
        <v>1946</v>
      </c>
      <c r="D18" s="204">
        <v>4</v>
      </c>
      <c r="E18" s="24"/>
      <c r="F18" s="32" t="s">
        <v>1769</v>
      </c>
      <c r="G18" s="33">
        <v>4</v>
      </c>
      <c r="H18" s="220"/>
      <c r="I18" s="184"/>
      <c r="J18" s="20" t="s">
        <v>51</v>
      </c>
      <c r="K18" s="21" t="s">
        <v>1676</v>
      </c>
      <c r="L18" s="108">
        <v>99.3</v>
      </c>
      <c r="M18" s="114" t="s">
        <v>1927</v>
      </c>
      <c r="N18" s="19">
        <v>5</v>
      </c>
      <c r="O18" s="23">
        <v>2010</v>
      </c>
      <c r="P18" s="22">
        <v>149134</v>
      </c>
      <c r="Q18" s="26" t="s">
        <v>1927</v>
      </c>
      <c r="R18" s="23">
        <v>2</v>
      </c>
      <c r="U18" s="20"/>
      <c r="V18" s="21"/>
    </row>
    <row r="19" spans="3:22" ht="12">
      <c r="C19" s="127" t="s">
        <v>1947</v>
      </c>
      <c r="D19" s="204">
        <v>5</v>
      </c>
      <c r="E19" s="24"/>
      <c r="F19" s="32" t="s">
        <v>1768</v>
      </c>
      <c r="G19" s="33">
        <v>5</v>
      </c>
      <c r="H19" s="220"/>
      <c r="I19" s="184"/>
      <c r="J19" s="20" t="s">
        <v>52</v>
      </c>
      <c r="K19" s="21" t="s">
        <v>1674</v>
      </c>
      <c r="L19" s="108">
        <v>98.2</v>
      </c>
      <c r="M19" s="114" t="s">
        <v>1927</v>
      </c>
      <c r="N19" s="19">
        <v>5</v>
      </c>
      <c r="O19" s="23">
        <v>2011</v>
      </c>
      <c r="P19" s="22">
        <v>47382</v>
      </c>
      <c r="Q19" s="26" t="s">
        <v>1927</v>
      </c>
      <c r="R19" s="23">
        <v>1</v>
      </c>
      <c r="U19" s="20"/>
      <c r="V19" s="21"/>
    </row>
    <row r="20" spans="3:22" ht="12">
      <c r="C20" s="24" t="s">
        <v>30</v>
      </c>
      <c r="D20" s="35" t="s">
        <v>1639</v>
      </c>
      <c r="E20" s="24"/>
      <c r="F20" s="18" t="s">
        <v>1932</v>
      </c>
      <c r="G20" s="33">
        <v>6</v>
      </c>
      <c r="H20" s="220"/>
      <c r="I20" s="184"/>
      <c r="J20" s="20" t="s">
        <v>53</v>
      </c>
      <c r="K20" s="21" t="s">
        <v>1679</v>
      </c>
      <c r="L20" s="108">
        <v>98.8</v>
      </c>
      <c r="M20" s="114" t="s">
        <v>1927</v>
      </c>
      <c r="N20" s="19">
        <v>5</v>
      </c>
      <c r="O20" s="23">
        <v>2011</v>
      </c>
      <c r="P20" s="22">
        <v>137416</v>
      </c>
      <c r="Q20" s="26" t="s">
        <v>1927</v>
      </c>
      <c r="R20" s="23">
        <v>2</v>
      </c>
      <c r="U20" s="20"/>
      <c r="V20" s="21"/>
    </row>
    <row r="21" spans="5:22" ht="12">
      <c r="E21" s="24"/>
      <c r="F21" s="24" t="s">
        <v>30</v>
      </c>
      <c r="G21" s="35" t="s">
        <v>1639</v>
      </c>
      <c r="H21" s="220"/>
      <c r="I21" s="184"/>
      <c r="J21" s="20" t="s">
        <v>54</v>
      </c>
      <c r="K21" s="21" t="s">
        <v>55</v>
      </c>
      <c r="L21" s="187">
        <v>98.9</v>
      </c>
      <c r="M21" s="26" t="s">
        <v>1927</v>
      </c>
      <c r="N21" s="19">
        <v>5</v>
      </c>
      <c r="O21" s="23">
        <v>2011</v>
      </c>
      <c r="P21" s="22">
        <v>91042</v>
      </c>
      <c r="Q21" s="114" t="s">
        <v>1927</v>
      </c>
      <c r="R21" s="23">
        <v>1</v>
      </c>
      <c r="U21" s="20"/>
      <c r="V21" s="21"/>
    </row>
    <row r="22" spans="4:22" ht="12">
      <c r="D22" s="19"/>
      <c r="E22" s="19"/>
      <c r="F22" s="19"/>
      <c r="G22" s="19"/>
      <c r="J22" s="20" t="s">
        <v>56</v>
      </c>
      <c r="K22" s="21" t="s">
        <v>57</v>
      </c>
      <c r="L22" s="187">
        <v>98.9</v>
      </c>
      <c r="M22" s="26" t="s">
        <v>1927</v>
      </c>
      <c r="N22" s="19">
        <v>5</v>
      </c>
      <c r="O22" s="23">
        <v>2011</v>
      </c>
      <c r="P22" s="22">
        <v>90375</v>
      </c>
      <c r="Q22" s="114" t="s">
        <v>1927</v>
      </c>
      <c r="R22" s="23">
        <v>1</v>
      </c>
      <c r="U22" s="20"/>
      <c r="V22" s="21"/>
    </row>
    <row r="23" spans="3:22" ht="13.5">
      <c r="C23" s="156" t="s">
        <v>1948</v>
      </c>
      <c r="D23" s="19"/>
      <c r="E23" s="19"/>
      <c r="F23" s="19"/>
      <c r="J23" s="20" t="s">
        <v>58</v>
      </c>
      <c r="K23" s="21" t="s">
        <v>59</v>
      </c>
      <c r="L23" s="187">
        <v>98.9</v>
      </c>
      <c r="M23" s="26" t="s">
        <v>1927</v>
      </c>
      <c r="N23" s="19">
        <v>5</v>
      </c>
      <c r="O23" s="23">
        <v>2010</v>
      </c>
      <c r="P23" s="22">
        <v>80511</v>
      </c>
      <c r="Q23" s="26" t="s">
        <v>1927</v>
      </c>
      <c r="R23" s="23">
        <v>1</v>
      </c>
      <c r="U23" s="20"/>
      <c r="V23" s="21"/>
    </row>
    <row r="24" spans="3:21" ht="12">
      <c r="C24" s="39" t="s">
        <v>1780</v>
      </c>
      <c r="J24" s="20" t="s">
        <v>1683</v>
      </c>
      <c r="K24" s="19" t="s">
        <v>1684</v>
      </c>
      <c r="L24" s="187">
        <v>98.3</v>
      </c>
      <c r="M24" s="26" t="s">
        <v>1927</v>
      </c>
      <c r="N24" s="19">
        <v>5</v>
      </c>
      <c r="O24" s="23">
        <v>2011</v>
      </c>
      <c r="P24" s="22">
        <v>79169</v>
      </c>
      <c r="Q24" s="114" t="s">
        <v>1927</v>
      </c>
      <c r="R24" s="23">
        <v>1</v>
      </c>
      <c r="U24" s="20"/>
    </row>
    <row r="25" spans="4:22" ht="12">
      <c r="D25" s="19"/>
      <c r="E25" s="19"/>
      <c r="F25" s="19"/>
      <c r="J25" s="20" t="s">
        <v>60</v>
      </c>
      <c r="K25" s="21" t="s">
        <v>61</v>
      </c>
      <c r="L25" s="187">
        <v>98.4</v>
      </c>
      <c r="M25" s="26" t="s">
        <v>1927</v>
      </c>
      <c r="N25" s="19">
        <v>5</v>
      </c>
      <c r="O25" s="23">
        <v>2011</v>
      </c>
      <c r="P25" s="22">
        <v>73268</v>
      </c>
      <c r="Q25" s="114" t="s">
        <v>1927</v>
      </c>
      <c r="R25" s="23">
        <v>1</v>
      </c>
      <c r="U25" s="20"/>
      <c r="V25" s="21"/>
    </row>
    <row r="26" spans="3:22" ht="12">
      <c r="C26" s="156"/>
      <c r="J26" s="20" t="s">
        <v>62</v>
      </c>
      <c r="K26" s="21" t="s">
        <v>63</v>
      </c>
      <c r="L26" s="187">
        <v>98.7</v>
      </c>
      <c r="M26" s="26" t="s">
        <v>1927</v>
      </c>
      <c r="N26" s="19">
        <v>5</v>
      </c>
      <c r="O26" s="23">
        <v>2011</v>
      </c>
      <c r="P26" s="22">
        <v>75641</v>
      </c>
      <c r="Q26" s="114" t="s">
        <v>1927</v>
      </c>
      <c r="R26" s="23">
        <v>1</v>
      </c>
      <c r="U26" s="20"/>
      <c r="V26" s="21"/>
    </row>
    <row r="27" spans="10:22" ht="12">
      <c r="J27" s="20" t="s">
        <v>64</v>
      </c>
      <c r="K27" s="21" t="s">
        <v>65</v>
      </c>
      <c r="L27" s="187">
        <v>99</v>
      </c>
      <c r="M27" s="26" t="s">
        <v>1927</v>
      </c>
      <c r="N27" s="19">
        <v>5</v>
      </c>
      <c r="O27" s="23">
        <v>2010</v>
      </c>
      <c r="P27" s="22">
        <v>71437</v>
      </c>
      <c r="Q27" s="114" t="s">
        <v>1927</v>
      </c>
      <c r="R27" s="23">
        <v>1</v>
      </c>
      <c r="U27" s="20"/>
      <c r="V27" s="21"/>
    </row>
    <row r="28" spans="3:22" ht="12">
      <c r="C28" s="41"/>
      <c r="J28" s="20" t="s">
        <v>66</v>
      </c>
      <c r="K28" s="21" t="s">
        <v>67</v>
      </c>
      <c r="L28" s="187">
        <v>98.2</v>
      </c>
      <c r="M28" s="26" t="s">
        <v>1927</v>
      </c>
      <c r="N28" s="19">
        <v>5</v>
      </c>
      <c r="O28" s="23">
        <v>2011</v>
      </c>
      <c r="P28" s="22">
        <v>70656</v>
      </c>
      <c r="Q28" s="114" t="s">
        <v>1927</v>
      </c>
      <c r="R28" s="23">
        <v>1</v>
      </c>
      <c r="U28" s="20"/>
      <c r="V28" s="21"/>
    </row>
    <row r="29" spans="10:22" ht="12">
      <c r="J29" s="20" t="s">
        <v>68</v>
      </c>
      <c r="K29" s="21" t="s">
        <v>69</v>
      </c>
      <c r="L29" s="187">
        <v>99.2</v>
      </c>
      <c r="M29" s="26" t="s">
        <v>1927</v>
      </c>
      <c r="N29" s="19">
        <v>5</v>
      </c>
      <c r="O29" s="23">
        <v>2011</v>
      </c>
      <c r="P29" s="22">
        <v>68735</v>
      </c>
      <c r="Q29" s="114" t="s">
        <v>1927</v>
      </c>
      <c r="R29" s="23">
        <v>1</v>
      </c>
      <c r="U29" s="20"/>
      <c r="V29" s="21"/>
    </row>
    <row r="30" spans="10:22" ht="12">
      <c r="J30" s="20" t="s">
        <v>70</v>
      </c>
      <c r="K30" s="21" t="s">
        <v>71</v>
      </c>
      <c r="L30" s="187">
        <v>97.9</v>
      </c>
      <c r="M30" s="26" t="s">
        <v>1927</v>
      </c>
      <c r="N30" s="19">
        <v>5</v>
      </c>
      <c r="O30" s="23">
        <v>2011</v>
      </c>
      <c r="P30" s="22">
        <v>59700</v>
      </c>
      <c r="Q30" s="114" t="s">
        <v>1927</v>
      </c>
      <c r="R30" s="23">
        <v>1</v>
      </c>
      <c r="U30" s="20"/>
      <c r="V30" s="21"/>
    </row>
    <row r="31" spans="10:22" ht="12">
      <c r="J31" s="20" t="s">
        <v>72</v>
      </c>
      <c r="K31" s="21" t="s">
        <v>1638</v>
      </c>
      <c r="L31" s="108">
        <v>87</v>
      </c>
      <c r="M31" s="114" t="s">
        <v>1926</v>
      </c>
      <c r="N31" s="19">
        <f t="shared" si="2"/>
        <v>4</v>
      </c>
      <c r="O31" s="23">
        <v>2011</v>
      </c>
      <c r="P31" s="22">
        <v>1246780</v>
      </c>
      <c r="Q31" s="26" t="s">
        <v>1926</v>
      </c>
      <c r="R31" s="23">
        <v>5</v>
      </c>
      <c r="U31" s="20"/>
      <c r="V31" s="21"/>
    </row>
    <row r="32" spans="10:22" ht="12">
      <c r="J32" s="20" t="s">
        <v>73</v>
      </c>
      <c r="K32" s="21" t="s">
        <v>1437</v>
      </c>
      <c r="L32" s="108">
        <v>94.7</v>
      </c>
      <c r="M32" s="114" t="s">
        <v>1926</v>
      </c>
      <c r="N32" s="19">
        <f t="shared" si="2"/>
        <v>4</v>
      </c>
      <c r="O32" s="23">
        <v>2011</v>
      </c>
      <c r="P32" s="22">
        <v>378327</v>
      </c>
      <c r="Q32" s="26" t="s">
        <v>1926</v>
      </c>
      <c r="R32" s="23">
        <v>3</v>
      </c>
      <c r="U32" s="20"/>
      <c r="V32" s="21"/>
    </row>
    <row r="33" spans="10:22" ht="12">
      <c r="J33" s="20" t="s">
        <v>74</v>
      </c>
      <c r="K33" s="21" t="s">
        <v>1438</v>
      </c>
      <c r="L33" s="108">
        <v>96.8</v>
      </c>
      <c r="M33" s="114"/>
      <c r="N33" s="19">
        <v>5</v>
      </c>
      <c r="O33" s="23">
        <v>2010</v>
      </c>
      <c r="P33" s="22">
        <v>297421</v>
      </c>
      <c r="Q33" s="26" t="s">
        <v>1926</v>
      </c>
      <c r="R33" s="23">
        <v>3</v>
      </c>
      <c r="U33" s="20"/>
      <c r="V33" s="21"/>
    </row>
    <row r="34" spans="10:22" ht="12">
      <c r="J34" s="20" t="s">
        <v>75</v>
      </c>
      <c r="K34" s="21" t="s">
        <v>1788</v>
      </c>
      <c r="L34" s="108">
        <v>93</v>
      </c>
      <c r="M34" s="114" t="s">
        <v>1926</v>
      </c>
      <c r="N34" s="19">
        <f t="shared" si="2"/>
        <v>4</v>
      </c>
      <c r="O34" s="23">
        <v>2011</v>
      </c>
      <c r="P34" s="22">
        <v>167472</v>
      </c>
      <c r="Q34" s="26" t="s">
        <v>1926</v>
      </c>
      <c r="R34" s="23">
        <v>2</v>
      </c>
      <c r="U34" s="20"/>
      <c r="V34" s="21"/>
    </row>
    <row r="35" spans="10:22" ht="12">
      <c r="J35" s="20" t="s">
        <v>76</v>
      </c>
      <c r="K35" s="21" t="s">
        <v>77</v>
      </c>
      <c r="L35" s="108">
        <v>93.7</v>
      </c>
      <c r="M35" s="114" t="s">
        <v>1926</v>
      </c>
      <c r="N35" s="19">
        <f t="shared" si="2"/>
        <v>4</v>
      </c>
      <c r="O35" s="23">
        <v>2011</v>
      </c>
      <c r="P35" s="22">
        <v>93747</v>
      </c>
      <c r="Q35" s="26" t="s">
        <v>1926</v>
      </c>
      <c r="R35" s="23">
        <v>1</v>
      </c>
      <c r="U35" s="20"/>
      <c r="V35" s="21"/>
    </row>
    <row r="36" spans="3:22" ht="12">
      <c r="C36" s="132"/>
      <c r="J36" s="20" t="s">
        <v>78</v>
      </c>
      <c r="K36" s="21" t="s">
        <v>1440</v>
      </c>
      <c r="L36" s="108">
        <v>97.8</v>
      </c>
      <c r="M36" s="114" t="s">
        <v>1926</v>
      </c>
      <c r="N36" s="19">
        <v>5</v>
      </c>
      <c r="O36" s="23">
        <v>2011</v>
      </c>
      <c r="P36" s="22">
        <v>99471</v>
      </c>
      <c r="Q36" s="26" t="s">
        <v>1926</v>
      </c>
      <c r="R36" s="23">
        <v>1</v>
      </c>
      <c r="U36" s="20"/>
      <c r="V36" s="21"/>
    </row>
    <row r="37" spans="10:22" ht="12">
      <c r="J37" s="20" t="s">
        <v>79</v>
      </c>
      <c r="K37" s="21" t="s">
        <v>1441</v>
      </c>
      <c r="L37" s="108">
        <v>93.9</v>
      </c>
      <c r="M37" s="114" t="s">
        <v>1926</v>
      </c>
      <c r="N37" s="19">
        <f t="shared" si="2"/>
        <v>4</v>
      </c>
      <c r="O37" s="23">
        <v>2011</v>
      </c>
      <c r="P37" s="22">
        <v>102113</v>
      </c>
      <c r="Q37" s="26" t="s">
        <v>1926</v>
      </c>
      <c r="R37" s="23">
        <v>2</v>
      </c>
      <c r="U37" s="20"/>
      <c r="V37" s="21"/>
    </row>
    <row r="38" spans="10:22" ht="12">
      <c r="J38" s="20" t="s">
        <v>80</v>
      </c>
      <c r="K38" s="21" t="s">
        <v>1789</v>
      </c>
      <c r="L38" s="108">
        <v>96.3</v>
      </c>
      <c r="M38" s="114" t="s">
        <v>1926</v>
      </c>
      <c r="N38" s="19">
        <v>5</v>
      </c>
      <c r="O38" s="23">
        <v>2011</v>
      </c>
      <c r="P38" s="22">
        <v>93467</v>
      </c>
      <c r="Q38" s="26" t="s">
        <v>1926</v>
      </c>
      <c r="R38" s="23">
        <v>1</v>
      </c>
      <c r="U38" s="20"/>
      <c r="V38" s="21"/>
    </row>
    <row r="39" spans="3:22" ht="12">
      <c r="C39" s="37"/>
      <c r="J39" s="20" t="s">
        <v>81</v>
      </c>
      <c r="K39" s="21" t="s">
        <v>82</v>
      </c>
      <c r="L39" s="108">
        <v>96.1</v>
      </c>
      <c r="M39" s="114" t="s">
        <v>1926</v>
      </c>
      <c r="N39" s="19">
        <v>5</v>
      </c>
      <c r="O39" s="23">
        <v>2011</v>
      </c>
      <c r="P39" s="22">
        <v>93035</v>
      </c>
      <c r="Q39" s="26" t="s">
        <v>1926</v>
      </c>
      <c r="R39" s="23">
        <v>1</v>
      </c>
      <c r="U39" s="20"/>
      <c r="V39" s="21"/>
    </row>
    <row r="40" spans="3:22" ht="12">
      <c r="C40" s="37"/>
      <c r="H40" s="18"/>
      <c r="J40" s="20" t="s">
        <v>83</v>
      </c>
      <c r="K40" s="21" t="s">
        <v>1442</v>
      </c>
      <c r="L40" s="108">
        <v>94.8</v>
      </c>
      <c r="M40" s="114" t="s">
        <v>1926</v>
      </c>
      <c r="N40" s="19">
        <f t="shared" si="2"/>
        <v>4</v>
      </c>
      <c r="O40" s="23">
        <v>2011</v>
      </c>
      <c r="P40" s="22">
        <v>89467</v>
      </c>
      <c r="Q40" s="26" t="s">
        <v>1926</v>
      </c>
      <c r="R40" s="23">
        <v>1</v>
      </c>
      <c r="U40" s="20"/>
      <c r="V40" s="21"/>
    </row>
    <row r="41" spans="5:22" ht="12">
      <c r="E41" s="34"/>
      <c r="H41" s="18"/>
      <c r="J41" s="20" t="s">
        <v>84</v>
      </c>
      <c r="K41" s="21" t="s">
        <v>85</v>
      </c>
      <c r="L41" s="108">
        <v>96.9</v>
      </c>
      <c r="M41" s="114" t="s">
        <v>1926</v>
      </c>
      <c r="N41" s="19">
        <v>5</v>
      </c>
      <c r="O41" s="23">
        <v>2011</v>
      </c>
      <c r="P41" s="22">
        <v>75555</v>
      </c>
      <c r="Q41" s="26" t="s">
        <v>1926</v>
      </c>
      <c r="R41" s="23">
        <v>1</v>
      </c>
      <c r="U41" s="20"/>
      <c r="V41" s="21"/>
    </row>
    <row r="42" spans="5:21" ht="12">
      <c r="E42" s="40"/>
      <c r="H42" s="18"/>
      <c r="J42" s="20" t="s">
        <v>1685</v>
      </c>
      <c r="K42" s="19" t="s">
        <v>1443</v>
      </c>
      <c r="L42" s="108">
        <v>93.7</v>
      </c>
      <c r="M42" s="114" t="s">
        <v>1926</v>
      </c>
      <c r="N42" s="19">
        <f t="shared" si="2"/>
        <v>4</v>
      </c>
      <c r="O42" s="23">
        <v>2011</v>
      </c>
      <c r="P42" s="22">
        <v>68551</v>
      </c>
      <c r="Q42" s="26" t="s">
        <v>1926</v>
      </c>
      <c r="R42" s="23">
        <v>1</v>
      </c>
      <c r="U42" s="20"/>
    </row>
    <row r="43" spans="5:22" ht="12">
      <c r="E43" s="34"/>
      <c r="H43" s="18"/>
      <c r="J43" s="20" t="s">
        <v>86</v>
      </c>
      <c r="K43" s="21" t="s">
        <v>1444</v>
      </c>
      <c r="L43" s="108">
        <v>84.7</v>
      </c>
      <c r="M43" s="114" t="s">
        <v>1926</v>
      </c>
      <c r="N43" s="19">
        <f t="shared" si="0"/>
        <v>3</v>
      </c>
      <c r="O43" s="23">
        <v>2011</v>
      </c>
      <c r="P43" s="22">
        <v>50172</v>
      </c>
      <c r="Q43" s="26" t="s">
        <v>1926</v>
      </c>
      <c r="R43" s="23">
        <v>1</v>
      </c>
      <c r="U43" s="20"/>
      <c r="V43" s="21"/>
    </row>
    <row r="44" spans="3:22" ht="12">
      <c r="C44" s="34"/>
      <c r="E44" s="40"/>
      <c r="H44" s="18"/>
      <c r="J44" s="20" t="s">
        <v>87</v>
      </c>
      <c r="K44" s="21" t="s">
        <v>1445</v>
      </c>
      <c r="L44" s="108">
        <v>95.1</v>
      </c>
      <c r="M44" s="114" t="s">
        <v>1926</v>
      </c>
      <c r="N44" s="19">
        <v>5</v>
      </c>
      <c r="O44" s="23">
        <v>2011</v>
      </c>
      <c r="P44" s="22">
        <v>50598</v>
      </c>
      <c r="Q44" s="26" t="s">
        <v>1926</v>
      </c>
      <c r="R44" s="23">
        <v>1</v>
      </c>
      <c r="U44" s="20"/>
      <c r="V44" s="21"/>
    </row>
    <row r="45" spans="3:21" ht="12">
      <c r="C45" s="34"/>
      <c r="D45" s="42"/>
      <c r="H45" s="18"/>
      <c r="J45" s="20" t="s">
        <v>1686</v>
      </c>
      <c r="K45" s="19" t="s">
        <v>1790</v>
      </c>
      <c r="L45" s="187">
        <v>95.5</v>
      </c>
      <c r="M45" s="114" t="s">
        <v>1926</v>
      </c>
      <c r="N45" s="19">
        <v>5</v>
      </c>
      <c r="O45" s="23">
        <v>2011</v>
      </c>
      <c r="P45" s="22">
        <v>77371</v>
      </c>
      <c r="Q45" s="26" t="s">
        <v>1926</v>
      </c>
      <c r="R45" s="23">
        <v>1</v>
      </c>
      <c r="U45" s="20"/>
    </row>
    <row r="46" spans="3:22" ht="12">
      <c r="C46" s="34"/>
      <c r="D46" s="39"/>
      <c r="H46" s="18"/>
      <c r="J46" s="20" t="s">
        <v>88</v>
      </c>
      <c r="K46" s="21" t="s">
        <v>940</v>
      </c>
      <c r="L46" s="108">
        <v>93.6</v>
      </c>
      <c r="M46" s="114" t="s">
        <v>1926</v>
      </c>
      <c r="N46" s="19">
        <f aca="true" t="shared" si="3" ref="N46:N48">IF(L46&lt;95,4)</f>
        <v>4</v>
      </c>
      <c r="O46" s="23">
        <v>2011</v>
      </c>
      <c r="P46" s="22">
        <v>67490</v>
      </c>
      <c r="Q46" s="26" t="s">
        <v>1926</v>
      </c>
      <c r="R46" s="23">
        <v>1</v>
      </c>
      <c r="U46" s="20"/>
      <c r="V46" s="21"/>
    </row>
    <row r="47" spans="3:21" ht="12">
      <c r="C47" s="37"/>
      <c r="H47" s="18"/>
      <c r="J47" s="20" t="s">
        <v>1687</v>
      </c>
      <c r="K47" s="19" t="s">
        <v>1688</v>
      </c>
      <c r="L47" s="187">
        <v>94</v>
      </c>
      <c r="M47" s="114" t="s">
        <v>1926</v>
      </c>
      <c r="N47" s="19">
        <f t="shared" si="3"/>
        <v>4</v>
      </c>
      <c r="O47" s="23">
        <v>2011</v>
      </c>
      <c r="P47" s="22">
        <v>57842</v>
      </c>
      <c r="Q47" s="26" t="s">
        <v>1926</v>
      </c>
      <c r="R47" s="23">
        <v>1</v>
      </c>
      <c r="U47" s="20"/>
    </row>
    <row r="48" spans="8:22" ht="12">
      <c r="H48" s="18"/>
      <c r="I48" s="18"/>
      <c r="J48" s="20" t="s">
        <v>1791</v>
      </c>
      <c r="K48" s="43" t="s">
        <v>1689</v>
      </c>
      <c r="L48" s="108">
        <v>91.7</v>
      </c>
      <c r="M48" s="114" t="s">
        <v>1926</v>
      </c>
      <c r="N48" s="19">
        <f t="shared" si="3"/>
        <v>4</v>
      </c>
      <c r="O48" s="23">
        <v>2011</v>
      </c>
      <c r="P48" s="22">
        <v>69417</v>
      </c>
      <c r="Q48" s="26" t="s">
        <v>1926</v>
      </c>
      <c r="R48" s="23">
        <v>1</v>
      </c>
      <c r="U48" s="20"/>
      <c r="V48" s="43"/>
    </row>
    <row r="49" spans="8:22" ht="12">
      <c r="H49" s="18"/>
      <c r="I49" s="18"/>
      <c r="J49" s="20" t="s">
        <v>941</v>
      </c>
      <c r="K49" s="21" t="s">
        <v>1446</v>
      </c>
      <c r="L49" s="108" t="s">
        <v>1639</v>
      </c>
      <c r="M49" s="114" t="s">
        <v>1926</v>
      </c>
      <c r="N49" s="108" t="s">
        <v>1639</v>
      </c>
      <c r="O49" s="23"/>
      <c r="P49" s="22">
        <v>559440</v>
      </c>
      <c r="Q49" s="26" t="s">
        <v>1926</v>
      </c>
      <c r="R49" s="23">
        <v>4</v>
      </c>
      <c r="U49" s="20"/>
      <c r="V49" s="21"/>
    </row>
    <row r="50" spans="8:22" ht="12">
      <c r="H50" s="18"/>
      <c r="I50" s="18"/>
      <c r="J50" s="20" t="s">
        <v>942</v>
      </c>
      <c r="K50" s="21" t="s">
        <v>943</v>
      </c>
      <c r="L50" s="108" t="s">
        <v>1639</v>
      </c>
      <c r="M50" s="114" t="s">
        <v>1926</v>
      </c>
      <c r="N50" s="108" t="s">
        <v>1639</v>
      </c>
      <c r="O50" s="23"/>
      <c r="P50" s="22">
        <v>319094</v>
      </c>
      <c r="Q50" s="26" t="s">
        <v>1926</v>
      </c>
      <c r="R50" s="23">
        <v>3</v>
      </c>
      <c r="U50" s="20"/>
      <c r="V50" s="21"/>
    </row>
    <row r="51" spans="8:22" ht="12">
      <c r="H51" s="18"/>
      <c r="J51" s="20" t="s">
        <v>944</v>
      </c>
      <c r="K51" s="21" t="s">
        <v>1447</v>
      </c>
      <c r="L51" s="108" t="s">
        <v>1639</v>
      </c>
      <c r="M51" s="114" t="s">
        <v>1926</v>
      </c>
      <c r="N51" s="108" t="s">
        <v>1639</v>
      </c>
      <c r="O51" s="23"/>
      <c r="P51" s="22">
        <v>193370</v>
      </c>
      <c r="Q51" s="26" t="s">
        <v>1926</v>
      </c>
      <c r="R51" s="23">
        <v>2</v>
      </c>
      <c r="U51" s="20"/>
      <c r="V51" s="21"/>
    </row>
    <row r="52" spans="8:22" ht="12">
      <c r="H52" s="18"/>
      <c r="J52" s="20" t="s">
        <v>2036</v>
      </c>
      <c r="K52" s="21" t="s">
        <v>1448</v>
      </c>
      <c r="L52" s="108" t="s">
        <v>1639</v>
      </c>
      <c r="M52" s="114" t="s">
        <v>1926</v>
      </c>
      <c r="N52" s="108" t="s">
        <v>1639</v>
      </c>
      <c r="O52" s="23"/>
      <c r="P52" s="22">
        <v>203448</v>
      </c>
      <c r="Q52" s="26" t="s">
        <v>1926</v>
      </c>
      <c r="R52" s="23">
        <v>2</v>
      </c>
      <c r="U52" s="20"/>
      <c r="V52" s="21"/>
    </row>
    <row r="53" spans="8:22" ht="12">
      <c r="H53" s="18"/>
      <c r="J53" s="20" t="s">
        <v>945</v>
      </c>
      <c r="K53" s="21" t="s">
        <v>1670</v>
      </c>
      <c r="L53" s="108">
        <v>85.9</v>
      </c>
      <c r="M53" s="114" t="s">
        <v>1926</v>
      </c>
      <c r="N53" s="19">
        <f aca="true" t="shared" si="4" ref="N53:N54">IF(L53&lt;95,4)</f>
        <v>4</v>
      </c>
      <c r="O53" s="23"/>
      <c r="P53" s="22">
        <v>3501872</v>
      </c>
      <c r="Q53" s="26" t="s">
        <v>1926</v>
      </c>
      <c r="R53" s="23">
        <v>6</v>
      </c>
      <c r="U53" s="20"/>
      <c r="V53" s="21"/>
    </row>
    <row r="54" spans="8:22" ht="12">
      <c r="H54" s="18"/>
      <c r="J54" s="20" t="s">
        <v>946</v>
      </c>
      <c r="K54" s="21" t="s">
        <v>1672</v>
      </c>
      <c r="L54" s="108">
        <v>86.2</v>
      </c>
      <c r="M54" s="114" t="s">
        <v>1926</v>
      </c>
      <c r="N54" s="19">
        <f t="shared" si="4"/>
        <v>4</v>
      </c>
      <c r="O54" s="23"/>
      <c r="P54" s="22">
        <v>1798836</v>
      </c>
      <c r="Q54" s="26" t="s">
        <v>1926</v>
      </c>
      <c r="R54" s="23">
        <v>5</v>
      </c>
      <c r="U54" s="20"/>
      <c r="V54" s="21"/>
    </row>
    <row r="55" spans="8:22" ht="12">
      <c r="H55" s="18"/>
      <c r="J55" s="20" t="s">
        <v>947</v>
      </c>
      <c r="K55" s="21" t="s">
        <v>1449</v>
      </c>
      <c r="L55" s="108">
        <v>75.8</v>
      </c>
      <c r="M55" s="114" t="s">
        <v>1926</v>
      </c>
      <c r="N55" s="19">
        <f aca="true" t="shared" si="5" ref="N55:N110">IF(L55&lt;85,3)</f>
        <v>3</v>
      </c>
      <c r="O55" s="23"/>
      <c r="P55" s="22">
        <v>1378176</v>
      </c>
      <c r="Q55" s="26" t="s">
        <v>1926</v>
      </c>
      <c r="R55" s="23">
        <v>5</v>
      </c>
      <c r="U55" s="20"/>
      <c r="V55" s="21"/>
    </row>
    <row r="56" spans="8:22" ht="12">
      <c r="H56" s="18"/>
      <c r="J56" s="20" t="s">
        <v>948</v>
      </c>
      <c r="K56" s="21" t="s">
        <v>1609</v>
      </c>
      <c r="L56" s="108">
        <v>83.7</v>
      </c>
      <c r="M56" s="114" t="s">
        <v>1926</v>
      </c>
      <c r="N56" s="19">
        <f t="shared" si="5"/>
        <v>3</v>
      </c>
      <c r="O56" s="23"/>
      <c r="P56" s="22">
        <v>1017155</v>
      </c>
      <c r="Q56" s="26" t="s">
        <v>1926</v>
      </c>
      <c r="R56" s="23">
        <v>5</v>
      </c>
      <c r="U56" s="20"/>
      <c r="V56" s="21"/>
    </row>
    <row r="57" spans="8:22" ht="12">
      <c r="H57" s="18"/>
      <c r="J57" s="20" t="s">
        <v>949</v>
      </c>
      <c r="K57" s="21" t="s">
        <v>1450</v>
      </c>
      <c r="L57" s="108">
        <v>78.6</v>
      </c>
      <c r="M57" s="114" t="s">
        <v>1926</v>
      </c>
      <c r="N57" s="19">
        <f t="shared" si="5"/>
        <v>3</v>
      </c>
      <c r="O57" s="23"/>
      <c r="P57" s="22">
        <v>691518</v>
      </c>
      <c r="Q57" s="26" t="s">
        <v>1926</v>
      </c>
      <c r="R57" s="23">
        <v>4</v>
      </c>
      <c r="U57" s="20"/>
      <c r="V57" s="21"/>
    </row>
    <row r="58" spans="8:21" ht="12">
      <c r="H58" s="18"/>
      <c r="J58" s="20" t="s">
        <v>1690</v>
      </c>
      <c r="K58" s="19" t="s">
        <v>1451</v>
      </c>
      <c r="L58" s="108">
        <v>87.7</v>
      </c>
      <c r="M58" s="114" t="s">
        <v>1926</v>
      </c>
      <c r="N58" s="19">
        <f>IF(L58&lt;95,4)</f>
        <v>4</v>
      </c>
      <c r="O58" s="23"/>
      <c r="P58" s="22">
        <v>573468</v>
      </c>
      <c r="Q58" s="26" t="s">
        <v>1926</v>
      </c>
      <c r="R58" s="23">
        <v>4</v>
      </c>
      <c r="U58" s="20"/>
    </row>
    <row r="59" spans="8:22" ht="12">
      <c r="H59" s="18"/>
      <c r="J59" s="20" t="s">
        <v>950</v>
      </c>
      <c r="K59" s="21" t="s">
        <v>1668</v>
      </c>
      <c r="L59" s="108">
        <v>77.4</v>
      </c>
      <c r="M59" s="114" t="s">
        <v>1926</v>
      </c>
      <c r="N59" s="19">
        <f t="shared" si="5"/>
        <v>3</v>
      </c>
      <c r="O59" s="23"/>
      <c r="P59" s="22">
        <v>613392</v>
      </c>
      <c r="Q59" s="26" t="s">
        <v>1926</v>
      </c>
      <c r="R59" s="23">
        <v>4</v>
      </c>
      <c r="U59" s="20"/>
      <c r="V59" s="21"/>
    </row>
    <row r="60" spans="8:22" ht="12">
      <c r="H60" s="18"/>
      <c r="J60" s="20" t="s">
        <v>951</v>
      </c>
      <c r="K60" s="21" t="s">
        <v>1613</v>
      </c>
      <c r="L60" s="108">
        <v>94</v>
      </c>
      <c r="M60" s="114" t="s">
        <v>1926</v>
      </c>
      <c r="N60" s="19">
        <f aca="true" t="shared" si="6" ref="N60">IF(L60&lt;95,4)</f>
        <v>4</v>
      </c>
      <c r="O60" s="23"/>
      <c r="P60" s="22">
        <v>531809</v>
      </c>
      <c r="Q60" s="26" t="s">
        <v>1926</v>
      </c>
      <c r="R60" s="23">
        <v>4</v>
      </c>
      <c r="U60" s="20"/>
      <c r="V60" s="21"/>
    </row>
    <row r="61" spans="8:22" ht="12">
      <c r="H61" s="18"/>
      <c r="J61" s="20" t="s">
        <v>952</v>
      </c>
      <c r="K61" s="21" t="s">
        <v>1612</v>
      </c>
      <c r="L61" s="108">
        <v>95.2</v>
      </c>
      <c r="M61" s="114" t="s">
        <v>1926</v>
      </c>
      <c r="N61" s="19">
        <v>5</v>
      </c>
      <c r="O61" s="23"/>
      <c r="P61" s="22">
        <v>529781</v>
      </c>
      <c r="Q61" s="26" t="s">
        <v>1926</v>
      </c>
      <c r="R61" s="23">
        <v>4</v>
      </c>
      <c r="U61" s="20"/>
      <c r="V61" s="21"/>
    </row>
    <row r="62" spans="8:21" ht="12">
      <c r="H62" s="18"/>
      <c r="J62" s="20" t="s">
        <v>1691</v>
      </c>
      <c r="K62" s="19" t="s">
        <v>1452</v>
      </c>
      <c r="L62" s="108">
        <v>84</v>
      </c>
      <c r="M62" s="114" t="s">
        <v>1926</v>
      </c>
      <c r="N62" s="19">
        <f t="shared" si="5"/>
        <v>3</v>
      </c>
      <c r="O62" s="23"/>
      <c r="P62" s="22">
        <v>580956</v>
      </c>
      <c r="Q62" s="26" t="s">
        <v>1926</v>
      </c>
      <c r="R62" s="23">
        <v>4</v>
      </c>
      <c r="U62" s="20"/>
    </row>
    <row r="63" spans="8:22" ht="12">
      <c r="H63" s="18"/>
      <c r="J63" s="20" t="s">
        <v>953</v>
      </c>
      <c r="K63" s="21" t="s">
        <v>1608</v>
      </c>
      <c r="L63" s="108">
        <v>81.7</v>
      </c>
      <c r="M63" s="114" t="s">
        <v>1926</v>
      </c>
      <c r="N63" s="19">
        <f t="shared" si="5"/>
        <v>3</v>
      </c>
      <c r="O63" s="23"/>
      <c r="P63" s="22">
        <v>592393</v>
      </c>
      <c r="Q63" s="26" t="s">
        <v>1926</v>
      </c>
      <c r="R63" s="23">
        <v>4</v>
      </c>
      <c r="U63" s="20"/>
      <c r="V63" s="21"/>
    </row>
    <row r="64" spans="8:22" ht="12">
      <c r="H64" s="18"/>
      <c r="J64" s="20" t="s">
        <v>954</v>
      </c>
      <c r="K64" s="21" t="s">
        <v>1671</v>
      </c>
      <c r="L64" s="108">
        <v>86.9</v>
      </c>
      <c r="M64" s="114" t="s">
        <v>1926</v>
      </c>
      <c r="N64" s="19">
        <f aca="true" t="shared" si="7" ref="N64:N65">IF(L64&lt;95,4)</f>
        <v>4</v>
      </c>
      <c r="O64" s="23"/>
      <c r="P64" s="22">
        <v>548319</v>
      </c>
      <c r="Q64" s="26" t="s">
        <v>1926</v>
      </c>
      <c r="R64" s="23">
        <v>4</v>
      </c>
      <c r="U64" s="20"/>
      <c r="V64" s="21"/>
    </row>
    <row r="65" spans="8:22" ht="12">
      <c r="H65" s="18"/>
      <c r="J65" s="20" t="s">
        <v>955</v>
      </c>
      <c r="K65" s="21" t="s">
        <v>1607</v>
      </c>
      <c r="L65" s="108">
        <v>86.1</v>
      </c>
      <c r="M65" s="114" t="s">
        <v>1926</v>
      </c>
      <c r="N65" s="19">
        <f t="shared" si="7"/>
        <v>4</v>
      </c>
      <c r="O65" s="23">
        <v>2011</v>
      </c>
      <c r="P65" s="22">
        <v>522686</v>
      </c>
      <c r="Q65" s="26" t="s">
        <v>1926</v>
      </c>
      <c r="R65" s="23">
        <v>4</v>
      </c>
      <c r="S65" s="18">
        <v>2011</v>
      </c>
      <c r="U65" s="20"/>
      <c r="V65" s="21"/>
    </row>
    <row r="66" spans="8:22" ht="12">
      <c r="H66" s="18"/>
      <c r="J66" s="20" t="s">
        <v>956</v>
      </c>
      <c r="K66" s="21" t="s">
        <v>1453</v>
      </c>
      <c r="L66" s="108">
        <v>83</v>
      </c>
      <c r="M66" s="114" t="s">
        <v>1926</v>
      </c>
      <c r="N66" s="19">
        <f t="shared" si="5"/>
        <v>3</v>
      </c>
      <c r="O66" s="23"/>
      <c r="P66" s="22">
        <v>510602</v>
      </c>
      <c r="Q66" s="26" t="s">
        <v>1926</v>
      </c>
      <c r="R66" s="23">
        <v>4</v>
      </c>
      <c r="U66" s="20"/>
      <c r="V66" s="21"/>
    </row>
    <row r="67" spans="8:18" ht="12">
      <c r="H67" s="18"/>
      <c r="J67" s="19" t="s">
        <v>1692</v>
      </c>
      <c r="K67" s="19" t="s">
        <v>1454</v>
      </c>
      <c r="L67" s="108">
        <v>88.4</v>
      </c>
      <c r="M67" s="114" t="s">
        <v>1926</v>
      </c>
      <c r="N67" s="19">
        <f aca="true" t="shared" si="8" ref="N67:N68">IF(L67&lt;95,4)</f>
        <v>4</v>
      </c>
      <c r="O67" s="23"/>
      <c r="P67" s="22">
        <v>373976</v>
      </c>
      <c r="Q67" s="26" t="s">
        <v>1926</v>
      </c>
      <c r="R67" s="23">
        <v>3</v>
      </c>
    </row>
    <row r="68" spans="8:22" ht="12">
      <c r="H68" s="18"/>
      <c r="J68" s="20" t="s">
        <v>957</v>
      </c>
      <c r="K68" s="21" t="s">
        <v>1455</v>
      </c>
      <c r="L68" s="108">
        <v>88</v>
      </c>
      <c r="M68" s="114" t="s">
        <v>1926</v>
      </c>
      <c r="N68" s="19">
        <f t="shared" si="8"/>
        <v>4</v>
      </c>
      <c r="O68" s="23"/>
      <c r="P68" s="22">
        <v>323395</v>
      </c>
      <c r="Q68" s="26" t="s">
        <v>1926</v>
      </c>
      <c r="R68" s="23">
        <v>3</v>
      </c>
      <c r="U68" s="20"/>
      <c r="V68" s="21"/>
    </row>
    <row r="69" spans="8:22" ht="12">
      <c r="H69" s="18"/>
      <c r="J69" s="20" t="s">
        <v>958</v>
      </c>
      <c r="K69" s="21" t="s">
        <v>1456</v>
      </c>
      <c r="L69" s="108">
        <v>96</v>
      </c>
      <c r="M69" s="114" t="s">
        <v>1926</v>
      </c>
      <c r="N69" s="19">
        <v>5</v>
      </c>
      <c r="O69" s="23"/>
      <c r="P69" s="22">
        <v>233705</v>
      </c>
      <c r="Q69" s="26" t="s">
        <v>1926</v>
      </c>
      <c r="R69" s="23">
        <v>2</v>
      </c>
      <c r="U69" s="20"/>
      <c r="V69" s="21"/>
    </row>
    <row r="70" spans="8:22" ht="12">
      <c r="H70" s="18"/>
      <c r="J70" s="20" t="s">
        <v>959</v>
      </c>
      <c r="K70" s="21" t="s">
        <v>1457</v>
      </c>
      <c r="L70" s="108">
        <v>96.4</v>
      </c>
      <c r="M70" s="114" t="s">
        <v>1926</v>
      </c>
      <c r="N70" s="19">
        <v>5</v>
      </c>
      <c r="O70" s="23"/>
      <c r="P70" s="22">
        <v>232364</v>
      </c>
      <c r="Q70" s="26" t="s">
        <v>1926</v>
      </c>
      <c r="R70" s="23">
        <v>2</v>
      </c>
      <c r="U70" s="20"/>
      <c r="V70" s="21"/>
    </row>
    <row r="71" spans="8:22" ht="12">
      <c r="H71" s="18"/>
      <c r="J71" s="20" t="s">
        <v>960</v>
      </c>
      <c r="K71" s="21" t="s">
        <v>1458</v>
      </c>
      <c r="L71" s="108">
        <v>80.7</v>
      </c>
      <c r="M71" s="114" t="s">
        <v>1926</v>
      </c>
      <c r="N71" s="19">
        <f t="shared" si="5"/>
        <v>3</v>
      </c>
      <c r="O71" s="23"/>
      <c r="P71" s="22">
        <v>278919</v>
      </c>
      <c r="Q71" s="26" t="s">
        <v>1926</v>
      </c>
      <c r="R71" s="23">
        <v>3</v>
      </c>
      <c r="U71" s="20"/>
      <c r="V71" s="21"/>
    </row>
    <row r="72" spans="8:22" ht="12">
      <c r="H72" s="18"/>
      <c r="J72" s="20" t="s">
        <v>961</v>
      </c>
      <c r="K72" s="21" t="s">
        <v>9</v>
      </c>
      <c r="L72" s="108">
        <v>90.6</v>
      </c>
      <c r="M72" s="114" t="s">
        <v>1927</v>
      </c>
      <c r="N72" s="19">
        <f aca="true" t="shared" si="9" ref="N72:N79">IF(L72&lt;95,4)</f>
        <v>4</v>
      </c>
      <c r="O72" s="23"/>
      <c r="P72" s="22">
        <v>121364</v>
      </c>
      <c r="Q72" s="26" t="s">
        <v>1926</v>
      </c>
      <c r="R72" s="23">
        <v>2</v>
      </c>
      <c r="U72" s="20"/>
      <c r="V72" s="21"/>
    </row>
    <row r="73" spans="8:18" ht="12">
      <c r="H73" s="18"/>
      <c r="J73" s="19" t="s">
        <v>1693</v>
      </c>
      <c r="K73" s="19" t="s">
        <v>1459</v>
      </c>
      <c r="L73" s="108">
        <v>89.3</v>
      </c>
      <c r="M73" s="114" t="s">
        <v>1926</v>
      </c>
      <c r="N73" s="19">
        <f t="shared" si="9"/>
        <v>4</v>
      </c>
      <c r="O73" s="23"/>
      <c r="P73" s="22">
        <v>167156</v>
      </c>
      <c r="Q73" s="26" t="s">
        <v>1926</v>
      </c>
      <c r="R73" s="23">
        <v>2</v>
      </c>
    </row>
    <row r="74" spans="8:18" ht="12">
      <c r="H74" s="18"/>
      <c r="J74" s="19" t="s">
        <v>1694</v>
      </c>
      <c r="K74" s="19" t="s">
        <v>1460</v>
      </c>
      <c r="L74" s="108">
        <v>89.9</v>
      </c>
      <c r="M74" s="114" t="s">
        <v>1927</v>
      </c>
      <c r="N74" s="19">
        <f t="shared" si="9"/>
        <v>4</v>
      </c>
      <c r="O74" s="23"/>
      <c r="P74" s="22">
        <v>105102</v>
      </c>
      <c r="Q74" s="26" t="s">
        <v>1926</v>
      </c>
      <c r="R74" s="23">
        <v>2</v>
      </c>
    </row>
    <row r="75" spans="8:22" ht="12">
      <c r="H75" s="18"/>
      <c r="J75" s="20" t="s">
        <v>962</v>
      </c>
      <c r="K75" s="21" t="s">
        <v>1673</v>
      </c>
      <c r="L75" s="108">
        <v>85</v>
      </c>
      <c r="M75" s="114" t="s">
        <v>1926</v>
      </c>
      <c r="N75" s="19">
        <f t="shared" si="9"/>
        <v>4</v>
      </c>
      <c r="O75" s="23"/>
      <c r="P75" s="22">
        <v>149052</v>
      </c>
      <c r="Q75" s="26" t="s">
        <v>1926</v>
      </c>
      <c r="R75" s="23">
        <v>2</v>
      </c>
      <c r="U75" s="20"/>
      <c r="V75" s="21"/>
    </row>
    <row r="76" spans="8:22" ht="12">
      <c r="H76" s="18"/>
      <c r="J76" s="20" t="s">
        <v>90</v>
      </c>
      <c r="K76" s="21" t="s">
        <v>1611</v>
      </c>
      <c r="L76" s="108">
        <v>91.5</v>
      </c>
      <c r="M76" s="114" t="s">
        <v>1926</v>
      </c>
      <c r="N76" s="19">
        <f t="shared" si="9"/>
        <v>4</v>
      </c>
      <c r="O76" s="23"/>
      <c r="P76" s="22">
        <v>105675</v>
      </c>
      <c r="Q76" s="26" t="s">
        <v>1926</v>
      </c>
      <c r="R76" s="23">
        <v>2</v>
      </c>
      <c r="U76" s="20"/>
      <c r="V76" s="21"/>
    </row>
    <row r="77" spans="8:22" ht="12">
      <c r="H77" s="18"/>
      <c r="I77" s="18"/>
      <c r="J77" s="20" t="s">
        <v>91</v>
      </c>
      <c r="K77" s="21" t="s">
        <v>1461</v>
      </c>
      <c r="L77" s="108">
        <v>85.6</v>
      </c>
      <c r="M77" s="114" t="s">
        <v>1926</v>
      </c>
      <c r="N77" s="19">
        <f t="shared" si="9"/>
        <v>4</v>
      </c>
      <c r="O77" s="23"/>
      <c r="P77" s="22">
        <v>229144</v>
      </c>
      <c r="Q77" s="26" t="s">
        <v>1926</v>
      </c>
      <c r="R77" s="23">
        <v>2</v>
      </c>
      <c r="U77" s="20"/>
      <c r="V77" s="21"/>
    </row>
    <row r="78" spans="8:22" ht="12">
      <c r="H78" s="18"/>
      <c r="I78" s="18"/>
      <c r="J78" s="20" t="s">
        <v>92</v>
      </c>
      <c r="K78" s="21" t="s">
        <v>1462</v>
      </c>
      <c r="L78" s="108">
        <v>88.8</v>
      </c>
      <c r="M78" s="114" t="s">
        <v>1926</v>
      </c>
      <c r="N78" s="19">
        <f t="shared" si="9"/>
        <v>4</v>
      </c>
      <c r="O78" s="23"/>
      <c r="P78" s="22">
        <v>136577</v>
      </c>
      <c r="Q78" s="26" t="s">
        <v>1926</v>
      </c>
      <c r="R78" s="23">
        <v>2</v>
      </c>
      <c r="U78" s="20"/>
      <c r="V78" s="21"/>
    </row>
    <row r="79" spans="8:22" ht="12">
      <c r="H79" s="18"/>
      <c r="I79" s="18"/>
      <c r="J79" s="20" t="s">
        <v>93</v>
      </c>
      <c r="K79" s="21" t="s">
        <v>1463</v>
      </c>
      <c r="L79" s="108">
        <v>94.6</v>
      </c>
      <c r="M79" s="114" t="s">
        <v>1926</v>
      </c>
      <c r="N79" s="19">
        <f t="shared" si="9"/>
        <v>4</v>
      </c>
      <c r="O79" s="23"/>
      <c r="P79" s="22">
        <v>60002</v>
      </c>
      <c r="Q79" s="26" t="s">
        <v>1926</v>
      </c>
      <c r="R79" s="23">
        <v>1</v>
      </c>
      <c r="U79" s="20"/>
      <c r="V79" s="21"/>
    </row>
    <row r="80" spans="8:22" ht="12">
      <c r="H80" s="18"/>
      <c r="I80" s="18"/>
      <c r="J80" s="20" t="s">
        <v>94</v>
      </c>
      <c r="K80" s="21" t="s">
        <v>1464</v>
      </c>
      <c r="L80" s="108">
        <v>95.6</v>
      </c>
      <c r="M80" s="114" t="s">
        <v>1926</v>
      </c>
      <c r="N80" s="19">
        <v>5</v>
      </c>
      <c r="O80" s="23"/>
      <c r="P80" s="22">
        <v>65542</v>
      </c>
      <c r="Q80" s="26" t="s">
        <v>1926</v>
      </c>
      <c r="R80" s="23">
        <v>1</v>
      </c>
      <c r="U80" s="20"/>
      <c r="V80" s="21"/>
    </row>
    <row r="81" spans="8:22" ht="12">
      <c r="H81" s="18"/>
      <c r="I81" s="18"/>
      <c r="J81" s="20" t="s">
        <v>95</v>
      </c>
      <c r="K81" s="21" t="s">
        <v>1465</v>
      </c>
      <c r="L81" s="108">
        <v>96.3</v>
      </c>
      <c r="M81" s="114" t="s">
        <v>1926</v>
      </c>
      <c r="N81" s="19">
        <v>5</v>
      </c>
      <c r="O81" s="23"/>
      <c r="P81" s="22">
        <v>95300</v>
      </c>
      <c r="Q81" s="26" t="s">
        <v>1926</v>
      </c>
      <c r="R81" s="23">
        <v>1</v>
      </c>
      <c r="U81" s="20"/>
      <c r="V81" s="21"/>
    </row>
    <row r="82" spans="8:22" ht="12">
      <c r="H82" s="18"/>
      <c r="I82" s="18"/>
      <c r="J82" s="20" t="s">
        <v>96</v>
      </c>
      <c r="K82" s="21" t="s">
        <v>1466</v>
      </c>
      <c r="L82" s="108">
        <v>96.4</v>
      </c>
      <c r="M82" s="114" t="s">
        <v>1926</v>
      </c>
      <c r="N82" s="19">
        <v>5</v>
      </c>
      <c r="O82" s="23"/>
      <c r="P82" s="22">
        <v>206384</v>
      </c>
      <c r="Q82" s="26" t="s">
        <v>1926</v>
      </c>
      <c r="R82" s="23">
        <v>2</v>
      </c>
      <c r="U82" s="20"/>
      <c r="V82" s="21"/>
    </row>
    <row r="83" spans="8:22" ht="12">
      <c r="H83" s="18"/>
      <c r="I83" s="18"/>
      <c r="J83" s="20" t="s">
        <v>97</v>
      </c>
      <c r="K83" s="21" t="s">
        <v>1467</v>
      </c>
      <c r="L83" s="108">
        <v>82.6</v>
      </c>
      <c r="M83" s="114" t="s">
        <v>1926</v>
      </c>
      <c r="N83" s="19">
        <f t="shared" si="5"/>
        <v>3</v>
      </c>
      <c r="O83" s="23"/>
      <c r="P83" s="22">
        <v>266647</v>
      </c>
      <c r="Q83" s="26" t="s">
        <v>1926</v>
      </c>
      <c r="R83" s="23">
        <v>3</v>
      </c>
      <c r="U83" s="20"/>
      <c r="V83" s="21"/>
    </row>
    <row r="84" spans="8:22" ht="12">
      <c r="H84" s="18"/>
      <c r="I84" s="18"/>
      <c r="J84" s="20" t="s">
        <v>98</v>
      </c>
      <c r="K84" s="21" t="s">
        <v>1468</v>
      </c>
      <c r="L84" s="108">
        <v>85</v>
      </c>
      <c r="M84" s="114" t="s">
        <v>1926</v>
      </c>
      <c r="N84" s="19">
        <f>IF(L84&lt;95,4)</f>
        <v>4</v>
      </c>
      <c r="O84" s="23"/>
      <c r="P84" s="22">
        <v>327913</v>
      </c>
      <c r="Q84" s="26" t="s">
        <v>1926</v>
      </c>
      <c r="R84" s="23">
        <v>3</v>
      </c>
      <c r="U84" s="20"/>
      <c r="V84" s="21"/>
    </row>
    <row r="85" spans="8:22" ht="12">
      <c r="H85" s="18"/>
      <c r="I85" s="18"/>
      <c r="J85" s="20" t="s">
        <v>99</v>
      </c>
      <c r="K85" s="21" t="s">
        <v>1669</v>
      </c>
      <c r="L85" s="108">
        <v>84.1</v>
      </c>
      <c r="M85" s="114" t="s">
        <v>1926</v>
      </c>
      <c r="N85" s="19">
        <f t="shared" si="5"/>
        <v>3</v>
      </c>
      <c r="O85" s="23"/>
      <c r="P85" s="22">
        <v>297488</v>
      </c>
      <c r="Q85" s="26" t="s">
        <v>1926</v>
      </c>
      <c r="R85" s="23">
        <v>3</v>
      </c>
      <c r="U85" s="20"/>
      <c r="V85" s="21"/>
    </row>
    <row r="86" spans="8:22" ht="12">
      <c r="H86" s="18"/>
      <c r="I86" s="18"/>
      <c r="J86" s="20" t="s">
        <v>100</v>
      </c>
      <c r="K86" s="21" t="s">
        <v>1469</v>
      </c>
      <c r="L86" s="108">
        <v>89</v>
      </c>
      <c r="M86" s="114" t="s">
        <v>1926</v>
      </c>
      <c r="N86" s="19">
        <f>IF(L86&lt;95,4)</f>
        <v>4</v>
      </c>
      <c r="O86" s="23"/>
      <c r="P86" s="22">
        <v>257208</v>
      </c>
      <c r="Q86" s="26" t="s">
        <v>1926</v>
      </c>
      <c r="R86" s="23">
        <v>3</v>
      </c>
      <c r="U86" s="20"/>
      <c r="V86" s="21"/>
    </row>
    <row r="87" spans="8:22" ht="12">
      <c r="H87" s="18"/>
      <c r="I87" s="18"/>
      <c r="J87" s="20" t="s">
        <v>101</v>
      </c>
      <c r="K87" s="21" t="s">
        <v>1470</v>
      </c>
      <c r="L87" s="108">
        <v>83.4</v>
      </c>
      <c r="M87" s="114" t="s">
        <v>1926</v>
      </c>
      <c r="N87" s="19">
        <f t="shared" si="5"/>
        <v>3</v>
      </c>
      <c r="O87" s="23"/>
      <c r="P87" s="22">
        <v>200957</v>
      </c>
      <c r="Q87" s="26" t="s">
        <v>1926</v>
      </c>
      <c r="R87" s="23">
        <v>2</v>
      </c>
      <c r="U87" s="20"/>
      <c r="V87" s="21"/>
    </row>
    <row r="88" spans="8:22" ht="12">
      <c r="H88" s="18"/>
      <c r="I88" s="18"/>
      <c r="J88" s="20" t="s">
        <v>102</v>
      </c>
      <c r="K88" s="21" t="s">
        <v>1471</v>
      </c>
      <c r="L88" s="108">
        <v>91.1</v>
      </c>
      <c r="M88" s="114" t="s">
        <v>1926</v>
      </c>
      <c r="N88" s="19">
        <f aca="true" t="shared" si="10" ref="N88:N93">IF(L88&lt;95,4)</f>
        <v>4</v>
      </c>
      <c r="O88" s="23"/>
      <c r="P88" s="22">
        <v>242041</v>
      </c>
      <c r="Q88" s="26" t="s">
        <v>1926</v>
      </c>
      <c r="R88" s="23">
        <v>2</v>
      </c>
      <c r="U88" s="20"/>
      <c r="V88" s="21"/>
    </row>
    <row r="89" spans="8:22" ht="12">
      <c r="H89" s="18"/>
      <c r="I89" s="18"/>
      <c r="J89" s="20" t="s">
        <v>103</v>
      </c>
      <c r="K89" s="21" t="s">
        <v>104</v>
      </c>
      <c r="L89" s="108">
        <v>85.8</v>
      </c>
      <c r="M89" s="114" t="s">
        <v>1926</v>
      </c>
      <c r="N89" s="19">
        <f t="shared" si="10"/>
        <v>4</v>
      </c>
      <c r="O89" s="23"/>
      <c r="P89" s="22">
        <v>176135</v>
      </c>
      <c r="Q89" s="26" t="s">
        <v>1926</v>
      </c>
      <c r="R89" s="23">
        <v>2</v>
      </c>
      <c r="U89" s="20"/>
      <c r="V89" s="21"/>
    </row>
    <row r="90" spans="8:18" ht="12">
      <c r="H90" s="18"/>
      <c r="I90" s="18"/>
      <c r="J90" s="19" t="s">
        <v>1695</v>
      </c>
      <c r="K90" s="19" t="s">
        <v>1472</v>
      </c>
      <c r="L90" s="108">
        <v>94.7</v>
      </c>
      <c r="M90" s="114" t="s">
        <v>1926</v>
      </c>
      <c r="N90" s="19">
        <f t="shared" si="10"/>
        <v>4</v>
      </c>
      <c r="O90" s="23"/>
      <c r="P90" s="22">
        <v>158902</v>
      </c>
      <c r="Q90" s="26" t="s">
        <v>1926</v>
      </c>
      <c r="R90" s="23">
        <v>2</v>
      </c>
    </row>
    <row r="91" spans="8:22" ht="12">
      <c r="H91" s="18"/>
      <c r="I91" s="18"/>
      <c r="J91" s="20" t="s">
        <v>105</v>
      </c>
      <c r="K91" s="21" t="s">
        <v>1610</v>
      </c>
      <c r="L91" s="108">
        <v>91.1</v>
      </c>
      <c r="M91" s="114" t="s">
        <v>1926</v>
      </c>
      <c r="N91" s="19">
        <f t="shared" si="10"/>
        <v>4</v>
      </c>
      <c r="O91" s="23"/>
      <c r="P91" s="22">
        <v>106677</v>
      </c>
      <c r="Q91" s="26" t="s">
        <v>1926</v>
      </c>
      <c r="R91" s="23">
        <v>2</v>
      </c>
      <c r="U91" s="20"/>
      <c r="V91" s="21"/>
    </row>
    <row r="92" spans="8:22" ht="12">
      <c r="H92" s="18"/>
      <c r="I92" s="18"/>
      <c r="J92" s="20" t="s">
        <v>106</v>
      </c>
      <c r="K92" s="21" t="s">
        <v>1473</v>
      </c>
      <c r="L92" s="108">
        <v>96.3</v>
      </c>
      <c r="M92" s="114" t="s">
        <v>1926</v>
      </c>
      <c r="N92" s="19">
        <v>5</v>
      </c>
      <c r="O92" s="23"/>
      <c r="P92" s="22">
        <v>204260</v>
      </c>
      <c r="Q92" s="26" t="s">
        <v>1926</v>
      </c>
      <c r="R92" s="23">
        <v>2</v>
      </c>
      <c r="U92" s="20"/>
      <c r="V92" s="21"/>
    </row>
    <row r="93" spans="8:22" ht="12">
      <c r="H93" s="18"/>
      <c r="I93" s="18"/>
      <c r="J93" s="20" t="s">
        <v>107</v>
      </c>
      <c r="K93" s="21" t="s">
        <v>108</v>
      </c>
      <c r="L93" s="108">
        <v>89.2</v>
      </c>
      <c r="M93" s="114" t="s">
        <v>1926</v>
      </c>
      <c r="N93" s="19">
        <f t="shared" si="10"/>
        <v>4</v>
      </c>
      <c r="O93" s="23"/>
      <c r="P93" s="22">
        <v>99790</v>
      </c>
      <c r="Q93" s="26" t="s">
        <v>1926</v>
      </c>
      <c r="R93" s="23">
        <v>1</v>
      </c>
      <c r="U93" s="20"/>
      <c r="V93" s="21"/>
    </row>
    <row r="94" spans="8:22" ht="12">
      <c r="H94" s="18"/>
      <c r="I94" s="18"/>
      <c r="J94" s="20" t="s">
        <v>109</v>
      </c>
      <c r="K94" s="21" t="s">
        <v>110</v>
      </c>
      <c r="L94" s="108">
        <v>82</v>
      </c>
      <c r="M94" s="114" t="s">
        <v>1927</v>
      </c>
      <c r="N94" s="19">
        <f t="shared" si="5"/>
        <v>3</v>
      </c>
      <c r="O94" s="23"/>
      <c r="P94" s="22">
        <v>94536</v>
      </c>
      <c r="Q94" s="26" t="s">
        <v>1926</v>
      </c>
      <c r="R94" s="23">
        <v>1</v>
      </c>
      <c r="U94" s="20"/>
      <c r="V94" s="21"/>
    </row>
    <row r="95" spans="8:18" ht="12">
      <c r="H95" s="18"/>
      <c r="I95" s="18"/>
      <c r="J95" s="19" t="s">
        <v>1696</v>
      </c>
      <c r="K95" s="19" t="s">
        <v>1697</v>
      </c>
      <c r="L95" s="108">
        <v>79</v>
      </c>
      <c r="M95" s="114" t="s">
        <v>1927</v>
      </c>
      <c r="N95" s="19">
        <f t="shared" si="5"/>
        <v>3</v>
      </c>
      <c r="O95" s="23"/>
      <c r="P95" s="22">
        <v>92629</v>
      </c>
      <c r="Q95" s="26" t="s">
        <v>1926</v>
      </c>
      <c r="R95" s="23">
        <v>1</v>
      </c>
    </row>
    <row r="96" spans="10:18" ht="12">
      <c r="J96" s="19" t="s">
        <v>1698</v>
      </c>
      <c r="K96" s="19" t="s">
        <v>1699</v>
      </c>
      <c r="L96" s="108">
        <v>86.2</v>
      </c>
      <c r="M96" s="114" t="s">
        <v>1927</v>
      </c>
      <c r="N96" s="19">
        <f aca="true" t="shared" si="11" ref="N96:N97">IF(L96&lt;95,4)</f>
        <v>4</v>
      </c>
      <c r="O96" s="23"/>
      <c r="P96" s="22">
        <v>88637</v>
      </c>
      <c r="Q96" s="26" t="s">
        <v>1926</v>
      </c>
      <c r="R96" s="23">
        <v>1</v>
      </c>
    </row>
    <row r="97" spans="10:22" ht="12">
      <c r="J97" s="20" t="s">
        <v>111</v>
      </c>
      <c r="K97" s="21" t="s">
        <v>112</v>
      </c>
      <c r="L97" s="108">
        <v>93.9</v>
      </c>
      <c r="M97" s="114" t="s">
        <v>1926</v>
      </c>
      <c r="N97" s="19">
        <f t="shared" si="11"/>
        <v>4</v>
      </c>
      <c r="O97" s="23"/>
      <c r="P97" s="22">
        <v>81020</v>
      </c>
      <c r="Q97" s="26" t="s">
        <v>1926</v>
      </c>
      <c r="R97" s="23">
        <v>1</v>
      </c>
      <c r="U97" s="20"/>
      <c r="V97" s="21"/>
    </row>
    <row r="98" spans="10:18" ht="12">
      <c r="J98" s="19" t="s">
        <v>1700</v>
      </c>
      <c r="K98" s="19" t="s">
        <v>1701</v>
      </c>
      <c r="L98" s="108">
        <v>77</v>
      </c>
      <c r="M98" s="114" t="s">
        <v>1927</v>
      </c>
      <c r="N98" s="19">
        <f t="shared" si="5"/>
        <v>3</v>
      </c>
      <c r="O98" s="23"/>
      <c r="P98" s="22">
        <v>88673</v>
      </c>
      <c r="Q98" s="26" t="s">
        <v>1926</v>
      </c>
      <c r="R98" s="23">
        <v>1</v>
      </c>
    </row>
    <row r="99" spans="10:22" ht="12">
      <c r="J99" s="20" t="s">
        <v>113</v>
      </c>
      <c r="K99" s="21" t="s">
        <v>114</v>
      </c>
      <c r="L99" s="108">
        <v>85.7</v>
      </c>
      <c r="M99" s="114" t="s">
        <v>1927</v>
      </c>
      <c r="N99" s="19">
        <f>IF(L99&lt;95,4)</f>
        <v>4</v>
      </c>
      <c r="O99" s="23"/>
      <c r="P99" s="22">
        <v>89011</v>
      </c>
      <c r="Q99" s="26" t="s">
        <v>1926</v>
      </c>
      <c r="R99" s="23">
        <v>1</v>
      </c>
      <c r="U99" s="20"/>
      <c r="V99" s="21"/>
    </row>
    <row r="100" spans="10:22" ht="12">
      <c r="J100" s="20" t="s">
        <v>115</v>
      </c>
      <c r="K100" s="21" t="s">
        <v>116</v>
      </c>
      <c r="L100" s="108">
        <v>82.6</v>
      </c>
      <c r="M100" s="114" t="s">
        <v>1927</v>
      </c>
      <c r="N100" s="19">
        <f t="shared" si="5"/>
        <v>3</v>
      </c>
      <c r="O100" s="23"/>
      <c r="P100" s="22">
        <v>80990</v>
      </c>
      <c r="Q100" s="26" t="s">
        <v>1926</v>
      </c>
      <c r="R100" s="23">
        <v>1</v>
      </c>
      <c r="U100" s="20"/>
      <c r="V100" s="21"/>
    </row>
    <row r="101" spans="10:22" ht="12">
      <c r="J101" s="20" t="s">
        <v>117</v>
      </c>
      <c r="K101" s="21" t="s">
        <v>118</v>
      </c>
      <c r="L101" s="108">
        <v>92.2</v>
      </c>
      <c r="M101" s="114" t="s">
        <v>1926</v>
      </c>
      <c r="N101" s="19">
        <f aca="true" t="shared" si="12" ref="N101:N102">IF(L101&lt;95,4)</f>
        <v>4</v>
      </c>
      <c r="O101" s="23"/>
      <c r="P101" s="22">
        <v>89357</v>
      </c>
      <c r="Q101" s="26" t="s">
        <v>1926</v>
      </c>
      <c r="R101" s="23">
        <v>1</v>
      </c>
      <c r="U101" s="20"/>
      <c r="V101" s="21"/>
    </row>
    <row r="102" spans="10:22" ht="12">
      <c r="J102" s="20" t="s">
        <v>119</v>
      </c>
      <c r="K102" s="21" t="s">
        <v>120</v>
      </c>
      <c r="L102" s="108">
        <v>89.1</v>
      </c>
      <c r="M102" s="114" t="s">
        <v>1927</v>
      </c>
      <c r="N102" s="19">
        <f t="shared" si="12"/>
        <v>4</v>
      </c>
      <c r="O102" s="23"/>
      <c r="P102" s="22">
        <v>81147</v>
      </c>
      <c r="Q102" s="26" t="s">
        <v>1926</v>
      </c>
      <c r="R102" s="23">
        <v>1</v>
      </c>
      <c r="U102" s="20"/>
      <c r="V102" s="21"/>
    </row>
    <row r="103" spans="10:22" ht="12">
      <c r="J103" s="20" t="s">
        <v>121</v>
      </c>
      <c r="K103" s="21" t="s">
        <v>122</v>
      </c>
      <c r="L103" s="108">
        <v>83.8</v>
      </c>
      <c r="M103" s="114" t="s">
        <v>1927</v>
      </c>
      <c r="N103" s="19">
        <f t="shared" si="5"/>
        <v>3</v>
      </c>
      <c r="O103" s="23"/>
      <c r="P103" s="22">
        <v>85524</v>
      </c>
      <c r="Q103" s="26" t="s">
        <v>1926</v>
      </c>
      <c r="R103" s="23">
        <v>1</v>
      </c>
      <c r="U103" s="20"/>
      <c r="V103" s="21"/>
    </row>
    <row r="104" spans="10:22" ht="12">
      <c r="J104" s="20" t="s">
        <v>123</v>
      </c>
      <c r="K104" s="21" t="s">
        <v>124</v>
      </c>
      <c r="L104" s="108">
        <v>93.6</v>
      </c>
      <c r="M104" s="114" t="s">
        <v>1926</v>
      </c>
      <c r="N104" s="19">
        <f aca="true" t="shared" si="13" ref="N104:N109">IF(L104&lt;95,4)</f>
        <v>4</v>
      </c>
      <c r="O104" s="23"/>
      <c r="P104" s="22">
        <v>76939</v>
      </c>
      <c r="Q104" s="26" t="s">
        <v>1926</v>
      </c>
      <c r="R104" s="23">
        <v>1</v>
      </c>
      <c r="U104" s="20"/>
      <c r="V104" s="21"/>
    </row>
    <row r="105" spans="10:22" ht="12">
      <c r="J105" s="20" t="s">
        <v>125</v>
      </c>
      <c r="K105" s="21" t="s">
        <v>126</v>
      </c>
      <c r="L105" s="108">
        <v>97.2</v>
      </c>
      <c r="M105" s="114" t="s">
        <v>1926</v>
      </c>
      <c r="N105" s="19">
        <v>5</v>
      </c>
      <c r="O105" s="23"/>
      <c r="P105" s="22">
        <v>71534</v>
      </c>
      <c r="Q105" s="26" t="s">
        <v>1926</v>
      </c>
      <c r="R105" s="23">
        <v>1</v>
      </c>
      <c r="U105" s="20"/>
      <c r="V105" s="21"/>
    </row>
    <row r="106" spans="10:22" ht="12">
      <c r="J106" s="20" t="s">
        <v>127</v>
      </c>
      <c r="K106" s="21" t="s">
        <v>128</v>
      </c>
      <c r="L106" s="108">
        <v>88.2</v>
      </c>
      <c r="M106" s="114" t="s">
        <v>1927</v>
      </c>
      <c r="N106" s="19">
        <f t="shared" si="13"/>
        <v>4</v>
      </c>
      <c r="O106" s="23"/>
      <c r="P106" s="22">
        <v>78584</v>
      </c>
      <c r="Q106" s="26" t="s">
        <v>1926</v>
      </c>
      <c r="R106" s="23">
        <v>1</v>
      </c>
      <c r="U106" s="20"/>
      <c r="V106" s="21"/>
    </row>
    <row r="107" spans="10:22" ht="12">
      <c r="J107" s="20" t="s">
        <v>129</v>
      </c>
      <c r="K107" s="21" t="s">
        <v>130</v>
      </c>
      <c r="L107" s="108">
        <v>94.5</v>
      </c>
      <c r="M107" s="114" t="s">
        <v>1927</v>
      </c>
      <c r="N107" s="19">
        <f t="shared" si="13"/>
        <v>4</v>
      </c>
      <c r="O107" s="23"/>
      <c r="P107" s="22">
        <v>73581</v>
      </c>
      <c r="Q107" s="26" t="s">
        <v>1926</v>
      </c>
      <c r="R107" s="23">
        <v>1</v>
      </c>
      <c r="U107" s="20"/>
      <c r="V107" s="21"/>
    </row>
    <row r="108" spans="10:22" ht="12">
      <c r="J108" s="20" t="s">
        <v>131</v>
      </c>
      <c r="K108" s="21" t="s">
        <v>132</v>
      </c>
      <c r="L108" s="108">
        <v>91.2</v>
      </c>
      <c r="M108" s="114" t="s">
        <v>1926</v>
      </c>
      <c r="N108" s="19">
        <f t="shared" si="13"/>
        <v>4</v>
      </c>
      <c r="O108" s="23"/>
      <c r="P108" s="22">
        <v>73111</v>
      </c>
      <c r="Q108" s="26" t="s">
        <v>1926</v>
      </c>
      <c r="R108" s="23">
        <v>1</v>
      </c>
      <c r="U108" s="20"/>
      <c r="V108" s="21"/>
    </row>
    <row r="109" spans="10:22" ht="12">
      <c r="J109" s="20" t="s">
        <v>133</v>
      </c>
      <c r="K109" s="21" t="s">
        <v>134</v>
      </c>
      <c r="L109" s="108">
        <v>91.2</v>
      </c>
      <c r="M109" s="114" t="s">
        <v>1927</v>
      </c>
      <c r="N109" s="19">
        <f t="shared" si="13"/>
        <v>4</v>
      </c>
      <c r="O109" s="23"/>
      <c r="P109" s="22">
        <v>69972</v>
      </c>
      <c r="Q109" s="26" t="s">
        <v>1926</v>
      </c>
      <c r="R109" s="23">
        <v>1</v>
      </c>
      <c r="U109" s="20"/>
      <c r="V109" s="21"/>
    </row>
    <row r="110" spans="10:22" ht="12">
      <c r="J110" s="20" t="s">
        <v>135</v>
      </c>
      <c r="K110" s="21" t="s">
        <v>136</v>
      </c>
      <c r="L110" s="108">
        <v>84.5</v>
      </c>
      <c r="M110" s="114" t="s">
        <v>1926</v>
      </c>
      <c r="N110" s="19">
        <f t="shared" si="5"/>
        <v>3</v>
      </c>
      <c r="O110" s="23"/>
      <c r="P110" s="22">
        <v>68808</v>
      </c>
      <c r="Q110" s="26" t="s">
        <v>1926</v>
      </c>
      <c r="R110" s="23">
        <v>1</v>
      </c>
      <c r="U110" s="20"/>
      <c r="V110" s="21"/>
    </row>
    <row r="111" spans="10:22" ht="12">
      <c r="J111" s="20" t="s">
        <v>137</v>
      </c>
      <c r="K111" s="21" t="s">
        <v>138</v>
      </c>
      <c r="L111" s="108">
        <v>91.8</v>
      </c>
      <c r="M111" s="114" t="s">
        <v>1926</v>
      </c>
      <c r="N111" s="19">
        <f aca="true" t="shared" si="14" ref="N111:N116">IF(L111&lt;95,4)</f>
        <v>4</v>
      </c>
      <c r="O111" s="23"/>
      <c r="P111" s="22">
        <v>70084</v>
      </c>
      <c r="Q111" s="26" t="s">
        <v>1926</v>
      </c>
      <c r="R111" s="23">
        <v>1</v>
      </c>
      <c r="U111" s="20"/>
      <c r="V111" s="21"/>
    </row>
    <row r="112" spans="10:22" ht="12">
      <c r="J112" s="20" t="s">
        <v>139</v>
      </c>
      <c r="K112" s="21" t="s">
        <v>140</v>
      </c>
      <c r="L112" s="108">
        <v>95.4</v>
      </c>
      <c r="M112" s="114" t="s">
        <v>1927</v>
      </c>
      <c r="N112" s="19">
        <v>5</v>
      </c>
      <c r="O112" s="23"/>
      <c r="P112" s="22">
        <v>65738</v>
      </c>
      <c r="Q112" s="26" t="s">
        <v>1926</v>
      </c>
      <c r="R112" s="23">
        <v>1</v>
      </c>
      <c r="U112" s="20"/>
      <c r="V112" s="21"/>
    </row>
    <row r="113" spans="10:22" ht="12">
      <c r="J113" s="20" t="s">
        <v>141</v>
      </c>
      <c r="K113" s="21" t="s">
        <v>144</v>
      </c>
      <c r="L113" s="108">
        <v>98.5</v>
      </c>
      <c r="M113" s="114" t="s">
        <v>1927</v>
      </c>
      <c r="N113" s="19">
        <v>5</v>
      </c>
      <c r="O113" s="23"/>
      <c r="P113" s="22">
        <v>64995</v>
      </c>
      <c r="Q113" s="26" t="s">
        <v>1926</v>
      </c>
      <c r="R113" s="23">
        <v>1</v>
      </c>
      <c r="U113" s="20"/>
      <c r="V113" s="21"/>
    </row>
    <row r="114" spans="10:22" ht="12">
      <c r="J114" s="20" t="s">
        <v>145</v>
      </c>
      <c r="K114" s="21" t="s">
        <v>146</v>
      </c>
      <c r="L114" s="108">
        <v>93.2</v>
      </c>
      <c r="M114" s="114" t="s">
        <v>1927</v>
      </c>
      <c r="N114" s="19">
        <f t="shared" si="14"/>
        <v>4</v>
      </c>
      <c r="O114" s="23"/>
      <c r="P114" s="22">
        <v>64249</v>
      </c>
      <c r="Q114" s="26" t="s">
        <v>1926</v>
      </c>
      <c r="R114" s="23">
        <v>1</v>
      </c>
      <c r="U114" s="20"/>
      <c r="V114" s="21"/>
    </row>
    <row r="115" spans="10:22" ht="12">
      <c r="J115" s="20" t="s">
        <v>147</v>
      </c>
      <c r="K115" s="21" t="s">
        <v>148</v>
      </c>
      <c r="L115" s="108">
        <v>88.5</v>
      </c>
      <c r="M115" s="114" t="s">
        <v>1926</v>
      </c>
      <c r="N115" s="19">
        <f t="shared" si="14"/>
        <v>4</v>
      </c>
      <c r="O115" s="23"/>
      <c r="P115" s="22">
        <v>62240</v>
      </c>
      <c r="Q115" s="26" t="s">
        <v>1926</v>
      </c>
      <c r="R115" s="23">
        <v>1</v>
      </c>
      <c r="U115" s="20"/>
      <c r="V115" s="21"/>
    </row>
    <row r="116" spans="10:22" ht="12">
      <c r="J116" s="20" t="s">
        <v>149</v>
      </c>
      <c r="K116" s="21" t="s">
        <v>150</v>
      </c>
      <c r="L116" s="108">
        <v>88.4</v>
      </c>
      <c r="M116" s="114" t="s">
        <v>1926</v>
      </c>
      <c r="N116" s="19">
        <f t="shared" si="14"/>
        <v>4</v>
      </c>
      <c r="O116" s="23"/>
      <c r="P116" s="22">
        <v>64258</v>
      </c>
      <c r="Q116" s="26" t="s">
        <v>1926</v>
      </c>
      <c r="R116" s="23">
        <v>1</v>
      </c>
      <c r="U116" s="20"/>
      <c r="V116" s="21"/>
    </row>
    <row r="117" spans="10:18" ht="12">
      <c r="J117" s="19" t="s">
        <v>1702</v>
      </c>
      <c r="K117" s="19" t="s">
        <v>1703</v>
      </c>
      <c r="L117" s="108">
        <v>74.8</v>
      </c>
      <c r="M117" s="114" t="s">
        <v>1927</v>
      </c>
      <c r="N117" s="19">
        <f aca="true" t="shared" si="15" ref="N117:N161">IF(L117&lt;75,2)</f>
        <v>2</v>
      </c>
      <c r="O117" s="23"/>
      <c r="P117" s="22">
        <v>60287</v>
      </c>
      <c r="Q117" s="26" t="s">
        <v>1926</v>
      </c>
      <c r="R117" s="23">
        <v>1</v>
      </c>
    </row>
    <row r="118" spans="10:22" ht="12">
      <c r="J118" s="20" t="s">
        <v>151</v>
      </c>
      <c r="K118" s="21" t="s">
        <v>152</v>
      </c>
      <c r="L118" s="108">
        <v>83.7</v>
      </c>
      <c r="M118" s="114" t="s">
        <v>1926</v>
      </c>
      <c r="N118" s="19">
        <f aca="true" t="shared" si="16" ref="N118:N159">IF(L118&lt;85,3)</f>
        <v>3</v>
      </c>
      <c r="O118" s="23"/>
      <c r="P118" s="22">
        <v>61512</v>
      </c>
      <c r="Q118" s="26" t="s">
        <v>1926</v>
      </c>
      <c r="R118" s="23">
        <v>1</v>
      </c>
      <c r="U118" s="20"/>
      <c r="V118" s="21"/>
    </row>
    <row r="119" spans="10:18" ht="12">
      <c r="J119" s="19" t="s">
        <v>1704</v>
      </c>
      <c r="K119" s="19" t="s">
        <v>1705</v>
      </c>
      <c r="L119" s="108">
        <v>86.8</v>
      </c>
      <c r="M119" s="114" t="s">
        <v>1926</v>
      </c>
      <c r="N119" s="19">
        <f aca="true" t="shared" si="17" ref="N119:N124">IF(L119&lt;95,4)</f>
        <v>4</v>
      </c>
      <c r="O119" s="23"/>
      <c r="P119" s="22">
        <v>47002</v>
      </c>
      <c r="Q119" s="26" t="s">
        <v>1926</v>
      </c>
      <c r="R119" s="23">
        <v>1</v>
      </c>
    </row>
    <row r="120" spans="10:22" ht="12">
      <c r="J120" s="20" t="s">
        <v>153</v>
      </c>
      <c r="K120" s="21" t="s">
        <v>154</v>
      </c>
      <c r="L120" s="108">
        <v>98</v>
      </c>
      <c r="M120" s="114" t="s">
        <v>1927</v>
      </c>
      <c r="N120" s="19">
        <v>5</v>
      </c>
      <c r="O120" s="23"/>
      <c r="P120" s="22">
        <v>57862</v>
      </c>
      <c r="Q120" s="26" t="s">
        <v>1926</v>
      </c>
      <c r="R120" s="23">
        <v>1</v>
      </c>
      <c r="U120" s="20"/>
      <c r="V120" s="21"/>
    </row>
    <row r="121" spans="10:22" ht="12">
      <c r="J121" s="20" t="s">
        <v>155</v>
      </c>
      <c r="K121" s="21" t="s">
        <v>156</v>
      </c>
      <c r="L121" s="108">
        <v>86.5</v>
      </c>
      <c r="M121" s="114" t="s">
        <v>1927</v>
      </c>
      <c r="N121" s="19">
        <f t="shared" si="17"/>
        <v>4</v>
      </c>
      <c r="O121" s="23"/>
      <c r="P121" s="22">
        <v>59286</v>
      </c>
      <c r="Q121" s="26" t="s">
        <v>1926</v>
      </c>
      <c r="R121" s="23">
        <v>1</v>
      </c>
      <c r="U121" s="20"/>
      <c r="V121" s="21"/>
    </row>
    <row r="122" spans="10:22" ht="12">
      <c r="J122" s="20" t="s">
        <v>157</v>
      </c>
      <c r="K122" s="21" t="s">
        <v>158</v>
      </c>
      <c r="L122" s="108">
        <v>86.4</v>
      </c>
      <c r="M122" s="114" t="s">
        <v>1927</v>
      </c>
      <c r="N122" s="19">
        <f t="shared" si="17"/>
        <v>4</v>
      </c>
      <c r="O122" s="23"/>
      <c r="P122" s="22">
        <v>59283</v>
      </c>
      <c r="Q122" s="26" t="s">
        <v>1926</v>
      </c>
      <c r="R122" s="23">
        <v>1</v>
      </c>
      <c r="U122" s="20"/>
      <c r="V122" s="21"/>
    </row>
    <row r="123" spans="10:22" ht="12">
      <c r="J123" s="20" t="s">
        <v>159</v>
      </c>
      <c r="K123" s="21" t="s">
        <v>160</v>
      </c>
      <c r="L123" s="108">
        <v>95.8</v>
      </c>
      <c r="M123" s="114" t="s">
        <v>1927</v>
      </c>
      <c r="N123" s="19">
        <v>5</v>
      </c>
      <c r="O123" s="23"/>
      <c r="P123" s="22">
        <v>55350</v>
      </c>
      <c r="Q123" s="26" t="s">
        <v>1926</v>
      </c>
      <c r="R123" s="23">
        <v>1</v>
      </c>
      <c r="U123" s="20"/>
      <c r="V123" s="21"/>
    </row>
    <row r="124" spans="10:18" ht="12">
      <c r="J124" s="19" t="s">
        <v>1706</v>
      </c>
      <c r="K124" s="19" t="s">
        <v>1707</v>
      </c>
      <c r="L124" s="108">
        <v>87.1</v>
      </c>
      <c r="M124" s="114" t="s">
        <v>1927</v>
      </c>
      <c r="N124" s="19">
        <f t="shared" si="17"/>
        <v>4</v>
      </c>
      <c r="O124" s="23"/>
      <c r="P124" s="22">
        <v>55810</v>
      </c>
      <c r="Q124" s="26" t="s">
        <v>1926</v>
      </c>
      <c r="R124" s="23">
        <v>1</v>
      </c>
    </row>
    <row r="125" spans="10:18" ht="12">
      <c r="J125" s="19" t="s">
        <v>1708</v>
      </c>
      <c r="K125" s="19" t="s">
        <v>1709</v>
      </c>
      <c r="L125" s="108">
        <v>83</v>
      </c>
      <c r="M125" s="114" t="s">
        <v>1927</v>
      </c>
      <c r="N125" s="19">
        <f t="shared" si="16"/>
        <v>3</v>
      </c>
      <c r="O125" s="23"/>
      <c r="P125" s="22">
        <v>54314</v>
      </c>
      <c r="Q125" s="26" t="s">
        <v>1926</v>
      </c>
      <c r="R125" s="23">
        <v>1</v>
      </c>
    </row>
    <row r="126" spans="10:22" ht="12">
      <c r="J126" s="20" t="s">
        <v>161</v>
      </c>
      <c r="K126" s="21" t="s">
        <v>162</v>
      </c>
      <c r="L126" s="108">
        <v>84.9</v>
      </c>
      <c r="M126" s="114" t="s">
        <v>1926</v>
      </c>
      <c r="N126" s="19">
        <f t="shared" si="16"/>
        <v>3</v>
      </c>
      <c r="O126" s="23"/>
      <c r="P126" s="22">
        <v>53247</v>
      </c>
      <c r="Q126" s="26" t="s">
        <v>1926</v>
      </c>
      <c r="R126" s="23">
        <v>1</v>
      </c>
      <c r="U126" s="20"/>
      <c r="V126" s="21"/>
    </row>
    <row r="127" spans="10:22" ht="12">
      <c r="J127" s="20" t="s">
        <v>163</v>
      </c>
      <c r="K127" s="21" t="s">
        <v>164</v>
      </c>
      <c r="L127" s="108">
        <v>96</v>
      </c>
      <c r="M127" s="114" t="s">
        <v>1927</v>
      </c>
      <c r="N127" s="19">
        <v>5</v>
      </c>
      <c r="O127" s="23"/>
      <c r="P127" s="22">
        <v>55051</v>
      </c>
      <c r="Q127" s="26" t="s">
        <v>1926</v>
      </c>
      <c r="R127" s="23">
        <v>1</v>
      </c>
      <c r="U127" s="20"/>
      <c r="V127" s="21"/>
    </row>
    <row r="128" spans="10:22" ht="12">
      <c r="J128" s="20" t="s">
        <v>165</v>
      </c>
      <c r="K128" s="21" t="s">
        <v>166</v>
      </c>
      <c r="L128" s="108">
        <v>88.9</v>
      </c>
      <c r="M128" s="114" t="s">
        <v>1927</v>
      </c>
      <c r="N128" s="19">
        <f aca="true" t="shared" si="18" ref="N128:N130">IF(L128&lt;95,4)</f>
        <v>4</v>
      </c>
      <c r="O128" s="23"/>
      <c r="P128" s="22">
        <v>51521</v>
      </c>
      <c r="Q128" s="26" t="s">
        <v>1926</v>
      </c>
      <c r="R128" s="23">
        <v>1</v>
      </c>
      <c r="U128" s="20"/>
      <c r="V128" s="21"/>
    </row>
    <row r="129" spans="10:18" ht="12">
      <c r="J129" s="19" t="s">
        <v>1710</v>
      </c>
      <c r="K129" s="19" t="s">
        <v>1711</v>
      </c>
      <c r="L129" s="108">
        <v>89</v>
      </c>
      <c r="M129" s="114" t="s">
        <v>1926</v>
      </c>
      <c r="N129" s="19">
        <f t="shared" si="18"/>
        <v>4</v>
      </c>
      <c r="O129" s="23"/>
      <c r="P129" s="22">
        <v>50036</v>
      </c>
      <c r="Q129" s="26" t="s">
        <v>1926</v>
      </c>
      <c r="R129" s="23">
        <v>1</v>
      </c>
    </row>
    <row r="130" spans="10:22" ht="12">
      <c r="J130" s="20" t="s">
        <v>167</v>
      </c>
      <c r="K130" s="21" t="s">
        <v>168</v>
      </c>
      <c r="L130" s="108">
        <v>89.3</v>
      </c>
      <c r="M130" s="114" t="s">
        <v>1926</v>
      </c>
      <c r="N130" s="19">
        <f t="shared" si="18"/>
        <v>4</v>
      </c>
      <c r="O130" s="23"/>
      <c r="P130" s="22">
        <v>50548</v>
      </c>
      <c r="Q130" s="26" t="s">
        <v>1926</v>
      </c>
      <c r="R130" s="23">
        <v>1</v>
      </c>
      <c r="U130" s="20"/>
      <c r="V130" s="21"/>
    </row>
    <row r="131" spans="10:22" ht="12">
      <c r="J131" s="20" t="s">
        <v>169</v>
      </c>
      <c r="K131" s="21" t="s">
        <v>170</v>
      </c>
      <c r="L131" s="108">
        <v>97.4</v>
      </c>
      <c r="M131" s="114" t="s">
        <v>1926</v>
      </c>
      <c r="N131" s="19">
        <v>5</v>
      </c>
      <c r="O131" s="23"/>
      <c r="P131" s="22">
        <v>85838</v>
      </c>
      <c r="Q131" s="26" t="s">
        <v>1926</v>
      </c>
      <c r="R131" s="23">
        <v>1</v>
      </c>
      <c r="U131" s="20"/>
      <c r="V131" s="21"/>
    </row>
    <row r="132" spans="10:18" ht="12">
      <c r="J132" s="19" t="s">
        <v>1712</v>
      </c>
      <c r="K132" s="19" t="s">
        <v>1713</v>
      </c>
      <c r="L132" s="108">
        <v>83</v>
      </c>
      <c r="M132" s="114" t="s">
        <v>1926</v>
      </c>
      <c r="N132" s="19">
        <f t="shared" si="16"/>
        <v>3</v>
      </c>
      <c r="O132" s="23"/>
      <c r="P132" s="22">
        <v>488005</v>
      </c>
      <c r="Q132" s="26" t="s">
        <v>1926</v>
      </c>
      <c r="R132" s="23">
        <v>3</v>
      </c>
    </row>
    <row r="133" spans="10:18" ht="12">
      <c r="J133" s="19" t="s">
        <v>1714</v>
      </c>
      <c r="K133" s="19" t="s">
        <v>1715</v>
      </c>
      <c r="L133" s="108">
        <v>76</v>
      </c>
      <c r="M133" s="114" t="s">
        <v>1926</v>
      </c>
      <c r="N133" s="19">
        <f t="shared" si="16"/>
        <v>3</v>
      </c>
      <c r="O133" s="23"/>
      <c r="P133" s="22">
        <v>314931</v>
      </c>
      <c r="Q133" s="26" t="s">
        <v>1926</v>
      </c>
      <c r="R133" s="23">
        <v>3</v>
      </c>
    </row>
    <row r="134" spans="10:18" ht="12">
      <c r="J134" s="19" t="s">
        <v>1716</v>
      </c>
      <c r="K134" s="19" t="s">
        <v>977</v>
      </c>
      <c r="L134" s="108">
        <v>85.6</v>
      </c>
      <c r="M134" s="114" t="s">
        <v>1926</v>
      </c>
      <c r="N134" s="19">
        <f aca="true" t="shared" si="19" ref="N134:N137">IF(L134&lt;95,4)</f>
        <v>4</v>
      </c>
      <c r="O134" s="23"/>
      <c r="P134" s="22">
        <v>256652</v>
      </c>
      <c r="Q134" s="26" t="s">
        <v>1926</v>
      </c>
      <c r="R134" s="23">
        <v>3</v>
      </c>
    </row>
    <row r="135" spans="10:22" ht="12">
      <c r="J135" s="20" t="s">
        <v>171</v>
      </c>
      <c r="K135" s="21" t="s">
        <v>172</v>
      </c>
      <c r="L135" s="108">
        <v>93</v>
      </c>
      <c r="M135" s="114" t="s">
        <v>1926</v>
      </c>
      <c r="N135" s="19">
        <f t="shared" si="19"/>
        <v>4</v>
      </c>
      <c r="O135" s="23"/>
      <c r="P135" s="22">
        <v>291754</v>
      </c>
      <c r="Q135" s="26" t="s">
        <v>1926</v>
      </c>
      <c r="R135" s="23">
        <v>3</v>
      </c>
      <c r="U135" s="20"/>
      <c r="V135" s="21"/>
    </row>
    <row r="136" spans="10:22" ht="12">
      <c r="J136" s="20" t="s">
        <v>173</v>
      </c>
      <c r="K136" s="21" t="s">
        <v>174</v>
      </c>
      <c r="L136" s="108">
        <v>95.1</v>
      </c>
      <c r="M136" s="114" t="s">
        <v>1926</v>
      </c>
      <c r="N136" s="19">
        <v>5</v>
      </c>
      <c r="O136" s="23"/>
      <c r="P136" s="22">
        <v>243173</v>
      </c>
      <c r="Q136" s="26" t="s">
        <v>1926</v>
      </c>
      <c r="R136" s="23">
        <v>2</v>
      </c>
      <c r="U136" s="20"/>
      <c r="V136" s="21"/>
    </row>
    <row r="137" spans="10:18" ht="12">
      <c r="J137" s="19" t="s">
        <v>978</v>
      </c>
      <c r="K137" s="19" t="s">
        <v>979</v>
      </c>
      <c r="L137" s="108">
        <v>90.3</v>
      </c>
      <c r="M137" s="114" t="s">
        <v>1926</v>
      </c>
      <c r="N137" s="19">
        <f t="shared" si="19"/>
        <v>4</v>
      </c>
      <c r="O137" s="23"/>
      <c r="P137" s="22">
        <v>250556</v>
      </c>
      <c r="Q137" s="26" t="s">
        <v>1926</v>
      </c>
      <c r="R137" s="23">
        <v>3</v>
      </c>
    </row>
    <row r="138" spans="10:22" ht="12">
      <c r="J138" s="20" t="s">
        <v>175</v>
      </c>
      <c r="K138" s="21" t="s">
        <v>176</v>
      </c>
      <c r="L138" s="108">
        <v>83.4</v>
      </c>
      <c r="M138" s="114" t="s">
        <v>1926</v>
      </c>
      <c r="N138" s="19">
        <f t="shared" si="16"/>
        <v>3</v>
      </c>
      <c r="O138" s="23"/>
      <c r="P138" s="22">
        <v>260454</v>
      </c>
      <c r="Q138" s="26" t="s">
        <v>1926</v>
      </c>
      <c r="R138" s="23">
        <v>3</v>
      </c>
      <c r="U138" s="20"/>
      <c r="V138" s="21"/>
    </row>
    <row r="139" spans="10:22" ht="12">
      <c r="J139" s="20" t="s">
        <v>177</v>
      </c>
      <c r="K139" s="21" t="s">
        <v>178</v>
      </c>
      <c r="L139" s="108">
        <v>87</v>
      </c>
      <c r="M139" s="114" t="s">
        <v>1926</v>
      </c>
      <c r="N139" s="19">
        <f aca="true" t="shared" si="20" ref="N139:N144">IF(L139&lt;95,4)</f>
        <v>4</v>
      </c>
      <c r="O139" s="23"/>
      <c r="P139" s="22">
        <v>234396</v>
      </c>
      <c r="Q139" s="26" t="s">
        <v>1926</v>
      </c>
      <c r="R139" s="23">
        <v>2</v>
      </c>
      <c r="U139" s="20"/>
      <c r="V139" s="21"/>
    </row>
    <row r="140" spans="10:18" ht="12">
      <c r="J140" s="19" t="s">
        <v>980</v>
      </c>
      <c r="K140" s="19" t="s">
        <v>981</v>
      </c>
      <c r="L140" s="108">
        <v>86.7</v>
      </c>
      <c r="M140" s="114" t="s">
        <v>1926</v>
      </c>
      <c r="N140" s="19">
        <f t="shared" si="20"/>
        <v>4</v>
      </c>
      <c r="O140" s="23"/>
      <c r="P140" s="22">
        <v>212568</v>
      </c>
      <c r="Q140" s="26" t="s">
        <v>1926</v>
      </c>
      <c r="R140" s="23">
        <v>2</v>
      </c>
    </row>
    <row r="141" spans="10:22" ht="12">
      <c r="J141" s="20" t="s">
        <v>179</v>
      </c>
      <c r="K141" s="21" t="s">
        <v>180</v>
      </c>
      <c r="L141" s="108">
        <v>92.9</v>
      </c>
      <c r="M141" s="114" t="s">
        <v>1926</v>
      </c>
      <c r="N141" s="19">
        <f t="shared" si="20"/>
        <v>4</v>
      </c>
      <c r="O141" s="23"/>
      <c r="P141" s="22">
        <v>210577</v>
      </c>
      <c r="Q141" s="26" t="s">
        <v>1926</v>
      </c>
      <c r="R141" s="23">
        <v>2</v>
      </c>
      <c r="U141" s="20"/>
      <c r="V141" s="21"/>
    </row>
    <row r="142" spans="10:18" ht="12">
      <c r="J142" s="19" t="s">
        <v>982</v>
      </c>
      <c r="K142" s="19" t="s">
        <v>983</v>
      </c>
      <c r="L142" s="108">
        <v>87.1</v>
      </c>
      <c r="M142" s="114" t="s">
        <v>1926</v>
      </c>
      <c r="N142" s="19">
        <f t="shared" si="20"/>
        <v>4</v>
      </c>
      <c r="O142" s="23"/>
      <c r="P142" s="22">
        <v>187447</v>
      </c>
      <c r="Q142" s="26" t="s">
        <v>1926</v>
      </c>
      <c r="R142" s="23">
        <v>2</v>
      </c>
    </row>
    <row r="143" spans="10:22" ht="12">
      <c r="J143" s="20" t="s">
        <v>181</v>
      </c>
      <c r="K143" s="21" t="s">
        <v>182</v>
      </c>
      <c r="L143" s="108">
        <v>88.4</v>
      </c>
      <c r="M143" s="114" t="s">
        <v>1926</v>
      </c>
      <c r="N143" s="19">
        <f t="shared" si="20"/>
        <v>4</v>
      </c>
      <c r="O143" s="23"/>
      <c r="P143" s="22">
        <v>196526</v>
      </c>
      <c r="Q143" s="26" t="s">
        <v>1926</v>
      </c>
      <c r="R143" s="23">
        <v>2</v>
      </c>
      <c r="U143" s="20"/>
      <c r="V143" s="21"/>
    </row>
    <row r="144" spans="10:18" ht="12">
      <c r="J144" s="19" t="s">
        <v>984</v>
      </c>
      <c r="K144" s="19" t="s">
        <v>985</v>
      </c>
      <c r="L144" s="108">
        <v>85.5</v>
      </c>
      <c r="M144" s="114" t="s">
        <v>1926</v>
      </c>
      <c r="N144" s="19">
        <f t="shared" si="20"/>
        <v>4</v>
      </c>
      <c r="O144" s="23"/>
      <c r="P144" s="22">
        <v>182112</v>
      </c>
      <c r="Q144" s="26" t="s">
        <v>1926</v>
      </c>
      <c r="R144" s="23">
        <v>2</v>
      </c>
    </row>
    <row r="145" spans="10:18" ht="12">
      <c r="J145" s="19" t="s">
        <v>986</v>
      </c>
      <c r="K145" s="19" t="s">
        <v>987</v>
      </c>
      <c r="L145" s="108">
        <v>84.6</v>
      </c>
      <c r="M145" s="114" t="s">
        <v>1926</v>
      </c>
      <c r="N145" s="19">
        <f t="shared" si="16"/>
        <v>3</v>
      </c>
      <c r="O145" s="23"/>
      <c r="P145" s="22">
        <v>164244</v>
      </c>
      <c r="Q145" s="26" t="s">
        <v>1926</v>
      </c>
      <c r="R145" s="23">
        <v>2</v>
      </c>
    </row>
    <row r="146" spans="10:22" ht="12">
      <c r="J146" s="20" t="s">
        <v>183</v>
      </c>
      <c r="K146" s="21" t="s">
        <v>184</v>
      </c>
      <c r="L146" s="108">
        <v>87.2</v>
      </c>
      <c r="M146" s="114" t="s">
        <v>1926</v>
      </c>
      <c r="N146" s="19">
        <f aca="true" t="shared" si="21" ref="N146:N147">IF(L146&lt;95,4)</f>
        <v>4</v>
      </c>
      <c r="O146" s="23"/>
      <c r="P146" s="22">
        <v>159699</v>
      </c>
      <c r="Q146" s="26" t="s">
        <v>1926</v>
      </c>
      <c r="R146" s="23">
        <v>2</v>
      </c>
      <c r="U146" s="20"/>
      <c r="V146" s="21"/>
    </row>
    <row r="147" spans="10:22" ht="12">
      <c r="J147" s="20" t="s">
        <v>185</v>
      </c>
      <c r="K147" s="21" t="s">
        <v>186</v>
      </c>
      <c r="L147" s="108">
        <v>91.8</v>
      </c>
      <c r="M147" s="114" t="s">
        <v>1926</v>
      </c>
      <c r="N147" s="19">
        <f t="shared" si="21"/>
        <v>4</v>
      </c>
      <c r="O147" s="23"/>
      <c r="P147" s="22">
        <v>165021</v>
      </c>
      <c r="Q147" s="26" t="s">
        <v>1926</v>
      </c>
      <c r="R147" s="23">
        <v>2</v>
      </c>
      <c r="U147" s="20"/>
      <c r="V147" s="21"/>
    </row>
    <row r="148" spans="10:18" ht="12">
      <c r="J148" s="19" t="s">
        <v>988</v>
      </c>
      <c r="K148" s="19" t="s">
        <v>989</v>
      </c>
      <c r="L148" s="108">
        <v>78</v>
      </c>
      <c r="M148" s="114" t="s">
        <v>1926</v>
      </c>
      <c r="N148" s="19">
        <f t="shared" si="16"/>
        <v>3</v>
      </c>
      <c r="O148" s="23"/>
      <c r="P148" s="22">
        <v>165560</v>
      </c>
      <c r="Q148" s="26" t="s">
        <v>1926</v>
      </c>
      <c r="R148" s="23">
        <v>2</v>
      </c>
    </row>
    <row r="149" spans="10:18" ht="12">
      <c r="J149" s="19" t="s">
        <v>990</v>
      </c>
      <c r="K149" s="19" t="s">
        <v>991</v>
      </c>
      <c r="L149" s="108">
        <v>89.2</v>
      </c>
      <c r="M149" s="114" t="s">
        <v>1926</v>
      </c>
      <c r="N149" s="19">
        <f aca="true" t="shared" si="22" ref="N149:N151">IF(L149&lt;95,4)</f>
        <v>4</v>
      </c>
      <c r="O149" s="23"/>
      <c r="P149" s="22">
        <v>161195</v>
      </c>
      <c r="Q149" s="26" t="s">
        <v>1926</v>
      </c>
      <c r="R149" s="23">
        <v>2</v>
      </c>
    </row>
    <row r="150" spans="10:22" ht="12">
      <c r="J150" s="20" t="s">
        <v>187</v>
      </c>
      <c r="K150" s="21" t="s">
        <v>188</v>
      </c>
      <c r="L150" s="108">
        <v>92.6</v>
      </c>
      <c r="M150" s="114" t="s">
        <v>1926</v>
      </c>
      <c r="N150" s="19">
        <f t="shared" si="22"/>
        <v>4</v>
      </c>
      <c r="O150" s="23"/>
      <c r="P150" s="22">
        <v>162481</v>
      </c>
      <c r="Q150" s="26" t="s">
        <v>1926</v>
      </c>
      <c r="R150" s="23">
        <v>2</v>
      </c>
      <c r="U150" s="20"/>
      <c r="V150" s="21"/>
    </row>
    <row r="151" spans="10:18" ht="12">
      <c r="J151" s="19" t="s">
        <v>992</v>
      </c>
      <c r="K151" s="19" t="s">
        <v>993</v>
      </c>
      <c r="L151" s="108">
        <v>86.5</v>
      </c>
      <c r="M151" s="114" t="s">
        <v>1927</v>
      </c>
      <c r="N151" s="19">
        <f t="shared" si="22"/>
        <v>4</v>
      </c>
      <c r="O151" s="23"/>
      <c r="P151" s="22">
        <v>152010</v>
      </c>
      <c r="Q151" s="26" t="s">
        <v>1926</v>
      </c>
      <c r="R151" s="23">
        <v>2</v>
      </c>
    </row>
    <row r="152" spans="10:22" ht="12">
      <c r="J152" s="20" t="s">
        <v>189</v>
      </c>
      <c r="K152" s="21" t="s">
        <v>190</v>
      </c>
      <c r="L152" s="108">
        <v>82.6</v>
      </c>
      <c r="M152" s="114" t="s">
        <v>1926</v>
      </c>
      <c r="N152" s="19">
        <f t="shared" si="16"/>
        <v>3</v>
      </c>
      <c r="O152" s="23"/>
      <c r="P152" s="22">
        <v>149633</v>
      </c>
      <c r="Q152" s="26" t="s">
        <v>1926</v>
      </c>
      <c r="R152" s="23">
        <v>2</v>
      </c>
      <c r="U152" s="20"/>
      <c r="V152" s="21"/>
    </row>
    <row r="153" spans="10:22" ht="12">
      <c r="J153" s="20" t="s">
        <v>191</v>
      </c>
      <c r="K153" s="21" t="s">
        <v>192</v>
      </c>
      <c r="L153" s="108">
        <v>90.7</v>
      </c>
      <c r="M153" s="114" t="s">
        <v>1927</v>
      </c>
      <c r="N153" s="19">
        <f aca="true" t="shared" si="23" ref="N153:N158">IF(L153&lt;95,4)</f>
        <v>4</v>
      </c>
      <c r="O153" s="23"/>
      <c r="P153" s="22">
        <v>147688</v>
      </c>
      <c r="Q153" s="26" t="s">
        <v>1926</v>
      </c>
      <c r="R153" s="23">
        <v>2</v>
      </c>
      <c r="U153" s="20"/>
      <c r="V153" s="21"/>
    </row>
    <row r="154" spans="10:22" ht="12">
      <c r="J154" s="20" t="s">
        <v>193</v>
      </c>
      <c r="K154" s="21" t="s">
        <v>194</v>
      </c>
      <c r="L154" s="108">
        <v>87.2</v>
      </c>
      <c r="M154" s="114" t="s">
        <v>1926</v>
      </c>
      <c r="N154" s="19">
        <f t="shared" si="23"/>
        <v>4</v>
      </c>
      <c r="O154" s="23"/>
      <c r="P154" s="22">
        <v>133808</v>
      </c>
      <c r="Q154" s="26" t="s">
        <v>1926</v>
      </c>
      <c r="R154" s="23">
        <v>2</v>
      </c>
      <c r="U154" s="20"/>
      <c r="V154" s="21"/>
    </row>
    <row r="155" spans="10:18" ht="12">
      <c r="J155" s="19" t="s">
        <v>994</v>
      </c>
      <c r="K155" s="19" t="s">
        <v>995</v>
      </c>
      <c r="L155" s="108">
        <v>85.4</v>
      </c>
      <c r="M155" s="114" t="s">
        <v>1927</v>
      </c>
      <c r="N155" s="19">
        <f t="shared" si="23"/>
        <v>4</v>
      </c>
      <c r="O155" s="23"/>
      <c r="P155" s="22">
        <v>117672</v>
      </c>
      <c r="Q155" s="26" t="s">
        <v>1926</v>
      </c>
      <c r="R155" s="23">
        <v>2</v>
      </c>
    </row>
    <row r="156" spans="10:18" ht="12">
      <c r="J156" s="19" t="s">
        <v>996</v>
      </c>
      <c r="K156" s="19" t="s">
        <v>997</v>
      </c>
      <c r="L156" s="108">
        <v>88.1</v>
      </c>
      <c r="M156" s="114" t="s">
        <v>1926</v>
      </c>
      <c r="N156" s="19">
        <f t="shared" si="23"/>
        <v>4</v>
      </c>
      <c r="O156" s="23"/>
      <c r="P156" s="22">
        <v>122583</v>
      </c>
      <c r="Q156" s="26" t="s">
        <v>1926</v>
      </c>
      <c r="R156" s="23">
        <v>2</v>
      </c>
    </row>
    <row r="157" spans="10:22" ht="12">
      <c r="J157" s="20" t="s">
        <v>195</v>
      </c>
      <c r="K157" s="21" t="s">
        <v>196</v>
      </c>
      <c r="L157" s="108">
        <v>89</v>
      </c>
      <c r="M157" s="114" t="s">
        <v>1926</v>
      </c>
      <c r="N157" s="19">
        <f t="shared" si="23"/>
        <v>4</v>
      </c>
      <c r="O157" s="23"/>
      <c r="P157" s="22">
        <v>112982</v>
      </c>
      <c r="Q157" s="26" t="s">
        <v>1926</v>
      </c>
      <c r="R157" s="23">
        <v>2</v>
      </c>
      <c r="U157" s="20"/>
      <c r="V157" s="21"/>
    </row>
    <row r="158" spans="10:18" ht="12">
      <c r="J158" s="19" t="s">
        <v>998</v>
      </c>
      <c r="K158" s="19" t="s">
        <v>999</v>
      </c>
      <c r="L158" s="108">
        <v>90.8</v>
      </c>
      <c r="M158" s="114" t="s">
        <v>1926</v>
      </c>
      <c r="N158" s="19">
        <f t="shared" si="23"/>
        <v>4</v>
      </c>
      <c r="O158" s="23"/>
      <c r="P158" s="22">
        <v>116361</v>
      </c>
      <c r="Q158" s="26" t="s">
        <v>1926</v>
      </c>
      <c r="R158" s="23">
        <v>2</v>
      </c>
    </row>
    <row r="159" spans="10:22" ht="12">
      <c r="J159" s="20" t="s">
        <v>197</v>
      </c>
      <c r="K159" s="21" t="s">
        <v>198</v>
      </c>
      <c r="L159" s="108">
        <v>79.6</v>
      </c>
      <c r="M159" s="114" t="s">
        <v>1926</v>
      </c>
      <c r="N159" s="19">
        <f t="shared" si="16"/>
        <v>3</v>
      </c>
      <c r="O159" s="23"/>
      <c r="P159" s="22">
        <v>124257</v>
      </c>
      <c r="Q159" s="26" t="s">
        <v>1926</v>
      </c>
      <c r="R159" s="23">
        <v>2</v>
      </c>
      <c r="U159" s="20"/>
      <c r="V159" s="21"/>
    </row>
    <row r="160" spans="10:22" ht="12">
      <c r="J160" s="20" t="s">
        <v>199</v>
      </c>
      <c r="K160" s="21" t="s">
        <v>200</v>
      </c>
      <c r="L160" s="108">
        <v>86.1</v>
      </c>
      <c r="M160" s="114" t="s">
        <v>1926</v>
      </c>
      <c r="N160" s="19">
        <f>IF(L160&lt;95,4)</f>
        <v>4</v>
      </c>
      <c r="O160" s="23"/>
      <c r="P160" s="22">
        <v>109596</v>
      </c>
      <c r="Q160" s="26" t="s">
        <v>1926</v>
      </c>
      <c r="R160" s="23">
        <v>2</v>
      </c>
      <c r="U160" s="20"/>
      <c r="V160" s="21"/>
    </row>
    <row r="161" spans="10:18" ht="12">
      <c r="J161" s="19" t="s">
        <v>1000</v>
      </c>
      <c r="K161" s="19" t="s">
        <v>1001</v>
      </c>
      <c r="L161" s="108">
        <v>73.2</v>
      </c>
      <c r="M161" s="114" t="s">
        <v>1926</v>
      </c>
      <c r="N161" s="19">
        <f t="shared" si="15"/>
        <v>2</v>
      </c>
      <c r="O161" s="23"/>
      <c r="P161" s="22">
        <v>122705</v>
      </c>
      <c r="Q161" s="26" t="s">
        <v>1926</v>
      </c>
      <c r="R161" s="23">
        <v>2</v>
      </c>
    </row>
    <row r="162" spans="10:22" ht="12">
      <c r="J162" s="20" t="s">
        <v>201</v>
      </c>
      <c r="K162" s="21" t="s">
        <v>202</v>
      </c>
      <c r="L162" s="108">
        <v>83</v>
      </c>
      <c r="M162" s="114" t="s">
        <v>1926</v>
      </c>
      <c r="N162" s="19">
        <f aca="true" t="shared" si="24" ref="N162:N178">IF(L162&lt;85,3)</f>
        <v>3</v>
      </c>
      <c r="O162" s="23"/>
      <c r="P162" s="22">
        <v>123672</v>
      </c>
      <c r="Q162" s="26" t="s">
        <v>1926</v>
      </c>
      <c r="R162" s="23">
        <v>2</v>
      </c>
      <c r="U162" s="20"/>
      <c r="V162" s="21"/>
    </row>
    <row r="163" spans="10:22" ht="12">
      <c r="J163" s="20" t="s">
        <v>203</v>
      </c>
      <c r="K163" s="21" t="s">
        <v>204</v>
      </c>
      <c r="L163" s="108">
        <v>80.6</v>
      </c>
      <c r="M163" s="114" t="s">
        <v>1926</v>
      </c>
      <c r="N163" s="19">
        <f t="shared" si="24"/>
        <v>3</v>
      </c>
      <c r="O163" s="23"/>
      <c r="P163" s="22">
        <v>120709</v>
      </c>
      <c r="Q163" s="26" t="s">
        <v>1926</v>
      </c>
      <c r="R163" s="23">
        <v>2</v>
      </c>
      <c r="U163" s="20"/>
      <c r="V163" s="21"/>
    </row>
    <row r="164" spans="10:22" ht="12">
      <c r="J164" s="20" t="s">
        <v>205</v>
      </c>
      <c r="K164" s="21" t="s">
        <v>206</v>
      </c>
      <c r="L164" s="108">
        <v>84.5</v>
      </c>
      <c r="M164" s="114" t="s">
        <v>1926</v>
      </c>
      <c r="N164" s="19">
        <f t="shared" si="24"/>
        <v>3</v>
      </c>
      <c r="O164" s="23"/>
      <c r="P164" s="22">
        <v>126732</v>
      </c>
      <c r="Q164" s="26" t="s">
        <v>1926</v>
      </c>
      <c r="R164" s="23">
        <v>2</v>
      </c>
      <c r="U164" s="20"/>
      <c r="V164" s="21"/>
    </row>
    <row r="165" spans="10:22" ht="12">
      <c r="J165" s="20" t="s">
        <v>207</v>
      </c>
      <c r="K165" s="21" t="s">
        <v>208</v>
      </c>
      <c r="L165" s="108">
        <v>98.5</v>
      </c>
      <c r="M165" s="114" t="s">
        <v>1926</v>
      </c>
      <c r="N165" s="19">
        <v>5</v>
      </c>
      <c r="O165" s="23"/>
      <c r="P165" s="22">
        <v>98762</v>
      </c>
      <c r="Q165" s="26" t="s">
        <v>1926</v>
      </c>
      <c r="R165" s="23">
        <v>1</v>
      </c>
      <c r="U165" s="20"/>
      <c r="V165" s="21"/>
    </row>
    <row r="166" spans="10:18" ht="12">
      <c r="J166" s="19" t="s">
        <v>1002</v>
      </c>
      <c r="K166" s="19" t="s">
        <v>1003</v>
      </c>
      <c r="L166" s="108">
        <v>89.8</v>
      </c>
      <c r="M166" s="114" t="s">
        <v>1926</v>
      </c>
      <c r="N166" s="19">
        <f aca="true" t="shared" si="25" ref="N166">IF(L166&lt;95,4)</f>
        <v>4</v>
      </c>
      <c r="O166" s="23"/>
      <c r="P166" s="22">
        <v>101750</v>
      </c>
      <c r="Q166" s="26" t="s">
        <v>1926</v>
      </c>
      <c r="R166" s="23">
        <v>2</v>
      </c>
    </row>
    <row r="167" spans="10:22" ht="12">
      <c r="J167" s="20" t="s">
        <v>209</v>
      </c>
      <c r="K167" s="21" t="s">
        <v>210</v>
      </c>
      <c r="L167" s="108">
        <v>81.7</v>
      </c>
      <c r="M167" s="114" t="s">
        <v>1927</v>
      </c>
      <c r="N167" s="19">
        <f t="shared" si="24"/>
        <v>3</v>
      </c>
      <c r="O167" s="23"/>
      <c r="P167" s="22">
        <v>112735</v>
      </c>
      <c r="Q167" s="26" t="s">
        <v>1926</v>
      </c>
      <c r="R167" s="23">
        <v>2</v>
      </c>
      <c r="U167" s="20"/>
      <c r="V167" s="21"/>
    </row>
    <row r="168" spans="10:18" ht="12">
      <c r="J168" s="19" t="s">
        <v>1004</v>
      </c>
      <c r="K168" s="19" t="s">
        <v>1005</v>
      </c>
      <c r="L168" s="108">
        <v>86.9</v>
      </c>
      <c r="M168" s="114" t="s">
        <v>1926</v>
      </c>
      <c r="N168" s="19">
        <f aca="true" t="shared" si="26" ref="N168:N173">IF(L168&lt;95,4)</f>
        <v>4</v>
      </c>
      <c r="O168" s="23"/>
      <c r="P168" s="22">
        <v>116317</v>
      </c>
      <c r="Q168" s="26" t="s">
        <v>1926</v>
      </c>
      <c r="R168" s="23">
        <v>2</v>
      </c>
    </row>
    <row r="169" spans="10:22" ht="12">
      <c r="J169" s="20" t="s">
        <v>211</v>
      </c>
      <c r="K169" s="21" t="s">
        <v>212</v>
      </c>
      <c r="L169" s="108">
        <v>96.1</v>
      </c>
      <c r="M169" s="114" t="s">
        <v>1926</v>
      </c>
      <c r="N169" s="19">
        <v>5</v>
      </c>
      <c r="O169" s="23"/>
      <c r="P169" s="22">
        <v>102129</v>
      </c>
      <c r="Q169" s="26" t="s">
        <v>1926</v>
      </c>
      <c r="R169" s="23">
        <v>2</v>
      </c>
      <c r="U169" s="20"/>
      <c r="V169" s="21"/>
    </row>
    <row r="170" spans="10:22" ht="12">
      <c r="J170" s="20" t="s">
        <v>213</v>
      </c>
      <c r="K170" s="21" t="s">
        <v>214</v>
      </c>
      <c r="L170" s="108">
        <v>89.1</v>
      </c>
      <c r="M170" s="114" t="s">
        <v>1927</v>
      </c>
      <c r="N170" s="19">
        <f t="shared" si="26"/>
        <v>4</v>
      </c>
      <c r="O170" s="23"/>
      <c r="P170" s="22">
        <v>103370</v>
      </c>
      <c r="Q170" s="26" t="s">
        <v>1926</v>
      </c>
      <c r="R170" s="23">
        <v>2</v>
      </c>
      <c r="U170" s="20"/>
      <c r="V170" s="21"/>
    </row>
    <row r="171" spans="10:18" ht="12">
      <c r="J171" s="19" t="s">
        <v>1006</v>
      </c>
      <c r="K171" s="19" t="s">
        <v>1007</v>
      </c>
      <c r="L171" s="108">
        <v>90.1</v>
      </c>
      <c r="M171" s="114" t="s">
        <v>1927</v>
      </c>
      <c r="N171" s="19">
        <f t="shared" si="26"/>
        <v>4</v>
      </c>
      <c r="O171" s="23"/>
      <c r="P171" s="22">
        <v>105836</v>
      </c>
      <c r="Q171" s="26" t="s">
        <v>1926</v>
      </c>
      <c r="R171" s="23">
        <v>2</v>
      </c>
    </row>
    <row r="172" spans="10:22" ht="12">
      <c r="J172" s="20" t="s">
        <v>215</v>
      </c>
      <c r="K172" s="21" t="s">
        <v>216</v>
      </c>
      <c r="L172" s="108">
        <v>89.8</v>
      </c>
      <c r="M172" s="114" t="s">
        <v>1927</v>
      </c>
      <c r="N172" s="19">
        <f t="shared" si="26"/>
        <v>4</v>
      </c>
      <c r="O172" s="23"/>
      <c r="P172" s="22">
        <v>102584</v>
      </c>
      <c r="Q172" s="26" t="s">
        <v>1926</v>
      </c>
      <c r="R172" s="23">
        <v>2</v>
      </c>
      <c r="U172" s="20"/>
      <c r="V172" s="21"/>
    </row>
    <row r="173" spans="10:18" ht="12">
      <c r="J173" s="19" t="s">
        <v>1008</v>
      </c>
      <c r="K173" s="19" t="s">
        <v>1009</v>
      </c>
      <c r="L173" s="108">
        <v>87</v>
      </c>
      <c r="M173" s="114" t="s">
        <v>1927</v>
      </c>
      <c r="N173" s="19">
        <f t="shared" si="26"/>
        <v>4</v>
      </c>
      <c r="O173" s="23"/>
      <c r="P173" s="22">
        <v>97819</v>
      </c>
      <c r="Q173" s="26" t="s">
        <v>1926</v>
      </c>
      <c r="R173" s="23">
        <v>1</v>
      </c>
    </row>
    <row r="174" spans="10:22" ht="12">
      <c r="J174" s="20" t="s">
        <v>217</v>
      </c>
      <c r="K174" s="21" t="s">
        <v>218</v>
      </c>
      <c r="L174" s="108">
        <v>95.8</v>
      </c>
      <c r="M174" s="114" t="s">
        <v>1927</v>
      </c>
      <c r="N174" s="19">
        <v>5</v>
      </c>
      <c r="O174" s="23"/>
      <c r="P174" s="22">
        <v>93128</v>
      </c>
      <c r="Q174" s="26" t="s">
        <v>1926</v>
      </c>
      <c r="R174" s="23">
        <v>1</v>
      </c>
      <c r="U174" s="20"/>
      <c r="V174" s="21"/>
    </row>
    <row r="175" spans="10:18" ht="12">
      <c r="J175" s="19" t="s">
        <v>1010</v>
      </c>
      <c r="K175" s="19" t="s">
        <v>1011</v>
      </c>
      <c r="L175" s="108">
        <v>84.9</v>
      </c>
      <c r="M175" s="114" t="s">
        <v>1926</v>
      </c>
      <c r="N175" s="19">
        <f t="shared" si="24"/>
        <v>3</v>
      </c>
      <c r="O175" s="23"/>
      <c r="P175" s="22">
        <v>106326</v>
      </c>
      <c r="Q175" s="26" t="s">
        <v>1926</v>
      </c>
      <c r="R175" s="23">
        <v>2</v>
      </c>
    </row>
    <row r="176" spans="10:22" ht="12">
      <c r="J176" s="20" t="s">
        <v>219</v>
      </c>
      <c r="K176" s="21" t="s">
        <v>220</v>
      </c>
      <c r="L176" s="108">
        <v>84.4</v>
      </c>
      <c r="M176" s="114" t="s">
        <v>1926</v>
      </c>
      <c r="N176" s="19">
        <f t="shared" si="24"/>
        <v>3</v>
      </c>
      <c r="O176" s="23"/>
      <c r="P176" s="22">
        <v>349470</v>
      </c>
      <c r="Q176" s="26" t="s">
        <v>1926</v>
      </c>
      <c r="R176" s="23">
        <v>3</v>
      </c>
      <c r="U176" s="20"/>
      <c r="V176" s="21"/>
    </row>
    <row r="177" spans="10:22" ht="12">
      <c r="J177" s="20" t="s">
        <v>221</v>
      </c>
      <c r="K177" s="21" t="s">
        <v>222</v>
      </c>
      <c r="L177" s="108">
        <v>93.5</v>
      </c>
      <c r="M177" s="114" t="s">
        <v>1926</v>
      </c>
      <c r="N177" s="19">
        <f>IF(L177&lt;95,4)</f>
        <v>4</v>
      </c>
      <c r="O177" s="23"/>
      <c r="P177" s="22">
        <v>105463</v>
      </c>
      <c r="Q177" s="26" t="s">
        <v>1926</v>
      </c>
      <c r="R177" s="23">
        <v>2</v>
      </c>
      <c r="U177" s="20"/>
      <c r="V177" s="21"/>
    </row>
    <row r="178" spans="10:22" ht="12">
      <c r="J178" s="20" t="s">
        <v>223</v>
      </c>
      <c r="K178" s="21" t="s">
        <v>1474</v>
      </c>
      <c r="L178" s="108">
        <v>78.3</v>
      </c>
      <c r="M178" s="114" t="s">
        <v>1926</v>
      </c>
      <c r="N178" s="19">
        <f t="shared" si="24"/>
        <v>3</v>
      </c>
      <c r="O178" s="23"/>
      <c r="P178" s="22">
        <v>407534</v>
      </c>
      <c r="Q178" s="26" t="s">
        <v>1926</v>
      </c>
      <c r="R178" s="23">
        <v>3</v>
      </c>
      <c r="U178" s="20"/>
      <c r="V178" s="21"/>
    </row>
    <row r="179" spans="10:22" ht="12">
      <c r="J179" s="20" t="s">
        <v>224</v>
      </c>
      <c r="K179" s="21" t="s">
        <v>1475</v>
      </c>
      <c r="L179" s="108">
        <v>93.3</v>
      </c>
      <c r="M179" s="114" t="s">
        <v>1926</v>
      </c>
      <c r="N179" s="19">
        <f>IF(L179&lt;95,4)</f>
        <v>4</v>
      </c>
      <c r="O179" s="23"/>
      <c r="P179" s="22">
        <v>100143</v>
      </c>
      <c r="Q179" s="26" t="s">
        <v>1926</v>
      </c>
      <c r="R179" s="23">
        <v>2</v>
      </c>
      <c r="U179" s="20"/>
      <c r="V179" s="21"/>
    </row>
    <row r="180" spans="10:18" ht="12">
      <c r="J180" s="19" t="s">
        <v>1012</v>
      </c>
      <c r="K180" s="19" t="s">
        <v>1013</v>
      </c>
      <c r="L180" s="187">
        <v>46.1</v>
      </c>
      <c r="M180" s="26" t="s">
        <v>1926</v>
      </c>
      <c r="N180" s="19">
        <f aca="true" t="shared" si="27" ref="N180">IF(L180&lt;50,1)</f>
        <v>1</v>
      </c>
      <c r="O180" s="23"/>
      <c r="P180" s="22">
        <v>60860</v>
      </c>
      <c r="Q180" s="114" t="s">
        <v>1926</v>
      </c>
      <c r="R180" s="23">
        <v>1</v>
      </c>
    </row>
    <row r="181" spans="10:22" ht="12">
      <c r="J181" s="20" t="s">
        <v>225</v>
      </c>
      <c r="K181" s="21" t="s">
        <v>1792</v>
      </c>
      <c r="L181" s="108">
        <v>81.6</v>
      </c>
      <c r="M181" s="114" t="s">
        <v>1927</v>
      </c>
      <c r="N181" s="19">
        <f aca="true" t="shared" si="28" ref="N181:N227">IF(L181&lt;85,3)</f>
        <v>3</v>
      </c>
      <c r="O181" s="23">
        <v>2011</v>
      </c>
      <c r="P181" s="22">
        <v>1261332</v>
      </c>
      <c r="Q181" s="26" t="s">
        <v>1927</v>
      </c>
      <c r="R181" s="23">
        <v>5</v>
      </c>
      <c r="S181" s="18">
        <v>2011</v>
      </c>
      <c r="U181" s="20"/>
      <c r="V181" s="21"/>
    </row>
    <row r="182" spans="10:22" ht="12">
      <c r="J182" s="20" t="s">
        <v>226</v>
      </c>
      <c r="K182" s="21" t="s">
        <v>1476</v>
      </c>
      <c r="L182" s="108">
        <v>84.9</v>
      </c>
      <c r="M182" s="114" t="s">
        <v>1927</v>
      </c>
      <c r="N182" s="19">
        <f t="shared" si="28"/>
        <v>3</v>
      </c>
      <c r="O182" s="23">
        <v>2011</v>
      </c>
      <c r="P182" s="22">
        <v>118713</v>
      </c>
      <c r="Q182" s="26" t="s">
        <v>1927</v>
      </c>
      <c r="R182" s="23">
        <v>2</v>
      </c>
      <c r="S182" s="18">
        <v>2011</v>
      </c>
      <c r="U182" s="20"/>
      <c r="V182" s="21"/>
    </row>
    <row r="183" spans="10:22" ht="12">
      <c r="J183" s="20" t="s">
        <v>227</v>
      </c>
      <c r="K183" s="21" t="s">
        <v>1477</v>
      </c>
      <c r="L183" s="108">
        <v>85.7</v>
      </c>
      <c r="M183" s="114" t="s">
        <v>1927</v>
      </c>
      <c r="N183" s="19">
        <f>IF(L183&lt;95,4)</f>
        <v>4</v>
      </c>
      <c r="O183" s="23">
        <v>2011</v>
      </c>
      <c r="P183" s="22">
        <v>56980</v>
      </c>
      <c r="Q183" s="26" t="s">
        <v>1927</v>
      </c>
      <c r="R183" s="23">
        <v>1</v>
      </c>
      <c r="S183" s="18">
        <v>2011</v>
      </c>
      <c r="U183" s="20"/>
      <c r="V183" s="21"/>
    </row>
    <row r="184" spans="10:22" ht="12">
      <c r="J184" s="20" t="s">
        <v>228</v>
      </c>
      <c r="K184" s="21" t="s">
        <v>1478</v>
      </c>
      <c r="L184" s="108">
        <v>78.2</v>
      </c>
      <c r="M184" s="114" t="s">
        <v>1927</v>
      </c>
      <c r="N184" s="19">
        <f t="shared" si="28"/>
        <v>3</v>
      </c>
      <c r="O184" s="23">
        <v>2011</v>
      </c>
      <c r="P184" s="22">
        <v>73963</v>
      </c>
      <c r="Q184" s="26" t="s">
        <v>1927</v>
      </c>
      <c r="R184" s="23">
        <v>1</v>
      </c>
      <c r="S184" s="18">
        <v>2011</v>
      </c>
      <c r="U184" s="20"/>
      <c r="V184" s="21"/>
    </row>
    <row r="185" spans="10:22" ht="12">
      <c r="J185" s="20" t="s">
        <v>229</v>
      </c>
      <c r="K185" s="21" t="s">
        <v>1479</v>
      </c>
      <c r="L185" s="108">
        <v>84.6</v>
      </c>
      <c r="M185" s="114" t="s">
        <v>1927</v>
      </c>
      <c r="N185" s="19">
        <f t="shared" si="28"/>
        <v>3</v>
      </c>
      <c r="O185" s="23">
        <v>2011</v>
      </c>
      <c r="P185" s="22">
        <v>46583</v>
      </c>
      <c r="Q185" s="26" t="s">
        <v>1927</v>
      </c>
      <c r="R185" s="23">
        <v>1</v>
      </c>
      <c r="S185" s="18">
        <v>2011</v>
      </c>
      <c r="U185" s="20"/>
      <c r="V185" s="21"/>
    </row>
    <row r="186" spans="10:22" ht="12">
      <c r="J186" s="20" t="s">
        <v>230</v>
      </c>
      <c r="K186" s="21" t="s">
        <v>1793</v>
      </c>
      <c r="L186" s="108">
        <v>90.4</v>
      </c>
      <c r="M186" s="114" t="s">
        <v>1927</v>
      </c>
      <c r="N186" s="19">
        <f aca="true" t="shared" si="29" ref="N186:N194">IF(L186&lt;95,4)</f>
        <v>4</v>
      </c>
      <c r="O186" s="23">
        <v>2009</v>
      </c>
      <c r="P186" s="22">
        <v>2989023</v>
      </c>
      <c r="Q186" s="26" t="s">
        <v>1927</v>
      </c>
      <c r="R186" s="23">
        <v>5</v>
      </c>
      <c r="S186" s="18">
        <v>2009</v>
      </c>
      <c r="U186" s="20"/>
      <c r="V186" s="21"/>
    </row>
    <row r="187" spans="10:22" ht="12">
      <c r="J187" s="20" t="s">
        <v>231</v>
      </c>
      <c r="K187" s="21" t="s">
        <v>1645</v>
      </c>
      <c r="L187" s="108">
        <v>92.8</v>
      </c>
      <c r="M187" s="114" t="s">
        <v>1927</v>
      </c>
      <c r="N187" s="19">
        <f t="shared" si="29"/>
        <v>4</v>
      </c>
      <c r="O187" s="23">
        <v>2009</v>
      </c>
      <c r="P187" s="22">
        <v>376047</v>
      </c>
      <c r="Q187" s="26" t="s">
        <v>1927</v>
      </c>
      <c r="R187" s="23">
        <v>3</v>
      </c>
      <c r="S187" s="18">
        <v>2009</v>
      </c>
      <c r="U187" s="20"/>
      <c r="V187" s="21"/>
    </row>
    <row r="188" spans="10:22" ht="12">
      <c r="J188" s="20" t="s">
        <v>232</v>
      </c>
      <c r="K188" s="21" t="s">
        <v>233</v>
      </c>
      <c r="L188" s="108">
        <v>94.4</v>
      </c>
      <c r="M188" s="114" t="s">
        <v>1927</v>
      </c>
      <c r="N188" s="19">
        <f t="shared" si="29"/>
        <v>4</v>
      </c>
      <c r="O188" s="23">
        <v>2009</v>
      </c>
      <c r="P188" s="22">
        <v>187086</v>
      </c>
      <c r="Q188" s="26" t="s">
        <v>1927</v>
      </c>
      <c r="R188" s="23">
        <v>2</v>
      </c>
      <c r="S188" s="18">
        <v>2009</v>
      </c>
      <c r="U188" s="20"/>
      <c r="V188" s="21"/>
    </row>
    <row r="189" spans="10:22" ht="12">
      <c r="J189" s="20" t="s">
        <v>234</v>
      </c>
      <c r="K189" s="21" t="s">
        <v>1648</v>
      </c>
      <c r="L189" s="108">
        <v>96</v>
      </c>
      <c r="M189" s="114" t="s">
        <v>1927</v>
      </c>
      <c r="N189" s="19">
        <v>5</v>
      </c>
      <c r="O189" s="23">
        <v>2009</v>
      </c>
      <c r="P189" s="22">
        <v>156315</v>
      </c>
      <c r="Q189" s="26" t="s">
        <v>1927</v>
      </c>
      <c r="R189" s="23">
        <v>2</v>
      </c>
      <c r="S189" s="18">
        <v>2009</v>
      </c>
      <c r="U189" s="20"/>
      <c r="V189" s="21"/>
    </row>
    <row r="190" spans="10:22" ht="12">
      <c r="J190" s="20" t="s">
        <v>235</v>
      </c>
      <c r="K190" s="21" t="s">
        <v>1646</v>
      </c>
      <c r="L190" s="108">
        <v>95.7</v>
      </c>
      <c r="M190" s="114" t="s">
        <v>1927</v>
      </c>
      <c r="N190" s="19">
        <v>5</v>
      </c>
      <c r="O190" s="23">
        <v>2009</v>
      </c>
      <c r="P190" s="22">
        <v>143148</v>
      </c>
      <c r="Q190" s="26" t="s">
        <v>1927</v>
      </c>
      <c r="R190" s="23">
        <v>2</v>
      </c>
      <c r="S190" s="18">
        <v>2009</v>
      </c>
      <c r="U190" s="20"/>
      <c r="V190" s="21"/>
    </row>
    <row r="191" spans="10:22" ht="12">
      <c r="J191" s="20" t="s">
        <v>236</v>
      </c>
      <c r="K191" s="21" t="s">
        <v>1480</v>
      </c>
      <c r="L191" s="108">
        <v>95.9</v>
      </c>
      <c r="M191" s="114" t="s">
        <v>1927</v>
      </c>
      <c r="N191" s="19">
        <v>5</v>
      </c>
      <c r="O191" s="23">
        <v>2009</v>
      </c>
      <c r="P191" s="22">
        <v>87059</v>
      </c>
      <c r="Q191" s="26" t="s">
        <v>1927</v>
      </c>
      <c r="R191" s="23">
        <v>1</v>
      </c>
      <c r="S191" s="18">
        <v>2009</v>
      </c>
      <c r="U191" s="20"/>
      <c r="V191" s="21"/>
    </row>
    <row r="192" spans="10:22" ht="12">
      <c r="J192" s="20" t="s">
        <v>237</v>
      </c>
      <c r="K192" s="21" t="s">
        <v>1647</v>
      </c>
      <c r="L192" s="108">
        <v>94.4</v>
      </c>
      <c r="M192" s="114" t="s">
        <v>1927</v>
      </c>
      <c r="N192" s="19">
        <f t="shared" si="29"/>
        <v>4</v>
      </c>
      <c r="O192" s="23">
        <v>2009</v>
      </c>
      <c r="P192" s="22">
        <v>90270</v>
      </c>
      <c r="Q192" s="26" t="s">
        <v>1927</v>
      </c>
      <c r="R192" s="23">
        <v>1</v>
      </c>
      <c r="S192" s="18">
        <v>2009</v>
      </c>
      <c r="U192" s="20"/>
      <c r="V192" s="21"/>
    </row>
    <row r="193" spans="10:22" ht="12">
      <c r="J193" s="20" t="s">
        <v>238</v>
      </c>
      <c r="K193" s="21" t="s">
        <v>1644</v>
      </c>
      <c r="L193" s="108">
        <v>95</v>
      </c>
      <c r="M193" s="114" t="s">
        <v>1927</v>
      </c>
      <c r="N193" s="19">
        <v>5</v>
      </c>
      <c r="O193" s="23">
        <v>2009</v>
      </c>
      <c r="P193" s="22">
        <v>65372</v>
      </c>
      <c r="Q193" s="26" t="s">
        <v>1927</v>
      </c>
      <c r="R193" s="23">
        <v>1</v>
      </c>
      <c r="S193" s="18">
        <v>2009</v>
      </c>
      <c r="U193" s="20"/>
      <c r="V193" s="21"/>
    </row>
    <row r="194" spans="10:22" ht="12">
      <c r="J194" s="20" t="s">
        <v>239</v>
      </c>
      <c r="K194" s="21" t="s">
        <v>1481</v>
      </c>
      <c r="L194" s="108">
        <v>93.9</v>
      </c>
      <c r="M194" s="114" t="s">
        <v>1927</v>
      </c>
      <c r="N194" s="19">
        <f t="shared" si="29"/>
        <v>4</v>
      </c>
      <c r="O194" s="23">
        <v>2009</v>
      </c>
      <c r="P194" s="22">
        <v>70018</v>
      </c>
      <c r="Q194" s="26" t="s">
        <v>1927</v>
      </c>
      <c r="R194" s="23">
        <v>1</v>
      </c>
      <c r="S194" s="18">
        <v>2009</v>
      </c>
      <c r="U194" s="20"/>
      <c r="V194" s="21"/>
    </row>
    <row r="195" spans="10:22" ht="12">
      <c r="J195" s="20" t="s">
        <v>240</v>
      </c>
      <c r="K195" s="21" t="s">
        <v>1649</v>
      </c>
      <c r="L195" s="108">
        <v>84.5</v>
      </c>
      <c r="M195" s="114" t="s">
        <v>1926</v>
      </c>
      <c r="N195" s="19">
        <f t="shared" si="28"/>
        <v>3</v>
      </c>
      <c r="O195" s="23"/>
      <c r="P195" s="22">
        <v>3233527</v>
      </c>
      <c r="Q195" s="26" t="s">
        <v>1926</v>
      </c>
      <c r="R195" s="23">
        <v>6</v>
      </c>
      <c r="U195" s="20"/>
      <c r="V195" s="21"/>
    </row>
    <row r="196" spans="10:22" ht="12">
      <c r="J196" s="20" t="s">
        <v>1794</v>
      </c>
      <c r="K196" s="21" t="s">
        <v>1795</v>
      </c>
      <c r="L196" s="108">
        <v>84</v>
      </c>
      <c r="M196" s="114" t="s">
        <v>1926</v>
      </c>
      <c r="N196" s="19">
        <f t="shared" si="28"/>
        <v>3</v>
      </c>
      <c r="O196" s="23"/>
      <c r="P196" s="22">
        <v>3202571</v>
      </c>
      <c r="Q196" s="26" t="s">
        <v>1926</v>
      </c>
      <c r="R196" s="23">
        <v>6</v>
      </c>
      <c r="U196" s="20"/>
      <c r="V196" s="21"/>
    </row>
    <row r="197" spans="10:22" ht="12">
      <c r="J197" s="20" t="s">
        <v>241</v>
      </c>
      <c r="K197" s="21" t="s">
        <v>1482</v>
      </c>
      <c r="L197" s="108">
        <v>86.6</v>
      </c>
      <c r="M197" s="114" t="s">
        <v>1926</v>
      </c>
      <c r="N197" s="19">
        <f aca="true" t="shared" si="30" ref="N197:N203">IF(L197&lt;95,4)</f>
        <v>4</v>
      </c>
      <c r="O197" s="23"/>
      <c r="P197" s="22">
        <v>797028</v>
      </c>
      <c r="Q197" s="26" t="s">
        <v>1926</v>
      </c>
      <c r="R197" s="23">
        <v>4</v>
      </c>
      <c r="U197" s="20"/>
      <c r="V197" s="21"/>
    </row>
    <row r="198" spans="10:22" ht="12">
      <c r="J198" s="20" t="s">
        <v>242</v>
      </c>
      <c r="K198" s="21" t="s">
        <v>1656</v>
      </c>
      <c r="L198" s="108">
        <v>94.4</v>
      </c>
      <c r="M198" s="114" t="s">
        <v>1926</v>
      </c>
      <c r="N198" s="19">
        <f t="shared" si="30"/>
        <v>4</v>
      </c>
      <c r="O198" s="23"/>
      <c r="P198" s="22">
        <v>702355</v>
      </c>
      <c r="Q198" s="26" t="s">
        <v>1926</v>
      </c>
      <c r="R198" s="23">
        <v>4</v>
      </c>
      <c r="U198" s="20"/>
      <c r="V198" s="21"/>
    </row>
    <row r="199" spans="10:22" ht="12">
      <c r="J199" s="20" t="s">
        <v>243</v>
      </c>
      <c r="K199" s="21" t="s">
        <v>1650</v>
      </c>
      <c r="L199" s="108">
        <v>87.1</v>
      </c>
      <c r="M199" s="114" t="s">
        <v>1926</v>
      </c>
      <c r="N199" s="19">
        <f t="shared" si="30"/>
        <v>4</v>
      </c>
      <c r="O199" s="23"/>
      <c r="P199" s="22">
        <v>679624</v>
      </c>
      <c r="Q199" s="26" t="s">
        <v>1926</v>
      </c>
      <c r="R199" s="23">
        <v>4</v>
      </c>
      <c r="U199" s="20"/>
      <c r="V199" s="21"/>
    </row>
    <row r="200" spans="10:22" ht="12">
      <c r="J200" s="20" t="s">
        <v>244</v>
      </c>
      <c r="K200" s="21" t="s">
        <v>1655</v>
      </c>
      <c r="L200" s="108">
        <v>91.4</v>
      </c>
      <c r="M200" s="114" t="s">
        <v>1926</v>
      </c>
      <c r="N200" s="19">
        <f t="shared" si="30"/>
        <v>4</v>
      </c>
      <c r="O200" s="23"/>
      <c r="P200" s="22">
        <v>567433</v>
      </c>
      <c r="Q200" s="26" t="s">
        <v>1926</v>
      </c>
      <c r="R200" s="23">
        <v>4</v>
      </c>
      <c r="U200" s="20"/>
      <c r="V200" s="21"/>
    </row>
    <row r="201" spans="10:22" ht="12">
      <c r="J201" s="20" t="s">
        <v>245</v>
      </c>
      <c r="K201" s="21" t="s">
        <v>1657</v>
      </c>
      <c r="L201" s="108">
        <v>87.2</v>
      </c>
      <c r="M201" s="114" t="s">
        <v>1926</v>
      </c>
      <c r="N201" s="19">
        <f t="shared" si="30"/>
        <v>4</v>
      </c>
      <c r="O201" s="23"/>
      <c r="P201" s="22">
        <v>441354</v>
      </c>
      <c r="Q201" s="26" t="s">
        <v>1926</v>
      </c>
      <c r="R201" s="23">
        <v>3</v>
      </c>
      <c r="U201" s="20"/>
      <c r="V201" s="21"/>
    </row>
    <row r="202" spans="10:22" ht="12">
      <c r="J202" s="20" t="s">
        <v>246</v>
      </c>
      <c r="K202" s="21" t="s">
        <v>1483</v>
      </c>
      <c r="L202" s="108">
        <v>92.1</v>
      </c>
      <c r="M202" s="114" t="s">
        <v>1926</v>
      </c>
      <c r="N202" s="19">
        <f t="shared" si="30"/>
        <v>4</v>
      </c>
      <c r="O202" s="23"/>
      <c r="P202" s="22">
        <v>382296</v>
      </c>
      <c r="Q202" s="26" t="s">
        <v>1926</v>
      </c>
      <c r="R202" s="23">
        <v>3</v>
      </c>
      <c r="U202" s="20"/>
      <c r="V202" s="21"/>
    </row>
    <row r="203" spans="10:22" ht="12">
      <c r="J203" s="20" t="s">
        <v>247</v>
      </c>
      <c r="K203" s="21" t="s">
        <v>1651</v>
      </c>
      <c r="L203" s="108">
        <v>94.1</v>
      </c>
      <c r="M203" s="114" t="s">
        <v>1926</v>
      </c>
      <c r="N203" s="19">
        <f t="shared" si="30"/>
        <v>4</v>
      </c>
      <c r="O203" s="23"/>
      <c r="P203" s="22">
        <v>311501</v>
      </c>
      <c r="Q203" s="26" t="s">
        <v>1926</v>
      </c>
      <c r="R203" s="23">
        <v>3</v>
      </c>
      <c r="U203" s="20"/>
      <c r="V203" s="21"/>
    </row>
    <row r="204" spans="10:22" ht="12">
      <c r="J204" s="20" t="s">
        <v>248</v>
      </c>
      <c r="K204" s="21" t="s">
        <v>1484</v>
      </c>
      <c r="L204" s="108">
        <v>79.8</v>
      </c>
      <c r="M204" s="114" t="s">
        <v>1926</v>
      </c>
      <c r="N204" s="19">
        <f t="shared" si="28"/>
        <v>3</v>
      </c>
      <c r="O204" s="23"/>
      <c r="P204" s="22">
        <v>407648</v>
      </c>
      <c r="Q204" s="26" t="s">
        <v>1926</v>
      </c>
      <c r="R204" s="23">
        <v>3</v>
      </c>
      <c r="U204" s="20"/>
      <c r="V204" s="21"/>
    </row>
    <row r="205" spans="10:22" ht="12">
      <c r="J205" s="20" t="s">
        <v>249</v>
      </c>
      <c r="K205" s="21" t="s">
        <v>1485</v>
      </c>
      <c r="L205" s="108">
        <v>95.6</v>
      </c>
      <c r="M205" s="114" t="s">
        <v>1926</v>
      </c>
      <c r="N205" s="19">
        <v>5</v>
      </c>
      <c r="O205" s="23"/>
      <c r="P205" s="22">
        <v>95671</v>
      </c>
      <c r="Q205" s="26" t="s">
        <v>1926</v>
      </c>
      <c r="R205" s="23">
        <v>1</v>
      </c>
      <c r="U205" s="20"/>
      <c r="V205" s="21"/>
    </row>
    <row r="206" spans="10:22" ht="12">
      <c r="J206" s="20" t="s">
        <v>250</v>
      </c>
      <c r="K206" s="21" t="s">
        <v>1796</v>
      </c>
      <c r="L206" s="108">
        <v>89.7</v>
      </c>
      <c r="M206" s="114" t="s">
        <v>1926</v>
      </c>
      <c r="N206" s="19">
        <f aca="true" t="shared" si="31" ref="N206:N217">IF(L206&lt;95,4)</f>
        <v>4</v>
      </c>
      <c r="O206" s="23"/>
      <c r="P206" s="22">
        <v>242223</v>
      </c>
      <c r="Q206" s="26" t="s">
        <v>1926</v>
      </c>
      <c r="R206" s="23">
        <v>2</v>
      </c>
      <c r="U206" s="20"/>
      <c r="V206" s="21"/>
    </row>
    <row r="207" spans="10:22" ht="12">
      <c r="J207" s="20" t="s">
        <v>251</v>
      </c>
      <c r="K207" s="21" t="s">
        <v>1486</v>
      </c>
      <c r="L207" s="108">
        <v>92.9</v>
      </c>
      <c r="M207" s="114" t="s">
        <v>1926</v>
      </c>
      <c r="N207" s="19">
        <f t="shared" si="31"/>
        <v>4</v>
      </c>
      <c r="O207" s="23"/>
      <c r="P207" s="22">
        <v>225973</v>
      </c>
      <c r="Q207" s="26" t="s">
        <v>1926</v>
      </c>
      <c r="R207" s="23">
        <v>2</v>
      </c>
      <c r="U207" s="20"/>
      <c r="V207" s="21"/>
    </row>
    <row r="208" spans="10:22" ht="12">
      <c r="J208" s="20" t="s">
        <v>252</v>
      </c>
      <c r="K208" s="21" t="s">
        <v>1797</v>
      </c>
      <c r="L208" s="108">
        <v>88</v>
      </c>
      <c r="M208" s="114" t="s">
        <v>1926</v>
      </c>
      <c r="N208" s="19">
        <f t="shared" si="31"/>
        <v>4</v>
      </c>
      <c r="O208" s="23"/>
      <c r="P208" s="22">
        <v>197604</v>
      </c>
      <c r="Q208" s="26" t="s">
        <v>1926</v>
      </c>
      <c r="R208" s="23">
        <v>2</v>
      </c>
      <c r="U208" s="20"/>
      <c r="V208" s="21"/>
    </row>
    <row r="209" spans="10:22" ht="12">
      <c r="J209" s="20" t="s">
        <v>253</v>
      </c>
      <c r="K209" s="21" t="s">
        <v>1487</v>
      </c>
      <c r="L209" s="108">
        <v>91.1</v>
      </c>
      <c r="M209" s="114" t="s">
        <v>1926</v>
      </c>
      <c r="N209" s="19">
        <f t="shared" si="31"/>
        <v>4</v>
      </c>
      <c r="O209" s="23"/>
      <c r="P209" s="22">
        <v>178465</v>
      </c>
      <c r="Q209" s="26" t="s">
        <v>1926</v>
      </c>
      <c r="R209" s="23">
        <v>2</v>
      </c>
      <c r="U209" s="20"/>
      <c r="V209" s="21"/>
    </row>
    <row r="210" spans="10:22" ht="12">
      <c r="J210" s="20" t="s">
        <v>254</v>
      </c>
      <c r="K210" s="21" t="s">
        <v>1652</v>
      </c>
      <c r="L210" s="108">
        <v>90.8</v>
      </c>
      <c r="M210" s="114" t="s">
        <v>1926</v>
      </c>
      <c r="N210" s="19">
        <f t="shared" si="31"/>
        <v>4</v>
      </c>
      <c r="O210" s="23"/>
      <c r="P210" s="22">
        <v>84019</v>
      </c>
      <c r="Q210" s="26" t="s">
        <v>1926</v>
      </c>
      <c r="R210" s="23">
        <v>1</v>
      </c>
      <c r="U210" s="20"/>
      <c r="V210" s="21"/>
    </row>
    <row r="211" spans="10:22" ht="12">
      <c r="J211" s="20" t="s">
        <v>255</v>
      </c>
      <c r="K211" s="21" t="s">
        <v>1653</v>
      </c>
      <c r="L211" s="108">
        <v>95.1</v>
      </c>
      <c r="M211" s="114" t="s">
        <v>1926</v>
      </c>
      <c r="N211" s="19">
        <v>5</v>
      </c>
      <c r="O211" s="23"/>
      <c r="P211" s="22">
        <v>152270</v>
      </c>
      <c r="Q211" s="26" t="s">
        <v>1926</v>
      </c>
      <c r="R211" s="23">
        <v>2</v>
      </c>
      <c r="U211" s="20"/>
      <c r="V211" s="21"/>
    </row>
    <row r="212" spans="10:22" ht="12">
      <c r="J212" s="20" t="s">
        <v>256</v>
      </c>
      <c r="K212" s="21" t="s">
        <v>1488</v>
      </c>
      <c r="L212" s="108">
        <v>85.6</v>
      </c>
      <c r="M212" s="114" t="s">
        <v>1926</v>
      </c>
      <c r="N212" s="19">
        <f t="shared" si="31"/>
        <v>4</v>
      </c>
      <c r="O212" s="23"/>
      <c r="P212" s="22">
        <v>153402</v>
      </c>
      <c r="Q212" s="26" t="s">
        <v>1926</v>
      </c>
      <c r="R212" s="23">
        <v>2</v>
      </c>
      <c r="U212" s="20"/>
      <c r="V212" s="21"/>
    </row>
    <row r="213" spans="10:22" ht="12">
      <c r="J213" s="20" t="s">
        <v>1798</v>
      </c>
      <c r="K213" s="21" t="s">
        <v>1799</v>
      </c>
      <c r="L213" s="108">
        <v>93.2</v>
      </c>
      <c r="M213" s="114" t="s">
        <v>1926</v>
      </c>
      <c r="N213" s="19">
        <f t="shared" si="31"/>
        <v>4</v>
      </c>
      <c r="O213" s="23"/>
      <c r="P213" s="22">
        <v>785793</v>
      </c>
      <c r="Q213" s="26" t="s">
        <v>1926</v>
      </c>
      <c r="R213" s="23">
        <v>4</v>
      </c>
      <c r="U213" s="20"/>
      <c r="V213" s="21"/>
    </row>
    <row r="214" spans="10:22" ht="12">
      <c r="J214" s="20" t="s">
        <v>257</v>
      </c>
      <c r="K214" s="21" t="s">
        <v>1654</v>
      </c>
      <c r="L214" s="108">
        <v>97.2</v>
      </c>
      <c r="M214" s="114" t="s">
        <v>1926</v>
      </c>
      <c r="N214" s="19">
        <v>5</v>
      </c>
      <c r="O214" s="23"/>
      <c r="P214" s="22">
        <v>328841</v>
      </c>
      <c r="Q214" s="26" t="s">
        <v>1926</v>
      </c>
      <c r="R214" s="23">
        <v>3</v>
      </c>
      <c r="U214" s="20"/>
      <c r="V214" s="21"/>
    </row>
    <row r="215" spans="10:22" ht="12">
      <c r="J215" s="20" t="s">
        <v>258</v>
      </c>
      <c r="K215" s="21" t="s">
        <v>1800</v>
      </c>
      <c r="L215" s="108">
        <v>85.2</v>
      </c>
      <c r="M215" s="114" t="s">
        <v>1926</v>
      </c>
      <c r="N215" s="19">
        <f t="shared" si="31"/>
        <v>4</v>
      </c>
      <c r="O215" s="23"/>
      <c r="P215" s="22">
        <v>334678</v>
      </c>
      <c r="Q215" s="26" t="s">
        <v>1926</v>
      </c>
      <c r="R215" s="23">
        <v>3</v>
      </c>
      <c r="U215" s="20"/>
      <c r="V215" s="21"/>
    </row>
    <row r="216" spans="10:22" ht="12">
      <c r="J216" s="20" t="s">
        <v>259</v>
      </c>
      <c r="K216" s="21" t="s">
        <v>1489</v>
      </c>
      <c r="L216" s="108">
        <v>94.3</v>
      </c>
      <c r="M216" s="114" t="s">
        <v>1926</v>
      </c>
      <c r="N216" s="19">
        <f t="shared" si="31"/>
        <v>4</v>
      </c>
      <c r="O216" s="23"/>
      <c r="P216" s="22">
        <v>297355</v>
      </c>
      <c r="Q216" s="26" t="s">
        <v>1926</v>
      </c>
      <c r="R216" s="23">
        <v>3</v>
      </c>
      <c r="U216" s="20"/>
      <c r="V216" s="21"/>
    </row>
    <row r="217" spans="10:22" ht="12">
      <c r="J217" s="20" t="s">
        <v>260</v>
      </c>
      <c r="K217" s="21" t="s">
        <v>1490</v>
      </c>
      <c r="L217" s="187">
        <v>94.8</v>
      </c>
      <c r="M217" s="114" t="s">
        <v>1926</v>
      </c>
      <c r="N217" s="19">
        <f t="shared" si="31"/>
        <v>4</v>
      </c>
      <c r="O217" s="23"/>
      <c r="P217" s="22">
        <v>277733</v>
      </c>
      <c r="Q217" s="26" t="s">
        <v>1926</v>
      </c>
      <c r="R217" s="23">
        <v>3</v>
      </c>
      <c r="U217" s="20"/>
      <c r="V217" s="21"/>
    </row>
    <row r="218" spans="10:18" ht="12">
      <c r="J218" s="19" t="s">
        <v>1014</v>
      </c>
      <c r="K218" s="19" t="s">
        <v>1015</v>
      </c>
      <c r="L218" s="108">
        <v>77.4</v>
      </c>
      <c r="M218" s="114" t="s">
        <v>1926</v>
      </c>
      <c r="N218" s="19">
        <f t="shared" si="28"/>
        <v>3</v>
      </c>
      <c r="O218" s="23"/>
      <c r="P218" s="22">
        <v>257057</v>
      </c>
      <c r="Q218" s="26" t="s">
        <v>1926</v>
      </c>
      <c r="R218" s="23">
        <v>3</v>
      </c>
    </row>
    <row r="219" spans="10:22" ht="12">
      <c r="J219" s="20" t="s">
        <v>261</v>
      </c>
      <c r="K219" s="21" t="s">
        <v>262</v>
      </c>
      <c r="L219" s="108">
        <v>93</v>
      </c>
      <c r="M219" s="26" t="s">
        <v>1926</v>
      </c>
      <c r="N219" s="19">
        <f aca="true" t="shared" si="32" ref="N219:N221">IF(L219&lt;95,4)</f>
        <v>4</v>
      </c>
      <c r="O219" s="23"/>
      <c r="P219" s="22">
        <v>206965</v>
      </c>
      <c r="Q219" s="26" t="s">
        <v>1926</v>
      </c>
      <c r="R219" s="23">
        <v>2</v>
      </c>
      <c r="U219" s="20"/>
      <c r="V219" s="21"/>
    </row>
    <row r="220" spans="10:22" ht="12">
      <c r="J220" s="20" t="s">
        <v>263</v>
      </c>
      <c r="K220" s="21" t="s">
        <v>264</v>
      </c>
      <c r="L220" s="108">
        <v>94.7</v>
      </c>
      <c r="M220" s="26" t="s">
        <v>1926</v>
      </c>
      <c r="N220" s="19">
        <f t="shared" si="32"/>
        <v>4</v>
      </c>
      <c r="O220" s="23"/>
      <c r="P220" s="22">
        <v>246146</v>
      </c>
      <c r="Q220" s="26" t="s">
        <v>1926</v>
      </c>
      <c r="R220" s="23">
        <v>2</v>
      </c>
      <c r="U220" s="20"/>
      <c r="V220" s="21"/>
    </row>
    <row r="221" spans="10:18" ht="12">
      <c r="J221" s="19" t="s">
        <v>1016</v>
      </c>
      <c r="K221" s="19" t="s">
        <v>1017</v>
      </c>
      <c r="L221" s="108">
        <v>93.5</v>
      </c>
      <c r="M221" s="114" t="s">
        <v>1926</v>
      </c>
      <c r="N221" s="19">
        <f t="shared" si="32"/>
        <v>4</v>
      </c>
      <c r="O221" s="23"/>
      <c r="P221" s="22">
        <v>100369</v>
      </c>
      <c r="Q221" s="26" t="s">
        <v>1926</v>
      </c>
      <c r="R221" s="23">
        <v>2</v>
      </c>
    </row>
    <row r="222" spans="10:22" ht="12">
      <c r="J222" s="20" t="s">
        <v>265</v>
      </c>
      <c r="K222" s="21" t="s">
        <v>266</v>
      </c>
      <c r="L222" s="108">
        <v>81</v>
      </c>
      <c r="M222" s="114" t="s">
        <v>1926</v>
      </c>
      <c r="N222" s="19">
        <f t="shared" si="28"/>
        <v>3</v>
      </c>
      <c r="O222" s="23"/>
      <c r="P222" s="22">
        <v>107211</v>
      </c>
      <c r="Q222" s="26" t="s">
        <v>1926</v>
      </c>
      <c r="R222" s="23">
        <v>2</v>
      </c>
      <c r="U222" s="20"/>
      <c r="V222" s="21"/>
    </row>
    <row r="223" spans="10:18" ht="12">
      <c r="J223" s="19" t="s">
        <v>1018</v>
      </c>
      <c r="K223" s="19" t="s">
        <v>1019</v>
      </c>
      <c r="L223" s="108">
        <v>96.6</v>
      </c>
      <c r="M223" s="114" t="s">
        <v>1926</v>
      </c>
      <c r="N223" s="19">
        <v>5</v>
      </c>
      <c r="O223" s="23"/>
      <c r="P223" s="22">
        <v>101300</v>
      </c>
      <c r="Q223" s="114" t="s">
        <v>1926</v>
      </c>
      <c r="R223" s="23">
        <v>2</v>
      </c>
    </row>
    <row r="224" spans="10:18" ht="12">
      <c r="J224" s="19" t="s">
        <v>1020</v>
      </c>
      <c r="K224" s="19" t="s">
        <v>1021</v>
      </c>
      <c r="L224" s="108">
        <v>75.1</v>
      </c>
      <c r="M224" s="114" t="s">
        <v>1926</v>
      </c>
      <c r="N224" s="19">
        <f t="shared" si="28"/>
        <v>3</v>
      </c>
      <c r="O224" s="23"/>
      <c r="P224" s="22">
        <v>124208</v>
      </c>
      <c r="Q224" s="114" t="s">
        <v>1926</v>
      </c>
      <c r="R224" s="23">
        <v>2</v>
      </c>
    </row>
    <row r="225" spans="10:22" ht="12">
      <c r="J225" s="20" t="s">
        <v>267</v>
      </c>
      <c r="K225" s="21" t="s">
        <v>268</v>
      </c>
      <c r="L225" s="108">
        <v>94.4</v>
      </c>
      <c r="M225" s="114" t="s">
        <v>1926</v>
      </c>
      <c r="N225" s="19">
        <f aca="true" t="shared" si="33" ref="N225">IF(L225&lt;95,4)</f>
        <v>4</v>
      </c>
      <c r="O225" s="23"/>
      <c r="P225" s="22">
        <v>98457</v>
      </c>
      <c r="Q225" s="26" t="s">
        <v>1926</v>
      </c>
      <c r="R225" s="23">
        <v>1</v>
      </c>
      <c r="U225" s="20"/>
      <c r="V225" s="21"/>
    </row>
    <row r="226" spans="10:18" ht="12">
      <c r="J226" s="19" t="s">
        <v>1022</v>
      </c>
      <c r="K226" s="19" t="s">
        <v>1023</v>
      </c>
      <c r="L226" s="108">
        <v>98.4</v>
      </c>
      <c r="M226" s="114" t="s">
        <v>1926</v>
      </c>
      <c r="N226" s="19">
        <v>5</v>
      </c>
      <c r="O226" s="23"/>
      <c r="P226" s="22">
        <v>96772</v>
      </c>
      <c r="Q226" s="26" t="s">
        <v>1926</v>
      </c>
      <c r="R226" s="23">
        <v>1</v>
      </c>
    </row>
    <row r="227" spans="10:18" ht="12">
      <c r="J227" s="19" t="s">
        <v>1024</v>
      </c>
      <c r="K227" s="19" t="s">
        <v>1025</v>
      </c>
      <c r="L227" s="108">
        <v>80.1</v>
      </c>
      <c r="M227" s="114" t="s">
        <v>1926</v>
      </c>
      <c r="N227" s="19">
        <f t="shared" si="28"/>
        <v>3</v>
      </c>
      <c r="O227" s="23"/>
      <c r="P227" s="22">
        <v>97198</v>
      </c>
      <c r="Q227" s="26" t="s">
        <v>1926</v>
      </c>
      <c r="R227" s="23">
        <v>1</v>
      </c>
    </row>
    <row r="228" spans="10:22" ht="12">
      <c r="J228" s="20" t="s">
        <v>269</v>
      </c>
      <c r="K228" s="21" t="s">
        <v>270</v>
      </c>
      <c r="L228" s="108">
        <v>96.9</v>
      </c>
      <c r="M228" s="114" t="s">
        <v>1926</v>
      </c>
      <c r="N228" s="19">
        <v>5</v>
      </c>
      <c r="O228" s="23"/>
      <c r="P228" s="22">
        <v>95668</v>
      </c>
      <c r="Q228" s="26" t="s">
        <v>1926</v>
      </c>
      <c r="R228" s="23">
        <v>1</v>
      </c>
      <c r="U228" s="20"/>
      <c r="V228" s="21"/>
    </row>
    <row r="229" spans="10:22" ht="12">
      <c r="J229" s="20" t="s">
        <v>271</v>
      </c>
      <c r="K229" s="21" t="s">
        <v>272</v>
      </c>
      <c r="L229" s="108">
        <v>47.1</v>
      </c>
      <c r="M229" s="114" t="s">
        <v>1926</v>
      </c>
      <c r="N229" s="19">
        <f aca="true" t="shared" si="34" ref="N229">IF(L229&lt;50,1)</f>
        <v>1</v>
      </c>
      <c r="O229" s="23"/>
      <c r="P229" s="22">
        <v>103720</v>
      </c>
      <c r="Q229" s="26" t="s">
        <v>1926</v>
      </c>
      <c r="R229" s="23">
        <v>2</v>
      </c>
      <c r="U229" s="20"/>
      <c r="V229" s="21"/>
    </row>
    <row r="230" spans="10:18" ht="12">
      <c r="J230" s="19" t="s">
        <v>1026</v>
      </c>
      <c r="K230" s="19" t="s">
        <v>1027</v>
      </c>
      <c r="L230" s="108">
        <v>90.6</v>
      </c>
      <c r="M230" s="114" t="s">
        <v>1926</v>
      </c>
      <c r="N230" s="19">
        <f aca="true" t="shared" si="35" ref="N230">IF(L230&lt;95,4)</f>
        <v>4</v>
      </c>
      <c r="O230" s="23"/>
      <c r="P230" s="22">
        <v>83844</v>
      </c>
      <c r="Q230" s="26" t="s">
        <v>1926</v>
      </c>
      <c r="R230" s="23">
        <v>1</v>
      </c>
    </row>
    <row r="231" spans="10:18" ht="12">
      <c r="J231" s="19" t="s">
        <v>1028</v>
      </c>
      <c r="K231" s="19" t="s">
        <v>1029</v>
      </c>
      <c r="L231" s="108">
        <v>95.3</v>
      </c>
      <c r="M231" s="114" t="s">
        <v>1926</v>
      </c>
      <c r="N231" s="19">
        <v>5</v>
      </c>
      <c r="O231" s="23"/>
      <c r="P231" s="22">
        <v>89068</v>
      </c>
      <c r="Q231" s="26" t="s">
        <v>1926</v>
      </c>
      <c r="R231" s="23">
        <v>1</v>
      </c>
    </row>
    <row r="232" spans="10:18" ht="12">
      <c r="J232" s="19" t="s">
        <v>1030</v>
      </c>
      <c r="K232" s="19" t="s">
        <v>1031</v>
      </c>
      <c r="L232" s="108">
        <v>76.1</v>
      </c>
      <c r="M232" s="114" t="s">
        <v>1926</v>
      </c>
      <c r="N232" s="19">
        <f aca="true" t="shared" si="36" ref="N232:N244">IF(L232&lt;85,3)</f>
        <v>3</v>
      </c>
      <c r="O232" s="23"/>
      <c r="P232" s="22">
        <v>91832</v>
      </c>
      <c r="Q232" s="26" t="s">
        <v>1926</v>
      </c>
      <c r="R232" s="23">
        <v>1</v>
      </c>
    </row>
    <row r="233" spans="10:22" ht="12">
      <c r="J233" s="20" t="s">
        <v>273</v>
      </c>
      <c r="K233" s="21" t="s">
        <v>274</v>
      </c>
      <c r="L233" s="108">
        <v>95.7</v>
      </c>
      <c r="M233" s="114" t="s">
        <v>1926</v>
      </c>
      <c r="N233" s="19">
        <v>5</v>
      </c>
      <c r="O233" s="23"/>
      <c r="P233" s="22">
        <v>83107</v>
      </c>
      <c r="Q233" s="26" t="s">
        <v>1926</v>
      </c>
      <c r="R233" s="23">
        <v>1</v>
      </c>
      <c r="U233" s="20"/>
      <c r="V233" s="21"/>
    </row>
    <row r="234" spans="10:22" ht="12">
      <c r="J234" s="20" t="s">
        <v>275</v>
      </c>
      <c r="K234" s="21" t="s">
        <v>276</v>
      </c>
      <c r="L234" s="108">
        <v>88.8</v>
      </c>
      <c r="M234" s="114" t="s">
        <v>1926</v>
      </c>
      <c r="N234" s="19">
        <f aca="true" t="shared" si="37" ref="N234:N239">IF(L234&lt;95,4)</f>
        <v>4</v>
      </c>
      <c r="O234" s="23"/>
      <c r="P234" s="22">
        <v>88755</v>
      </c>
      <c r="Q234" s="26" t="s">
        <v>1926</v>
      </c>
      <c r="R234" s="23">
        <v>1</v>
      </c>
      <c r="U234" s="20"/>
      <c r="V234" s="21"/>
    </row>
    <row r="235" spans="10:18" ht="12">
      <c r="J235" s="19" t="s">
        <v>1032</v>
      </c>
      <c r="K235" s="19" t="s">
        <v>1033</v>
      </c>
      <c r="L235" s="108">
        <v>95.5</v>
      </c>
      <c r="M235" s="114" t="s">
        <v>1926</v>
      </c>
      <c r="N235" s="19">
        <v>5</v>
      </c>
      <c r="O235" s="23"/>
      <c r="P235" s="22">
        <v>81198</v>
      </c>
      <c r="Q235" s="26" t="s">
        <v>1926</v>
      </c>
      <c r="R235" s="23">
        <v>1</v>
      </c>
    </row>
    <row r="236" spans="10:18" ht="12">
      <c r="J236" s="19" t="s">
        <v>1034</v>
      </c>
      <c r="K236" s="19" t="s">
        <v>1035</v>
      </c>
      <c r="L236" s="108">
        <v>89.7</v>
      </c>
      <c r="M236" s="114" t="s">
        <v>1926</v>
      </c>
      <c r="N236" s="19">
        <f t="shared" si="37"/>
        <v>4</v>
      </c>
      <c r="O236" s="23"/>
      <c r="P236" s="22">
        <v>83070</v>
      </c>
      <c r="Q236" s="26" t="s">
        <v>1926</v>
      </c>
      <c r="R236" s="23">
        <v>1</v>
      </c>
    </row>
    <row r="237" spans="10:18" ht="12">
      <c r="J237" s="19" t="s">
        <v>1036</v>
      </c>
      <c r="K237" s="19" t="s">
        <v>1037</v>
      </c>
      <c r="L237" s="108">
        <v>97</v>
      </c>
      <c r="M237" s="114" t="s">
        <v>1926</v>
      </c>
      <c r="N237" s="19">
        <v>5</v>
      </c>
      <c r="O237" s="23"/>
      <c r="P237" s="22">
        <v>71997</v>
      </c>
      <c r="Q237" s="26" t="s">
        <v>1926</v>
      </c>
      <c r="R237" s="23">
        <v>1</v>
      </c>
    </row>
    <row r="238" spans="10:22" ht="12">
      <c r="J238" s="20" t="s">
        <v>277</v>
      </c>
      <c r="K238" s="21" t="s">
        <v>278</v>
      </c>
      <c r="L238" s="108">
        <v>95.8</v>
      </c>
      <c r="M238" s="114" t="s">
        <v>1926</v>
      </c>
      <c r="N238" s="19">
        <v>5</v>
      </c>
      <c r="O238" s="23"/>
      <c r="P238" s="22">
        <v>82684</v>
      </c>
      <c r="Q238" s="26" t="s">
        <v>1926</v>
      </c>
      <c r="R238" s="23">
        <v>1</v>
      </c>
      <c r="U238" s="20"/>
      <c r="V238" s="21"/>
    </row>
    <row r="239" spans="10:22" ht="12">
      <c r="J239" s="20" t="s">
        <v>279</v>
      </c>
      <c r="K239" s="21" t="s">
        <v>280</v>
      </c>
      <c r="L239" s="108">
        <v>93.1</v>
      </c>
      <c r="M239" s="114" t="s">
        <v>1926</v>
      </c>
      <c r="N239" s="19">
        <f t="shared" si="37"/>
        <v>4</v>
      </c>
      <c r="O239" s="23"/>
      <c r="P239" s="22">
        <v>84018</v>
      </c>
      <c r="Q239" s="26" t="s">
        <v>1926</v>
      </c>
      <c r="R239" s="23">
        <v>1</v>
      </c>
      <c r="U239" s="20"/>
      <c r="V239" s="21"/>
    </row>
    <row r="240" spans="10:22" ht="12">
      <c r="J240" s="20" t="s">
        <v>281</v>
      </c>
      <c r="K240" s="21" t="s">
        <v>282</v>
      </c>
      <c r="L240" s="108">
        <v>76</v>
      </c>
      <c r="M240" s="114" t="s">
        <v>1926</v>
      </c>
      <c r="N240" s="19">
        <f t="shared" si="36"/>
        <v>3</v>
      </c>
      <c r="O240" s="23"/>
      <c r="P240" s="22">
        <v>79010</v>
      </c>
      <c r="Q240" s="26" t="s">
        <v>1926</v>
      </c>
      <c r="R240" s="23">
        <v>1</v>
      </c>
      <c r="U240" s="20"/>
      <c r="V240" s="21"/>
    </row>
    <row r="241" spans="10:18" ht="12">
      <c r="J241" s="19" t="s">
        <v>1038</v>
      </c>
      <c r="K241" s="19" t="s">
        <v>1039</v>
      </c>
      <c r="L241" s="108">
        <v>89.8</v>
      </c>
      <c r="M241" s="114" t="s">
        <v>1926</v>
      </c>
      <c r="N241" s="19">
        <f>IF(L241&lt;95,4)</f>
        <v>4</v>
      </c>
      <c r="O241" s="23"/>
      <c r="P241" s="22">
        <v>90390</v>
      </c>
      <c r="Q241" s="26" t="s">
        <v>1926</v>
      </c>
      <c r="R241" s="23">
        <v>1</v>
      </c>
    </row>
    <row r="242" spans="10:22" ht="12">
      <c r="J242" s="20" t="s">
        <v>284</v>
      </c>
      <c r="K242" s="21" t="s">
        <v>285</v>
      </c>
      <c r="L242" s="108">
        <v>84.5</v>
      </c>
      <c r="M242" s="114" t="s">
        <v>1926</v>
      </c>
      <c r="N242" s="19">
        <f t="shared" si="36"/>
        <v>3</v>
      </c>
      <c r="O242" s="23"/>
      <c r="P242" s="22">
        <v>84803</v>
      </c>
      <c r="Q242" s="26" t="s">
        <v>1926</v>
      </c>
      <c r="R242" s="23">
        <v>1</v>
      </c>
      <c r="U242" s="20"/>
      <c r="V242" s="21"/>
    </row>
    <row r="243" spans="10:18" ht="12">
      <c r="J243" s="19" t="s">
        <v>1040</v>
      </c>
      <c r="K243" s="19" t="s">
        <v>1041</v>
      </c>
      <c r="L243" s="108">
        <v>87</v>
      </c>
      <c r="M243" s="114" t="s">
        <v>1926</v>
      </c>
      <c r="N243" s="19">
        <f>IF(L243&lt;95,4)</f>
        <v>4</v>
      </c>
      <c r="O243" s="23"/>
      <c r="P243" s="22">
        <v>84946</v>
      </c>
      <c r="Q243" s="26" t="s">
        <v>1926</v>
      </c>
      <c r="R243" s="23">
        <v>1</v>
      </c>
    </row>
    <row r="244" spans="10:22" ht="12">
      <c r="J244" s="20" t="s">
        <v>286</v>
      </c>
      <c r="K244" s="21" t="s">
        <v>287</v>
      </c>
      <c r="L244" s="108">
        <v>81.6</v>
      </c>
      <c r="M244" s="114" t="s">
        <v>1926</v>
      </c>
      <c r="N244" s="19">
        <f t="shared" si="36"/>
        <v>3</v>
      </c>
      <c r="O244" s="23"/>
      <c r="P244" s="22">
        <v>76570</v>
      </c>
      <c r="Q244" s="26" t="s">
        <v>1926</v>
      </c>
      <c r="R244" s="23">
        <v>1</v>
      </c>
      <c r="U244" s="20"/>
      <c r="V244" s="21"/>
    </row>
    <row r="245" spans="10:18" ht="12">
      <c r="J245" s="19" t="s">
        <v>1042</v>
      </c>
      <c r="K245" s="19" t="s">
        <v>1043</v>
      </c>
      <c r="L245" s="108">
        <v>93.9</v>
      </c>
      <c r="M245" s="114" t="s">
        <v>1926</v>
      </c>
      <c r="N245" s="19">
        <f aca="true" t="shared" si="38" ref="N245:N247">IF(L245&lt;95,4)</f>
        <v>4</v>
      </c>
      <c r="O245" s="23"/>
      <c r="P245" s="22">
        <v>80026</v>
      </c>
      <c r="Q245" s="26" t="s">
        <v>1926</v>
      </c>
      <c r="R245" s="23">
        <v>1</v>
      </c>
    </row>
    <row r="246" spans="10:18" ht="12">
      <c r="J246" s="19" t="s">
        <v>1044</v>
      </c>
      <c r="K246" s="19" t="s">
        <v>1045</v>
      </c>
      <c r="L246" s="108">
        <v>87.2</v>
      </c>
      <c r="M246" s="114" t="s">
        <v>1926</v>
      </c>
      <c r="N246" s="19">
        <f t="shared" si="38"/>
        <v>4</v>
      </c>
      <c r="O246" s="23"/>
      <c r="P246" s="22">
        <v>74484</v>
      </c>
      <c r="Q246" s="26" t="s">
        <v>1926</v>
      </c>
      <c r="R246" s="23">
        <v>1</v>
      </c>
    </row>
    <row r="247" spans="10:22" ht="12">
      <c r="J247" s="20" t="s">
        <v>288</v>
      </c>
      <c r="K247" s="21" t="s">
        <v>289</v>
      </c>
      <c r="L247" s="108">
        <v>94.5</v>
      </c>
      <c r="M247" s="114" t="s">
        <v>1926</v>
      </c>
      <c r="N247" s="19">
        <f t="shared" si="38"/>
        <v>4</v>
      </c>
      <c r="O247" s="23"/>
      <c r="P247" s="22">
        <v>74921</v>
      </c>
      <c r="Q247" s="26" t="s">
        <v>1926</v>
      </c>
      <c r="R247" s="23">
        <v>1</v>
      </c>
      <c r="U247" s="20"/>
      <c r="V247" s="21"/>
    </row>
    <row r="248" spans="10:22" ht="12">
      <c r="J248" s="20" t="s">
        <v>290</v>
      </c>
      <c r="K248" s="21" t="s">
        <v>291</v>
      </c>
      <c r="L248" s="108">
        <v>64.7</v>
      </c>
      <c r="M248" s="114" t="s">
        <v>1926</v>
      </c>
      <c r="N248" s="19">
        <f aca="true" t="shared" si="39" ref="N248:N262">IF(L248&lt;75,2)</f>
        <v>2</v>
      </c>
      <c r="O248" s="23"/>
      <c r="P248" s="22">
        <v>72991</v>
      </c>
      <c r="Q248" s="26" t="s">
        <v>1926</v>
      </c>
      <c r="R248" s="23">
        <v>1</v>
      </c>
      <c r="U248" s="20"/>
      <c r="V248" s="21"/>
    </row>
    <row r="249" spans="10:22" ht="12">
      <c r="J249" s="20" t="s">
        <v>292</v>
      </c>
      <c r="K249" s="21" t="s">
        <v>293</v>
      </c>
      <c r="L249" s="108">
        <v>86.1</v>
      </c>
      <c r="M249" s="114" t="s">
        <v>1926</v>
      </c>
      <c r="N249" s="19">
        <f aca="true" t="shared" si="40" ref="N249:N252">IF(L249&lt;95,4)</f>
        <v>4</v>
      </c>
      <c r="O249" s="23"/>
      <c r="P249" s="22">
        <v>80802</v>
      </c>
      <c r="Q249" s="26" t="s">
        <v>1926</v>
      </c>
      <c r="R249" s="23">
        <v>1</v>
      </c>
      <c r="U249" s="20"/>
      <c r="V249" s="21"/>
    </row>
    <row r="250" spans="10:18" ht="12">
      <c r="J250" s="19" t="s">
        <v>1046</v>
      </c>
      <c r="K250" s="19" t="s">
        <v>1047</v>
      </c>
      <c r="L250" s="108">
        <v>91.4</v>
      </c>
      <c r="M250" s="114" t="s">
        <v>1926</v>
      </c>
      <c r="N250" s="19">
        <f t="shared" si="40"/>
        <v>4</v>
      </c>
      <c r="O250" s="23"/>
      <c r="P250" s="22">
        <v>65188</v>
      </c>
      <c r="Q250" s="26" t="s">
        <v>1926</v>
      </c>
      <c r="R250" s="23">
        <v>1</v>
      </c>
    </row>
    <row r="251" spans="10:22" ht="12">
      <c r="J251" s="20" t="s">
        <v>294</v>
      </c>
      <c r="K251" s="21" t="s">
        <v>295</v>
      </c>
      <c r="L251" s="108">
        <v>94</v>
      </c>
      <c r="M251" s="114" t="s">
        <v>1926</v>
      </c>
      <c r="N251" s="19">
        <f t="shared" si="40"/>
        <v>4</v>
      </c>
      <c r="O251" s="23"/>
      <c r="P251" s="22">
        <v>68549</v>
      </c>
      <c r="Q251" s="26" t="s">
        <v>1926</v>
      </c>
      <c r="R251" s="23">
        <v>1</v>
      </c>
      <c r="U251" s="20"/>
      <c r="V251" s="21"/>
    </row>
    <row r="252" spans="10:18" ht="12">
      <c r="J252" s="19" t="s">
        <v>1048</v>
      </c>
      <c r="K252" s="19" t="s">
        <v>1049</v>
      </c>
      <c r="L252" s="108">
        <v>87.2</v>
      </c>
      <c r="M252" s="114" t="s">
        <v>1926</v>
      </c>
      <c r="N252" s="19">
        <f t="shared" si="40"/>
        <v>4</v>
      </c>
      <c r="O252" s="23"/>
      <c r="P252" s="22">
        <v>81466</v>
      </c>
      <c r="Q252" s="26" t="s">
        <v>1926</v>
      </c>
      <c r="R252" s="23">
        <v>1</v>
      </c>
    </row>
    <row r="253" spans="10:22" ht="12">
      <c r="J253" s="20" t="s">
        <v>296</v>
      </c>
      <c r="K253" s="21" t="s">
        <v>297</v>
      </c>
      <c r="L253" s="108">
        <v>95.7</v>
      </c>
      <c r="M253" s="114" t="s">
        <v>1926</v>
      </c>
      <c r="N253" s="19">
        <v>5</v>
      </c>
      <c r="O253" s="23"/>
      <c r="P253" s="22">
        <v>65362</v>
      </c>
      <c r="Q253" s="26" t="s">
        <v>1926</v>
      </c>
      <c r="R253" s="23">
        <v>1</v>
      </c>
      <c r="U253" s="20"/>
      <c r="V253" s="21"/>
    </row>
    <row r="254" spans="10:18" ht="12">
      <c r="J254" s="19" t="s">
        <v>1050</v>
      </c>
      <c r="K254" s="19" t="s">
        <v>1051</v>
      </c>
      <c r="L254" s="108">
        <v>63.6</v>
      </c>
      <c r="M254" s="114" t="s">
        <v>1926</v>
      </c>
      <c r="N254" s="19">
        <f t="shared" si="39"/>
        <v>2</v>
      </c>
      <c r="O254" s="23"/>
      <c r="P254" s="22">
        <v>75953</v>
      </c>
      <c r="Q254" s="26" t="s">
        <v>1926</v>
      </c>
      <c r="R254" s="23">
        <v>1</v>
      </c>
    </row>
    <row r="255" spans="10:18" ht="12">
      <c r="J255" s="19" t="s">
        <v>1052</v>
      </c>
      <c r="K255" s="19" t="s">
        <v>1053</v>
      </c>
      <c r="L255" s="108">
        <v>90.3</v>
      </c>
      <c r="M255" s="114" t="s">
        <v>1926</v>
      </c>
      <c r="N255" s="19">
        <f aca="true" t="shared" si="41" ref="N255:N259">IF(L255&lt;95,4)</f>
        <v>4</v>
      </c>
      <c r="O255" s="23"/>
      <c r="P255" s="22">
        <v>57892</v>
      </c>
      <c r="Q255" s="26" t="s">
        <v>1926</v>
      </c>
      <c r="R255" s="23">
        <v>1</v>
      </c>
    </row>
    <row r="256" spans="10:22" ht="12">
      <c r="J256" s="20" t="s">
        <v>298</v>
      </c>
      <c r="K256" s="21" t="s">
        <v>299</v>
      </c>
      <c r="L256" s="108">
        <v>98.5</v>
      </c>
      <c r="M256" s="114" t="s">
        <v>1926</v>
      </c>
      <c r="N256" s="19">
        <v>5</v>
      </c>
      <c r="O256" s="23"/>
      <c r="P256" s="22">
        <v>67308</v>
      </c>
      <c r="Q256" s="26" t="s">
        <v>1926</v>
      </c>
      <c r="R256" s="23">
        <v>1</v>
      </c>
      <c r="U256" s="20"/>
      <c r="V256" s="21"/>
    </row>
    <row r="257" spans="10:18" ht="12">
      <c r="J257" s="19" t="s">
        <v>1054</v>
      </c>
      <c r="K257" s="19" t="s">
        <v>1055</v>
      </c>
      <c r="L257" s="108">
        <v>86.5</v>
      </c>
      <c r="M257" s="114" t="s">
        <v>1926</v>
      </c>
      <c r="N257" s="19">
        <f t="shared" si="41"/>
        <v>4</v>
      </c>
      <c r="O257" s="23"/>
      <c r="P257" s="22">
        <v>66591</v>
      </c>
      <c r="Q257" s="26" t="s">
        <v>1926</v>
      </c>
      <c r="R257" s="23">
        <v>1</v>
      </c>
    </row>
    <row r="258" spans="10:18" ht="12">
      <c r="J258" s="19" t="s">
        <v>1056</v>
      </c>
      <c r="K258" s="19" t="s">
        <v>1057</v>
      </c>
      <c r="L258" s="108">
        <v>91</v>
      </c>
      <c r="M258" s="114" t="s">
        <v>1926</v>
      </c>
      <c r="N258" s="19">
        <f t="shared" si="41"/>
        <v>4</v>
      </c>
      <c r="O258" s="23"/>
      <c r="P258" s="22">
        <v>63162</v>
      </c>
      <c r="Q258" s="26" t="s">
        <v>1926</v>
      </c>
      <c r="R258" s="23">
        <v>1</v>
      </c>
    </row>
    <row r="259" spans="10:18" ht="12">
      <c r="J259" s="19" t="s">
        <v>1058</v>
      </c>
      <c r="K259" s="19" t="s">
        <v>1059</v>
      </c>
      <c r="L259" s="108">
        <v>91.8</v>
      </c>
      <c r="M259" s="114" t="s">
        <v>1926</v>
      </c>
      <c r="N259" s="19">
        <f t="shared" si="41"/>
        <v>4</v>
      </c>
      <c r="O259" s="23"/>
      <c r="P259" s="22">
        <v>64704</v>
      </c>
      <c r="Q259" s="26" t="s">
        <v>1926</v>
      </c>
      <c r="R259" s="23">
        <v>1</v>
      </c>
    </row>
    <row r="260" spans="10:18" ht="12">
      <c r="J260" s="19" t="s">
        <v>1060</v>
      </c>
      <c r="K260" s="19" t="s">
        <v>1061</v>
      </c>
      <c r="L260" s="108">
        <v>82.9</v>
      </c>
      <c r="M260" s="114" t="s">
        <v>1926</v>
      </c>
      <c r="N260" s="19">
        <f aca="true" t="shared" si="42" ref="N260">IF(L260&lt;85,3)</f>
        <v>3</v>
      </c>
      <c r="O260" s="23"/>
      <c r="P260" s="22">
        <v>87458</v>
      </c>
      <c r="Q260" s="26" t="s">
        <v>1926</v>
      </c>
      <c r="R260" s="23">
        <v>1</v>
      </c>
    </row>
    <row r="261" spans="10:18" ht="12">
      <c r="J261" s="19" t="s">
        <v>1062</v>
      </c>
      <c r="K261" s="19" t="s">
        <v>1063</v>
      </c>
      <c r="L261" s="108">
        <v>85.8</v>
      </c>
      <c r="M261" s="114" t="s">
        <v>1926</v>
      </c>
      <c r="N261" s="19">
        <f>IF(L261&lt;95,4)</f>
        <v>4</v>
      </c>
      <c r="O261" s="23"/>
      <c r="P261" s="22">
        <v>70198</v>
      </c>
      <c r="Q261" s="26" t="s">
        <v>1926</v>
      </c>
      <c r="R261" s="23">
        <v>1</v>
      </c>
    </row>
    <row r="262" spans="10:18" ht="12">
      <c r="J262" s="19" t="s">
        <v>1064</v>
      </c>
      <c r="K262" s="19" t="s">
        <v>1065</v>
      </c>
      <c r="L262" s="108">
        <v>74.4</v>
      </c>
      <c r="M262" s="114" t="s">
        <v>1926</v>
      </c>
      <c r="N262" s="19">
        <f t="shared" si="39"/>
        <v>2</v>
      </c>
      <c r="O262" s="23"/>
      <c r="P262" s="22">
        <v>68961</v>
      </c>
      <c r="Q262" s="26" t="s">
        <v>1926</v>
      </c>
      <c r="R262" s="23">
        <v>1</v>
      </c>
    </row>
    <row r="263" spans="10:18" ht="12">
      <c r="J263" s="19" t="s">
        <v>1066</v>
      </c>
      <c r="K263" s="19" t="s">
        <v>1067</v>
      </c>
      <c r="L263" s="108">
        <v>79</v>
      </c>
      <c r="M263" s="114" t="s">
        <v>1926</v>
      </c>
      <c r="N263" s="19">
        <f aca="true" t="shared" si="43" ref="N263:N298">IF(L263&lt;85,3)</f>
        <v>3</v>
      </c>
      <c r="O263" s="23"/>
      <c r="P263" s="22">
        <v>62989</v>
      </c>
      <c r="Q263" s="26" t="s">
        <v>1926</v>
      </c>
      <c r="R263" s="23">
        <v>1</v>
      </c>
    </row>
    <row r="264" spans="10:22" ht="12">
      <c r="J264" s="20" t="s">
        <v>300</v>
      </c>
      <c r="K264" s="21" t="s">
        <v>301</v>
      </c>
      <c r="L264" s="108">
        <v>91.5</v>
      </c>
      <c r="M264" s="114" t="s">
        <v>1926</v>
      </c>
      <c r="N264" s="19">
        <f>IF(L264&lt;95,4)</f>
        <v>4</v>
      </c>
      <c r="O264" s="23"/>
      <c r="P264" s="22">
        <v>61102</v>
      </c>
      <c r="Q264" s="26" t="s">
        <v>1926</v>
      </c>
      <c r="R264" s="23">
        <v>1</v>
      </c>
      <c r="U264" s="20"/>
      <c r="V264" s="21"/>
    </row>
    <row r="265" spans="10:22" ht="12">
      <c r="J265" s="20" t="s">
        <v>302</v>
      </c>
      <c r="K265" s="21" t="s">
        <v>303</v>
      </c>
      <c r="L265" s="108">
        <v>82.8</v>
      </c>
      <c r="M265" s="114" t="s">
        <v>1926</v>
      </c>
      <c r="N265" s="19">
        <f t="shared" si="43"/>
        <v>3</v>
      </c>
      <c r="O265" s="23"/>
      <c r="P265" s="22">
        <v>59954</v>
      </c>
      <c r="Q265" s="26" t="s">
        <v>1926</v>
      </c>
      <c r="R265" s="23">
        <v>1</v>
      </c>
      <c r="U265" s="20"/>
      <c r="V265" s="21"/>
    </row>
    <row r="266" spans="10:22" ht="12">
      <c r="J266" s="20" t="s">
        <v>304</v>
      </c>
      <c r="K266" s="21" t="s">
        <v>305</v>
      </c>
      <c r="L266" s="108">
        <v>78.4</v>
      </c>
      <c r="M266" s="114" t="s">
        <v>1926</v>
      </c>
      <c r="N266" s="19">
        <f t="shared" si="43"/>
        <v>3</v>
      </c>
      <c r="O266" s="23"/>
      <c r="P266" s="22">
        <v>56284</v>
      </c>
      <c r="Q266" s="26" t="s">
        <v>1926</v>
      </c>
      <c r="R266" s="23">
        <v>1</v>
      </c>
      <c r="U266" s="20"/>
      <c r="V266" s="21"/>
    </row>
    <row r="267" spans="10:22" ht="12">
      <c r="J267" s="20" t="s">
        <v>306</v>
      </c>
      <c r="K267" s="21" t="s">
        <v>307</v>
      </c>
      <c r="L267" s="108">
        <v>94</v>
      </c>
      <c r="M267" s="114" t="s">
        <v>1926</v>
      </c>
      <c r="N267" s="19">
        <f>IF(L267&lt;95,4)</f>
        <v>4</v>
      </c>
      <c r="O267" s="23"/>
      <c r="P267" s="22">
        <v>54536</v>
      </c>
      <c r="Q267" s="26" t="s">
        <v>1926</v>
      </c>
      <c r="R267" s="23">
        <v>1</v>
      </c>
      <c r="U267" s="20"/>
      <c r="V267" s="21"/>
    </row>
    <row r="268" spans="10:22" ht="12">
      <c r="J268" s="20" t="s">
        <v>308</v>
      </c>
      <c r="K268" s="21" t="s">
        <v>309</v>
      </c>
      <c r="L268" s="108">
        <v>84.2</v>
      </c>
      <c r="M268" s="114" t="s">
        <v>1926</v>
      </c>
      <c r="N268" s="19">
        <f t="shared" si="43"/>
        <v>3</v>
      </c>
      <c r="O268" s="23"/>
      <c r="P268" s="22">
        <v>67291</v>
      </c>
      <c r="Q268" s="26" t="s">
        <v>1926</v>
      </c>
      <c r="R268" s="23">
        <v>1</v>
      </c>
      <c r="U268" s="20"/>
      <c r="V268" s="21"/>
    </row>
    <row r="269" spans="10:22" ht="12">
      <c r="J269" s="20" t="s">
        <v>310</v>
      </c>
      <c r="K269" s="21" t="s">
        <v>311</v>
      </c>
      <c r="L269" s="108">
        <v>86.4</v>
      </c>
      <c r="M269" s="114" t="s">
        <v>1926</v>
      </c>
      <c r="N269" s="19">
        <f aca="true" t="shared" si="44" ref="N269:N278">IF(L269&lt;95,4)</f>
        <v>4</v>
      </c>
      <c r="O269" s="23"/>
      <c r="P269" s="22">
        <v>52242</v>
      </c>
      <c r="Q269" s="26" t="s">
        <v>1926</v>
      </c>
      <c r="R269" s="23">
        <v>1</v>
      </c>
      <c r="U269" s="20"/>
      <c r="V269" s="21"/>
    </row>
    <row r="270" spans="10:22" ht="12">
      <c r="J270" s="20" t="s">
        <v>312</v>
      </c>
      <c r="K270" s="21" t="s">
        <v>313</v>
      </c>
      <c r="L270" s="108">
        <v>92.9</v>
      </c>
      <c r="M270" s="114" t="s">
        <v>1926</v>
      </c>
      <c r="N270" s="19">
        <f t="shared" si="44"/>
        <v>4</v>
      </c>
      <c r="O270" s="23"/>
      <c r="P270" s="22">
        <v>239017</v>
      </c>
      <c r="Q270" s="26" t="s">
        <v>1926</v>
      </c>
      <c r="R270" s="23">
        <v>2</v>
      </c>
      <c r="U270" s="20"/>
      <c r="V270" s="21"/>
    </row>
    <row r="271" spans="10:18" ht="12">
      <c r="J271" s="19" t="s">
        <v>1068</v>
      </c>
      <c r="K271" s="19" t="s">
        <v>1069</v>
      </c>
      <c r="L271" s="108">
        <v>85</v>
      </c>
      <c r="M271" s="114" t="s">
        <v>1926</v>
      </c>
      <c r="N271" s="19">
        <f t="shared" si="44"/>
        <v>4</v>
      </c>
      <c r="O271" s="23"/>
      <c r="P271" s="22">
        <v>220977</v>
      </c>
      <c r="Q271" s="26" t="s">
        <v>1926</v>
      </c>
      <c r="R271" s="23">
        <v>2</v>
      </c>
    </row>
    <row r="272" spans="10:18" ht="12">
      <c r="J272" s="19" t="s">
        <v>1070</v>
      </c>
      <c r="K272" s="19" t="s">
        <v>1071</v>
      </c>
      <c r="L272" s="108">
        <v>85.8</v>
      </c>
      <c r="M272" s="114" t="s">
        <v>1926</v>
      </c>
      <c r="N272" s="19">
        <f t="shared" si="44"/>
        <v>4</v>
      </c>
      <c r="O272" s="23"/>
      <c r="P272" s="22">
        <v>206031</v>
      </c>
      <c r="Q272" s="26" t="s">
        <v>1926</v>
      </c>
      <c r="R272" s="23">
        <v>2</v>
      </c>
    </row>
    <row r="273" spans="10:22" ht="12">
      <c r="J273" s="20" t="s">
        <v>314</v>
      </c>
      <c r="K273" s="21" t="s">
        <v>1801</v>
      </c>
      <c r="L273" s="108">
        <v>87.9</v>
      </c>
      <c r="M273" s="114" t="s">
        <v>1926</v>
      </c>
      <c r="N273" s="19">
        <f t="shared" si="44"/>
        <v>4</v>
      </c>
      <c r="O273" s="23"/>
      <c r="P273" s="22">
        <v>230587</v>
      </c>
      <c r="Q273" s="26" t="s">
        <v>1926</v>
      </c>
      <c r="R273" s="23">
        <v>2</v>
      </c>
      <c r="U273" s="20"/>
      <c r="V273" s="21"/>
    </row>
    <row r="274" spans="10:22" ht="12">
      <c r="J274" s="20" t="s">
        <v>315</v>
      </c>
      <c r="K274" s="21" t="s">
        <v>316</v>
      </c>
      <c r="L274" s="108">
        <v>86.2</v>
      </c>
      <c r="M274" s="114" t="s">
        <v>1926</v>
      </c>
      <c r="N274" s="19">
        <f t="shared" si="44"/>
        <v>4</v>
      </c>
      <c r="O274" s="23"/>
      <c r="P274" s="22">
        <v>216655</v>
      </c>
      <c r="Q274" s="26" t="s">
        <v>1926</v>
      </c>
      <c r="R274" s="23">
        <v>2</v>
      </c>
      <c r="U274" s="20"/>
      <c r="V274" s="21"/>
    </row>
    <row r="275" spans="10:18" ht="12">
      <c r="J275" s="19" t="s">
        <v>1072</v>
      </c>
      <c r="K275" s="19" t="s">
        <v>1073</v>
      </c>
      <c r="L275" s="108">
        <v>87.8</v>
      </c>
      <c r="M275" s="114" t="s">
        <v>1926</v>
      </c>
      <c r="N275" s="19">
        <f t="shared" si="44"/>
        <v>4</v>
      </c>
      <c r="O275" s="23"/>
      <c r="P275" s="22">
        <v>207938</v>
      </c>
      <c r="Q275" s="26" t="s">
        <v>1926</v>
      </c>
      <c r="R275" s="23">
        <v>2</v>
      </c>
    </row>
    <row r="276" spans="10:18" ht="12">
      <c r="J276" s="19" t="s">
        <v>1074</v>
      </c>
      <c r="K276" s="19" t="s">
        <v>1075</v>
      </c>
      <c r="L276" s="108">
        <v>97.3</v>
      </c>
      <c r="M276" s="114" t="s">
        <v>1926</v>
      </c>
      <c r="N276" s="19">
        <v>5</v>
      </c>
      <c r="O276" s="23"/>
      <c r="P276" s="22">
        <v>211900</v>
      </c>
      <c r="Q276" s="26" t="s">
        <v>1926</v>
      </c>
      <c r="R276" s="23">
        <v>2</v>
      </c>
    </row>
    <row r="277" spans="10:18" ht="12">
      <c r="J277" s="19" t="s">
        <v>1076</v>
      </c>
      <c r="K277" s="19" t="s">
        <v>1077</v>
      </c>
      <c r="L277" s="108">
        <v>86.7</v>
      </c>
      <c r="M277" s="114" t="s">
        <v>1926</v>
      </c>
      <c r="N277" s="19">
        <f t="shared" si="44"/>
        <v>4</v>
      </c>
      <c r="O277" s="23"/>
      <c r="P277" s="22">
        <v>198132</v>
      </c>
      <c r="Q277" s="26" t="s">
        <v>1926</v>
      </c>
      <c r="R277" s="23">
        <v>2</v>
      </c>
    </row>
    <row r="278" spans="10:22" ht="12">
      <c r="J278" s="20" t="s">
        <v>317</v>
      </c>
      <c r="K278" s="21" t="s">
        <v>1802</v>
      </c>
      <c r="L278" s="108">
        <v>92.9</v>
      </c>
      <c r="M278" s="114" t="s">
        <v>1926</v>
      </c>
      <c r="N278" s="19">
        <f t="shared" si="44"/>
        <v>4</v>
      </c>
      <c r="O278" s="23"/>
      <c r="P278" s="22">
        <v>186409</v>
      </c>
      <c r="Q278" s="26" t="s">
        <v>1926</v>
      </c>
      <c r="R278" s="23">
        <v>2</v>
      </c>
      <c r="U278" s="20"/>
      <c r="V278" s="21"/>
    </row>
    <row r="279" spans="10:18" ht="12">
      <c r="J279" s="19" t="s">
        <v>1078</v>
      </c>
      <c r="K279" s="19" t="s">
        <v>1079</v>
      </c>
      <c r="L279" s="108">
        <v>79</v>
      </c>
      <c r="M279" s="114" t="s">
        <v>1926</v>
      </c>
      <c r="N279" s="19">
        <f t="shared" si="43"/>
        <v>3</v>
      </c>
      <c r="O279" s="23"/>
      <c r="P279" s="22">
        <v>203924</v>
      </c>
      <c r="Q279" s="26" t="s">
        <v>1926</v>
      </c>
      <c r="R279" s="23">
        <v>2</v>
      </c>
    </row>
    <row r="280" spans="10:18" ht="12">
      <c r="J280" s="19" t="s">
        <v>1080</v>
      </c>
      <c r="K280" s="19" t="s">
        <v>1081</v>
      </c>
      <c r="L280" s="108">
        <v>85.8</v>
      </c>
      <c r="M280" s="114" t="s">
        <v>1926</v>
      </c>
      <c r="N280" s="19">
        <f aca="true" t="shared" si="45" ref="N280:N285">IF(L280&lt;95,4)</f>
        <v>4</v>
      </c>
      <c r="O280" s="23"/>
      <c r="P280" s="22">
        <v>215678</v>
      </c>
      <c r="Q280" s="26" t="s">
        <v>1926</v>
      </c>
      <c r="R280" s="23">
        <v>2</v>
      </c>
    </row>
    <row r="281" spans="10:18" ht="12">
      <c r="J281" s="19" t="s">
        <v>1082</v>
      </c>
      <c r="K281" s="19" t="s">
        <v>1083</v>
      </c>
      <c r="L281" s="108">
        <v>87.5</v>
      </c>
      <c r="M281" s="114" t="s">
        <v>1926</v>
      </c>
      <c r="N281" s="19">
        <f t="shared" si="45"/>
        <v>4</v>
      </c>
      <c r="O281" s="23"/>
      <c r="P281" s="22">
        <v>187125</v>
      </c>
      <c r="Q281" s="26" t="s">
        <v>1926</v>
      </c>
      <c r="R281" s="23">
        <v>2</v>
      </c>
    </row>
    <row r="282" spans="10:22" ht="12">
      <c r="J282" s="20" t="s">
        <v>318</v>
      </c>
      <c r="K282" s="21" t="s">
        <v>319</v>
      </c>
      <c r="L282" s="108">
        <v>89.5</v>
      </c>
      <c r="M282" s="114" t="s">
        <v>1926</v>
      </c>
      <c r="N282" s="19">
        <f t="shared" si="45"/>
        <v>4</v>
      </c>
      <c r="O282" s="23"/>
      <c r="P282" s="22">
        <v>191443</v>
      </c>
      <c r="Q282" s="26" t="s">
        <v>1926</v>
      </c>
      <c r="R282" s="23">
        <v>2</v>
      </c>
      <c r="U282" s="20"/>
      <c r="V282" s="21"/>
    </row>
    <row r="283" spans="10:22" ht="12">
      <c r="J283" s="20" t="s">
        <v>320</v>
      </c>
      <c r="K283" s="21" t="s">
        <v>321</v>
      </c>
      <c r="L283" s="108">
        <v>91.6</v>
      </c>
      <c r="M283" s="114" t="s">
        <v>1926</v>
      </c>
      <c r="N283" s="19">
        <f t="shared" si="45"/>
        <v>4</v>
      </c>
      <c r="O283" s="23"/>
      <c r="P283" s="22">
        <v>179906</v>
      </c>
      <c r="Q283" s="26" t="s">
        <v>1926</v>
      </c>
      <c r="R283" s="23">
        <v>2</v>
      </c>
      <c r="U283" s="20"/>
      <c r="V283" s="21"/>
    </row>
    <row r="284" spans="10:22" ht="12">
      <c r="J284" s="20" t="s">
        <v>322</v>
      </c>
      <c r="K284" s="21" t="s">
        <v>323</v>
      </c>
      <c r="L284" s="108">
        <v>93.9</v>
      </c>
      <c r="M284" s="114" t="s">
        <v>1926</v>
      </c>
      <c r="N284" s="19">
        <f t="shared" si="45"/>
        <v>4</v>
      </c>
      <c r="O284" s="23"/>
      <c r="P284" s="22">
        <v>152048</v>
      </c>
      <c r="Q284" s="26" t="s">
        <v>1926</v>
      </c>
      <c r="R284" s="23">
        <v>2</v>
      </c>
      <c r="U284" s="20"/>
      <c r="V284" s="21"/>
    </row>
    <row r="285" spans="10:18" ht="12">
      <c r="J285" s="19" t="s">
        <v>1084</v>
      </c>
      <c r="K285" s="19" t="s">
        <v>1085</v>
      </c>
      <c r="L285" s="108">
        <v>87.3</v>
      </c>
      <c r="M285" s="114" t="s">
        <v>1926</v>
      </c>
      <c r="N285" s="19">
        <f t="shared" si="45"/>
        <v>4</v>
      </c>
      <c r="O285" s="23"/>
      <c r="P285" s="22">
        <v>169308</v>
      </c>
      <c r="Q285" s="26" t="s">
        <v>1926</v>
      </c>
      <c r="R285" s="23">
        <v>2</v>
      </c>
    </row>
    <row r="286" spans="10:18" ht="12">
      <c r="J286" s="19" t="s">
        <v>1086</v>
      </c>
      <c r="K286" s="19" t="s">
        <v>1087</v>
      </c>
      <c r="L286" s="108">
        <v>84</v>
      </c>
      <c r="M286" s="114" t="s">
        <v>1926</v>
      </c>
      <c r="N286" s="19">
        <f t="shared" si="43"/>
        <v>3</v>
      </c>
      <c r="O286" s="23"/>
      <c r="P286" s="22">
        <v>171280</v>
      </c>
      <c r="Q286" s="26" t="s">
        <v>1926</v>
      </c>
      <c r="R286" s="23">
        <v>2</v>
      </c>
    </row>
    <row r="287" spans="10:22" ht="12">
      <c r="J287" s="20" t="s">
        <v>324</v>
      </c>
      <c r="K287" s="21" t="s">
        <v>325</v>
      </c>
      <c r="L287" s="108">
        <v>93.4</v>
      </c>
      <c r="M287" s="114" t="s">
        <v>1926</v>
      </c>
      <c r="N287" s="19">
        <f>IF(L287&lt;95,4)</f>
        <v>4</v>
      </c>
      <c r="O287" s="23"/>
      <c r="P287" s="22">
        <v>172472</v>
      </c>
      <c r="Q287" s="26" t="s">
        <v>1926</v>
      </c>
      <c r="R287" s="23">
        <v>2</v>
      </c>
      <c r="U287" s="20"/>
      <c r="V287" s="21"/>
    </row>
    <row r="288" spans="10:22" ht="12">
      <c r="J288" s="20" t="s">
        <v>326</v>
      </c>
      <c r="K288" s="21" t="s">
        <v>1803</v>
      </c>
      <c r="L288" s="108">
        <v>78.8</v>
      </c>
      <c r="M288" s="114" t="s">
        <v>1926</v>
      </c>
      <c r="N288" s="19">
        <f t="shared" si="43"/>
        <v>3</v>
      </c>
      <c r="O288" s="23"/>
      <c r="P288" s="22">
        <v>180204</v>
      </c>
      <c r="Q288" s="26" t="s">
        <v>1926</v>
      </c>
      <c r="R288" s="23">
        <v>2</v>
      </c>
      <c r="U288" s="20"/>
      <c r="V288" s="21"/>
    </row>
    <row r="289" spans="10:22" ht="12">
      <c r="J289" s="20" t="s">
        <v>327</v>
      </c>
      <c r="K289" s="21" t="s">
        <v>328</v>
      </c>
      <c r="L289" s="108">
        <v>94.5</v>
      </c>
      <c r="M289" s="114" t="s">
        <v>1926</v>
      </c>
      <c r="N289" s="19">
        <f aca="true" t="shared" si="46" ref="N289:N292">IF(L289&lt;95,4)</f>
        <v>4</v>
      </c>
      <c r="O289" s="23"/>
      <c r="P289" s="22">
        <v>148568</v>
      </c>
      <c r="Q289" s="26" t="s">
        <v>1926</v>
      </c>
      <c r="R289" s="23">
        <v>2</v>
      </c>
      <c r="U289" s="20"/>
      <c r="V289" s="21"/>
    </row>
    <row r="290" spans="10:22" ht="12">
      <c r="J290" s="20" t="s">
        <v>329</v>
      </c>
      <c r="K290" s="21" t="s">
        <v>330</v>
      </c>
      <c r="L290" s="108">
        <v>98.1</v>
      </c>
      <c r="M290" s="114" t="s">
        <v>1926</v>
      </c>
      <c r="N290" s="19">
        <v>5</v>
      </c>
      <c r="O290" s="23"/>
      <c r="P290" s="22">
        <v>123948</v>
      </c>
      <c r="Q290" s="26" t="s">
        <v>1926</v>
      </c>
      <c r="R290" s="23">
        <v>2</v>
      </c>
      <c r="U290" s="20"/>
      <c r="V290" s="21"/>
    </row>
    <row r="291" spans="10:22" ht="12">
      <c r="J291" s="20" t="s">
        <v>331</v>
      </c>
      <c r="K291" s="21" t="s">
        <v>332</v>
      </c>
      <c r="L291" s="108">
        <v>93</v>
      </c>
      <c r="M291" s="114" t="s">
        <v>1926</v>
      </c>
      <c r="N291" s="19">
        <f t="shared" si="46"/>
        <v>4</v>
      </c>
      <c r="O291" s="23"/>
      <c r="P291" s="22">
        <v>131680</v>
      </c>
      <c r="Q291" s="26" t="s">
        <v>1926</v>
      </c>
      <c r="R291" s="23">
        <v>2</v>
      </c>
      <c r="U291" s="20"/>
      <c r="V291" s="21"/>
    </row>
    <row r="292" spans="10:18" ht="12">
      <c r="J292" s="19" t="s">
        <v>1088</v>
      </c>
      <c r="K292" s="19" t="s">
        <v>1089</v>
      </c>
      <c r="L292" s="108">
        <v>93.1</v>
      </c>
      <c r="M292" s="114" t="s">
        <v>1926</v>
      </c>
      <c r="N292" s="19">
        <f t="shared" si="46"/>
        <v>4</v>
      </c>
      <c r="O292" s="23"/>
      <c r="P292" s="22">
        <v>153224</v>
      </c>
      <c r="Q292" s="26" t="s">
        <v>1926</v>
      </c>
      <c r="R292" s="23">
        <v>2</v>
      </c>
    </row>
    <row r="293" spans="10:22" ht="12">
      <c r="J293" s="20" t="s">
        <v>333</v>
      </c>
      <c r="K293" s="21" t="s">
        <v>334</v>
      </c>
      <c r="L293" s="108">
        <v>81.7</v>
      </c>
      <c r="M293" s="114" t="s">
        <v>1926</v>
      </c>
      <c r="N293" s="19">
        <f t="shared" si="43"/>
        <v>3</v>
      </c>
      <c r="O293" s="23"/>
      <c r="P293" s="22">
        <v>133954</v>
      </c>
      <c r="Q293" s="26" t="s">
        <v>1926</v>
      </c>
      <c r="R293" s="23">
        <v>2</v>
      </c>
      <c r="U293" s="20"/>
      <c r="V293" s="21"/>
    </row>
    <row r="294" spans="10:18" ht="12">
      <c r="J294" s="19" t="s">
        <v>1090</v>
      </c>
      <c r="K294" s="19" t="s">
        <v>1091</v>
      </c>
      <c r="L294" s="108">
        <v>77.9</v>
      </c>
      <c r="M294" s="114" t="s">
        <v>1926</v>
      </c>
      <c r="N294" s="19">
        <f t="shared" si="43"/>
        <v>3</v>
      </c>
      <c r="O294" s="23"/>
      <c r="P294" s="22">
        <v>120593</v>
      </c>
      <c r="Q294" s="26" t="s">
        <v>1926</v>
      </c>
      <c r="R294" s="23">
        <v>2</v>
      </c>
    </row>
    <row r="295" spans="10:22" ht="12">
      <c r="J295" s="20" t="s">
        <v>335</v>
      </c>
      <c r="K295" s="21" t="s">
        <v>336</v>
      </c>
      <c r="L295" s="108">
        <v>96.9</v>
      </c>
      <c r="M295" s="114" t="s">
        <v>1926</v>
      </c>
      <c r="N295" s="19">
        <v>5</v>
      </c>
      <c r="O295" s="23"/>
      <c r="P295" s="22">
        <v>116731</v>
      </c>
      <c r="Q295" s="26" t="s">
        <v>1926</v>
      </c>
      <c r="R295" s="23">
        <v>2</v>
      </c>
      <c r="U295" s="20"/>
      <c r="V295" s="21"/>
    </row>
    <row r="296" spans="10:22" ht="12">
      <c r="J296" s="20" t="s">
        <v>337</v>
      </c>
      <c r="K296" s="21" t="s">
        <v>338</v>
      </c>
      <c r="L296" s="108">
        <v>78.6</v>
      </c>
      <c r="M296" s="114" t="s">
        <v>1926</v>
      </c>
      <c r="N296" s="19">
        <f t="shared" si="43"/>
        <v>3</v>
      </c>
      <c r="O296" s="23"/>
      <c r="P296" s="22">
        <v>139834</v>
      </c>
      <c r="Q296" s="26" t="s">
        <v>1926</v>
      </c>
      <c r="R296" s="23">
        <v>2</v>
      </c>
      <c r="U296" s="20"/>
      <c r="V296" s="21"/>
    </row>
    <row r="297" spans="10:22" ht="12">
      <c r="J297" s="20" t="s">
        <v>339</v>
      </c>
      <c r="K297" s="21" t="s">
        <v>340</v>
      </c>
      <c r="L297" s="108">
        <v>94.7</v>
      </c>
      <c r="M297" s="114" t="s">
        <v>1926</v>
      </c>
      <c r="N297" s="19">
        <f>IF(L297&lt;95,4)</f>
        <v>4</v>
      </c>
      <c r="O297" s="23"/>
      <c r="P297" s="22">
        <v>107597</v>
      </c>
      <c r="Q297" s="26" t="s">
        <v>1926</v>
      </c>
      <c r="R297" s="23">
        <v>2</v>
      </c>
      <c r="U297" s="20"/>
      <c r="V297" s="21"/>
    </row>
    <row r="298" spans="10:18" ht="12">
      <c r="J298" s="19" t="s">
        <v>1092</v>
      </c>
      <c r="K298" s="19" t="s">
        <v>1093</v>
      </c>
      <c r="L298" s="187">
        <v>83.1</v>
      </c>
      <c r="M298" s="114" t="s">
        <v>1926</v>
      </c>
      <c r="N298" s="19">
        <f t="shared" si="43"/>
        <v>3</v>
      </c>
      <c r="O298" s="23"/>
      <c r="P298" s="22">
        <v>124084</v>
      </c>
      <c r="Q298" s="26" t="s">
        <v>1926</v>
      </c>
      <c r="R298" s="23">
        <v>2</v>
      </c>
    </row>
    <row r="299" spans="10:18" ht="12">
      <c r="J299" s="19" t="s">
        <v>1094</v>
      </c>
      <c r="K299" s="19" t="s">
        <v>1095</v>
      </c>
      <c r="L299" s="187">
        <v>97.3</v>
      </c>
      <c r="M299" s="114" t="s">
        <v>1926</v>
      </c>
      <c r="N299" s="19">
        <v>5</v>
      </c>
      <c r="O299" s="23"/>
      <c r="P299" s="22">
        <v>128794</v>
      </c>
      <c r="Q299" s="26" t="s">
        <v>1926</v>
      </c>
      <c r="R299" s="23">
        <v>2</v>
      </c>
    </row>
    <row r="300" spans="10:22" ht="12">
      <c r="J300" s="20" t="s">
        <v>341</v>
      </c>
      <c r="K300" s="21" t="s">
        <v>342</v>
      </c>
      <c r="L300" s="108">
        <v>93</v>
      </c>
      <c r="M300" s="114" t="s">
        <v>1926</v>
      </c>
      <c r="N300" s="19">
        <f aca="true" t="shared" si="47" ref="N300">IF(L300&lt;95,4)</f>
        <v>4</v>
      </c>
      <c r="O300" s="23"/>
      <c r="P300" s="22">
        <v>116917</v>
      </c>
      <c r="Q300" s="26" t="s">
        <v>1926</v>
      </c>
      <c r="R300" s="23">
        <v>2</v>
      </c>
      <c r="U300" s="20"/>
      <c r="V300" s="21"/>
    </row>
    <row r="301" spans="10:22" ht="12">
      <c r="J301" s="20" t="s">
        <v>343</v>
      </c>
      <c r="K301" s="21" t="s">
        <v>344</v>
      </c>
      <c r="L301" s="108">
        <v>72.2</v>
      </c>
      <c r="M301" s="114" t="s">
        <v>1926</v>
      </c>
      <c r="N301" s="19">
        <f aca="true" t="shared" si="48" ref="N301">IF(L301&lt;75,2)</f>
        <v>2</v>
      </c>
      <c r="O301" s="23"/>
      <c r="P301" s="22">
        <v>140473</v>
      </c>
      <c r="Q301" s="26" t="s">
        <v>1926</v>
      </c>
      <c r="R301" s="23">
        <v>2</v>
      </c>
      <c r="U301" s="20"/>
      <c r="V301" s="21"/>
    </row>
    <row r="302" spans="10:18" ht="12">
      <c r="J302" s="19" t="s">
        <v>1096</v>
      </c>
      <c r="K302" s="19" t="s">
        <v>1097</v>
      </c>
      <c r="L302" s="108">
        <v>79.3</v>
      </c>
      <c r="M302" s="114" t="s">
        <v>1926</v>
      </c>
      <c r="N302" s="19">
        <f aca="true" t="shared" si="49" ref="N302:N303">IF(L302&lt;85,3)</f>
        <v>3</v>
      </c>
      <c r="O302" s="23"/>
      <c r="P302" s="22">
        <v>125331</v>
      </c>
      <c r="Q302" s="26" t="s">
        <v>1926</v>
      </c>
      <c r="R302" s="23">
        <v>2</v>
      </c>
    </row>
    <row r="303" spans="10:18" ht="12">
      <c r="J303" s="19" t="s">
        <v>1098</v>
      </c>
      <c r="K303" s="19" t="s">
        <v>1099</v>
      </c>
      <c r="L303" s="108">
        <v>84.3</v>
      </c>
      <c r="M303" s="114" t="s">
        <v>1926</v>
      </c>
      <c r="N303" s="19">
        <f t="shared" si="49"/>
        <v>3</v>
      </c>
      <c r="O303" s="23"/>
      <c r="P303" s="22">
        <v>111040</v>
      </c>
      <c r="Q303" s="26" t="s">
        <v>1926</v>
      </c>
      <c r="R303" s="23">
        <v>2</v>
      </c>
    </row>
    <row r="304" spans="10:22" ht="12">
      <c r="J304" s="20" t="s">
        <v>1934</v>
      </c>
      <c r="K304" s="45" t="s">
        <v>1935</v>
      </c>
      <c r="L304" s="108">
        <v>85.1</v>
      </c>
      <c r="M304" s="114" t="s">
        <v>1926</v>
      </c>
      <c r="N304" s="19">
        <f aca="true" t="shared" si="50" ref="N304:N367">IF(L304&lt;95,4)</f>
        <v>4</v>
      </c>
      <c r="O304" s="23">
        <v>2009</v>
      </c>
      <c r="P304" s="22">
        <v>6507783</v>
      </c>
      <c r="Q304" s="26" t="s">
        <v>1927</v>
      </c>
      <c r="R304" s="23">
        <v>6</v>
      </c>
      <c r="S304" s="18">
        <v>2006</v>
      </c>
      <c r="U304" s="20"/>
      <c r="V304" s="21"/>
    </row>
    <row r="305" spans="10:19" ht="12">
      <c r="J305" s="19" t="s">
        <v>1106</v>
      </c>
      <c r="K305" s="19" t="s">
        <v>1491</v>
      </c>
      <c r="L305" s="108">
        <v>91.1</v>
      </c>
      <c r="M305" s="114" t="s">
        <v>1926</v>
      </c>
      <c r="N305" s="19">
        <f t="shared" si="50"/>
        <v>4</v>
      </c>
      <c r="O305" s="23">
        <v>2009</v>
      </c>
      <c r="P305" s="22">
        <v>1293288</v>
      </c>
      <c r="Q305" s="26" t="s">
        <v>1926</v>
      </c>
      <c r="R305" s="23">
        <v>5</v>
      </c>
      <c r="S305" s="18">
        <v>2010</v>
      </c>
    </row>
    <row r="306" spans="10:19" ht="12">
      <c r="J306" s="19" t="s">
        <v>1107</v>
      </c>
      <c r="K306" s="19" t="s">
        <v>1492</v>
      </c>
      <c r="L306" s="108">
        <v>92.7</v>
      </c>
      <c r="M306" s="114" t="s">
        <v>1926</v>
      </c>
      <c r="N306" s="19">
        <f t="shared" si="50"/>
        <v>4</v>
      </c>
      <c r="O306" s="23">
        <v>2009</v>
      </c>
      <c r="P306" s="22">
        <v>704454</v>
      </c>
      <c r="Q306" s="26" t="s">
        <v>1926</v>
      </c>
      <c r="R306" s="23">
        <v>4</v>
      </c>
      <c r="S306" s="18">
        <v>2010</v>
      </c>
    </row>
    <row r="307" spans="10:19" ht="12">
      <c r="J307" s="19" t="s">
        <v>1108</v>
      </c>
      <c r="K307" s="19" t="s">
        <v>1493</v>
      </c>
      <c r="L307" s="108">
        <v>89.2</v>
      </c>
      <c r="M307" s="114" t="s">
        <v>1926</v>
      </c>
      <c r="N307" s="19">
        <f t="shared" si="50"/>
        <v>4</v>
      </c>
      <c r="O307" s="23">
        <v>2009</v>
      </c>
      <c r="P307" s="22">
        <v>468242</v>
      </c>
      <c r="Q307" s="26" t="s">
        <v>1926</v>
      </c>
      <c r="R307" s="23">
        <v>3</v>
      </c>
      <c r="S307" s="18">
        <v>2010</v>
      </c>
    </row>
    <row r="308" spans="10:22" ht="12">
      <c r="J308" s="20" t="s">
        <v>346</v>
      </c>
      <c r="K308" s="21" t="s">
        <v>1494</v>
      </c>
      <c r="L308" s="108">
        <v>94</v>
      </c>
      <c r="M308" s="114" t="s">
        <v>1926</v>
      </c>
      <c r="N308" s="19">
        <f t="shared" si="50"/>
        <v>4</v>
      </c>
      <c r="O308" s="23">
        <v>2009</v>
      </c>
      <c r="P308" s="22">
        <v>714191</v>
      </c>
      <c r="Q308" s="26" t="s">
        <v>1926</v>
      </c>
      <c r="R308" s="23">
        <v>4</v>
      </c>
      <c r="S308" s="18">
        <v>2010</v>
      </c>
      <c r="U308" s="20"/>
      <c r="V308" s="21"/>
    </row>
    <row r="309" spans="10:22" ht="12">
      <c r="J309" s="20" t="s">
        <v>347</v>
      </c>
      <c r="K309" s="21" t="s">
        <v>1495</v>
      </c>
      <c r="L309" s="108">
        <v>96.2</v>
      </c>
      <c r="M309" s="114" t="s">
        <v>1926</v>
      </c>
      <c r="N309" s="19">
        <v>5</v>
      </c>
      <c r="O309" s="23">
        <v>2009</v>
      </c>
      <c r="P309" s="22">
        <v>587478</v>
      </c>
      <c r="Q309" s="26" t="s">
        <v>1926</v>
      </c>
      <c r="R309" s="23">
        <v>4</v>
      </c>
      <c r="S309" s="18">
        <v>2010</v>
      </c>
      <c r="U309" s="20"/>
      <c r="V309" s="21"/>
    </row>
    <row r="310" spans="10:22" ht="12">
      <c r="J310" s="20" t="s">
        <v>348</v>
      </c>
      <c r="K310" s="21" t="s">
        <v>1496</v>
      </c>
      <c r="L310" s="108">
        <v>93.8</v>
      </c>
      <c r="M310" s="114" t="s">
        <v>1926</v>
      </c>
      <c r="N310" s="19">
        <f t="shared" si="50"/>
        <v>4</v>
      </c>
      <c r="O310" s="23">
        <v>2009</v>
      </c>
      <c r="P310" s="22">
        <v>1112454</v>
      </c>
      <c r="Q310" s="26" t="s">
        <v>1926</v>
      </c>
      <c r="R310" s="23">
        <v>5</v>
      </c>
      <c r="S310" s="18">
        <v>2010</v>
      </c>
      <c r="U310" s="20"/>
      <c r="V310" s="21"/>
    </row>
    <row r="311" spans="10:22" ht="12">
      <c r="J311" s="20" t="s">
        <v>349</v>
      </c>
      <c r="K311" s="21" t="s">
        <v>1497</v>
      </c>
      <c r="L311" s="108">
        <v>92.1</v>
      </c>
      <c r="M311" s="114" t="s">
        <v>1926</v>
      </c>
      <c r="N311" s="19">
        <f t="shared" si="50"/>
        <v>4</v>
      </c>
      <c r="O311" s="23">
        <v>2009</v>
      </c>
      <c r="P311" s="22">
        <v>417540</v>
      </c>
      <c r="Q311" s="26" t="s">
        <v>1926</v>
      </c>
      <c r="R311" s="23">
        <v>3</v>
      </c>
      <c r="S311" s="18">
        <v>2010</v>
      </c>
      <c r="U311" s="20"/>
      <c r="V311" s="21"/>
    </row>
    <row r="312" spans="10:22" ht="12">
      <c r="J312" s="20" t="s">
        <v>350</v>
      </c>
      <c r="K312" s="21" t="s">
        <v>1498</v>
      </c>
      <c r="L312" s="108">
        <v>92</v>
      </c>
      <c r="M312" s="114" t="s">
        <v>1926</v>
      </c>
      <c r="N312" s="19">
        <f t="shared" si="50"/>
        <v>4</v>
      </c>
      <c r="O312" s="23">
        <v>2009</v>
      </c>
      <c r="P312" s="22">
        <v>374369</v>
      </c>
      <c r="Q312" s="26" t="s">
        <v>1926</v>
      </c>
      <c r="R312" s="23">
        <v>3</v>
      </c>
      <c r="S312" s="18">
        <v>2010</v>
      </c>
      <c r="U312" s="20"/>
      <c r="V312" s="21"/>
    </row>
    <row r="313" spans="10:22" ht="12">
      <c r="J313" s="20" t="s">
        <v>351</v>
      </c>
      <c r="K313" s="21" t="s">
        <v>1499</v>
      </c>
      <c r="L313" s="108">
        <v>96.1</v>
      </c>
      <c r="M313" s="114" t="s">
        <v>1926</v>
      </c>
      <c r="N313" s="19">
        <v>5</v>
      </c>
      <c r="O313" s="23">
        <v>2009</v>
      </c>
      <c r="P313" s="22">
        <v>239675</v>
      </c>
      <c r="Q313" s="26" t="s">
        <v>1926</v>
      </c>
      <c r="R313" s="23">
        <v>2</v>
      </c>
      <c r="S313" s="18">
        <v>2010</v>
      </c>
      <c r="U313" s="20"/>
      <c r="V313" s="21"/>
    </row>
    <row r="314" spans="10:19" ht="12">
      <c r="J314" s="19" t="s">
        <v>1109</v>
      </c>
      <c r="K314" s="19" t="s">
        <v>1500</v>
      </c>
      <c r="L314" s="108">
        <v>95.9</v>
      </c>
      <c r="M314" s="114" t="s">
        <v>1926</v>
      </c>
      <c r="N314" s="19">
        <v>5</v>
      </c>
      <c r="O314" s="23">
        <v>2009</v>
      </c>
      <c r="P314" s="22">
        <v>398319</v>
      </c>
      <c r="Q314" s="26" t="s">
        <v>1926</v>
      </c>
      <c r="R314" s="19">
        <v>3</v>
      </c>
      <c r="S314" s="18">
        <v>2010</v>
      </c>
    </row>
    <row r="315" spans="10:19" ht="12">
      <c r="J315" s="19" t="s">
        <v>1110</v>
      </c>
      <c r="K315" s="19" t="s">
        <v>1501</v>
      </c>
      <c r="L315" s="108">
        <v>95.9</v>
      </c>
      <c r="M315" s="114" t="s">
        <v>1926</v>
      </c>
      <c r="N315" s="19">
        <v>5</v>
      </c>
      <c r="O315" s="23">
        <v>2009</v>
      </c>
      <c r="P315" s="22">
        <v>175369</v>
      </c>
      <c r="Q315" s="26" t="s">
        <v>1926</v>
      </c>
      <c r="R315" s="19">
        <v>2</v>
      </c>
      <c r="S315" s="18">
        <v>2010</v>
      </c>
    </row>
    <row r="316" spans="10:22" ht="12">
      <c r="J316" s="20" t="s">
        <v>352</v>
      </c>
      <c r="K316" s="21" t="s">
        <v>1503</v>
      </c>
      <c r="L316" s="108">
        <v>93.6</v>
      </c>
      <c r="M316" s="114" t="s">
        <v>1926</v>
      </c>
      <c r="N316" s="19">
        <f t="shared" si="50"/>
        <v>4</v>
      </c>
      <c r="O316" s="23">
        <v>2009</v>
      </c>
      <c r="P316" s="22">
        <v>257072</v>
      </c>
      <c r="Q316" s="26" t="s">
        <v>1926</v>
      </c>
      <c r="R316" s="23">
        <v>3</v>
      </c>
      <c r="S316" s="18">
        <v>2010</v>
      </c>
      <c r="U316" s="20"/>
      <c r="V316" s="21"/>
    </row>
    <row r="317" spans="10:19" ht="12">
      <c r="J317" s="19" t="s">
        <v>1111</v>
      </c>
      <c r="K317" s="19" t="s">
        <v>1504</v>
      </c>
      <c r="L317" s="108">
        <v>94.1</v>
      </c>
      <c r="M317" s="114" t="s">
        <v>1926</v>
      </c>
      <c r="N317" s="19">
        <f t="shared" si="50"/>
        <v>4</v>
      </c>
      <c r="O317" s="23">
        <v>2009</v>
      </c>
      <c r="P317" s="22">
        <v>219236</v>
      </c>
      <c r="Q317" s="26" t="s">
        <v>1926</v>
      </c>
      <c r="R317" s="19">
        <v>2</v>
      </c>
      <c r="S317" s="18">
        <v>2010</v>
      </c>
    </row>
    <row r="318" spans="10:22" ht="12">
      <c r="J318" s="20" t="s">
        <v>353</v>
      </c>
      <c r="K318" s="21" t="s">
        <v>1505</v>
      </c>
      <c r="L318" s="108">
        <v>94</v>
      </c>
      <c r="M318" s="114" t="s">
        <v>1926</v>
      </c>
      <c r="N318" s="19">
        <f t="shared" si="50"/>
        <v>4</v>
      </c>
      <c r="O318" s="23">
        <v>2009</v>
      </c>
      <c r="P318" s="22">
        <v>207692</v>
      </c>
      <c r="Q318" s="26" t="s">
        <v>1926</v>
      </c>
      <c r="R318" s="23">
        <v>2</v>
      </c>
      <c r="S318" s="18">
        <v>2010</v>
      </c>
      <c r="U318" s="20"/>
      <c r="V318" s="21"/>
    </row>
    <row r="319" spans="10:22" ht="12">
      <c r="J319" s="20" t="s">
        <v>354</v>
      </c>
      <c r="K319" s="21" t="s">
        <v>1506</v>
      </c>
      <c r="L319" s="108">
        <v>92</v>
      </c>
      <c r="M319" s="114" t="s">
        <v>1926</v>
      </c>
      <c r="N319" s="19">
        <f t="shared" si="50"/>
        <v>4</v>
      </c>
      <c r="O319" s="23">
        <v>2009</v>
      </c>
      <c r="P319" s="22">
        <v>273083</v>
      </c>
      <c r="Q319" s="26" t="s">
        <v>1926</v>
      </c>
      <c r="R319" s="23">
        <v>3</v>
      </c>
      <c r="S319" s="18">
        <v>2010</v>
      </c>
      <c r="U319" s="20"/>
      <c r="V319" s="21"/>
    </row>
    <row r="320" spans="10:19" ht="12">
      <c r="J320" s="19" t="s">
        <v>1112</v>
      </c>
      <c r="K320" s="19" t="s">
        <v>1507</v>
      </c>
      <c r="L320" s="108">
        <v>94.2</v>
      </c>
      <c r="M320" s="114" t="s">
        <v>1926</v>
      </c>
      <c r="N320" s="19">
        <f t="shared" si="50"/>
        <v>4</v>
      </c>
      <c r="O320" s="23">
        <v>2009</v>
      </c>
      <c r="P320" s="22">
        <v>243959</v>
      </c>
      <c r="Q320" s="26" t="s">
        <v>1926</v>
      </c>
      <c r="R320" s="19">
        <v>2</v>
      </c>
      <c r="S320" s="18">
        <v>2010</v>
      </c>
    </row>
    <row r="321" spans="10:19" ht="12">
      <c r="J321" s="19" t="s">
        <v>1113</v>
      </c>
      <c r="K321" s="19" t="s">
        <v>1508</v>
      </c>
      <c r="L321" s="108">
        <v>94.6</v>
      </c>
      <c r="M321" s="114" t="s">
        <v>1926</v>
      </c>
      <c r="N321" s="19">
        <f t="shared" si="50"/>
        <v>4</v>
      </c>
      <c r="O321" s="23">
        <v>2009</v>
      </c>
      <c r="P321" s="22">
        <v>135033</v>
      </c>
      <c r="Q321" s="26" t="s">
        <v>1926</v>
      </c>
      <c r="R321" s="19">
        <v>2</v>
      </c>
      <c r="S321" s="18">
        <v>2010</v>
      </c>
    </row>
    <row r="322" spans="10:19" ht="12">
      <c r="J322" s="19" t="s">
        <v>1114</v>
      </c>
      <c r="K322" s="19" t="s">
        <v>1509</v>
      </c>
      <c r="L322" s="108">
        <v>93.3</v>
      </c>
      <c r="M322" s="114" t="s">
        <v>1926</v>
      </c>
      <c r="N322" s="19">
        <f t="shared" si="50"/>
        <v>4</v>
      </c>
      <c r="O322" s="23">
        <v>2009</v>
      </c>
      <c r="P322" s="22">
        <v>280219</v>
      </c>
      <c r="Q322" s="26" t="s">
        <v>1926</v>
      </c>
      <c r="R322" s="19">
        <v>3</v>
      </c>
      <c r="S322" s="18">
        <v>2010</v>
      </c>
    </row>
    <row r="323" spans="10:19" ht="12">
      <c r="J323" s="19" t="s">
        <v>1115</v>
      </c>
      <c r="K323" s="19" t="s">
        <v>1510</v>
      </c>
      <c r="L323" s="108">
        <v>96.3</v>
      </c>
      <c r="M323" s="114" t="s">
        <v>1926</v>
      </c>
      <c r="N323" s="19">
        <v>5</v>
      </c>
      <c r="O323" s="23">
        <v>2009</v>
      </c>
      <c r="P323" s="22">
        <v>216919</v>
      </c>
      <c r="Q323" s="26" t="s">
        <v>1926</v>
      </c>
      <c r="R323" s="19">
        <v>2</v>
      </c>
      <c r="S323" s="18">
        <v>2010</v>
      </c>
    </row>
    <row r="324" spans="10:19" ht="12">
      <c r="J324" s="19" t="s">
        <v>1116</v>
      </c>
      <c r="K324" s="19" t="s">
        <v>1511</v>
      </c>
      <c r="L324" s="108">
        <v>93.5</v>
      </c>
      <c r="M324" s="114" t="s">
        <v>1926</v>
      </c>
      <c r="N324" s="19">
        <f t="shared" si="50"/>
        <v>4</v>
      </c>
      <c r="O324" s="23">
        <v>2009</v>
      </c>
      <c r="P324" s="22">
        <v>200115</v>
      </c>
      <c r="Q324" s="26" t="s">
        <v>1926</v>
      </c>
      <c r="R324" s="19">
        <v>2</v>
      </c>
      <c r="S324" s="18">
        <v>2010</v>
      </c>
    </row>
    <row r="325" spans="10:22" ht="12">
      <c r="J325" s="20" t="s">
        <v>355</v>
      </c>
      <c r="K325" s="21" t="s">
        <v>1512</v>
      </c>
      <c r="L325" s="108">
        <v>94.1</v>
      </c>
      <c r="M325" s="114" t="s">
        <v>1926</v>
      </c>
      <c r="N325" s="19">
        <f t="shared" si="50"/>
        <v>4</v>
      </c>
      <c r="O325" s="23">
        <v>2009</v>
      </c>
      <c r="P325" s="22">
        <v>176985</v>
      </c>
      <c r="Q325" s="26" t="s">
        <v>1926</v>
      </c>
      <c r="R325" s="23">
        <v>2</v>
      </c>
      <c r="S325" s="18">
        <v>2010</v>
      </c>
      <c r="U325" s="20"/>
      <c r="V325" s="21"/>
    </row>
    <row r="326" spans="10:19" ht="12">
      <c r="J326" s="19" t="s">
        <v>1117</v>
      </c>
      <c r="K326" s="19" t="s">
        <v>1513</v>
      </c>
      <c r="L326" s="108">
        <v>91.4</v>
      </c>
      <c r="M326" s="26" t="s">
        <v>1926</v>
      </c>
      <c r="N326" s="19">
        <f t="shared" si="50"/>
        <v>4</v>
      </c>
      <c r="O326" s="23">
        <v>2009</v>
      </c>
      <c r="P326" s="22">
        <v>398287</v>
      </c>
      <c r="Q326" s="26" t="s">
        <v>1926</v>
      </c>
      <c r="R326" s="19">
        <v>3</v>
      </c>
      <c r="S326" s="18">
        <v>2010</v>
      </c>
    </row>
    <row r="327" spans="10:22" ht="12">
      <c r="J327" s="20" t="s">
        <v>356</v>
      </c>
      <c r="K327" s="21" t="s">
        <v>1514</v>
      </c>
      <c r="L327" s="108">
        <v>93.8</v>
      </c>
      <c r="M327" s="114" t="s">
        <v>1926</v>
      </c>
      <c r="N327" s="19">
        <f t="shared" si="50"/>
        <v>4</v>
      </c>
      <c r="O327" s="23">
        <v>2009</v>
      </c>
      <c r="P327" s="22">
        <v>79501</v>
      </c>
      <c r="Q327" s="26" t="s">
        <v>1926</v>
      </c>
      <c r="R327" s="23">
        <v>1</v>
      </c>
      <c r="S327" s="18">
        <v>2010</v>
      </c>
      <c r="U327" s="20"/>
      <c r="V327" s="21"/>
    </row>
    <row r="328" spans="10:22" ht="12">
      <c r="J328" s="20" t="s">
        <v>357</v>
      </c>
      <c r="K328" s="21" t="s">
        <v>1515</v>
      </c>
      <c r="L328" s="108">
        <v>98.4</v>
      </c>
      <c r="M328" s="26" t="s">
        <v>1926</v>
      </c>
      <c r="N328" s="19">
        <v>5</v>
      </c>
      <c r="O328" s="23">
        <v>2009</v>
      </c>
      <c r="P328" s="22">
        <v>197454</v>
      </c>
      <c r="Q328" s="26" t="s">
        <v>1926</v>
      </c>
      <c r="R328" s="23">
        <v>2</v>
      </c>
      <c r="S328" s="18">
        <v>2010</v>
      </c>
      <c r="U328" s="20"/>
      <c r="V328" s="21"/>
    </row>
    <row r="329" spans="10:22" ht="12">
      <c r="J329" s="20" t="s">
        <v>358</v>
      </c>
      <c r="K329" s="21" t="s">
        <v>1516</v>
      </c>
      <c r="L329" s="108">
        <v>97.4</v>
      </c>
      <c r="M329" s="114" t="s">
        <v>1926</v>
      </c>
      <c r="N329" s="19">
        <v>5</v>
      </c>
      <c r="O329" s="23">
        <v>2009</v>
      </c>
      <c r="P329" s="22">
        <v>164053</v>
      </c>
      <c r="Q329" s="26" t="s">
        <v>1926</v>
      </c>
      <c r="R329" s="23">
        <v>2</v>
      </c>
      <c r="S329" s="18">
        <v>2010</v>
      </c>
      <c r="U329" s="20"/>
      <c r="V329" s="21"/>
    </row>
    <row r="330" spans="10:19" ht="12">
      <c r="J330" s="19" t="s">
        <v>1118</v>
      </c>
      <c r="K330" s="19" t="s">
        <v>1517</v>
      </c>
      <c r="L330" s="108">
        <v>95.9</v>
      </c>
      <c r="M330" s="26" t="s">
        <v>1926</v>
      </c>
      <c r="N330" s="19">
        <v>5</v>
      </c>
      <c r="O330" s="23">
        <v>2009</v>
      </c>
      <c r="P330" s="22">
        <v>423219</v>
      </c>
      <c r="Q330" s="26" t="s">
        <v>1926</v>
      </c>
      <c r="R330" s="23">
        <v>3</v>
      </c>
      <c r="S330" s="18">
        <v>2010</v>
      </c>
    </row>
    <row r="331" spans="10:19" ht="12">
      <c r="J331" s="19" t="s">
        <v>1119</v>
      </c>
      <c r="K331" s="19" t="s">
        <v>1120</v>
      </c>
      <c r="L331" s="108">
        <v>96.2</v>
      </c>
      <c r="M331" s="26" t="s">
        <v>1926</v>
      </c>
      <c r="N331" s="19">
        <v>5</v>
      </c>
      <c r="O331" s="23">
        <v>2009</v>
      </c>
      <c r="P331" s="22">
        <v>191694</v>
      </c>
      <c r="Q331" s="114" t="s">
        <v>1926</v>
      </c>
      <c r="R331" s="23">
        <v>2</v>
      </c>
      <c r="S331" s="18">
        <v>2010</v>
      </c>
    </row>
    <row r="332" spans="10:19" ht="12">
      <c r="J332" s="19" t="s">
        <v>1121</v>
      </c>
      <c r="K332" s="19" t="s">
        <v>1518</v>
      </c>
      <c r="L332" s="108">
        <v>94.9</v>
      </c>
      <c r="M332" s="26" t="s">
        <v>1926</v>
      </c>
      <c r="N332" s="19">
        <f t="shared" si="50"/>
        <v>4</v>
      </c>
      <c r="O332" s="23">
        <v>2009</v>
      </c>
      <c r="P332" s="22">
        <v>277791</v>
      </c>
      <c r="Q332" s="26" t="s">
        <v>1926</v>
      </c>
      <c r="R332" s="23">
        <v>3</v>
      </c>
      <c r="S332" s="18">
        <v>2010</v>
      </c>
    </row>
    <row r="333" spans="10:19" ht="12">
      <c r="J333" s="19" t="s">
        <v>1122</v>
      </c>
      <c r="K333" s="19" t="s">
        <v>1123</v>
      </c>
      <c r="L333" s="108">
        <v>96.5</v>
      </c>
      <c r="M333" s="114" t="s">
        <v>1926</v>
      </c>
      <c r="N333" s="19">
        <v>5</v>
      </c>
      <c r="O333" s="23">
        <v>2009</v>
      </c>
      <c r="P333" s="22">
        <v>263761</v>
      </c>
      <c r="Q333" s="114" t="s">
        <v>1926</v>
      </c>
      <c r="R333" s="23">
        <v>3</v>
      </c>
      <c r="S333" s="18">
        <v>2010</v>
      </c>
    </row>
    <row r="334" spans="10:22" ht="12">
      <c r="J334" s="20" t="s">
        <v>359</v>
      </c>
      <c r="K334" s="21" t="s">
        <v>360</v>
      </c>
      <c r="L334" s="108">
        <v>97.1</v>
      </c>
      <c r="M334" s="26" t="s">
        <v>1926</v>
      </c>
      <c r="N334" s="19">
        <v>5</v>
      </c>
      <c r="O334" s="23">
        <v>2009</v>
      </c>
      <c r="P334" s="22">
        <v>207243</v>
      </c>
      <c r="Q334" s="26" t="s">
        <v>1926</v>
      </c>
      <c r="R334" s="23">
        <v>2</v>
      </c>
      <c r="S334" s="18">
        <v>2010</v>
      </c>
      <c r="U334" s="20"/>
      <c r="V334" s="21"/>
    </row>
    <row r="335" spans="10:19" ht="12">
      <c r="J335" s="19" t="s">
        <v>1124</v>
      </c>
      <c r="K335" s="19" t="s">
        <v>1125</v>
      </c>
      <c r="L335" s="108">
        <v>95.7</v>
      </c>
      <c r="M335" s="26" t="s">
        <v>1926</v>
      </c>
      <c r="N335" s="19">
        <v>5</v>
      </c>
      <c r="O335" s="23">
        <v>2009</v>
      </c>
      <c r="P335" s="22">
        <v>182918</v>
      </c>
      <c r="Q335" s="114" t="s">
        <v>1926</v>
      </c>
      <c r="R335" s="23">
        <v>2</v>
      </c>
      <c r="S335" s="18">
        <v>2010</v>
      </c>
    </row>
    <row r="336" spans="10:19" ht="12">
      <c r="J336" s="19" t="s">
        <v>1126</v>
      </c>
      <c r="K336" s="19" t="s">
        <v>1127</v>
      </c>
      <c r="L336" s="108">
        <v>92.7</v>
      </c>
      <c r="M336" s="26" t="s">
        <v>1926</v>
      </c>
      <c r="N336" s="19">
        <f t="shared" si="50"/>
        <v>4</v>
      </c>
      <c r="O336" s="23">
        <v>2009</v>
      </c>
      <c r="P336" s="22">
        <v>176034</v>
      </c>
      <c r="Q336" s="114" t="s">
        <v>1926</v>
      </c>
      <c r="R336" s="23">
        <v>2</v>
      </c>
      <c r="S336" s="18">
        <v>2010</v>
      </c>
    </row>
    <row r="337" spans="10:19" ht="12">
      <c r="J337" s="19" t="s">
        <v>1128</v>
      </c>
      <c r="K337" s="19" t="s">
        <v>1129</v>
      </c>
      <c r="L337" s="108">
        <v>88.4</v>
      </c>
      <c r="M337" s="26" t="s">
        <v>1926</v>
      </c>
      <c r="N337" s="19">
        <f t="shared" si="50"/>
        <v>4</v>
      </c>
      <c r="O337" s="23">
        <v>2009</v>
      </c>
      <c r="P337" s="22">
        <v>250507</v>
      </c>
      <c r="Q337" s="114" t="s">
        <v>1926</v>
      </c>
      <c r="R337" s="23">
        <v>3</v>
      </c>
      <c r="S337" s="18">
        <v>2010</v>
      </c>
    </row>
    <row r="338" spans="10:22" ht="12">
      <c r="J338" s="20" t="s">
        <v>361</v>
      </c>
      <c r="K338" s="21" t="s">
        <v>362</v>
      </c>
      <c r="L338" s="108">
        <v>97.4</v>
      </c>
      <c r="M338" s="26" t="s">
        <v>1926</v>
      </c>
      <c r="N338" s="19">
        <v>5</v>
      </c>
      <c r="O338" s="23">
        <v>2009</v>
      </c>
      <c r="P338" s="22">
        <v>196206</v>
      </c>
      <c r="Q338" s="26" t="s">
        <v>1926</v>
      </c>
      <c r="R338" s="23">
        <v>2</v>
      </c>
      <c r="S338" s="18">
        <v>2010</v>
      </c>
      <c r="U338" s="20"/>
      <c r="V338" s="21"/>
    </row>
    <row r="339" spans="10:19" ht="12">
      <c r="J339" s="19" t="s">
        <v>1130</v>
      </c>
      <c r="K339" s="19" t="s">
        <v>1131</v>
      </c>
      <c r="L339" s="108">
        <v>94.2</v>
      </c>
      <c r="M339" s="114" t="s">
        <v>1926</v>
      </c>
      <c r="N339" s="19">
        <f t="shared" si="50"/>
        <v>4</v>
      </c>
      <c r="O339" s="23">
        <v>2009</v>
      </c>
      <c r="P339" s="22">
        <v>253119</v>
      </c>
      <c r="Q339" s="114" t="s">
        <v>1926</v>
      </c>
      <c r="R339" s="23">
        <v>3</v>
      </c>
      <c r="S339" s="18">
        <v>2010</v>
      </c>
    </row>
    <row r="340" spans="10:19" ht="12">
      <c r="J340" s="19" t="s">
        <v>1132</v>
      </c>
      <c r="K340" s="19" t="s">
        <v>1805</v>
      </c>
      <c r="L340" s="108">
        <v>92.8</v>
      </c>
      <c r="M340" s="114" t="s">
        <v>1926</v>
      </c>
      <c r="N340" s="19">
        <f t="shared" si="50"/>
        <v>4</v>
      </c>
      <c r="O340" s="23">
        <v>2009</v>
      </c>
      <c r="P340" s="22">
        <v>233278</v>
      </c>
      <c r="Q340" s="114" t="s">
        <v>1926</v>
      </c>
      <c r="R340" s="23">
        <v>2</v>
      </c>
      <c r="S340" s="18">
        <v>2010</v>
      </c>
    </row>
    <row r="341" spans="10:19" ht="12">
      <c r="J341" s="19" t="s">
        <v>1133</v>
      </c>
      <c r="K341" s="19" t="s">
        <v>1134</v>
      </c>
      <c r="L341" s="108">
        <v>94.4</v>
      </c>
      <c r="M341" s="114" t="s">
        <v>1926</v>
      </c>
      <c r="N341" s="19">
        <f t="shared" si="50"/>
        <v>4</v>
      </c>
      <c r="O341" s="23">
        <v>2009</v>
      </c>
      <c r="P341" s="22">
        <v>147739</v>
      </c>
      <c r="Q341" s="114" t="s">
        <v>1926</v>
      </c>
      <c r="R341" s="23">
        <v>2</v>
      </c>
      <c r="S341" s="18">
        <v>2010</v>
      </c>
    </row>
    <row r="342" spans="10:19" ht="12">
      <c r="J342" s="19" t="s">
        <v>1135</v>
      </c>
      <c r="K342" s="19" t="s">
        <v>1136</v>
      </c>
      <c r="L342" s="108">
        <v>95.9</v>
      </c>
      <c r="M342" s="114" t="s">
        <v>1926</v>
      </c>
      <c r="N342" s="19">
        <v>5</v>
      </c>
      <c r="O342" s="23">
        <v>2009</v>
      </c>
      <c r="P342" s="22">
        <v>122122</v>
      </c>
      <c r="Q342" s="114" t="s">
        <v>1926</v>
      </c>
      <c r="R342" s="23">
        <v>2</v>
      </c>
      <c r="S342" s="18">
        <v>2010</v>
      </c>
    </row>
    <row r="343" spans="10:19" ht="12">
      <c r="J343" s="19" t="s">
        <v>1137</v>
      </c>
      <c r="K343" s="19" t="s">
        <v>1138</v>
      </c>
      <c r="L343" s="108">
        <v>86</v>
      </c>
      <c r="M343" s="114" t="s">
        <v>1926</v>
      </c>
      <c r="N343" s="19">
        <f t="shared" si="50"/>
        <v>4</v>
      </c>
      <c r="O343" s="23">
        <v>2009</v>
      </c>
      <c r="P343" s="22">
        <v>80376</v>
      </c>
      <c r="Q343" s="114" t="s">
        <v>1926</v>
      </c>
      <c r="R343" s="23">
        <v>1</v>
      </c>
      <c r="S343" s="18">
        <v>2010</v>
      </c>
    </row>
    <row r="344" spans="10:22" ht="12">
      <c r="J344" s="20" t="s">
        <v>363</v>
      </c>
      <c r="K344" s="21" t="s">
        <v>364</v>
      </c>
      <c r="L344" s="108">
        <v>93.2</v>
      </c>
      <c r="M344" s="114" t="s">
        <v>1926</v>
      </c>
      <c r="N344" s="19">
        <f t="shared" si="50"/>
        <v>4</v>
      </c>
      <c r="O344" s="23">
        <v>2009</v>
      </c>
      <c r="P344" s="22">
        <v>138745</v>
      </c>
      <c r="Q344" s="26" t="s">
        <v>1926</v>
      </c>
      <c r="R344" s="23">
        <v>2</v>
      </c>
      <c r="S344" s="18">
        <v>2010</v>
      </c>
      <c r="U344" s="20"/>
      <c r="V344" s="21"/>
    </row>
    <row r="345" spans="10:19" ht="12">
      <c r="J345" s="19" t="s">
        <v>1139</v>
      </c>
      <c r="K345" s="19" t="s">
        <v>1140</v>
      </c>
      <c r="L345" s="108">
        <v>98.1</v>
      </c>
      <c r="M345" s="114" t="s">
        <v>1926</v>
      </c>
      <c r="N345" s="19">
        <v>5</v>
      </c>
      <c r="O345" s="23">
        <v>2009</v>
      </c>
      <c r="P345" s="22">
        <v>185559</v>
      </c>
      <c r="Q345" s="26" t="s">
        <v>1926</v>
      </c>
      <c r="R345" s="23">
        <v>2</v>
      </c>
      <c r="S345" s="18">
        <v>2010</v>
      </c>
    </row>
    <row r="346" spans="10:19" ht="12">
      <c r="J346" s="19" t="s">
        <v>1141</v>
      </c>
      <c r="K346" s="19" t="s">
        <v>1806</v>
      </c>
      <c r="L346" s="108">
        <v>91.6</v>
      </c>
      <c r="M346" s="114" t="s">
        <v>1926</v>
      </c>
      <c r="N346" s="19">
        <f t="shared" si="50"/>
        <v>4</v>
      </c>
      <c r="O346" s="23">
        <v>2009</v>
      </c>
      <c r="P346" s="22">
        <v>117495</v>
      </c>
      <c r="Q346" s="26" t="s">
        <v>1926</v>
      </c>
      <c r="R346" s="23">
        <v>2</v>
      </c>
      <c r="S346" s="18">
        <v>2010</v>
      </c>
    </row>
    <row r="347" spans="10:19" ht="12">
      <c r="J347" s="19" t="s">
        <v>1142</v>
      </c>
      <c r="K347" s="19" t="s">
        <v>1143</v>
      </c>
      <c r="L347" s="108">
        <v>92</v>
      </c>
      <c r="M347" s="114" t="s">
        <v>1926</v>
      </c>
      <c r="N347" s="19">
        <f t="shared" si="50"/>
        <v>4</v>
      </c>
      <c r="O347" s="23">
        <v>2009</v>
      </c>
      <c r="P347" s="22">
        <v>125693</v>
      </c>
      <c r="Q347" s="26" t="s">
        <v>1926</v>
      </c>
      <c r="R347" s="23">
        <v>2</v>
      </c>
      <c r="S347" s="18">
        <v>2010</v>
      </c>
    </row>
    <row r="348" spans="10:19" ht="12">
      <c r="J348" s="19" t="s">
        <v>1144</v>
      </c>
      <c r="K348" s="19" t="s">
        <v>1145</v>
      </c>
      <c r="L348" s="108">
        <v>97.7</v>
      </c>
      <c r="M348" s="114" t="s">
        <v>1926</v>
      </c>
      <c r="N348" s="19">
        <v>5</v>
      </c>
      <c r="O348" s="23">
        <v>2009</v>
      </c>
      <c r="P348" s="22">
        <v>117171</v>
      </c>
      <c r="Q348" s="26" t="s">
        <v>1926</v>
      </c>
      <c r="R348" s="23">
        <v>2</v>
      </c>
      <c r="S348" s="18">
        <v>2010</v>
      </c>
    </row>
    <row r="349" spans="10:22" ht="12">
      <c r="J349" s="20" t="s">
        <v>365</v>
      </c>
      <c r="K349" s="21" t="s">
        <v>366</v>
      </c>
      <c r="L349" s="108">
        <v>97.1</v>
      </c>
      <c r="M349" s="114" t="s">
        <v>1926</v>
      </c>
      <c r="N349" s="19">
        <v>5</v>
      </c>
      <c r="O349" s="23">
        <v>2009</v>
      </c>
      <c r="P349" s="22">
        <v>147237</v>
      </c>
      <c r="Q349" s="26" t="s">
        <v>1926</v>
      </c>
      <c r="R349" s="23">
        <v>2</v>
      </c>
      <c r="S349" s="18">
        <v>2010</v>
      </c>
      <c r="U349" s="20"/>
      <c r="V349" s="21"/>
    </row>
    <row r="350" spans="10:22" ht="12">
      <c r="J350" s="20" t="s">
        <v>367</v>
      </c>
      <c r="K350" s="21" t="s">
        <v>1807</v>
      </c>
      <c r="L350" s="108">
        <v>96.3</v>
      </c>
      <c r="M350" s="114" t="s">
        <v>1926</v>
      </c>
      <c r="N350" s="19">
        <v>5</v>
      </c>
      <c r="O350" s="23">
        <v>2009</v>
      </c>
      <c r="P350" s="22">
        <v>103172</v>
      </c>
      <c r="Q350" s="26" t="s">
        <v>1926</v>
      </c>
      <c r="R350" s="23">
        <v>2</v>
      </c>
      <c r="S350" s="18">
        <v>2010</v>
      </c>
      <c r="U350" s="20"/>
      <c r="V350" s="21"/>
    </row>
    <row r="351" spans="10:19" ht="12">
      <c r="J351" s="19" t="s">
        <v>1146</v>
      </c>
      <c r="K351" s="19" t="s">
        <v>1808</v>
      </c>
      <c r="L351" s="108">
        <v>98.6</v>
      </c>
      <c r="M351" s="114" t="s">
        <v>1926</v>
      </c>
      <c r="N351" s="19">
        <v>5</v>
      </c>
      <c r="O351" s="23">
        <v>2009</v>
      </c>
      <c r="P351" s="22">
        <v>118304</v>
      </c>
      <c r="Q351" s="26" t="s">
        <v>1926</v>
      </c>
      <c r="R351" s="23">
        <v>2</v>
      </c>
      <c r="S351" s="18">
        <v>2010</v>
      </c>
    </row>
    <row r="352" spans="10:19" ht="12">
      <c r="J352" s="19" t="s">
        <v>1147</v>
      </c>
      <c r="K352" s="19" t="s">
        <v>1809</v>
      </c>
      <c r="L352" s="108">
        <v>94</v>
      </c>
      <c r="M352" s="114" t="s">
        <v>1926</v>
      </c>
      <c r="N352" s="19">
        <f t="shared" si="50"/>
        <v>4</v>
      </c>
      <c r="O352" s="23">
        <v>2009</v>
      </c>
      <c r="P352" s="22">
        <v>122606</v>
      </c>
      <c r="Q352" s="26" t="s">
        <v>1926</v>
      </c>
      <c r="R352" s="23">
        <v>2</v>
      </c>
      <c r="S352" s="18">
        <v>2010</v>
      </c>
    </row>
    <row r="353" spans="10:19" ht="12">
      <c r="J353" s="19" t="s">
        <v>1148</v>
      </c>
      <c r="K353" s="19" t="s">
        <v>1149</v>
      </c>
      <c r="L353" s="108">
        <v>95.7</v>
      </c>
      <c r="M353" s="114" t="s">
        <v>1926</v>
      </c>
      <c r="N353" s="19">
        <v>5</v>
      </c>
      <c r="O353" s="23">
        <v>2009</v>
      </c>
      <c r="P353" s="22">
        <v>104907</v>
      </c>
      <c r="Q353" s="26" t="s">
        <v>1926</v>
      </c>
      <c r="R353" s="23">
        <v>2</v>
      </c>
      <c r="S353" s="18">
        <v>2010</v>
      </c>
    </row>
    <row r="354" spans="10:19" ht="12">
      <c r="J354" s="19" t="s">
        <v>1150</v>
      </c>
      <c r="K354" s="19" t="s">
        <v>1151</v>
      </c>
      <c r="L354" s="108">
        <v>95.1</v>
      </c>
      <c r="M354" s="114" t="s">
        <v>1926</v>
      </c>
      <c r="N354" s="19">
        <v>5</v>
      </c>
      <c r="O354" s="23">
        <v>2009</v>
      </c>
      <c r="P354" s="22">
        <v>109749</v>
      </c>
      <c r="Q354" s="26" t="s">
        <v>1926</v>
      </c>
      <c r="R354" s="23">
        <v>2</v>
      </c>
      <c r="S354" s="18">
        <v>2010</v>
      </c>
    </row>
    <row r="355" spans="10:19" ht="12">
      <c r="J355" s="19" t="s">
        <v>1152</v>
      </c>
      <c r="K355" s="19" t="s">
        <v>1153</v>
      </c>
      <c r="L355" s="108">
        <v>97.4</v>
      </c>
      <c r="M355" s="114" t="s">
        <v>1926</v>
      </c>
      <c r="N355" s="19">
        <v>5</v>
      </c>
      <c r="O355" s="23">
        <v>2009</v>
      </c>
      <c r="P355" s="22">
        <v>102931</v>
      </c>
      <c r="Q355" s="26" t="s">
        <v>1926</v>
      </c>
      <c r="R355" s="23">
        <v>2</v>
      </c>
      <c r="S355" s="18">
        <v>2010</v>
      </c>
    </row>
    <row r="356" spans="10:22" ht="12">
      <c r="J356" s="20" t="s">
        <v>368</v>
      </c>
      <c r="K356" s="21" t="s">
        <v>369</v>
      </c>
      <c r="L356" s="108">
        <v>98.5</v>
      </c>
      <c r="M356" s="114" t="s">
        <v>1926</v>
      </c>
      <c r="N356" s="19">
        <v>5</v>
      </c>
      <c r="O356" s="23">
        <v>2009</v>
      </c>
      <c r="P356" s="22">
        <v>95866</v>
      </c>
      <c r="Q356" s="26" t="s">
        <v>1926</v>
      </c>
      <c r="R356" s="23">
        <v>1</v>
      </c>
      <c r="S356" s="18">
        <v>2010</v>
      </c>
      <c r="U356" s="20"/>
      <c r="V356" s="21"/>
    </row>
    <row r="357" spans="10:19" ht="12">
      <c r="J357" s="19" t="s">
        <v>1154</v>
      </c>
      <c r="K357" s="19" t="s">
        <v>1155</v>
      </c>
      <c r="L357" s="108">
        <v>92.2</v>
      </c>
      <c r="M357" s="114" t="s">
        <v>1926</v>
      </c>
      <c r="N357" s="19">
        <f t="shared" si="50"/>
        <v>4</v>
      </c>
      <c r="O357" s="23">
        <v>2009</v>
      </c>
      <c r="P357" s="22">
        <v>108375</v>
      </c>
      <c r="Q357" s="26" t="s">
        <v>1926</v>
      </c>
      <c r="R357" s="23">
        <v>2</v>
      </c>
      <c r="S357" s="18">
        <v>2010</v>
      </c>
    </row>
    <row r="358" spans="10:19" ht="12">
      <c r="J358" s="19" t="s">
        <v>1156</v>
      </c>
      <c r="K358" s="19" t="s">
        <v>1157</v>
      </c>
      <c r="L358" s="108">
        <v>97.7</v>
      </c>
      <c r="M358" s="114" t="s">
        <v>1926</v>
      </c>
      <c r="N358" s="19">
        <v>5</v>
      </c>
      <c r="O358" s="23">
        <v>2009</v>
      </c>
      <c r="P358" s="22">
        <v>92191</v>
      </c>
      <c r="Q358" s="26" t="s">
        <v>1926</v>
      </c>
      <c r="R358" s="23">
        <v>1</v>
      </c>
      <c r="S358" s="18">
        <v>2010</v>
      </c>
    </row>
    <row r="359" spans="10:19" ht="12">
      <c r="J359" s="19" t="s">
        <v>1158</v>
      </c>
      <c r="K359" s="19" t="s">
        <v>1159</v>
      </c>
      <c r="L359" s="108">
        <v>95.7</v>
      </c>
      <c r="M359" s="114" t="s">
        <v>1926</v>
      </c>
      <c r="N359" s="19">
        <v>5</v>
      </c>
      <c r="O359" s="23">
        <v>2009</v>
      </c>
      <c r="P359" s="22">
        <v>95950</v>
      </c>
      <c r="Q359" s="26" t="s">
        <v>1926</v>
      </c>
      <c r="R359" s="23">
        <v>1</v>
      </c>
      <c r="S359" s="18">
        <v>2010</v>
      </c>
    </row>
    <row r="360" spans="10:22" ht="12">
      <c r="J360" s="20" t="s">
        <v>370</v>
      </c>
      <c r="K360" s="21" t="s">
        <v>371</v>
      </c>
      <c r="L360" s="108">
        <v>97.4</v>
      </c>
      <c r="M360" s="114" t="s">
        <v>1926</v>
      </c>
      <c r="N360" s="19">
        <v>5</v>
      </c>
      <c r="O360" s="23">
        <v>2009</v>
      </c>
      <c r="P360" s="22">
        <v>114543</v>
      </c>
      <c r="Q360" s="26" t="s">
        <v>1926</v>
      </c>
      <c r="R360" s="23">
        <v>2</v>
      </c>
      <c r="S360" s="18">
        <v>2010</v>
      </c>
      <c r="U360" s="20"/>
      <c r="V360" s="21"/>
    </row>
    <row r="361" spans="10:19" ht="12">
      <c r="J361" s="19" t="s">
        <v>1160</v>
      </c>
      <c r="K361" s="19" t="s">
        <v>1161</v>
      </c>
      <c r="L361" s="108">
        <v>97.7</v>
      </c>
      <c r="M361" s="114" t="s">
        <v>1926</v>
      </c>
      <c r="N361" s="19">
        <v>5</v>
      </c>
      <c r="O361" s="23">
        <v>2009</v>
      </c>
      <c r="P361" s="22">
        <v>86546</v>
      </c>
      <c r="Q361" s="26" t="s">
        <v>1926</v>
      </c>
      <c r="R361" s="23">
        <v>1</v>
      </c>
      <c r="S361" s="18">
        <v>2010</v>
      </c>
    </row>
    <row r="362" spans="10:19" ht="12">
      <c r="J362" s="19" t="s">
        <v>1162</v>
      </c>
      <c r="K362" s="19" t="s">
        <v>1163</v>
      </c>
      <c r="L362" s="108">
        <v>98.2</v>
      </c>
      <c r="M362" s="114" t="s">
        <v>1926</v>
      </c>
      <c r="N362" s="19">
        <v>5</v>
      </c>
      <c r="O362" s="23">
        <v>2009</v>
      </c>
      <c r="P362" s="22">
        <v>131323</v>
      </c>
      <c r="Q362" s="26" t="s">
        <v>1926</v>
      </c>
      <c r="R362" s="23">
        <v>2</v>
      </c>
      <c r="S362" s="18">
        <v>2010</v>
      </c>
    </row>
    <row r="363" spans="10:22" ht="12">
      <c r="J363" s="20" t="s">
        <v>372</v>
      </c>
      <c r="K363" s="21" t="s">
        <v>373</v>
      </c>
      <c r="L363" s="108">
        <v>98.1</v>
      </c>
      <c r="M363" s="114" t="s">
        <v>1926</v>
      </c>
      <c r="N363" s="19">
        <v>5</v>
      </c>
      <c r="O363" s="23">
        <v>2009</v>
      </c>
      <c r="P363" s="22">
        <v>82437</v>
      </c>
      <c r="Q363" s="26" t="s">
        <v>1926</v>
      </c>
      <c r="R363" s="23">
        <v>1</v>
      </c>
      <c r="S363" s="18">
        <v>2010</v>
      </c>
      <c r="U363" s="20"/>
      <c r="V363" s="21"/>
    </row>
    <row r="364" spans="10:19" ht="12">
      <c r="J364" s="19" t="s">
        <v>1164</v>
      </c>
      <c r="K364" s="19" t="s">
        <v>1165</v>
      </c>
      <c r="L364" s="108">
        <v>96.1</v>
      </c>
      <c r="M364" s="114" t="s">
        <v>1926</v>
      </c>
      <c r="N364" s="19">
        <v>5</v>
      </c>
      <c r="O364" s="23">
        <v>2009</v>
      </c>
      <c r="P364" s="22">
        <v>74442</v>
      </c>
      <c r="Q364" s="26" t="s">
        <v>1926</v>
      </c>
      <c r="R364" s="23">
        <v>1</v>
      </c>
      <c r="S364" s="18">
        <v>2010</v>
      </c>
    </row>
    <row r="365" spans="10:19" ht="12">
      <c r="J365" s="19" t="s">
        <v>1166</v>
      </c>
      <c r="K365" s="19" t="s">
        <v>1167</v>
      </c>
      <c r="L365" s="108">
        <v>93.3</v>
      </c>
      <c r="M365" s="114" t="s">
        <v>1926</v>
      </c>
      <c r="N365" s="19">
        <f t="shared" si="50"/>
        <v>4</v>
      </c>
      <c r="O365" s="23">
        <v>2009</v>
      </c>
      <c r="P365" s="22">
        <v>70264</v>
      </c>
      <c r="Q365" s="26" t="s">
        <v>1926</v>
      </c>
      <c r="R365" s="23">
        <v>1</v>
      </c>
      <c r="S365" s="18">
        <v>2010</v>
      </c>
    </row>
    <row r="366" spans="10:19" ht="12">
      <c r="J366" s="19" t="s">
        <v>1168</v>
      </c>
      <c r="K366" s="19" t="s">
        <v>1169</v>
      </c>
      <c r="L366" s="108">
        <v>93.2</v>
      </c>
      <c r="M366" s="114" t="s">
        <v>1926</v>
      </c>
      <c r="N366" s="19">
        <f t="shared" si="50"/>
        <v>4</v>
      </c>
      <c r="O366" s="23">
        <v>2009</v>
      </c>
      <c r="P366" s="22">
        <v>95255</v>
      </c>
      <c r="Q366" s="26" t="s">
        <v>1926</v>
      </c>
      <c r="R366" s="23">
        <v>1</v>
      </c>
      <c r="S366" s="18">
        <v>2010</v>
      </c>
    </row>
    <row r="367" spans="10:22" ht="12">
      <c r="J367" s="20" t="s">
        <v>374</v>
      </c>
      <c r="K367" s="21" t="s">
        <v>375</v>
      </c>
      <c r="L367" s="108">
        <v>94.7</v>
      </c>
      <c r="M367" s="114" t="s">
        <v>1926</v>
      </c>
      <c r="N367" s="19">
        <f t="shared" si="50"/>
        <v>4</v>
      </c>
      <c r="O367" s="23">
        <v>2009</v>
      </c>
      <c r="P367" s="22">
        <v>69373</v>
      </c>
      <c r="Q367" s="26" t="s">
        <v>1926</v>
      </c>
      <c r="R367" s="23">
        <v>1</v>
      </c>
      <c r="S367" s="18">
        <v>2010</v>
      </c>
      <c r="U367" s="20"/>
      <c r="V367" s="21"/>
    </row>
    <row r="368" spans="10:19" ht="12">
      <c r="J368" s="19" t="s">
        <v>1170</v>
      </c>
      <c r="K368" s="19" t="s">
        <v>1171</v>
      </c>
      <c r="L368" s="108">
        <v>96.5</v>
      </c>
      <c r="M368" s="114" t="s">
        <v>1926</v>
      </c>
      <c r="N368" s="19">
        <v>5</v>
      </c>
      <c r="O368" s="23">
        <v>2009</v>
      </c>
      <c r="P368" s="22">
        <v>72700</v>
      </c>
      <c r="Q368" s="26" t="s">
        <v>1926</v>
      </c>
      <c r="R368" s="23">
        <v>1</v>
      </c>
      <c r="S368" s="18">
        <v>2010</v>
      </c>
    </row>
    <row r="369" spans="10:19" ht="12">
      <c r="J369" s="19" t="s">
        <v>1172</v>
      </c>
      <c r="K369" s="19" t="s">
        <v>1173</v>
      </c>
      <c r="L369" s="108">
        <v>94.7</v>
      </c>
      <c r="M369" s="114" t="s">
        <v>1926</v>
      </c>
      <c r="N369" s="19">
        <f aca="true" t="shared" si="51" ref="N369">IF(L369&lt;95,4)</f>
        <v>4</v>
      </c>
      <c r="O369" s="23">
        <v>2009</v>
      </c>
      <c r="P369" s="22">
        <v>79380</v>
      </c>
      <c r="Q369" s="26" t="s">
        <v>1926</v>
      </c>
      <c r="R369" s="23">
        <v>1</v>
      </c>
      <c r="S369" s="18">
        <v>2010</v>
      </c>
    </row>
    <row r="370" spans="10:22" ht="12">
      <c r="J370" s="20" t="s">
        <v>376</v>
      </c>
      <c r="K370" s="21" t="s">
        <v>377</v>
      </c>
      <c r="L370" s="108">
        <v>82.4</v>
      </c>
      <c r="M370" s="114" t="s">
        <v>1926</v>
      </c>
      <c r="N370" s="19">
        <f aca="true" t="shared" si="52" ref="N370:N416">IF(L370&lt;85,3)</f>
        <v>3</v>
      </c>
      <c r="O370" s="23">
        <v>2009</v>
      </c>
      <c r="P370" s="22">
        <v>71033</v>
      </c>
      <c r="Q370" s="26" t="s">
        <v>1926</v>
      </c>
      <c r="R370" s="23">
        <v>1</v>
      </c>
      <c r="S370" s="18">
        <v>2010</v>
      </c>
      <c r="U370" s="20"/>
      <c r="V370" s="21"/>
    </row>
    <row r="371" spans="10:19" ht="12">
      <c r="J371" s="19" t="s">
        <v>1174</v>
      </c>
      <c r="K371" s="19" t="s">
        <v>1175</v>
      </c>
      <c r="L371" s="108">
        <v>94</v>
      </c>
      <c r="M371" s="26" t="s">
        <v>1926</v>
      </c>
      <c r="N371" s="19">
        <f aca="true" t="shared" si="53" ref="N371:N408">IF(L371&lt;95,4)</f>
        <v>4</v>
      </c>
      <c r="O371" s="23">
        <v>2009</v>
      </c>
      <c r="P371" s="22">
        <v>81585</v>
      </c>
      <c r="Q371" s="26" t="s">
        <v>1926</v>
      </c>
      <c r="R371" s="23">
        <v>1</v>
      </c>
      <c r="S371" s="18">
        <v>2010</v>
      </c>
    </row>
    <row r="372" spans="10:19" ht="12">
      <c r="J372" s="19" t="s">
        <v>1176</v>
      </c>
      <c r="K372" s="19" t="s">
        <v>1177</v>
      </c>
      <c r="L372" s="108">
        <v>96.2</v>
      </c>
      <c r="M372" s="26" t="s">
        <v>1926</v>
      </c>
      <c r="N372" s="19">
        <v>5</v>
      </c>
      <c r="O372" s="23">
        <v>2009</v>
      </c>
      <c r="P372" s="22">
        <v>72923</v>
      </c>
      <c r="Q372" s="26" t="s">
        <v>1926</v>
      </c>
      <c r="R372" s="23">
        <v>1</v>
      </c>
      <c r="S372" s="18">
        <v>2010</v>
      </c>
    </row>
    <row r="373" spans="10:19" ht="12">
      <c r="J373" s="19" t="s">
        <v>1178</v>
      </c>
      <c r="K373" s="19" t="s">
        <v>1179</v>
      </c>
      <c r="L373" s="108">
        <v>95.7</v>
      </c>
      <c r="M373" s="114" t="s">
        <v>1926</v>
      </c>
      <c r="N373" s="19">
        <v>5</v>
      </c>
      <c r="O373" s="23">
        <v>2009</v>
      </c>
      <c r="P373" s="22">
        <v>79276</v>
      </c>
      <c r="Q373" s="26" t="s">
        <v>1926</v>
      </c>
      <c r="R373" s="23">
        <v>1</v>
      </c>
      <c r="S373" s="18">
        <v>2010</v>
      </c>
    </row>
    <row r="374" spans="10:19" ht="12">
      <c r="J374" s="19" t="s">
        <v>1180</v>
      </c>
      <c r="K374" s="19" t="s">
        <v>1181</v>
      </c>
      <c r="L374" s="108">
        <v>96.5</v>
      </c>
      <c r="M374" s="114" t="s">
        <v>1926</v>
      </c>
      <c r="N374" s="19">
        <v>5</v>
      </c>
      <c r="O374" s="23">
        <v>2009</v>
      </c>
      <c r="P374" s="22">
        <v>80173</v>
      </c>
      <c r="Q374" s="26" t="s">
        <v>1926</v>
      </c>
      <c r="R374" s="23">
        <v>1</v>
      </c>
      <c r="S374" s="18">
        <v>2010</v>
      </c>
    </row>
    <row r="375" spans="10:22" ht="12">
      <c r="J375" s="20" t="s">
        <v>378</v>
      </c>
      <c r="K375" s="21" t="s">
        <v>379</v>
      </c>
      <c r="L375" s="108">
        <v>93.4</v>
      </c>
      <c r="M375" s="114" t="s">
        <v>1926</v>
      </c>
      <c r="N375" s="19">
        <f t="shared" si="53"/>
        <v>4</v>
      </c>
      <c r="O375" s="23">
        <v>2009</v>
      </c>
      <c r="P375" s="22">
        <v>85449</v>
      </c>
      <c r="Q375" s="26" t="s">
        <v>1926</v>
      </c>
      <c r="R375" s="23">
        <v>1</v>
      </c>
      <c r="S375" s="18">
        <v>2010</v>
      </c>
      <c r="U375" s="20"/>
      <c r="V375" s="21"/>
    </row>
    <row r="376" spans="10:19" ht="12">
      <c r="J376" s="19" t="s">
        <v>1182</v>
      </c>
      <c r="K376" s="19" t="s">
        <v>1183</v>
      </c>
      <c r="L376" s="108">
        <v>96.6</v>
      </c>
      <c r="M376" s="26" t="s">
        <v>1926</v>
      </c>
      <c r="N376" s="19">
        <v>5</v>
      </c>
      <c r="O376" s="23">
        <v>2009</v>
      </c>
      <c r="P376" s="22">
        <v>63368</v>
      </c>
      <c r="Q376" s="114" t="s">
        <v>1926</v>
      </c>
      <c r="R376" s="23">
        <v>1</v>
      </c>
      <c r="S376" s="18">
        <v>2010</v>
      </c>
    </row>
    <row r="377" spans="10:19" ht="12">
      <c r="J377" s="19" t="s">
        <v>1184</v>
      </c>
      <c r="K377" s="19" t="s">
        <v>1185</v>
      </c>
      <c r="L377" s="108">
        <v>97.3</v>
      </c>
      <c r="M377" s="114" t="s">
        <v>1926</v>
      </c>
      <c r="N377" s="19">
        <v>5</v>
      </c>
      <c r="O377" s="23">
        <v>2009</v>
      </c>
      <c r="P377" s="22">
        <v>104264</v>
      </c>
      <c r="Q377" s="114" t="s">
        <v>1926</v>
      </c>
      <c r="R377" s="23">
        <v>2</v>
      </c>
      <c r="S377" s="18">
        <v>2010</v>
      </c>
    </row>
    <row r="378" spans="10:19" ht="12">
      <c r="J378" s="19" t="s">
        <v>1186</v>
      </c>
      <c r="K378" s="19" t="s">
        <v>1519</v>
      </c>
      <c r="L378" s="108">
        <v>95.8</v>
      </c>
      <c r="M378" s="114" t="s">
        <v>1926</v>
      </c>
      <c r="N378" s="19">
        <v>5</v>
      </c>
      <c r="O378" s="23">
        <v>2009</v>
      </c>
      <c r="P378" s="22">
        <v>355763</v>
      </c>
      <c r="Q378" s="26" t="s">
        <v>1926</v>
      </c>
      <c r="R378" s="19">
        <v>3</v>
      </c>
      <c r="S378" s="18">
        <v>2010</v>
      </c>
    </row>
    <row r="379" spans="10:22" ht="12">
      <c r="J379" s="20" t="s">
        <v>380</v>
      </c>
      <c r="K379" s="21" t="s">
        <v>1520</v>
      </c>
      <c r="L379" s="108">
        <v>93.1</v>
      </c>
      <c r="M379" s="26" t="s">
        <v>1926</v>
      </c>
      <c r="N379" s="19">
        <f t="shared" si="53"/>
        <v>4</v>
      </c>
      <c r="O379" s="23">
        <v>2009</v>
      </c>
      <c r="P379" s="22">
        <v>1041294</v>
      </c>
      <c r="Q379" s="26" t="s">
        <v>1926</v>
      </c>
      <c r="R379" s="23">
        <v>5</v>
      </c>
      <c r="S379" s="18">
        <v>2010</v>
      </c>
      <c r="U379" s="20"/>
      <c r="V379" s="21"/>
    </row>
    <row r="380" spans="10:19" ht="12">
      <c r="J380" s="19" t="s">
        <v>1187</v>
      </c>
      <c r="K380" s="19" t="s">
        <v>1521</v>
      </c>
      <c r="L380" s="108">
        <v>90.2</v>
      </c>
      <c r="M380" s="26" t="s">
        <v>1926</v>
      </c>
      <c r="N380" s="19">
        <f t="shared" si="53"/>
        <v>4</v>
      </c>
      <c r="O380" s="23">
        <v>2009</v>
      </c>
      <c r="P380" s="22">
        <v>521673</v>
      </c>
      <c r="Q380" s="26" t="s">
        <v>1926</v>
      </c>
      <c r="R380" s="19">
        <v>4</v>
      </c>
      <c r="S380" s="18">
        <v>2010</v>
      </c>
    </row>
    <row r="381" spans="10:19" ht="12">
      <c r="J381" s="19" t="s">
        <v>1188</v>
      </c>
      <c r="K381" s="19" t="s">
        <v>1189</v>
      </c>
      <c r="L381" s="108">
        <v>90.6</v>
      </c>
      <c r="M381" s="26" t="s">
        <v>1926</v>
      </c>
      <c r="N381" s="19">
        <f t="shared" si="53"/>
        <v>4</v>
      </c>
      <c r="O381" s="23">
        <v>2009</v>
      </c>
      <c r="P381" s="22">
        <v>173452</v>
      </c>
      <c r="Q381" s="114" t="s">
        <v>1926</v>
      </c>
      <c r="R381" s="23">
        <v>2</v>
      </c>
      <c r="S381" s="18">
        <v>2010</v>
      </c>
    </row>
    <row r="382" spans="10:22" ht="12">
      <c r="J382" s="20" t="s">
        <v>381</v>
      </c>
      <c r="K382" s="21" t="s">
        <v>1522</v>
      </c>
      <c r="L382" s="108">
        <v>97.6</v>
      </c>
      <c r="M382" s="26" t="s">
        <v>1926</v>
      </c>
      <c r="N382" s="19">
        <v>5</v>
      </c>
      <c r="O382" s="23">
        <v>2009</v>
      </c>
      <c r="P382" s="22">
        <v>244473</v>
      </c>
      <c r="Q382" s="26" t="s">
        <v>1926</v>
      </c>
      <c r="R382" s="23">
        <v>2</v>
      </c>
      <c r="S382" s="18">
        <v>2010</v>
      </c>
      <c r="U382" s="20"/>
      <c r="V382" s="21"/>
    </row>
    <row r="383" spans="10:22" ht="12">
      <c r="J383" s="20" t="s">
        <v>382</v>
      </c>
      <c r="K383" s="21" t="s">
        <v>383</v>
      </c>
      <c r="L383" s="108">
        <v>97.2</v>
      </c>
      <c r="M383" s="26" t="s">
        <v>1926</v>
      </c>
      <c r="N383" s="19">
        <v>5</v>
      </c>
      <c r="O383" s="23">
        <v>2009</v>
      </c>
      <c r="P383" s="22">
        <v>123702</v>
      </c>
      <c r="Q383" s="26" t="s">
        <v>1926</v>
      </c>
      <c r="R383" s="23">
        <v>2</v>
      </c>
      <c r="S383" s="18">
        <v>2010</v>
      </c>
      <c r="U383" s="20"/>
      <c r="V383" s="21"/>
    </row>
    <row r="384" spans="10:19" ht="12">
      <c r="J384" s="19" t="s">
        <v>1190</v>
      </c>
      <c r="K384" s="19" t="s">
        <v>1191</v>
      </c>
      <c r="L384" s="108">
        <v>97.1</v>
      </c>
      <c r="M384" s="114" t="s">
        <v>1926</v>
      </c>
      <c r="N384" s="19">
        <v>5</v>
      </c>
      <c r="O384" s="23">
        <v>2009</v>
      </c>
      <c r="P384" s="22">
        <v>152231</v>
      </c>
      <c r="Q384" s="114" t="s">
        <v>1926</v>
      </c>
      <c r="R384" s="23">
        <v>2</v>
      </c>
      <c r="S384" s="18">
        <v>2010</v>
      </c>
    </row>
    <row r="385" spans="10:19" ht="12">
      <c r="J385" s="19" t="s">
        <v>1192</v>
      </c>
      <c r="K385" s="19" t="s">
        <v>1193</v>
      </c>
      <c r="L385" s="108">
        <v>88.7</v>
      </c>
      <c r="M385" s="114" t="s">
        <v>1926</v>
      </c>
      <c r="N385" s="19">
        <f t="shared" si="53"/>
        <v>4</v>
      </c>
      <c r="O385" s="23">
        <v>2009</v>
      </c>
      <c r="P385" s="22">
        <v>86432</v>
      </c>
      <c r="Q385" s="114" t="s">
        <v>1926</v>
      </c>
      <c r="R385" s="23">
        <v>1</v>
      </c>
      <c r="S385" s="18">
        <v>2010</v>
      </c>
    </row>
    <row r="386" spans="10:19" ht="12">
      <c r="J386" s="19" t="s">
        <v>1194</v>
      </c>
      <c r="K386" s="19" t="s">
        <v>1195</v>
      </c>
      <c r="L386" s="108">
        <v>93.2</v>
      </c>
      <c r="M386" s="26" t="s">
        <v>1926</v>
      </c>
      <c r="N386" s="19">
        <f t="shared" si="53"/>
        <v>4</v>
      </c>
      <c r="O386" s="23">
        <v>2009</v>
      </c>
      <c r="P386" s="22">
        <v>181474</v>
      </c>
      <c r="Q386" s="114" t="s">
        <v>1926</v>
      </c>
      <c r="R386" s="23">
        <v>2</v>
      </c>
      <c r="S386" s="18">
        <v>2010</v>
      </c>
    </row>
    <row r="387" spans="10:19" ht="12">
      <c r="J387" s="19" t="s">
        <v>1196</v>
      </c>
      <c r="K387" s="19" t="s">
        <v>1197</v>
      </c>
      <c r="L387" s="108">
        <v>89.5</v>
      </c>
      <c r="M387" s="26" t="s">
        <v>1926</v>
      </c>
      <c r="N387" s="19">
        <f t="shared" si="53"/>
        <v>4</v>
      </c>
      <c r="O387" s="23">
        <v>2009</v>
      </c>
      <c r="P387" s="22">
        <v>169624</v>
      </c>
      <c r="Q387" s="114" t="s">
        <v>1926</v>
      </c>
      <c r="R387" s="23">
        <v>2</v>
      </c>
      <c r="S387" s="18">
        <v>2010</v>
      </c>
    </row>
    <row r="388" spans="10:19" ht="12">
      <c r="J388" s="19" t="s">
        <v>1198</v>
      </c>
      <c r="K388" s="19" t="s">
        <v>1199</v>
      </c>
      <c r="L388" s="108">
        <v>95.4</v>
      </c>
      <c r="M388" s="26" t="s">
        <v>1926</v>
      </c>
      <c r="N388" s="19">
        <v>5</v>
      </c>
      <c r="O388" s="23">
        <v>2009</v>
      </c>
      <c r="P388" s="22">
        <v>16665</v>
      </c>
      <c r="Q388" s="114" t="s">
        <v>1926</v>
      </c>
      <c r="R388" s="23">
        <v>1</v>
      </c>
      <c r="S388" s="18">
        <v>2010</v>
      </c>
    </row>
    <row r="389" spans="10:22" ht="12">
      <c r="J389" s="20" t="s">
        <v>384</v>
      </c>
      <c r="K389" s="21" t="s">
        <v>385</v>
      </c>
      <c r="L389" s="108">
        <v>94.6</v>
      </c>
      <c r="M389" s="26" t="s">
        <v>1926</v>
      </c>
      <c r="N389" s="19">
        <f t="shared" si="53"/>
        <v>4</v>
      </c>
      <c r="O389" s="23">
        <v>2009</v>
      </c>
      <c r="P389" s="22">
        <v>118805</v>
      </c>
      <c r="Q389" s="26" t="s">
        <v>1926</v>
      </c>
      <c r="R389" s="23">
        <v>2</v>
      </c>
      <c r="S389" s="18">
        <v>2010</v>
      </c>
      <c r="U389" s="20"/>
      <c r="V389" s="21"/>
    </row>
    <row r="390" spans="10:19" ht="12">
      <c r="J390" s="19" t="s">
        <v>1200</v>
      </c>
      <c r="K390" s="19" t="s">
        <v>1502</v>
      </c>
      <c r="L390" s="108">
        <v>95.5</v>
      </c>
      <c r="M390" s="26" t="s">
        <v>1926</v>
      </c>
      <c r="N390" s="19">
        <v>5</v>
      </c>
      <c r="O390" s="23">
        <v>2009</v>
      </c>
      <c r="P390" s="22">
        <v>486298</v>
      </c>
      <c r="Q390" s="26" t="s">
        <v>1926</v>
      </c>
      <c r="R390" s="23">
        <v>3</v>
      </c>
      <c r="S390" s="18">
        <v>2010</v>
      </c>
    </row>
    <row r="391" spans="10:19" ht="12">
      <c r="J391" s="19" t="s">
        <v>1201</v>
      </c>
      <c r="K391" s="19" t="s">
        <v>1202</v>
      </c>
      <c r="L391" s="108">
        <v>90.3</v>
      </c>
      <c r="M391" s="26" t="s">
        <v>1926</v>
      </c>
      <c r="N391" s="19">
        <f t="shared" si="53"/>
        <v>4</v>
      </c>
      <c r="O391" s="23">
        <v>2009</v>
      </c>
      <c r="P391" s="22">
        <v>75471</v>
      </c>
      <c r="Q391" s="114" t="s">
        <v>1926</v>
      </c>
      <c r="R391" s="23">
        <v>1</v>
      </c>
      <c r="S391" s="18">
        <v>2010</v>
      </c>
    </row>
    <row r="392" spans="10:19" ht="12">
      <c r="J392" s="19" t="s">
        <v>1203</v>
      </c>
      <c r="K392" s="19" t="s">
        <v>1204</v>
      </c>
      <c r="L392" s="108">
        <v>90.4</v>
      </c>
      <c r="M392" s="26" t="s">
        <v>1926</v>
      </c>
      <c r="N392" s="19">
        <f t="shared" si="53"/>
        <v>4</v>
      </c>
      <c r="O392" s="23">
        <v>2009</v>
      </c>
      <c r="P392" s="22">
        <v>65014</v>
      </c>
      <c r="Q392" s="114" t="s">
        <v>1926</v>
      </c>
      <c r="R392" s="23">
        <v>1</v>
      </c>
      <c r="S392" s="18">
        <v>2010</v>
      </c>
    </row>
    <row r="393" spans="10:19" ht="12">
      <c r="J393" s="19" t="s">
        <v>1205</v>
      </c>
      <c r="K393" s="19" t="s">
        <v>1206</v>
      </c>
      <c r="L393" s="108">
        <v>91.5</v>
      </c>
      <c r="M393" s="26" t="s">
        <v>1926</v>
      </c>
      <c r="N393" s="19">
        <f t="shared" si="53"/>
        <v>4</v>
      </c>
      <c r="O393" s="23">
        <v>2009</v>
      </c>
      <c r="P393" s="22">
        <v>36692</v>
      </c>
      <c r="Q393" s="114" t="s">
        <v>1926</v>
      </c>
      <c r="R393" s="23">
        <v>1</v>
      </c>
      <c r="S393" s="18">
        <v>2010</v>
      </c>
    </row>
    <row r="394" spans="10:19" ht="12">
      <c r="J394" s="19" t="s">
        <v>1207</v>
      </c>
      <c r="K394" s="19" t="s">
        <v>1208</v>
      </c>
      <c r="L394" s="108">
        <v>90.4</v>
      </c>
      <c r="M394" s="26" t="s">
        <v>1926</v>
      </c>
      <c r="N394" s="19">
        <f t="shared" si="53"/>
        <v>4</v>
      </c>
      <c r="O394" s="23">
        <v>2009</v>
      </c>
      <c r="P394" s="22">
        <v>132556</v>
      </c>
      <c r="Q394" s="114" t="s">
        <v>1926</v>
      </c>
      <c r="R394" s="23">
        <v>2</v>
      </c>
      <c r="S394" s="18">
        <v>2010</v>
      </c>
    </row>
    <row r="395" spans="10:19" ht="12">
      <c r="J395" s="19" t="s">
        <v>1209</v>
      </c>
      <c r="K395" s="19" t="s">
        <v>1210</v>
      </c>
      <c r="L395" s="108">
        <v>89.2</v>
      </c>
      <c r="M395" s="114" t="s">
        <v>1926</v>
      </c>
      <c r="N395" s="19">
        <f t="shared" si="53"/>
        <v>4</v>
      </c>
      <c r="O395" s="23">
        <v>2009</v>
      </c>
      <c r="P395" s="22">
        <v>57884</v>
      </c>
      <c r="Q395" s="114" t="s">
        <v>1926</v>
      </c>
      <c r="R395" s="23">
        <v>1</v>
      </c>
      <c r="S395" s="18">
        <v>2010</v>
      </c>
    </row>
    <row r="396" spans="10:19" ht="12">
      <c r="J396" s="19" t="s">
        <v>1211</v>
      </c>
      <c r="K396" s="19" t="s">
        <v>1212</v>
      </c>
      <c r="L396" s="108">
        <v>87.1</v>
      </c>
      <c r="M396" s="26" t="s">
        <v>1926</v>
      </c>
      <c r="N396" s="19">
        <f t="shared" si="53"/>
        <v>4</v>
      </c>
      <c r="O396" s="23">
        <v>2009</v>
      </c>
      <c r="P396" s="22">
        <v>52147</v>
      </c>
      <c r="Q396" s="114" t="s">
        <v>1926</v>
      </c>
      <c r="R396" s="23">
        <v>1</v>
      </c>
      <c r="S396" s="18">
        <v>2010</v>
      </c>
    </row>
    <row r="397" spans="10:19" ht="12">
      <c r="J397" s="19" t="s">
        <v>1213</v>
      </c>
      <c r="K397" s="19" t="s">
        <v>1214</v>
      </c>
      <c r="L397" s="108">
        <v>92.6</v>
      </c>
      <c r="M397" s="26" t="s">
        <v>1926</v>
      </c>
      <c r="N397" s="19">
        <f t="shared" si="53"/>
        <v>4</v>
      </c>
      <c r="O397" s="23">
        <v>2009</v>
      </c>
      <c r="P397" s="22">
        <v>83879</v>
      </c>
      <c r="Q397" s="114" t="s">
        <v>1926</v>
      </c>
      <c r="R397" s="23">
        <v>1</v>
      </c>
      <c r="S397" s="18">
        <v>2010</v>
      </c>
    </row>
    <row r="398" spans="10:19" ht="12">
      <c r="J398" s="19" t="s">
        <v>1215</v>
      </c>
      <c r="K398" s="19" t="s">
        <v>1216</v>
      </c>
      <c r="L398" s="108">
        <v>92.7</v>
      </c>
      <c r="M398" s="26" t="s">
        <v>1926</v>
      </c>
      <c r="N398" s="19">
        <f t="shared" si="53"/>
        <v>4</v>
      </c>
      <c r="O398" s="23">
        <v>2009</v>
      </c>
      <c r="P398" s="22">
        <v>46088</v>
      </c>
      <c r="Q398" s="114" t="s">
        <v>1926</v>
      </c>
      <c r="R398" s="23">
        <v>1</v>
      </c>
      <c r="S398" s="18">
        <v>2010</v>
      </c>
    </row>
    <row r="399" spans="10:19" ht="12">
      <c r="J399" s="19" t="s">
        <v>1217</v>
      </c>
      <c r="K399" s="19" t="s">
        <v>1218</v>
      </c>
      <c r="L399" s="108">
        <v>91.4</v>
      </c>
      <c r="M399" s="26" t="s">
        <v>1926</v>
      </c>
      <c r="N399" s="19">
        <f t="shared" si="53"/>
        <v>4</v>
      </c>
      <c r="O399" s="23">
        <v>2009</v>
      </c>
      <c r="P399" s="22">
        <v>89355</v>
      </c>
      <c r="Q399" s="114" t="s">
        <v>1926</v>
      </c>
      <c r="R399" s="23">
        <v>1</v>
      </c>
      <c r="S399" s="18">
        <v>2010</v>
      </c>
    </row>
    <row r="400" spans="10:22" ht="12">
      <c r="J400" s="20" t="s">
        <v>386</v>
      </c>
      <c r="K400" s="21" t="s">
        <v>387</v>
      </c>
      <c r="L400" s="108">
        <v>87.9</v>
      </c>
      <c r="M400" s="26" t="s">
        <v>1926</v>
      </c>
      <c r="N400" s="19">
        <f t="shared" si="53"/>
        <v>4</v>
      </c>
      <c r="O400" s="23">
        <v>2009</v>
      </c>
      <c r="P400" s="22">
        <v>107750</v>
      </c>
      <c r="Q400" s="26" t="s">
        <v>1926</v>
      </c>
      <c r="R400" s="23">
        <v>2</v>
      </c>
      <c r="S400" s="18">
        <v>2010</v>
      </c>
      <c r="U400" s="20"/>
      <c r="V400" s="21"/>
    </row>
    <row r="401" spans="10:19" ht="12">
      <c r="J401" s="19" t="s">
        <v>1219</v>
      </c>
      <c r="K401" s="19" t="s">
        <v>1220</v>
      </c>
      <c r="L401" s="108">
        <v>90.6</v>
      </c>
      <c r="M401" s="26" t="s">
        <v>1926</v>
      </c>
      <c r="N401" s="19">
        <f t="shared" si="53"/>
        <v>4</v>
      </c>
      <c r="O401" s="23">
        <v>2009</v>
      </c>
      <c r="P401" s="22">
        <v>84197</v>
      </c>
      <c r="Q401" s="114" t="s">
        <v>1926</v>
      </c>
      <c r="R401" s="23">
        <v>1</v>
      </c>
      <c r="S401" s="18">
        <v>2010</v>
      </c>
    </row>
    <row r="402" spans="10:19" ht="12">
      <c r="J402" s="19" t="s">
        <v>1221</v>
      </c>
      <c r="K402" s="19" t="s">
        <v>1222</v>
      </c>
      <c r="L402" s="108">
        <v>85.3</v>
      </c>
      <c r="M402" s="26" t="s">
        <v>1926</v>
      </c>
      <c r="N402" s="19">
        <f t="shared" si="53"/>
        <v>4</v>
      </c>
      <c r="O402" s="23">
        <v>2009</v>
      </c>
      <c r="P402" s="22">
        <v>87417</v>
      </c>
      <c r="Q402" s="114" t="s">
        <v>1926</v>
      </c>
      <c r="R402" s="23">
        <v>1</v>
      </c>
      <c r="S402" s="18">
        <v>2010</v>
      </c>
    </row>
    <row r="403" spans="10:19" ht="12">
      <c r="J403" s="19" t="s">
        <v>1223</v>
      </c>
      <c r="K403" s="19" t="s">
        <v>1224</v>
      </c>
      <c r="L403" s="108">
        <v>86.4</v>
      </c>
      <c r="M403" s="26" t="s">
        <v>1926</v>
      </c>
      <c r="N403" s="19">
        <f t="shared" si="53"/>
        <v>4</v>
      </c>
      <c r="O403" s="23">
        <v>2009</v>
      </c>
      <c r="P403" s="22">
        <v>114720</v>
      </c>
      <c r="Q403" s="114" t="s">
        <v>1926</v>
      </c>
      <c r="R403" s="23">
        <v>2</v>
      </c>
      <c r="S403" s="18">
        <v>2010</v>
      </c>
    </row>
    <row r="404" spans="10:19" ht="12">
      <c r="J404" s="19" t="s">
        <v>1225</v>
      </c>
      <c r="K404" s="19" t="s">
        <v>1226</v>
      </c>
      <c r="L404" s="108">
        <v>93.1</v>
      </c>
      <c r="M404" s="26" t="s">
        <v>1926</v>
      </c>
      <c r="N404" s="19">
        <f t="shared" si="53"/>
        <v>4</v>
      </c>
      <c r="O404" s="23">
        <v>2009</v>
      </c>
      <c r="P404" s="22">
        <v>96416</v>
      </c>
      <c r="Q404" s="114" t="s">
        <v>1926</v>
      </c>
      <c r="R404" s="23">
        <v>1</v>
      </c>
      <c r="S404" s="18">
        <v>2010</v>
      </c>
    </row>
    <row r="405" spans="10:19" ht="12">
      <c r="J405" s="19" t="s">
        <v>1227</v>
      </c>
      <c r="K405" s="19" t="s">
        <v>1228</v>
      </c>
      <c r="L405" s="108">
        <v>85.1</v>
      </c>
      <c r="M405" s="26" t="s">
        <v>1926</v>
      </c>
      <c r="N405" s="19">
        <f t="shared" si="53"/>
        <v>4</v>
      </c>
      <c r="O405" s="23">
        <v>2009</v>
      </c>
      <c r="P405" s="22">
        <v>65040</v>
      </c>
      <c r="Q405" s="114" t="s">
        <v>1926</v>
      </c>
      <c r="R405" s="23">
        <v>1</v>
      </c>
      <c r="S405" s="18">
        <v>2010</v>
      </c>
    </row>
    <row r="406" spans="10:19" ht="12">
      <c r="J406" s="19" t="s">
        <v>1229</v>
      </c>
      <c r="K406" s="19" t="s">
        <v>1810</v>
      </c>
      <c r="L406" s="108">
        <v>90.6</v>
      </c>
      <c r="M406" s="114" t="s">
        <v>1926</v>
      </c>
      <c r="N406" s="19">
        <f t="shared" si="53"/>
        <v>4</v>
      </c>
      <c r="O406" s="23">
        <v>2009</v>
      </c>
      <c r="P406" s="22">
        <v>126577</v>
      </c>
      <c r="Q406" s="114" t="s">
        <v>1926</v>
      </c>
      <c r="R406" s="23">
        <v>2</v>
      </c>
      <c r="S406" s="18">
        <v>2010</v>
      </c>
    </row>
    <row r="407" spans="10:19" ht="12">
      <c r="J407" s="19" t="s">
        <v>1230</v>
      </c>
      <c r="K407" s="19" t="s">
        <v>1231</v>
      </c>
      <c r="L407" s="108">
        <v>91.6</v>
      </c>
      <c r="M407" s="26" t="s">
        <v>1926</v>
      </c>
      <c r="N407" s="19">
        <f t="shared" si="53"/>
        <v>4</v>
      </c>
      <c r="O407" s="23">
        <v>2009</v>
      </c>
      <c r="P407" s="22">
        <v>90035</v>
      </c>
      <c r="Q407" s="114" t="s">
        <v>1926</v>
      </c>
      <c r="R407" s="23">
        <v>1</v>
      </c>
      <c r="S407" s="18">
        <v>2010</v>
      </c>
    </row>
    <row r="408" spans="10:19" ht="12">
      <c r="J408" s="19" t="s">
        <v>1232</v>
      </c>
      <c r="K408" s="19" t="s">
        <v>1233</v>
      </c>
      <c r="L408" s="108">
        <v>90</v>
      </c>
      <c r="M408" s="26" t="s">
        <v>1926</v>
      </c>
      <c r="N408" s="19">
        <f t="shared" si="53"/>
        <v>4</v>
      </c>
      <c r="O408" s="23">
        <v>2009</v>
      </c>
      <c r="P408" s="22">
        <v>78711</v>
      </c>
      <c r="Q408" s="114" t="s">
        <v>1926</v>
      </c>
      <c r="R408" s="23">
        <v>1</v>
      </c>
      <c r="S408" s="18">
        <v>2010</v>
      </c>
    </row>
    <row r="409" spans="10:19" ht="12">
      <c r="J409" s="19" t="s">
        <v>1234</v>
      </c>
      <c r="K409" s="19" t="s">
        <v>1235</v>
      </c>
      <c r="L409" s="108">
        <v>79.7</v>
      </c>
      <c r="M409" s="114" t="s">
        <v>1926</v>
      </c>
      <c r="N409" s="19">
        <f t="shared" si="52"/>
        <v>3</v>
      </c>
      <c r="O409" s="23">
        <v>2009</v>
      </c>
      <c r="P409" s="22">
        <v>138883</v>
      </c>
      <c r="Q409" s="114" t="s">
        <v>1926</v>
      </c>
      <c r="R409" s="23">
        <v>2</v>
      </c>
      <c r="S409" s="18">
        <v>2010</v>
      </c>
    </row>
    <row r="410" spans="10:19" ht="12">
      <c r="J410" s="19" t="s">
        <v>1236</v>
      </c>
      <c r="K410" s="19" t="s">
        <v>1237</v>
      </c>
      <c r="L410" s="108">
        <v>90.4</v>
      </c>
      <c r="M410" s="114" t="s">
        <v>1926</v>
      </c>
      <c r="N410" s="19">
        <f aca="true" t="shared" si="54" ref="N410:N411">IF(L410&lt;95,4)</f>
        <v>4</v>
      </c>
      <c r="O410" s="23">
        <v>2009</v>
      </c>
      <c r="P410" s="22">
        <v>108422</v>
      </c>
      <c r="Q410" s="114" t="s">
        <v>1926</v>
      </c>
      <c r="R410" s="23">
        <v>2</v>
      </c>
      <c r="S410" s="18">
        <v>2010</v>
      </c>
    </row>
    <row r="411" spans="10:22" ht="12">
      <c r="J411" s="20" t="s">
        <v>388</v>
      </c>
      <c r="K411" s="21" t="s">
        <v>389</v>
      </c>
      <c r="L411" s="108">
        <v>94.6</v>
      </c>
      <c r="M411" s="26" t="s">
        <v>1926</v>
      </c>
      <c r="N411" s="19">
        <f t="shared" si="54"/>
        <v>4</v>
      </c>
      <c r="O411" s="23">
        <v>2009</v>
      </c>
      <c r="P411" s="22">
        <v>70184</v>
      </c>
      <c r="Q411" s="26" t="s">
        <v>1926</v>
      </c>
      <c r="R411" s="23">
        <v>1</v>
      </c>
      <c r="S411" s="18">
        <v>2010</v>
      </c>
      <c r="U411" s="20"/>
      <c r="V411" s="21"/>
    </row>
    <row r="412" spans="10:19" ht="12">
      <c r="J412" s="19" t="s">
        <v>1238</v>
      </c>
      <c r="K412" s="19" t="s">
        <v>1239</v>
      </c>
      <c r="L412" s="108">
        <v>82.3</v>
      </c>
      <c r="M412" s="26" t="s">
        <v>1926</v>
      </c>
      <c r="N412" s="19">
        <f t="shared" si="52"/>
        <v>3</v>
      </c>
      <c r="O412" s="23">
        <v>2009</v>
      </c>
      <c r="P412" s="22">
        <v>131088</v>
      </c>
      <c r="Q412" s="114" t="s">
        <v>1926</v>
      </c>
      <c r="R412" s="23">
        <v>2</v>
      </c>
      <c r="S412" s="18">
        <v>2010</v>
      </c>
    </row>
    <row r="413" spans="10:19" ht="12">
      <c r="J413" s="19" t="s">
        <v>1240</v>
      </c>
      <c r="K413" s="19" t="s">
        <v>1241</v>
      </c>
      <c r="L413" s="108">
        <v>89.5</v>
      </c>
      <c r="M413" s="114" t="s">
        <v>1926</v>
      </c>
      <c r="N413" s="19">
        <f aca="true" t="shared" si="55" ref="N413:N415">IF(L413&lt;95,4)</f>
        <v>4</v>
      </c>
      <c r="O413" s="23">
        <v>2009</v>
      </c>
      <c r="P413" s="22">
        <v>190975</v>
      </c>
      <c r="Q413" s="114" t="s">
        <v>1926</v>
      </c>
      <c r="R413" s="23">
        <v>2</v>
      </c>
      <c r="S413" s="18">
        <v>2010</v>
      </c>
    </row>
    <row r="414" spans="10:22" ht="12">
      <c r="J414" s="20" t="s">
        <v>390</v>
      </c>
      <c r="K414" s="21" t="s">
        <v>391</v>
      </c>
      <c r="L414" s="108">
        <v>94.2</v>
      </c>
      <c r="M414" s="114" t="s">
        <v>1926</v>
      </c>
      <c r="N414" s="19">
        <f t="shared" si="55"/>
        <v>4</v>
      </c>
      <c r="O414" s="23">
        <v>2009</v>
      </c>
      <c r="P414" s="22">
        <v>67751</v>
      </c>
      <c r="Q414" s="26" t="s">
        <v>1926</v>
      </c>
      <c r="R414" s="23">
        <v>1</v>
      </c>
      <c r="S414" s="18">
        <v>2010</v>
      </c>
      <c r="U414" s="20"/>
      <c r="V414" s="21"/>
    </row>
    <row r="415" spans="10:22" ht="12">
      <c r="J415" s="20" t="s">
        <v>392</v>
      </c>
      <c r="K415" s="21" t="s">
        <v>393</v>
      </c>
      <c r="L415" s="108">
        <v>91.5</v>
      </c>
      <c r="M415" s="114" t="s">
        <v>1926</v>
      </c>
      <c r="N415" s="19">
        <f t="shared" si="55"/>
        <v>4</v>
      </c>
      <c r="O415" s="23">
        <v>2009</v>
      </c>
      <c r="P415" s="22">
        <v>95857</v>
      </c>
      <c r="Q415" s="26" t="s">
        <v>1926</v>
      </c>
      <c r="R415" s="23">
        <v>1</v>
      </c>
      <c r="S415" s="18">
        <v>2010</v>
      </c>
      <c r="U415" s="20"/>
      <c r="V415" s="21"/>
    </row>
    <row r="416" spans="10:19" ht="12">
      <c r="J416" s="19" t="s">
        <v>1242</v>
      </c>
      <c r="K416" s="19" t="s">
        <v>1243</v>
      </c>
      <c r="L416" s="108">
        <v>82</v>
      </c>
      <c r="M416" s="114" t="s">
        <v>1926</v>
      </c>
      <c r="N416" s="19">
        <f t="shared" si="52"/>
        <v>3</v>
      </c>
      <c r="O416" s="23">
        <v>2009</v>
      </c>
      <c r="P416" s="22">
        <v>58685</v>
      </c>
      <c r="Q416" s="114" t="s">
        <v>1926</v>
      </c>
      <c r="R416" s="23">
        <v>1</v>
      </c>
      <c r="S416" s="18">
        <v>2010</v>
      </c>
    </row>
    <row r="417" spans="10:19" ht="12">
      <c r="J417" s="19" t="s">
        <v>1244</v>
      </c>
      <c r="K417" s="19" t="s">
        <v>1245</v>
      </c>
      <c r="L417" s="108">
        <v>90.5</v>
      </c>
      <c r="M417" s="114" t="s">
        <v>1926</v>
      </c>
      <c r="N417" s="19">
        <f>IF(L417&lt;95,4)</f>
        <v>4</v>
      </c>
      <c r="O417" s="23">
        <v>2009</v>
      </c>
      <c r="P417" s="22">
        <v>144228</v>
      </c>
      <c r="Q417" s="114" t="s">
        <v>1926</v>
      </c>
      <c r="R417" s="23">
        <v>2</v>
      </c>
      <c r="S417" s="18">
        <v>2010</v>
      </c>
    </row>
    <row r="418" spans="10:22" ht="12">
      <c r="J418" s="20" t="s">
        <v>972</v>
      </c>
      <c r="K418" s="21" t="s">
        <v>1600</v>
      </c>
      <c r="L418" s="108" t="s">
        <v>1639</v>
      </c>
      <c r="M418" s="114" t="s">
        <v>1926</v>
      </c>
      <c r="N418" s="108" t="s">
        <v>1639</v>
      </c>
      <c r="O418" s="23"/>
      <c r="P418" s="22" t="s">
        <v>1639</v>
      </c>
      <c r="Q418" s="26" t="s">
        <v>1926</v>
      </c>
      <c r="R418" s="23" t="s">
        <v>1639</v>
      </c>
      <c r="U418" s="20"/>
      <c r="V418" s="21"/>
    </row>
    <row r="419" spans="10:22" ht="12">
      <c r="J419" s="20" t="s">
        <v>973</v>
      </c>
      <c r="K419" s="21" t="s">
        <v>1601</v>
      </c>
      <c r="L419" s="108" t="s">
        <v>1639</v>
      </c>
      <c r="M419" s="114" t="s">
        <v>1926</v>
      </c>
      <c r="N419" s="108" t="s">
        <v>1639</v>
      </c>
      <c r="O419" s="23"/>
      <c r="P419" s="22" t="s">
        <v>1639</v>
      </c>
      <c r="Q419" s="26" t="s">
        <v>1926</v>
      </c>
      <c r="R419" s="23" t="s">
        <v>1639</v>
      </c>
      <c r="U419" s="20"/>
      <c r="V419" s="21"/>
    </row>
    <row r="420" spans="10:22" ht="12">
      <c r="J420" s="20" t="s">
        <v>974</v>
      </c>
      <c r="K420" s="21" t="s">
        <v>1602</v>
      </c>
      <c r="L420" s="108" t="s">
        <v>1639</v>
      </c>
      <c r="M420" s="114" t="s">
        <v>1926</v>
      </c>
      <c r="N420" s="108" t="s">
        <v>1639</v>
      </c>
      <c r="O420" s="23"/>
      <c r="P420" s="22" t="s">
        <v>1639</v>
      </c>
      <c r="Q420" s="26" t="s">
        <v>1926</v>
      </c>
      <c r="R420" s="23" t="s">
        <v>1639</v>
      </c>
      <c r="U420" s="20"/>
      <c r="V420" s="21"/>
    </row>
    <row r="421" spans="10:22" ht="12">
      <c r="J421" s="20" t="s">
        <v>975</v>
      </c>
      <c r="K421" s="21" t="s">
        <v>1603</v>
      </c>
      <c r="L421" s="108" t="s">
        <v>1639</v>
      </c>
      <c r="M421" s="114" t="s">
        <v>1926</v>
      </c>
      <c r="N421" s="108" t="s">
        <v>1639</v>
      </c>
      <c r="O421" s="23"/>
      <c r="P421" s="22" t="s">
        <v>1639</v>
      </c>
      <c r="Q421" s="26" t="s">
        <v>1926</v>
      </c>
      <c r="R421" s="23" t="s">
        <v>1639</v>
      </c>
      <c r="U421" s="20"/>
      <c r="V421" s="21"/>
    </row>
    <row r="422" spans="10:22" ht="12">
      <c r="J422" s="20" t="s">
        <v>976</v>
      </c>
      <c r="K422" s="21" t="s">
        <v>1604</v>
      </c>
      <c r="L422" s="108" t="s">
        <v>1639</v>
      </c>
      <c r="M422" s="114" t="s">
        <v>1926</v>
      </c>
      <c r="N422" s="108" t="s">
        <v>1639</v>
      </c>
      <c r="O422" s="23"/>
      <c r="P422" s="22" t="s">
        <v>1639</v>
      </c>
      <c r="Q422" s="26" t="s">
        <v>1926</v>
      </c>
      <c r="R422" s="23" t="s">
        <v>1639</v>
      </c>
      <c r="U422" s="20"/>
      <c r="V422" s="21"/>
    </row>
    <row r="423" spans="10:22" ht="12">
      <c r="J423" s="20" t="s">
        <v>394</v>
      </c>
      <c r="K423" s="21" t="s">
        <v>1754</v>
      </c>
      <c r="L423" s="108">
        <v>90.5</v>
      </c>
      <c r="M423" s="114" t="s">
        <v>1926</v>
      </c>
      <c r="N423" s="19">
        <f aca="true" t="shared" si="56" ref="N423:N449">IF(L423&lt;95,4)</f>
        <v>4</v>
      </c>
      <c r="O423" s="23"/>
      <c r="P423" s="22">
        <v>2638842</v>
      </c>
      <c r="Q423" s="26" t="s">
        <v>1926</v>
      </c>
      <c r="R423" s="23">
        <v>5</v>
      </c>
      <c r="U423" s="20"/>
      <c r="V423" s="21"/>
    </row>
    <row r="424" spans="10:22" ht="12">
      <c r="J424" s="20" t="s">
        <v>1811</v>
      </c>
      <c r="K424" s="21" t="s">
        <v>1812</v>
      </c>
      <c r="L424" s="108">
        <v>88.1</v>
      </c>
      <c r="M424" s="114" t="s">
        <v>1926</v>
      </c>
      <c r="N424" s="19">
        <f t="shared" si="56"/>
        <v>4</v>
      </c>
      <c r="O424" s="23"/>
      <c r="P424" s="22">
        <v>3105489</v>
      </c>
      <c r="Q424" s="26" t="s">
        <v>1926</v>
      </c>
      <c r="R424" s="23">
        <v>6</v>
      </c>
      <c r="U424" s="20"/>
      <c r="V424" s="21"/>
    </row>
    <row r="425" spans="10:22" ht="12">
      <c r="J425" s="20" t="s">
        <v>1813</v>
      </c>
      <c r="K425" s="21" t="s">
        <v>1814</v>
      </c>
      <c r="L425" s="108">
        <v>97.6</v>
      </c>
      <c r="M425" s="114" t="s">
        <v>1926</v>
      </c>
      <c r="N425" s="19">
        <v>5</v>
      </c>
      <c r="O425" s="23"/>
      <c r="P425" s="22">
        <v>3103234</v>
      </c>
      <c r="Q425" s="26" t="s">
        <v>1926</v>
      </c>
      <c r="R425" s="23">
        <v>6</v>
      </c>
      <c r="U425" s="20"/>
      <c r="V425" s="21"/>
    </row>
    <row r="426" spans="10:22" ht="12">
      <c r="J426" s="20" t="s">
        <v>395</v>
      </c>
      <c r="K426" s="21" t="s">
        <v>1717</v>
      </c>
      <c r="L426" s="108">
        <v>87.1</v>
      </c>
      <c r="M426" s="114" t="s">
        <v>1926</v>
      </c>
      <c r="N426" s="19">
        <f t="shared" si="56"/>
        <v>4</v>
      </c>
      <c r="O426" s="23"/>
      <c r="P426" s="22">
        <v>872091</v>
      </c>
      <c r="Q426" s="26" t="s">
        <v>1926</v>
      </c>
      <c r="R426" s="23">
        <v>4</v>
      </c>
      <c r="U426" s="20"/>
      <c r="V426" s="21"/>
    </row>
    <row r="427" spans="10:22" ht="12">
      <c r="J427" s="20" t="s">
        <v>396</v>
      </c>
      <c r="K427" s="21" t="s">
        <v>1633</v>
      </c>
      <c r="L427" s="108">
        <v>97.3</v>
      </c>
      <c r="M427" s="114" t="s">
        <v>1926</v>
      </c>
      <c r="N427" s="19">
        <v>5</v>
      </c>
      <c r="O427" s="23"/>
      <c r="P427" s="22">
        <v>654987</v>
      </c>
      <c r="Q427" s="26" t="s">
        <v>1926</v>
      </c>
      <c r="R427" s="23">
        <v>4</v>
      </c>
      <c r="U427" s="20"/>
      <c r="V427" s="21"/>
    </row>
    <row r="428" spans="10:22" ht="12">
      <c r="J428" s="20" t="s">
        <v>397</v>
      </c>
      <c r="K428" s="21" t="s">
        <v>1765</v>
      </c>
      <c r="L428" s="108">
        <v>92.8</v>
      </c>
      <c r="M428" s="114" t="s">
        <v>1926</v>
      </c>
      <c r="N428" s="19">
        <f t="shared" si="56"/>
        <v>4</v>
      </c>
      <c r="O428" s="23"/>
      <c r="P428" s="22">
        <v>582320</v>
      </c>
      <c r="Q428" s="26" t="s">
        <v>1926</v>
      </c>
      <c r="R428" s="23">
        <v>4</v>
      </c>
      <c r="U428" s="20"/>
      <c r="V428" s="21"/>
    </row>
    <row r="429" spans="10:22" ht="12">
      <c r="J429" s="20" t="s">
        <v>398</v>
      </c>
      <c r="K429" s="21" t="s">
        <v>1751</v>
      </c>
      <c r="L429" s="108">
        <v>85.9</v>
      </c>
      <c r="M429" s="114" t="s">
        <v>1926</v>
      </c>
      <c r="N429" s="19">
        <f t="shared" si="56"/>
        <v>4</v>
      </c>
      <c r="O429" s="23"/>
      <c r="P429" s="22">
        <v>366039</v>
      </c>
      <c r="Q429" s="26" t="s">
        <v>1926</v>
      </c>
      <c r="R429" s="23">
        <v>3</v>
      </c>
      <c r="U429" s="20"/>
      <c r="V429" s="21"/>
    </row>
    <row r="430" spans="10:22" ht="12">
      <c r="J430" s="20" t="s">
        <v>399</v>
      </c>
      <c r="K430" s="21" t="s">
        <v>1760</v>
      </c>
      <c r="L430" s="108">
        <v>98.6</v>
      </c>
      <c r="M430" s="114" t="s">
        <v>1926</v>
      </c>
      <c r="N430" s="19">
        <v>5</v>
      </c>
      <c r="O430" s="23"/>
      <c r="P430" s="22">
        <v>313213</v>
      </c>
      <c r="Q430" s="26" t="s">
        <v>1926</v>
      </c>
      <c r="R430" s="23">
        <v>3</v>
      </c>
      <c r="U430" s="20"/>
      <c r="V430" s="21"/>
    </row>
    <row r="431" spans="10:22" ht="12">
      <c r="J431" s="20" t="s">
        <v>400</v>
      </c>
      <c r="K431" s="21" t="s">
        <v>8</v>
      </c>
      <c r="L431" s="108">
        <v>85.9</v>
      </c>
      <c r="M431" s="114" t="s">
        <v>1926</v>
      </c>
      <c r="N431" s="19">
        <f t="shared" si="56"/>
        <v>4</v>
      </c>
      <c r="O431" s="23"/>
      <c r="P431" s="22">
        <v>380635</v>
      </c>
      <c r="Q431" s="26" t="s">
        <v>1926</v>
      </c>
      <c r="R431" s="23">
        <v>3</v>
      </c>
      <c r="U431" s="20"/>
      <c r="V431" s="21"/>
    </row>
    <row r="432" spans="10:22" ht="12">
      <c r="J432" s="20" t="s">
        <v>401</v>
      </c>
      <c r="K432" s="21" t="s">
        <v>1634</v>
      </c>
      <c r="L432" s="108">
        <v>98.4</v>
      </c>
      <c r="M432" s="114" t="s">
        <v>1926</v>
      </c>
      <c r="N432" s="19">
        <v>5</v>
      </c>
      <c r="O432" s="23"/>
      <c r="P432" s="22">
        <v>290678</v>
      </c>
      <c r="Q432" s="26" t="s">
        <v>1926</v>
      </c>
      <c r="R432" s="23">
        <v>3</v>
      </c>
      <c r="U432" s="20"/>
      <c r="V432" s="21"/>
    </row>
    <row r="433" spans="10:22" ht="12">
      <c r="J433" s="20" t="s">
        <v>402</v>
      </c>
      <c r="K433" s="21" t="s">
        <v>4</v>
      </c>
      <c r="L433" s="108">
        <v>90.7</v>
      </c>
      <c r="M433" s="114" t="s">
        <v>1926</v>
      </c>
      <c r="N433" s="19">
        <f t="shared" si="56"/>
        <v>4</v>
      </c>
      <c r="O433" s="23"/>
      <c r="P433" s="22">
        <v>259263</v>
      </c>
      <c r="Q433" s="26" t="s">
        <v>1926</v>
      </c>
      <c r="R433" s="23">
        <v>3</v>
      </c>
      <c r="U433" s="20"/>
      <c r="V433" s="21"/>
    </row>
    <row r="434" spans="10:22" ht="12">
      <c r="J434" s="20" t="s">
        <v>403</v>
      </c>
      <c r="K434" s="21" t="s">
        <v>3</v>
      </c>
      <c r="L434" s="108">
        <v>87.5</v>
      </c>
      <c r="M434" s="114" t="s">
        <v>1926</v>
      </c>
      <c r="N434" s="19">
        <f t="shared" si="56"/>
        <v>4</v>
      </c>
      <c r="O434" s="23"/>
      <c r="P434" s="22">
        <v>253409</v>
      </c>
      <c r="Q434" s="26" t="s">
        <v>1926</v>
      </c>
      <c r="R434" s="23">
        <v>3</v>
      </c>
      <c r="U434" s="20"/>
      <c r="V434" s="21"/>
    </row>
    <row r="435" spans="10:22" ht="12">
      <c r="J435" s="20" t="s">
        <v>404</v>
      </c>
      <c r="K435" s="21" t="s">
        <v>1</v>
      </c>
      <c r="L435" s="108">
        <v>85.5</v>
      </c>
      <c r="M435" s="114" t="s">
        <v>1926</v>
      </c>
      <c r="N435" s="19">
        <f t="shared" si="56"/>
        <v>4</v>
      </c>
      <c r="O435" s="23"/>
      <c r="P435" s="22">
        <v>72137</v>
      </c>
      <c r="Q435" s="26" t="s">
        <v>1926</v>
      </c>
      <c r="R435" s="23">
        <v>1</v>
      </c>
      <c r="U435" s="20"/>
      <c r="V435" s="21"/>
    </row>
    <row r="436" spans="10:22" ht="12">
      <c r="J436" s="20" t="s">
        <v>405</v>
      </c>
      <c r="K436" s="21" t="s">
        <v>2</v>
      </c>
      <c r="L436" s="108">
        <v>88.6</v>
      </c>
      <c r="M436" s="114" t="s">
        <v>1926</v>
      </c>
      <c r="N436" s="19">
        <f t="shared" si="56"/>
        <v>4</v>
      </c>
      <c r="O436" s="23"/>
      <c r="P436" s="22">
        <v>115540</v>
      </c>
      <c r="Q436" s="26" t="s">
        <v>1926</v>
      </c>
      <c r="R436" s="23">
        <v>2</v>
      </c>
      <c r="U436" s="20"/>
      <c r="V436" s="21"/>
    </row>
    <row r="437" spans="10:22" ht="12">
      <c r="J437" s="20" t="s">
        <v>406</v>
      </c>
      <c r="K437" s="21" t="s">
        <v>6</v>
      </c>
      <c r="L437" s="108">
        <v>92.4</v>
      </c>
      <c r="M437" s="114" t="s">
        <v>1926</v>
      </c>
      <c r="N437" s="19">
        <f t="shared" si="56"/>
        <v>4</v>
      </c>
      <c r="O437" s="23"/>
      <c r="P437" s="22">
        <v>201148</v>
      </c>
      <c r="Q437" s="26" t="s">
        <v>1926</v>
      </c>
      <c r="R437" s="23">
        <v>2</v>
      </c>
      <c r="U437" s="20"/>
      <c r="V437" s="21"/>
    </row>
    <row r="438" spans="10:22" ht="12">
      <c r="J438" s="20" t="s">
        <v>407</v>
      </c>
      <c r="K438" s="21" t="s">
        <v>1752</v>
      </c>
      <c r="L438" s="108">
        <v>88.1</v>
      </c>
      <c r="M438" s="114" t="s">
        <v>1926</v>
      </c>
      <c r="N438" s="19">
        <f t="shared" si="56"/>
        <v>4</v>
      </c>
      <c r="O438" s="23"/>
      <c r="P438" s="22">
        <v>162986</v>
      </c>
      <c r="Q438" s="26" t="s">
        <v>1926</v>
      </c>
      <c r="R438" s="23">
        <v>2</v>
      </c>
      <c r="U438" s="20"/>
      <c r="V438" s="21"/>
    </row>
    <row r="439" spans="10:22" ht="12">
      <c r="J439" s="20" t="s">
        <v>408</v>
      </c>
      <c r="K439" s="21" t="s">
        <v>1753</v>
      </c>
      <c r="L439" s="108">
        <v>89.1</v>
      </c>
      <c r="M439" s="114" t="s">
        <v>1926</v>
      </c>
      <c r="N439" s="19">
        <f t="shared" si="56"/>
        <v>4</v>
      </c>
      <c r="O439" s="23"/>
      <c r="P439" s="22">
        <v>100343</v>
      </c>
      <c r="Q439" s="26" t="s">
        <v>1926</v>
      </c>
      <c r="R439" s="23">
        <v>2</v>
      </c>
      <c r="U439" s="20"/>
      <c r="V439" s="21"/>
    </row>
    <row r="440" spans="10:22" ht="12">
      <c r="J440" s="20" t="s">
        <v>409</v>
      </c>
      <c r="K440" s="21" t="s">
        <v>1755</v>
      </c>
      <c r="L440" s="108">
        <v>96.3</v>
      </c>
      <c r="M440" s="114" t="s">
        <v>1926</v>
      </c>
      <c r="N440" s="19">
        <v>5</v>
      </c>
      <c r="O440" s="23"/>
      <c r="P440" s="22">
        <v>117091</v>
      </c>
      <c r="Q440" s="26" t="s">
        <v>1926</v>
      </c>
      <c r="R440" s="23">
        <v>2</v>
      </c>
      <c r="U440" s="20"/>
      <c r="V440" s="21"/>
    </row>
    <row r="441" spans="10:22" ht="12">
      <c r="J441" s="20" t="s">
        <v>410</v>
      </c>
      <c r="K441" s="21" t="s">
        <v>1756</v>
      </c>
      <c r="L441" s="108">
        <v>98.8</v>
      </c>
      <c r="M441" s="114" t="s">
        <v>1926</v>
      </c>
      <c r="N441" s="19">
        <v>5</v>
      </c>
      <c r="O441" s="23"/>
      <c r="P441" s="22">
        <v>48487</v>
      </c>
      <c r="Q441" s="26" t="s">
        <v>1926</v>
      </c>
      <c r="R441" s="23">
        <v>1</v>
      </c>
      <c r="U441" s="20"/>
      <c r="V441" s="21"/>
    </row>
    <row r="442" spans="10:22" ht="12">
      <c r="J442" s="20" t="s">
        <v>411</v>
      </c>
      <c r="K442" s="21" t="s">
        <v>1757</v>
      </c>
      <c r="L442" s="108">
        <v>97.6</v>
      </c>
      <c r="M442" s="114" t="s">
        <v>1926</v>
      </c>
      <c r="N442" s="19">
        <v>5</v>
      </c>
      <c r="O442" s="23"/>
      <c r="P442" s="22">
        <v>74868</v>
      </c>
      <c r="Q442" s="26" t="s">
        <v>1926</v>
      </c>
      <c r="R442" s="23">
        <v>1</v>
      </c>
      <c r="U442" s="20"/>
      <c r="V442" s="21"/>
    </row>
    <row r="443" spans="10:22" ht="12">
      <c r="J443" s="20" t="s">
        <v>412</v>
      </c>
      <c r="K443" s="21" t="s">
        <v>1761</v>
      </c>
      <c r="L443" s="108">
        <v>99.8</v>
      </c>
      <c r="M443" s="114" t="s">
        <v>1926</v>
      </c>
      <c r="N443" s="19">
        <v>5</v>
      </c>
      <c r="O443" s="23"/>
      <c r="P443" s="22">
        <v>198728</v>
      </c>
      <c r="Q443" s="26" t="s">
        <v>1926</v>
      </c>
      <c r="R443" s="23">
        <v>2</v>
      </c>
      <c r="U443" s="20"/>
      <c r="V443" s="21"/>
    </row>
    <row r="444" spans="10:22" ht="12">
      <c r="J444" s="20" t="s">
        <v>413</v>
      </c>
      <c r="K444" s="21" t="s">
        <v>1762</v>
      </c>
      <c r="L444" s="108">
        <v>99.3</v>
      </c>
      <c r="M444" s="114" t="s">
        <v>1926</v>
      </c>
      <c r="N444" s="19">
        <v>5</v>
      </c>
      <c r="O444" s="23"/>
      <c r="P444" s="22">
        <v>66405</v>
      </c>
      <c r="Q444" s="26" t="s">
        <v>1926</v>
      </c>
      <c r="R444" s="23">
        <v>1</v>
      </c>
      <c r="U444" s="20"/>
      <c r="V444" s="21"/>
    </row>
    <row r="445" spans="10:22" ht="12">
      <c r="J445" s="20" t="s">
        <v>414</v>
      </c>
      <c r="K445" s="21" t="s">
        <v>1763</v>
      </c>
      <c r="L445" s="108">
        <v>98.3</v>
      </c>
      <c r="M445" s="114" t="s">
        <v>1926</v>
      </c>
      <c r="N445" s="19">
        <v>5</v>
      </c>
      <c r="O445" s="23"/>
      <c r="P445" s="22">
        <v>89062</v>
      </c>
      <c r="Q445" s="26" t="s">
        <v>1926</v>
      </c>
      <c r="R445" s="23">
        <v>1</v>
      </c>
      <c r="U445" s="20"/>
      <c r="V445" s="21"/>
    </row>
    <row r="446" spans="10:22" ht="12">
      <c r="J446" s="20" t="s">
        <v>415</v>
      </c>
      <c r="K446" s="21" t="s">
        <v>1764</v>
      </c>
      <c r="L446" s="108">
        <v>95.5</v>
      </c>
      <c r="M446" s="114" t="s">
        <v>1926</v>
      </c>
      <c r="N446" s="19">
        <v>5</v>
      </c>
      <c r="O446" s="23"/>
      <c r="P446" s="22">
        <v>180686</v>
      </c>
      <c r="Q446" s="26" t="s">
        <v>1926</v>
      </c>
      <c r="R446" s="23">
        <v>2</v>
      </c>
      <c r="U446" s="20"/>
      <c r="V446" s="21"/>
    </row>
    <row r="447" spans="10:22" ht="12">
      <c r="J447" s="20" t="s">
        <v>416</v>
      </c>
      <c r="K447" s="21" t="s">
        <v>1635</v>
      </c>
      <c r="L447" s="108">
        <v>96.5</v>
      </c>
      <c r="M447" s="114" t="s">
        <v>1926</v>
      </c>
      <c r="N447" s="19">
        <v>5</v>
      </c>
      <c r="O447" s="23"/>
      <c r="P447" s="22">
        <v>125672</v>
      </c>
      <c r="Q447" s="26" t="s">
        <v>1926</v>
      </c>
      <c r="R447" s="23">
        <v>2</v>
      </c>
      <c r="U447" s="20"/>
      <c r="V447" s="21"/>
    </row>
    <row r="448" spans="10:22" ht="12">
      <c r="J448" s="20" t="s">
        <v>417</v>
      </c>
      <c r="K448" s="21" t="s">
        <v>1636</v>
      </c>
      <c r="L448" s="108">
        <v>96.8</v>
      </c>
      <c r="M448" s="114" t="s">
        <v>1926</v>
      </c>
      <c r="N448" s="19">
        <v>5</v>
      </c>
      <c r="O448" s="23"/>
      <c r="P448" s="22">
        <v>149575</v>
      </c>
      <c r="Q448" s="26" t="s">
        <v>1926</v>
      </c>
      <c r="R448" s="23">
        <v>2</v>
      </c>
      <c r="U448" s="20"/>
      <c r="V448" s="21"/>
    </row>
    <row r="449" spans="10:22" ht="12">
      <c r="J449" s="20" t="s">
        <v>418</v>
      </c>
      <c r="K449" s="21" t="s">
        <v>5</v>
      </c>
      <c r="L449" s="108">
        <v>86.3</v>
      </c>
      <c r="M449" s="114" t="s">
        <v>1926</v>
      </c>
      <c r="N449" s="19">
        <f t="shared" si="56"/>
        <v>4</v>
      </c>
      <c r="O449" s="23"/>
      <c r="P449" s="22">
        <v>207245</v>
      </c>
      <c r="Q449" s="26" t="s">
        <v>1926</v>
      </c>
      <c r="R449" s="23">
        <v>2</v>
      </c>
      <c r="U449" s="20"/>
      <c r="V449" s="21"/>
    </row>
    <row r="450" spans="10:22" ht="12">
      <c r="J450" s="20" t="s">
        <v>419</v>
      </c>
      <c r="K450" s="21" t="s">
        <v>0</v>
      </c>
      <c r="L450" s="108">
        <v>83.7</v>
      </c>
      <c r="M450" s="114" t="s">
        <v>1926</v>
      </c>
      <c r="N450" s="19">
        <f aca="true" t="shared" si="57" ref="N450:N486">IF(L450&lt;85,3)</f>
        <v>3</v>
      </c>
      <c r="O450" s="23"/>
      <c r="P450" s="22">
        <v>188520</v>
      </c>
      <c r="Q450" s="26" t="s">
        <v>1926</v>
      </c>
      <c r="R450" s="23">
        <v>2</v>
      </c>
      <c r="U450" s="20"/>
      <c r="V450" s="21"/>
    </row>
    <row r="451" spans="10:22" ht="12">
      <c r="J451" s="20" t="s">
        <v>420</v>
      </c>
      <c r="K451" s="21" t="s">
        <v>7</v>
      </c>
      <c r="L451" s="108">
        <v>86.4</v>
      </c>
      <c r="M451" s="114" t="s">
        <v>1926</v>
      </c>
      <c r="N451" s="19">
        <f aca="true" t="shared" si="58" ref="N451">IF(L451&lt;95,4)</f>
        <v>4</v>
      </c>
      <c r="O451" s="23"/>
      <c r="P451" s="22">
        <v>179353</v>
      </c>
      <c r="Q451" s="26" t="s">
        <v>1926</v>
      </c>
      <c r="R451" s="23">
        <v>2</v>
      </c>
      <c r="U451" s="20"/>
      <c r="V451" s="21"/>
    </row>
    <row r="452" spans="10:22" ht="12">
      <c r="J452" s="20" t="s">
        <v>421</v>
      </c>
      <c r="K452" s="21" t="s">
        <v>1759</v>
      </c>
      <c r="L452" s="108">
        <v>97.1</v>
      </c>
      <c r="M452" s="114" t="s">
        <v>1926</v>
      </c>
      <c r="N452" s="19">
        <v>5</v>
      </c>
      <c r="O452" s="23"/>
      <c r="P452" s="22">
        <v>148573</v>
      </c>
      <c r="Q452" s="26" t="s">
        <v>1926</v>
      </c>
      <c r="R452" s="23">
        <v>2</v>
      </c>
      <c r="U452" s="20"/>
      <c r="V452" s="21"/>
    </row>
    <row r="453" spans="10:22" ht="12">
      <c r="J453" s="20" t="s">
        <v>422</v>
      </c>
      <c r="K453" s="21" t="s">
        <v>1758</v>
      </c>
      <c r="L453" s="108">
        <v>98.2</v>
      </c>
      <c r="M453" s="114" t="s">
        <v>1926</v>
      </c>
      <c r="N453" s="19">
        <v>5</v>
      </c>
      <c r="O453" s="23"/>
      <c r="P453" s="22">
        <v>131925</v>
      </c>
      <c r="Q453" s="26" t="s">
        <v>1926</v>
      </c>
      <c r="R453" s="23">
        <v>2</v>
      </c>
      <c r="U453" s="20"/>
      <c r="V453" s="21"/>
    </row>
    <row r="454" spans="10:22" ht="12">
      <c r="J454" s="20" t="s">
        <v>423</v>
      </c>
      <c r="K454" s="21" t="s">
        <v>424</v>
      </c>
      <c r="L454" s="108">
        <v>83.9</v>
      </c>
      <c r="M454" s="114" t="s">
        <v>1926</v>
      </c>
      <c r="N454" s="19">
        <f t="shared" si="57"/>
        <v>3</v>
      </c>
      <c r="O454" s="23"/>
      <c r="P454" s="22">
        <v>100843</v>
      </c>
      <c r="Q454" s="26" t="s">
        <v>1926</v>
      </c>
      <c r="R454" s="23">
        <v>2</v>
      </c>
      <c r="U454" s="20"/>
      <c r="V454" s="21"/>
    </row>
    <row r="455" spans="10:22" ht="12">
      <c r="J455" s="20" t="s">
        <v>425</v>
      </c>
      <c r="K455" s="21" t="s">
        <v>426</v>
      </c>
      <c r="L455" s="108">
        <v>86.4</v>
      </c>
      <c r="M455" s="114" t="s">
        <v>1926</v>
      </c>
      <c r="N455" s="19">
        <f aca="true" t="shared" si="59" ref="N455:N474">IF(L455&lt;95,4)</f>
        <v>4</v>
      </c>
      <c r="O455" s="23"/>
      <c r="P455" s="22">
        <v>103891</v>
      </c>
      <c r="Q455" s="26" t="s">
        <v>1926</v>
      </c>
      <c r="R455" s="23">
        <v>2</v>
      </c>
      <c r="U455" s="20"/>
      <c r="V455" s="21"/>
    </row>
    <row r="456" spans="10:22" ht="12">
      <c r="J456" s="20" t="s">
        <v>427</v>
      </c>
      <c r="K456" s="21" t="s">
        <v>428</v>
      </c>
      <c r="L456" s="108">
        <v>86</v>
      </c>
      <c r="M456" s="114" t="s">
        <v>1926</v>
      </c>
      <c r="N456" s="19">
        <f t="shared" si="59"/>
        <v>4</v>
      </c>
      <c r="O456" s="23"/>
      <c r="P456" s="22">
        <v>98780</v>
      </c>
      <c r="Q456" s="26" t="s">
        <v>1926</v>
      </c>
      <c r="R456" s="23">
        <v>1</v>
      </c>
      <c r="U456" s="20"/>
      <c r="V456" s="21"/>
    </row>
    <row r="457" spans="10:22" ht="12">
      <c r="J457" s="20" t="s">
        <v>429</v>
      </c>
      <c r="K457" s="21" t="s">
        <v>430</v>
      </c>
      <c r="L457" s="108">
        <v>90.7</v>
      </c>
      <c r="M457" s="114" t="s">
        <v>1926</v>
      </c>
      <c r="N457" s="19">
        <f t="shared" si="59"/>
        <v>4</v>
      </c>
      <c r="O457" s="23"/>
      <c r="P457" s="22">
        <v>92439</v>
      </c>
      <c r="Q457" s="26" t="s">
        <v>1926</v>
      </c>
      <c r="R457" s="23">
        <v>1</v>
      </c>
      <c r="U457" s="20"/>
      <c r="V457" s="21"/>
    </row>
    <row r="458" spans="10:22" ht="12">
      <c r="J458" s="20" t="s">
        <v>431</v>
      </c>
      <c r="K458" s="21" t="s">
        <v>432</v>
      </c>
      <c r="L458" s="108">
        <v>95.5</v>
      </c>
      <c r="M458" s="114" t="s">
        <v>1926</v>
      </c>
      <c r="N458" s="19">
        <v>5</v>
      </c>
      <c r="O458" s="23"/>
      <c r="P458" s="22">
        <v>89598</v>
      </c>
      <c r="Q458" s="26" t="s">
        <v>1926</v>
      </c>
      <c r="R458" s="23">
        <v>1</v>
      </c>
      <c r="U458" s="20"/>
      <c r="V458" s="21"/>
    </row>
    <row r="459" spans="10:22" ht="12">
      <c r="J459" s="20" t="s">
        <v>433</v>
      </c>
      <c r="K459" s="21" t="s">
        <v>434</v>
      </c>
      <c r="L459" s="108">
        <v>97.9</v>
      </c>
      <c r="M459" s="114" t="s">
        <v>1926</v>
      </c>
      <c r="N459" s="19">
        <v>5</v>
      </c>
      <c r="O459" s="23"/>
      <c r="P459" s="22">
        <v>94681</v>
      </c>
      <c r="Q459" s="26" t="s">
        <v>1926</v>
      </c>
      <c r="R459" s="23">
        <v>1</v>
      </c>
      <c r="U459" s="20"/>
      <c r="V459" s="21"/>
    </row>
    <row r="460" spans="10:22" ht="12">
      <c r="J460" s="20" t="s">
        <v>435</v>
      </c>
      <c r="K460" s="21" t="s">
        <v>436</v>
      </c>
      <c r="L460" s="108">
        <v>92.1</v>
      </c>
      <c r="M460" s="114" t="s">
        <v>1926</v>
      </c>
      <c r="N460" s="19">
        <f t="shared" si="59"/>
        <v>4</v>
      </c>
      <c r="O460" s="23"/>
      <c r="P460" s="22">
        <v>94615</v>
      </c>
      <c r="Q460" s="26" t="s">
        <v>1926</v>
      </c>
      <c r="R460" s="23">
        <v>1</v>
      </c>
      <c r="U460" s="20"/>
      <c r="V460" s="21"/>
    </row>
    <row r="461" spans="10:22" ht="12">
      <c r="J461" s="20" t="s">
        <v>437</v>
      </c>
      <c r="K461" s="21" t="s">
        <v>438</v>
      </c>
      <c r="L461" s="108">
        <v>87.2</v>
      </c>
      <c r="M461" s="114" t="s">
        <v>1926</v>
      </c>
      <c r="N461" s="19">
        <f t="shared" si="59"/>
        <v>4</v>
      </c>
      <c r="O461" s="23"/>
      <c r="P461" s="22">
        <v>83422</v>
      </c>
      <c r="Q461" s="26" t="s">
        <v>1926</v>
      </c>
      <c r="R461" s="23">
        <v>1</v>
      </c>
      <c r="U461" s="20"/>
      <c r="V461" s="21"/>
    </row>
    <row r="462" spans="10:22" ht="12">
      <c r="J462" s="20" t="s">
        <v>439</v>
      </c>
      <c r="K462" s="21" t="s">
        <v>440</v>
      </c>
      <c r="L462" s="108">
        <v>89.9</v>
      </c>
      <c r="M462" s="114" t="s">
        <v>1926</v>
      </c>
      <c r="N462" s="19">
        <f t="shared" si="59"/>
        <v>4</v>
      </c>
      <c r="O462" s="23"/>
      <c r="P462" s="22">
        <v>86263</v>
      </c>
      <c r="Q462" s="26" t="s">
        <v>1926</v>
      </c>
      <c r="R462" s="23">
        <v>1</v>
      </c>
      <c r="U462" s="20"/>
      <c r="V462" s="21"/>
    </row>
    <row r="463" spans="10:22" ht="12">
      <c r="J463" s="20" t="s">
        <v>441</v>
      </c>
      <c r="K463" s="21" t="s">
        <v>442</v>
      </c>
      <c r="L463" s="108">
        <v>86.7</v>
      </c>
      <c r="M463" s="114" t="s">
        <v>1926</v>
      </c>
      <c r="N463" s="19">
        <f t="shared" si="59"/>
        <v>4</v>
      </c>
      <c r="O463" s="23"/>
      <c r="P463" s="22">
        <v>82462</v>
      </c>
      <c r="Q463" s="26" t="s">
        <v>1926</v>
      </c>
      <c r="R463" s="23">
        <v>1</v>
      </c>
      <c r="U463" s="20"/>
      <c r="V463" s="21"/>
    </row>
    <row r="464" spans="10:22" ht="12">
      <c r="J464" s="20" t="s">
        <v>443</v>
      </c>
      <c r="K464" s="21" t="s">
        <v>444</v>
      </c>
      <c r="L464" s="108">
        <v>89.4</v>
      </c>
      <c r="M464" s="114" t="s">
        <v>1926</v>
      </c>
      <c r="N464" s="19">
        <f t="shared" si="59"/>
        <v>4</v>
      </c>
      <c r="O464" s="23"/>
      <c r="P464" s="22">
        <v>79333</v>
      </c>
      <c r="Q464" s="26" t="s">
        <v>1926</v>
      </c>
      <c r="R464" s="23">
        <v>1</v>
      </c>
      <c r="U464" s="20"/>
      <c r="V464" s="21"/>
    </row>
    <row r="465" spans="10:22" ht="12">
      <c r="J465" s="20" t="s">
        <v>445</v>
      </c>
      <c r="K465" s="21" t="s">
        <v>446</v>
      </c>
      <c r="L465" s="108">
        <v>92.6</v>
      </c>
      <c r="M465" s="114" t="s">
        <v>1926</v>
      </c>
      <c r="N465" s="19">
        <f t="shared" si="59"/>
        <v>4</v>
      </c>
      <c r="O465" s="23"/>
      <c r="P465" s="22">
        <v>79563</v>
      </c>
      <c r="Q465" s="26" t="s">
        <v>1926</v>
      </c>
      <c r="R465" s="23">
        <v>1</v>
      </c>
      <c r="U465" s="20"/>
      <c r="V465" s="21"/>
    </row>
    <row r="466" spans="10:22" ht="12">
      <c r="J466" s="20" t="s">
        <v>447</v>
      </c>
      <c r="K466" s="21" t="s">
        <v>448</v>
      </c>
      <c r="L466" s="108">
        <v>88.7</v>
      </c>
      <c r="M466" s="114" t="s">
        <v>1926</v>
      </c>
      <c r="N466" s="19">
        <f t="shared" si="59"/>
        <v>4</v>
      </c>
      <c r="O466" s="23"/>
      <c r="P466" s="22">
        <v>74320</v>
      </c>
      <c r="Q466" s="26" t="s">
        <v>1926</v>
      </c>
      <c r="R466" s="23">
        <v>1</v>
      </c>
      <c r="U466" s="20"/>
      <c r="V466" s="21"/>
    </row>
    <row r="467" spans="10:22" ht="12">
      <c r="J467" s="20" t="s">
        <v>449</v>
      </c>
      <c r="K467" s="21" t="s">
        <v>450</v>
      </c>
      <c r="L467" s="108">
        <v>91.5</v>
      </c>
      <c r="M467" s="114" t="s">
        <v>1926</v>
      </c>
      <c r="N467" s="19">
        <f t="shared" si="59"/>
        <v>4</v>
      </c>
      <c r="O467" s="23"/>
      <c r="P467" s="22">
        <v>68313</v>
      </c>
      <c r="Q467" s="26" t="s">
        <v>1926</v>
      </c>
      <c r="R467" s="23">
        <v>1</v>
      </c>
      <c r="U467" s="20"/>
      <c r="V467" s="21"/>
    </row>
    <row r="468" spans="10:22" ht="12">
      <c r="J468" s="20" t="s">
        <v>451</v>
      </c>
      <c r="K468" s="21" t="s">
        <v>452</v>
      </c>
      <c r="L468" s="108">
        <v>94.6</v>
      </c>
      <c r="M468" s="114" t="s">
        <v>1926</v>
      </c>
      <c r="N468" s="19">
        <f t="shared" si="59"/>
        <v>4</v>
      </c>
      <c r="O468" s="23"/>
      <c r="P468" s="22">
        <v>69022</v>
      </c>
      <c r="Q468" s="26" t="s">
        <v>1926</v>
      </c>
      <c r="R468" s="23">
        <v>1</v>
      </c>
      <c r="U468" s="20"/>
      <c r="V468" s="21"/>
    </row>
    <row r="469" spans="10:22" ht="12">
      <c r="J469" s="20" t="s">
        <v>453</v>
      </c>
      <c r="K469" s="21" t="s">
        <v>454</v>
      </c>
      <c r="L469" s="108">
        <v>96</v>
      </c>
      <c r="M469" s="114" t="s">
        <v>1926</v>
      </c>
      <c r="N469" s="19">
        <v>5</v>
      </c>
      <c r="O469" s="23"/>
      <c r="P469" s="22">
        <v>69065</v>
      </c>
      <c r="Q469" s="26" t="s">
        <v>1926</v>
      </c>
      <c r="R469" s="23">
        <v>1</v>
      </c>
      <c r="U469" s="20"/>
      <c r="V469" s="21"/>
    </row>
    <row r="470" spans="10:18" ht="12">
      <c r="J470" s="19" t="s">
        <v>455</v>
      </c>
      <c r="K470" s="19" t="s">
        <v>456</v>
      </c>
      <c r="L470" s="108">
        <v>94</v>
      </c>
      <c r="M470" s="114" t="s">
        <v>1926</v>
      </c>
      <c r="N470" s="19">
        <f t="shared" si="59"/>
        <v>4</v>
      </c>
      <c r="O470" s="23"/>
      <c r="P470" s="22">
        <v>64404</v>
      </c>
      <c r="Q470" s="26" t="s">
        <v>1926</v>
      </c>
      <c r="R470" s="23">
        <v>1</v>
      </c>
    </row>
    <row r="471" spans="10:22" ht="12">
      <c r="J471" s="20" t="s">
        <v>457</v>
      </c>
      <c r="K471" s="21" t="s">
        <v>458</v>
      </c>
      <c r="L471" s="108">
        <v>98.8</v>
      </c>
      <c r="M471" s="114" t="s">
        <v>1926</v>
      </c>
      <c r="N471" s="19">
        <v>5</v>
      </c>
      <c r="O471" s="23"/>
      <c r="P471" s="22">
        <v>60797</v>
      </c>
      <c r="Q471" s="26" t="s">
        <v>1926</v>
      </c>
      <c r="R471" s="23">
        <v>1</v>
      </c>
      <c r="U471" s="20"/>
      <c r="V471" s="21"/>
    </row>
    <row r="472" spans="10:22" ht="12">
      <c r="J472" s="20" t="s">
        <v>459</v>
      </c>
      <c r="K472" s="21" t="s">
        <v>460</v>
      </c>
      <c r="L472" s="108">
        <v>92.3</v>
      </c>
      <c r="M472" s="114" t="s">
        <v>1926</v>
      </c>
      <c r="N472" s="19">
        <f t="shared" si="59"/>
        <v>4</v>
      </c>
      <c r="O472" s="23"/>
      <c r="P472" s="22">
        <v>53936</v>
      </c>
      <c r="Q472" s="26" t="s">
        <v>1926</v>
      </c>
      <c r="R472" s="23">
        <v>1</v>
      </c>
      <c r="U472" s="20"/>
      <c r="V472" s="21"/>
    </row>
    <row r="473" spans="10:22" ht="12">
      <c r="J473" s="20" t="s">
        <v>461</v>
      </c>
      <c r="K473" s="21" t="s">
        <v>462</v>
      </c>
      <c r="L473" s="108">
        <v>91.3</v>
      </c>
      <c r="M473" s="114" t="s">
        <v>1926</v>
      </c>
      <c r="N473" s="19">
        <f t="shared" si="59"/>
        <v>4</v>
      </c>
      <c r="O473" s="23"/>
      <c r="P473" s="22">
        <v>60760</v>
      </c>
      <c r="Q473" s="26" t="s">
        <v>1926</v>
      </c>
      <c r="R473" s="23">
        <v>1</v>
      </c>
      <c r="U473" s="20"/>
      <c r="V473" s="21"/>
    </row>
    <row r="474" spans="10:22" ht="12">
      <c r="J474" s="20" t="s">
        <v>463</v>
      </c>
      <c r="K474" s="21" t="s">
        <v>464</v>
      </c>
      <c r="L474" s="108">
        <v>87.1</v>
      </c>
      <c r="M474" s="114" t="s">
        <v>1926</v>
      </c>
      <c r="N474" s="19">
        <f t="shared" si="59"/>
        <v>4</v>
      </c>
      <c r="O474" s="23"/>
      <c r="P474" s="22">
        <v>61242</v>
      </c>
      <c r="Q474" s="26" t="s">
        <v>1926</v>
      </c>
      <c r="R474" s="23">
        <v>1</v>
      </c>
      <c r="U474" s="20"/>
      <c r="V474" s="21"/>
    </row>
    <row r="475" spans="10:22" ht="12">
      <c r="J475" s="20" t="s">
        <v>1246</v>
      </c>
      <c r="K475" s="21" t="s">
        <v>1247</v>
      </c>
      <c r="L475" s="108">
        <v>96.7</v>
      </c>
      <c r="M475" s="114" t="s">
        <v>1926</v>
      </c>
      <c r="N475" s="19">
        <v>5</v>
      </c>
      <c r="O475" s="23"/>
      <c r="P475" s="22">
        <v>60009</v>
      </c>
      <c r="Q475" s="26" t="s">
        <v>1926</v>
      </c>
      <c r="R475" s="23">
        <v>1</v>
      </c>
      <c r="U475" s="20"/>
      <c r="V475" s="21"/>
    </row>
    <row r="476" spans="10:22" ht="12">
      <c r="J476" s="20" t="s">
        <v>465</v>
      </c>
      <c r="K476" s="21" t="s">
        <v>466</v>
      </c>
      <c r="L476" s="108">
        <v>95.2</v>
      </c>
      <c r="M476" s="114" t="s">
        <v>1926</v>
      </c>
      <c r="N476" s="19">
        <v>5</v>
      </c>
      <c r="O476" s="23"/>
      <c r="P476" s="22">
        <v>61238</v>
      </c>
      <c r="Q476" s="26" t="s">
        <v>1926</v>
      </c>
      <c r="R476" s="23">
        <v>1</v>
      </c>
      <c r="U476" s="20"/>
      <c r="V476" s="21"/>
    </row>
    <row r="477" spans="10:22" ht="12">
      <c r="J477" s="20" t="s">
        <v>467</v>
      </c>
      <c r="K477" s="21" t="s">
        <v>468</v>
      </c>
      <c r="L477" s="108">
        <v>98.4</v>
      </c>
      <c r="M477" s="114" t="s">
        <v>1926</v>
      </c>
      <c r="N477" s="19">
        <v>5</v>
      </c>
      <c r="O477" s="23"/>
      <c r="P477" s="22">
        <v>51402</v>
      </c>
      <c r="Q477" s="26" t="s">
        <v>1926</v>
      </c>
      <c r="R477" s="23">
        <v>1</v>
      </c>
      <c r="U477" s="20"/>
      <c r="V477" s="21"/>
    </row>
    <row r="478" spans="10:22" ht="12">
      <c r="J478" s="20" t="s">
        <v>469</v>
      </c>
      <c r="K478" s="21" t="s">
        <v>470</v>
      </c>
      <c r="L478" s="108">
        <v>97.2</v>
      </c>
      <c r="M478" s="114" t="s">
        <v>1926</v>
      </c>
      <c r="N478" s="19">
        <v>5</v>
      </c>
      <c r="O478" s="23"/>
      <c r="P478" s="22">
        <v>54706</v>
      </c>
      <c r="Q478" s="26" t="s">
        <v>1926</v>
      </c>
      <c r="R478" s="23">
        <v>1</v>
      </c>
      <c r="U478" s="20"/>
      <c r="V478" s="21"/>
    </row>
    <row r="479" spans="10:22" ht="12">
      <c r="J479" s="20" t="s">
        <v>471</v>
      </c>
      <c r="K479" s="21" t="s">
        <v>472</v>
      </c>
      <c r="L479" s="108">
        <v>83.2</v>
      </c>
      <c r="M479" s="114" t="s">
        <v>1926</v>
      </c>
      <c r="N479" s="19">
        <f t="shared" si="57"/>
        <v>3</v>
      </c>
      <c r="O479" s="23"/>
      <c r="P479" s="22">
        <v>51378</v>
      </c>
      <c r="Q479" s="26" t="s">
        <v>1926</v>
      </c>
      <c r="R479" s="23">
        <v>1</v>
      </c>
      <c r="U479" s="20"/>
      <c r="V479" s="21"/>
    </row>
    <row r="480" spans="10:22" ht="12">
      <c r="J480" s="20" t="s">
        <v>473</v>
      </c>
      <c r="K480" s="21" t="s">
        <v>474</v>
      </c>
      <c r="L480" s="108">
        <v>93.5</v>
      </c>
      <c r="M480" s="114" t="s">
        <v>1926</v>
      </c>
      <c r="N480" s="19">
        <f aca="true" t="shared" si="60" ref="N480:N481">IF(L480&lt;95,4)</f>
        <v>4</v>
      </c>
      <c r="O480" s="23"/>
      <c r="P480" s="22">
        <v>43675</v>
      </c>
      <c r="Q480" s="26" t="s">
        <v>1926</v>
      </c>
      <c r="R480" s="23">
        <v>1</v>
      </c>
      <c r="U480" s="20"/>
      <c r="V480" s="21"/>
    </row>
    <row r="481" spans="10:22" ht="12">
      <c r="J481" s="20" t="s">
        <v>475</v>
      </c>
      <c r="K481" s="21" t="s">
        <v>476</v>
      </c>
      <c r="L481" s="108">
        <v>91.1</v>
      </c>
      <c r="M481" s="114" t="s">
        <v>1926</v>
      </c>
      <c r="N481" s="19">
        <f t="shared" si="60"/>
        <v>4</v>
      </c>
      <c r="O481" s="23"/>
      <c r="P481" s="22">
        <v>47240</v>
      </c>
      <c r="Q481" s="26" t="s">
        <v>1926</v>
      </c>
      <c r="R481" s="23">
        <v>1</v>
      </c>
      <c r="U481" s="20"/>
      <c r="V481" s="21"/>
    </row>
    <row r="482" spans="10:22" ht="12">
      <c r="J482" s="20" t="s">
        <v>477</v>
      </c>
      <c r="K482" s="21" t="s">
        <v>478</v>
      </c>
      <c r="L482" s="108">
        <v>95.7</v>
      </c>
      <c r="M482" s="114" t="s">
        <v>1926</v>
      </c>
      <c r="N482" s="19">
        <v>5</v>
      </c>
      <c r="O482" s="23"/>
      <c r="P482" s="22">
        <v>242267</v>
      </c>
      <c r="Q482" s="26" t="s">
        <v>1926</v>
      </c>
      <c r="R482" s="23">
        <v>2</v>
      </c>
      <c r="U482" s="20"/>
      <c r="V482" s="21"/>
    </row>
    <row r="483" spans="10:22" ht="12">
      <c r="J483" s="20" t="s">
        <v>479</v>
      </c>
      <c r="K483" s="21" t="s">
        <v>480</v>
      </c>
      <c r="L483" s="108">
        <v>83.6</v>
      </c>
      <c r="M483" s="114" t="s">
        <v>1926</v>
      </c>
      <c r="N483" s="19">
        <f t="shared" si="57"/>
        <v>3</v>
      </c>
      <c r="O483" s="23"/>
      <c r="P483" s="22">
        <v>187159</v>
      </c>
      <c r="Q483" s="26" t="s">
        <v>1926</v>
      </c>
      <c r="R483" s="23">
        <v>2</v>
      </c>
      <c r="U483" s="20"/>
      <c r="V483" s="21"/>
    </row>
    <row r="484" spans="10:22" ht="12">
      <c r="J484" s="20" t="s">
        <v>481</v>
      </c>
      <c r="K484" s="21" t="s">
        <v>482</v>
      </c>
      <c r="L484" s="108">
        <v>87.5</v>
      </c>
      <c r="M484" s="114" t="s">
        <v>1926</v>
      </c>
      <c r="N484" s="19">
        <f aca="true" t="shared" si="61" ref="N484:N485">IF(L484&lt;95,4)</f>
        <v>4</v>
      </c>
      <c r="O484" s="23"/>
      <c r="P484" s="22">
        <v>177714</v>
      </c>
      <c r="Q484" s="26" t="s">
        <v>1926</v>
      </c>
      <c r="R484" s="23">
        <v>2</v>
      </c>
      <c r="U484" s="20"/>
      <c r="V484" s="21"/>
    </row>
    <row r="485" spans="10:22" ht="12">
      <c r="J485" s="20" t="s">
        <v>483</v>
      </c>
      <c r="K485" s="21" t="s">
        <v>484</v>
      </c>
      <c r="L485" s="108">
        <v>94.2</v>
      </c>
      <c r="M485" s="114" t="s">
        <v>1926</v>
      </c>
      <c r="N485" s="19">
        <f t="shared" si="61"/>
        <v>4</v>
      </c>
      <c r="O485" s="23"/>
      <c r="P485" s="22">
        <v>156998</v>
      </c>
      <c r="Q485" s="26" t="s">
        <v>1926</v>
      </c>
      <c r="R485" s="23">
        <v>2</v>
      </c>
      <c r="U485" s="20"/>
      <c r="V485" s="21"/>
    </row>
    <row r="486" spans="10:18" ht="12">
      <c r="J486" s="19" t="s">
        <v>485</v>
      </c>
      <c r="K486" s="19" t="s">
        <v>486</v>
      </c>
      <c r="L486" s="108">
        <v>84.5</v>
      </c>
      <c r="M486" s="114" t="s">
        <v>1926</v>
      </c>
      <c r="N486" s="19">
        <f t="shared" si="57"/>
        <v>3</v>
      </c>
      <c r="O486" s="23"/>
      <c r="P486" s="22">
        <v>163928</v>
      </c>
      <c r="Q486" s="26" t="s">
        <v>1926</v>
      </c>
      <c r="R486" s="23">
        <v>2</v>
      </c>
    </row>
    <row r="487" spans="10:22" ht="12">
      <c r="J487" s="20" t="s">
        <v>487</v>
      </c>
      <c r="K487" s="21" t="s">
        <v>488</v>
      </c>
      <c r="L487" s="108">
        <v>89.7</v>
      </c>
      <c r="M487" s="114" t="s">
        <v>1926</v>
      </c>
      <c r="N487" s="19">
        <f aca="true" t="shared" si="62" ref="N487:N494">IF(L487&lt;95,4)</f>
        <v>4</v>
      </c>
      <c r="O487" s="23"/>
      <c r="P487" s="22">
        <v>154288</v>
      </c>
      <c r="Q487" s="26" t="s">
        <v>1926</v>
      </c>
      <c r="R487" s="23">
        <v>2</v>
      </c>
      <c r="U487" s="20"/>
      <c r="V487" s="21"/>
    </row>
    <row r="488" spans="10:22" ht="12">
      <c r="J488" s="20" t="s">
        <v>489</v>
      </c>
      <c r="K488" s="21" t="s">
        <v>490</v>
      </c>
      <c r="L488" s="108">
        <v>92.9</v>
      </c>
      <c r="M488" s="114" t="s">
        <v>1926</v>
      </c>
      <c r="N488" s="19">
        <f t="shared" si="62"/>
        <v>4</v>
      </c>
      <c r="O488" s="23"/>
      <c r="P488" s="22">
        <v>131842</v>
      </c>
      <c r="Q488" s="26" t="s">
        <v>1926</v>
      </c>
      <c r="R488" s="23">
        <v>2</v>
      </c>
      <c r="U488" s="20"/>
      <c r="V488" s="21"/>
    </row>
    <row r="489" spans="10:22" ht="12">
      <c r="J489" s="20" t="s">
        <v>491</v>
      </c>
      <c r="K489" s="21" t="s">
        <v>492</v>
      </c>
      <c r="L489" s="108">
        <v>87.6</v>
      </c>
      <c r="M489" s="114" t="s">
        <v>1926</v>
      </c>
      <c r="N489" s="19">
        <f t="shared" si="62"/>
        <v>4</v>
      </c>
      <c r="O489" s="23"/>
      <c r="P489" s="22">
        <v>143731</v>
      </c>
      <c r="Q489" s="26" t="s">
        <v>1926</v>
      </c>
      <c r="R489" s="23">
        <v>2</v>
      </c>
      <c r="U489" s="20"/>
      <c r="V489" s="21"/>
    </row>
    <row r="490" spans="10:22" ht="12">
      <c r="J490" s="20" t="s">
        <v>493</v>
      </c>
      <c r="K490" s="21" t="s">
        <v>494</v>
      </c>
      <c r="L490" s="108">
        <v>97.1</v>
      </c>
      <c r="M490" s="114" t="s">
        <v>1926</v>
      </c>
      <c r="N490" s="19">
        <v>5</v>
      </c>
      <c r="O490" s="23"/>
      <c r="P490" s="22">
        <v>118644</v>
      </c>
      <c r="Q490" s="26" t="s">
        <v>1926</v>
      </c>
      <c r="R490" s="23">
        <v>2</v>
      </c>
      <c r="U490" s="20"/>
      <c r="V490" s="21"/>
    </row>
    <row r="491" spans="10:22" ht="12">
      <c r="J491" s="20" t="s">
        <v>1248</v>
      </c>
      <c r="K491" s="21" t="s">
        <v>1249</v>
      </c>
      <c r="L491" s="108">
        <v>89.5</v>
      </c>
      <c r="M491" s="26" t="s">
        <v>1926</v>
      </c>
      <c r="N491" s="19">
        <f t="shared" si="62"/>
        <v>4</v>
      </c>
      <c r="O491" s="23"/>
      <c r="P491" s="22">
        <v>120440</v>
      </c>
      <c r="Q491" s="26" t="s">
        <v>1926</v>
      </c>
      <c r="R491" s="23">
        <v>2</v>
      </c>
      <c r="U491" s="20"/>
      <c r="V491" s="21"/>
    </row>
    <row r="492" spans="10:22" ht="12">
      <c r="J492" s="20" t="s">
        <v>495</v>
      </c>
      <c r="K492" s="21" t="s">
        <v>496</v>
      </c>
      <c r="L492" s="108">
        <v>86.9</v>
      </c>
      <c r="M492" s="114" t="s">
        <v>1926</v>
      </c>
      <c r="N492" s="19">
        <f t="shared" si="62"/>
        <v>4</v>
      </c>
      <c r="O492" s="23"/>
      <c r="P492" s="22">
        <v>115072</v>
      </c>
      <c r="Q492" s="26" t="s">
        <v>1926</v>
      </c>
      <c r="R492" s="23">
        <v>2</v>
      </c>
      <c r="U492" s="20"/>
      <c r="V492" s="21"/>
    </row>
    <row r="493" spans="10:18" ht="12">
      <c r="J493" s="19" t="s">
        <v>497</v>
      </c>
      <c r="K493" s="19" t="s">
        <v>498</v>
      </c>
      <c r="L493" s="108">
        <v>89.7</v>
      </c>
      <c r="M493" s="114" t="s">
        <v>1926</v>
      </c>
      <c r="N493" s="19">
        <f t="shared" si="62"/>
        <v>4</v>
      </c>
      <c r="O493" s="23"/>
      <c r="P493" s="22">
        <v>116029</v>
      </c>
      <c r="Q493" s="26" t="s">
        <v>1926</v>
      </c>
      <c r="R493" s="23">
        <v>2</v>
      </c>
    </row>
    <row r="494" spans="10:22" ht="12">
      <c r="J494" s="20" t="s">
        <v>499</v>
      </c>
      <c r="K494" s="21" t="s">
        <v>500</v>
      </c>
      <c r="L494" s="108">
        <v>93.7</v>
      </c>
      <c r="M494" s="114" t="s">
        <v>1926</v>
      </c>
      <c r="N494" s="19">
        <f t="shared" si="62"/>
        <v>4</v>
      </c>
      <c r="O494" s="23"/>
      <c r="P494" s="22">
        <v>119426</v>
      </c>
      <c r="Q494" s="26" t="s">
        <v>1926</v>
      </c>
      <c r="R494" s="23">
        <v>2</v>
      </c>
      <c r="U494" s="20"/>
      <c r="V494" s="21"/>
    </row>
    <row r="495" spans="10:22" ht="12">
      <c r="J495" s="20" t="s">
        <v>501</v>
      </c>
      <c r="K495" s="21" t="s">
        <v>502</v>
      </c>
      <c r="L495" s="108">
        <v>83.7</v>
      </c>
      <c r="M495" s="114" t="s">
        <v>1926</v>
      </c>
      <c r="N495" s="19">
        <f aca="true" t="shared" si="63" ref="N495">IF(L495&lt;85,3)</f>
        <v>3</v>
      </c>
      <c r="O495" s="23"/>
      <c r="P495" s="22">
        <v>113639</v>
      </c>
      <c r="Q495" s="114" t="s">
        <v>1926</v>
      </c>
      <c r="R495" s="23">
        <v>2</v>
      </c>
      <c r="U495" s="20"/>
      <c r="V495" s="21"/>
    </row>
    <row r="496" spans="10:22" ht="12">
      <c r="J496" s="20" t="s">
        <v>503</v>
      </c>
      <c r="K496" s="21" t="s">
        <v>504</v>
      </c>
      <c r="L496" s="108">
        <v>90.3</v>
      </c>
      <c r="M496" s="114" t="s">
        <v>1926</v>
      </c>
      <c r="N496" s="19">
        <f aca="true" t="shared" si="64" ref="N496:N497">IF(L496&lt;95,4)</f>
        <v>4</v>
      </c>
      <c r="O496" s="23"/>
      <c r="P496" s="22">
        <v>109382</v>
      </c>
      <c r="Q496" s="26" t="s">
        <v>1926</v>
      </c>
      <c r="R496" s="23">
        <v>2</v>
      </c>
      <c r="U496" s="20"/>
      <c r="V496" s="21"/>
    </row>
    <row r="497" spans="10:22" ht="12">
      <c r="J497" s="20" t="s">
        <v>505</v>
      </c>
      <c r="K497" s="21" t="s">
        <v>506</v>
      </c>
      <c r="L497" s="108">
        <v>88.2</v>
      </c>
      <c r="M497" s="114" t="s">
        <v>1926</v>
      </c>
      <c r="N497" s="19">
        <f t="shared" si="64"/>
        <v>4</v>
      </c>
      <c r="O497" s="23"/>
      <c r="P497" s="22">
        <v>101933</v>
      </c>
      <c r="Q497" s="26" t="s">
        <v>1926</v>
      </c>
      <c r="R497" s="23">
        <v>2</v>
      </c>
      <c r="U497" s="20"/>
      <c r="V497" s="21"/>
    </row>
    <row r="498" spans="10:22" ht="12">
      <c r="J498" s="20" t="s">
        <v>1250</v>
      </c>
      <c r="K498" s="21" t="s">
        <v>1251</v>
      </c>
      <c r="L498" s="108">
        <v>96.1</v>
      </c>
      <c r="M498" s="114" t="s">
        <v>1926</v>
      </c>
      <c r="N498" s="19">
        <v>5</v>
      </c>
      <c r="O498" s="23"/>
      <c r="P498" s="22">
        <v>110473</v>
      </c>
      <c r="Q498" s="114" t="s">
        <v>1926</v>
      </c>
      <c r="R498" s="23">
        <v>2</v>
      </c>
      <c r="U498" s="20"/>
      <c r="V498" s="21"/>
    </row>
    <row r="499" spans="10:22" ht="12">
      <c r="J499" s="20" t="s">
        <v>507</v>
      </c>
      <c r="K499" s="21" t="s">
        <v>1523</v>
      </c>
      <c r="L499" s="108" t="s">
        <v>1639</v>
      </c>
      <c r="M499" s="114" t="s">
        <v>1926</v>
      </c>
      <c r="N499" s="108" t="s">
        <v>1639</v>
      </c>
      <c r="O499" s="23"/>
      <c r="P499" s="22">
        <v>234200</v>
      </c>
      <c r="Q499" s="114" t="s">
        <v>1926</v>
      </c>
      <c r="R499" s="23">
        <v>2</v>
      </c>
      <c r="S499" s="18">
        <v>2009</v>
      </c>
      <c r="U499" s="20"/>
      <c r="V499" s="21"/>
    </row>
    <row r="500" spans="10:22" ht="12">
      <c r="J500" s="20" t="s">
        <v>508</v>
      </c>
      <c r="K500" s="21" t="s">
        <v>509</v>
      </c>
      <c r="L500" s="108" t="s">
        <v>1639</v>
      </c>
      <c r="M500" s="114" t="s">
        <v>1926</v>
      </c>
      <c r="N500" s="108" t="s">
        <v>1639</v>
      </c>
      <c r="O500" s="23"/>
      <c r="P500" s="22">
        <v>185100</v>
      </c>
      <c r="Q500" s="26" t="s">
        <v>1926</v>
      </c>
      <c r="R500" s="23">
        <v>2</v>
      </c>
      <c r="S500" s="18">
        <v>2009</v>
      </c>
      <c r="U500" s="20"/>
      <c r="V500" s="21"/>
    </row>
    <row r="501" spans="10:22" ht="12">
      <c r="J501" s="20" t="s">
        <v>510</v>
      </c>
      <c r="K501" s="21" t="s">
        <v>1815</v>
      </c>
      <c r="L501" s="108">
        <v>71.3</v>
      </c>
      <c r="M501" s="114" t="s">
        <v>1927</v>
      </c>
      <c r="N501" s="19">
        <f aca="true" t="shared" si="65" ref="N501:N502">IF(L501&lt;75,2)</f>
        <v>2</v>
      </c>
      <c r="O501" s="23">
        <v>2009</v>
      </c>
      <c r="P501" s="22">
        <v>649853</v>
      </c>
      <c r="Q501" s="26" t="s">
        <v>1927</v>
      </c>
      <c r="R501" s="23">
        <v>4</v>
      </c>
      <c r="U501" s="20"/>
      <c r="V501" s="21"/>
    </row>
    <row r="502" spans="10:22" ht="12">
      <c r="J502" s="20" t="s">
        <v>511</v>
      </c>
      <c r="K502" s="21" t="s">
        <v>1816</v>
      </c>
      <c r="L502" s="108">
        <v>72.2</v>
      </c>
      <c r="M502" s="114" t="s">
        <v>1927</v>
      </c>
      <c r="N502" s="19">
        <f t="shared" si="65"/>
        <v>2</v>
      </c>
      <c r="O502" s="23">
        <v>2009</v>
      </c>
      <c r="P502" s="22">
        <v>74812</v>
      </c>
      <c r="Q502" s="26" t="s">
        <v>1927</v>
      </c>
      <c r="R502" s="23">
        <v>1</v>
      </c>
      <c r="U502" s="20"/>
      <c r="V502" s="21"/>
    </row>
    <row r="503" spans="10:22" ht="12">
      <c r="J503" s="20" t="s">
        <v>512</v>
      </c>
      <c r="K503" s="21" t="s">
        <v>513</v>
      </c>
      <c r="L503" s="108" t="s">
        <v>1639</v>
      </c>
      <c r="M503" s="114"/>
      <c r="N503" s="108" t="s">
        <v>1639</v>
      </c>
      <c r="O503" s="23"/>
      <c r="P503" s="22">
        <v>58332</v>
      </c>
      <c r="Q503" s="26" t="s">
        <v>1927</v>
      </c>
      <c r="R503" s="23">
        <v>1</v>
      </c>
      <c r="U503" s="20"/>
      <c r="V503" s="21"/>
    </row>
    <row r="504" spans="10:22" ht="12">
      <c r="J504" s="20" t="s">
        <v>514</v>
      </c>
      <c r="K504" s="21" t="s">
        <v>515</v>
      </c>
      <c r="L504" s="108" t="s">
        <v>1639</v>
      </c>
      <c r="M504" s="114"/>
      <c r="N504" s="108" t="s">
        <v>1639</v>
      </c>
      <c r="O504" s="23"/>
      <c r="P504" s="22">
        <v>90879</v>
      </c>
      <c r="Q504" s="26" t="s">
        <v>1927</v>
      </c>
      <c r="R504" s="23">
        <v>1</v>
      </c>
      <c r="U504" s="20"/>
      <c r="V504" s="21"/>
    </row>
    <row r="505" spans="10:22" ht="12">
      <c r="J505" s="20" t="s">
        <v>516</v>
      </c>
      <c r="K505" s="21" t="s">
        <v>1524</v>
      </c>
      <c r="L505" s="108">
        <v>98.4</v>
      </c>
      <c r="M505" s="114" t="s">
        <v>1927</v>
      </c>
      <c r="N505" s="19">
        <v>5</v>
      </c>
      <c r="O505" s="23">
        <v>2011</v>
      </c>
      <c r="P505" s="22">
        <v>533279</v>
      </c>
      <c r="Q505" s="26" t="s">
        <v>1927</v>
      </c>
      <c r="R505" s="23">
        <v>4</v>
      </c>
      <c r="U505" s="20"/>
      <c r="V505" s="21"/>
    </row>
    <row r="506" spans="10:22" ht="12">
      <c r="J506" s="20" t="s">
        <v>517</v>
      </c>
      <c r="K506" s="21" t="s">
        <v>1525</v>
      </c>
      <c r="L506" s="108">
        <v>99</v>
      </c>
      <c r="M506" s="114" t="s">
        <v>1927</v>
      </c>
      <c r="N506" s="19">
        <v>5</v>
      </c>
      <c r="O506" s="23">
        <v>2011</v>
      </c>
      <c r="P506" s="22">
        <v>310773</v>
      </c>
      <c r="Q506" s="26" t="s">
        <v>1927</v>
      </c>
      <c r="R506" s="23">
        <v>3</v>
      </c>
      <c r="U506" s="20"/>
      <c r="V506" s="21"/>
    </row>
    <row r="507" spans="10:22" ht="12">
      <c r="J507" s="20" t="s">
        <v>518</v>
      </c>
      <c r="K507" s="21" t="s">
        <v>1817</v>
      </c>
      <c r="L507" s="108">
        <v>99.2</v>
      </c>
      <c r="M507" s="114" t="s">
        <v>1927</v>
      </c>
      <c r="N507" s="19">
        <v>5</v>
      </c>
      <c r="O507" s="23">
        <v>2011</v>
      </c>
      <c r="P507" s="22">
        <v>98469</v>
      </c>
      <c r="Q507" s="26" t="s">
        <v>1927</v>
      </c>
      <c r="R507" s="19">
        <v>1</v>
      </c>
      <c r="U507" s="20"/>
      <c r="V507" s="21"/>
    </row>
    <row r="508" spans="10:22" ht="12">
      <c r="J508" s="20" t="s">
        <v>519</v>
      </c>
      <c r="K508" s="21" t="s">
        <v>520</v>
      </c>
      <c r="L508" s="108">
        <v>99.1</v>
      </c>
      <c r="M508" s="114" t="s">
        <v>1927</v>
      </c>
      <c r="N508" s="19">
        <v>5</v>
      </c>
      <c r="O508" s="23">
        <v>2011</v>
      </c>
      <c r="P508" s="22">
        <v>58515</v>
      </c>
      <c r="Q508" s="26" t="s">
        <v>1927</v>
      </c>
      <c r="R508" s="19">
        <v>1</v>
      </c>
      <c r="U508" s="20"/>
      <c r="V508" s="21"/>
    </row>
    <row r="509" spans="10:22" ht="12">
      <c r="J509" s="20" t="s">
        <v>521</v>
      </c>
      <c r="K509" s="21" t="s">
        <v>1818</v>
      </c>
      <c r="L509" s="108">
        <v>97.8</v>
      </c>
      <c r="M509" s="26" t="s">
        <v>1927</v>
      </c>
      <c r="N509" s="19">
        <v>5</v>
      </c>
      <c r="O509" s="23">
        <v>2011</v>
      </c>
      <c r="P509" s="22">
        <v>160142</v>
      </c>
      <c r="Q509" s="26" t="s">
        <v>1927</v>
      </c>
      <c r="R509" s="19">
        <v>2</v>
      </c>
      <c r="U509" s="20"/>
      <c r="V509" s="21"/>
    </row>
    <row r="510" spans="10:22" ht="12">
      <c r="J510" s="20" t="s">
        <v>522</v>
      </c>
      <c r="K510" s="21" t="s">
        <v>1819</v>
      </c>
      <c r="L510" s="108">
        <v>98.7</v>
      </c>
      <c r="M510" s="114" t="s">
        <v>1927</v>
      </c>
      <c r="N510" s="19">
        <v>5</v>
      </c>
      <c r="O510" s="23">
        <v>2011</v>
      </c>
      <c r="P510" s="22">
        <v>107689</v>
      </c>
      <c r="Q510" s="26" t="s">
        <v>1927</v>
      </c>
      <c r="R510" s="19">
        <v>2</v>
      </c>
      <c r="U510" s="20"/>
      <c r="V510" s="21"/>
    </row>
    <row r="511" spans="10:22" ht="12">
      <c r="J511" s="20" t="s">
        <v>523</v>
      </c>
      <c r="K511" s="21" t="s">
        <v>1421</v>
      </c>
      <c r="L511" s="108">
        <v>36.2</v>
      </c>
      <c r="M511" s="114" t="s">
        <v>1926</v>
      </c>
      <c r="N511" s="19">
        <f aca="true" t="shared" si="66" ref="N511">IF(L511&lt;50,1)</f>
        <v>1</v>
      </c>
      <c r="O511" s="23">
        <v>2009</v>
      </c>
      <c r="P511" s="22">
        <v>89836</v>
      </c>
      <c r="Q511" s="26" t="s">
        <v>1926</v>
      </c>
      <c r="R511" s="19">
        <v>1</v>
      </c>
      <c r="S511" s="18">
        <v>2009</v>
      </c>
      <c r="U511" s="20"/>
      <c r="V511" s="21"/>
    </row>
    <row r="512" spans="10:22" ht="12">
      <c r="J512" s="20" t="s">
        <v>524</v>
      </c>
      <c r="K512" s="21" t="s">
        <v>1637</v>
      </c>
      <c r="L512" s="108">
        <v>96.7</v>
      </c>
      <c r="M512" s="114" t="s">
        <v>1926</v>
      </c>
      <c r="N512" s="19">
        <v>5</v>
      </c>
      <c r="O512" s="23">
        <v>2011</v>
      </c>
      <c r="P512" s="22">
        <v>1727495</v>
      </c>
      <c r="Q512" s="26" t="s">
        <v>1926</v>
      </c>
      <c r="R512" s="19">
        <v>5</v>
      </c>
      <c r="U512" s="20"/>
      <c r="V512" s="21"/>
    </row>
    <row r="513" spans="10:22" ht="12">
      <c r="J513" s="20" t="s">
        <v>525</v>
      </c>
      <c r="K513" s="21" t="s">
        <v>1526</v>
      </c>
      <c r="L513" s="108">
        <v>99.4</v>
      </c>
      <c r="M513" s="114" t="s">
        <v>1926</v>
      </c>
      <c r="N513" s="19">
        <v>5</v>
      </c>
      <c r="O513" s="23"/>
      <c r="P513" s="22">
        <v>164973</v>
      </c>
      <c r="Q513" s="26" t="s">
        <v>1926</v>
      </c>
      <c r="R513" s="19">
        <v>2</v>
      </c>
      <c r="U513" s="20"/>
      <c r="V513" s="21"/>
    </row>
    <row r="514" spans="10:22" ht="12">
      <c r="J514" s="20" t="s">
        <v>526</v>
      </c>
      <c r="K514" s="21" t="s">
        <v>527</v>
      </c>
      <c r="L514" s="108">
        <v>98.3</v>
      </c>
      <c r="M514" s="114" t="s">
        <v>1926</v>
      </c>
      <c r="N514" s="19">
        <v>5</v>
      </c>
      <c r="O514" s="23">
        <v>2010</v>
      </c>
      <c r="P514" s="22">
        <v>117832</v>
      </c>
      <c r="Q514" s="26" t="s">
        <v>1926</v>
      </c>
      <c r="R514" s="19">
        <v>2</v>
      </c>
      <c r="S514" s="18">
        <v>2010</v>
      </c>
      <c r="U514" s="20"/>
      <c r="V514" s="21"/>
    </row>
    <row r="515" spans="10:22" ht="12">
      <c r="J515" s="20" t="s">
        <v>528</v>
      </c>
      <c r="K515" s="21" t="s">
        <v>529</v>
      </c>
      <c r="L515" s="108">
        <v>97.8</v>
      </c>
      <c r="M515" s="114" t="s">
        <v>1926</v>
      </c>
      <c r="N515" s="19">
        <v>5</v>
      </c>
      <c r="O515" s="23"/>
      <c r="P515" s="22">
        <v>149992</v>
      </c>
      <c r="Q515" s="26" t="s">
        <v>1926</v>
      </c>
      <c r="R515" s="19">
        <v>2</v>
      </c>
      <c r="U515" s="20"/>
      <c r="V515" s="21"/>
    </row>
    <row r="516" spans="10:22" ht="12">
      <c r="J516" s="20" t="s">
        <v>530</v>
      </c>
      <c r="K516" s="21" t="s">
        <v>1527</v>
      </c>
      <c r="L516" s="108">
        <v>97.6</v>
      </c>
      <c r="M516" s="114" t="s">
        <v>1926</v>
      </c>
      <c r="N516" s="19">
        <v>5</v>
      </c>
      <c r="O516" s="23">
        <v>2010</v>
      </c>
      <c r="P516" s="22">
        <v>207270</v>
      </c>
      <c r="Q516" s="114" t="s">
        <v>1926</v>
      </c>
      <c r="R516" s="23">
        <v>2</v>
      </c>
      <c r="S516" s="18">
        <v>2010</v>
      </c>
      <c r="U516" s="20"/>
      <c r="V516" s="21"/>
    </row>
    <row r="517" spans="10:22" ht="12">
      <c r="J517" s="20" t="s">
        <v>531</v>
      </c>
      <c r="K517" s="21" t="s">
        <v>1528</v>
      </c>
      <c r="L517" s="108">
        <v>96.7</v>
      </c>
      <c r="M517" s="114" t="s">
        <v>1926</v>
      </c>
      <c r="N517" s="19">
        <v>5</v>
      </c>
      <c r="O517" s="23"/>
      <c r="P517" s="22">
        <v>162183</v>
      </c>
      <c r="Q517" s="26" t="s">
        <v>1926</v>
      </c>
      <c r="R517" s="23">
        <v>2</v>
      </c>
      <c r="U517" s="20"/>
      <c r="V517" s="21"/>
    </row>
    <row r="518" spans="10:22" ht="12">
      <c r="J518" s="20" t="s">
        <v>532</v>
      </c>
      <c r="K518" s="21" t="s">
        <v>533</v>
      </c>
      <c r="L518" s="108">
        <v>98.9</v>
      </c>
      <c r="M518" s="114" t="s">
        <v>1926</v>
      </c>
      <c r="N518" s="19">
        <v>5</v>
      </c>
      <c r="O518" s="23"/>
      <c r="P518" s="22">
        <v>128193</v>
      </c>
      <c r="Q518" s="26" t="s">
        <v>1926</v>
      </c>
      <c r="R518" s="23">
        <v>2</v>
      </c>
      <c r="U518" s="20"/>
      <c r="V518" s="21"/>
    </row>
    <row r="519" spans="10:22" ht="12">
      <c r="J519" s="20" t="s">
        <v>534</v>
      </c>
      <c r="K519" s="21" t="s">
        <v>1529</v>
      </c>
      <c r="L519" s="108">
        <v>98.2</v>
      </c>
      <c r="M519" s="114" t="s">
        <v>1926</v>
      </c>
      <c r="N519" s="19">
        <v>5</v>
      </c>
      <c r="O519" s="23"/>
      <c r="P519" s="22">
        <v>111264</v>
      </c>
      <c r="Q519" s="26" t="s">
        <v>1926</v>
      </c>
      <c r="R519" s="23">
        <v>2</v>
      </c>
      <c r="U519" s="20"/>
      <c r="V519" s="21"/>
    </row>
    <row r="520" spans="10:22" ht="12">
      <c r="J520" s="20" t="s">
        <v>535</v>
      </c>
      <c r="K520" s="21" t="s">
        <v>1530</v>
      </c>
      <c r="L520" s="108">
        <v>99.4</v>
      </c>
      <c r="M520" s="114" t="s">
        <v>1926</v>
      </c>
      <c r="N520" s="19">
        <v>5</v>
      </c>
      <c r="O520" s="23"/>
      <c r="P520" s="22">
        <v>99617</v>
      </c>
      <c r="Q520" s="26" t="s">
        <v>1926</v>
      </c>
      <c r="R520" s="23">
        <v>1</v>
      </c>
      <c r="U520" s="20"/>
      <c r="V520" s="21"/>
    </row>
    <row r="521" spans="10:22" ht="12">
      <c r="J521" s="20" t="s">
        <v>536</v>
      </c>
      <c r="K521" s="21" t="s">
        <v>537</v>
      </c>
      <c r="L521" s="108">
        <v>99.5</v>
      </c>
      <c r="M521" s="114" t="s">
        <v>1926</v>
      </c>
      <c r="N521" s="19">
        <v>5</v>
      </c>
      <c r="O521" s="23"/>
      <c r="P521" s="22">
        <v>77593</v>
      </c>
      <c r="Q521" s="26" t="s">
        <v>1926</v>
      </c>
      <c r="R521" s="23">
        <v>1</v>
      </c>
      <c r="U521" s="20"/>
      <c r="V521" s="21"/>
    </row>
    <row r="522" spans="10:22" ht="12">
      <c r="J522" s="20" t="s">
        <v>538</v>
      </c>
      <c r="K522" s="21" t="s">
        <v>1531</v>
      </c>
      <c r="L522" s="108">
        <v>95.9</v>
      </c>
      <c r="M522" s="114" t="s">
        <v>1927</v>
      </c>
      <c r="N522" s="19">
        <v>5</v>
      </c>
      <c r="O522" s="23">
        <v>2009</v>
      </c>
      <c r="P522" s="22">
        <v>203250</v>
      </c>
      <c r="Q522" s="26" t="s">
        <v>1927</v>
      </c>
      <c r="R522" s="23">
        <v>2</v>
      </c>
      <c r="S522" s="18">
        <v>2009</v>
      </c>
      <c r="U522" s="20"/>
      <c r="V522" s="21"/>
    </row>
    <row r="523" spans="10:22" ht="12">
      <c r="J523" s="20" t="s">
        <v>539</v>
      </c>
      <c r="K523" s="21" t="s">
        <v>1532</v>
      </c>
      <c r="L523" s="108">
        <v>86.4</v>
      </c>
      <c r="M523" s="114" t="s">
        <v>1926</v>
      </c>
      <c r="N523" s="19">
        <f aca="true" t="shared" si="67" ref="N523:N569">IF(L523&lt;95,4)</f>
        <v>4</v>
      </c>
      <c r="O523" s="23"/>
      <c r="P523" s="22">
        <v>502055</v>
      </c>
      <c r="Q523" s="26" t="s">
        <v>1926</v>
      </c>
      <c r="R523" s="23">
        <v>4</v>
      </c>
      <c r="U523" s="20"/>
      <c r="V523" s="21"/>
    </row>
    <row r="524" spans="10:22" ht="12">
      <c r="J524" s="20" t="s">
        <v>1820</v>
      </c>
      <c r="K524" s="21" t="s">
        <v>1821</v>
      </c>
      <c r="L524" s="108">
        <v>88.3</v>
      </c>
      <c r="M524" s="114" t="s">
        <v>1926</v>
      </c>
      <c r="N524" s="19">
        <f t="shared" si="67"/>
        <v>4</v>
      </c>
      <c r="O524" s="23"/>
      <c r="P524" s="22">
        <v>1021754</v>
      </c>
      <c r="Q524" s="26" t="s">
        <v>1926</v>
      </c>
      <c r="R524" s="23">
        <v>5</v>
      </c>
      <c r="U524" s="20"/>
      <c r="V524" s="21"/>
    </row>
    <row r="525" spans="10:22" ht="12">
      <c r="J525" s="20" t="s">
        <v>1822</v>
      </c>
      <c r="K525" s="21" t="s">
        <v>1823</v>
      </c>
      <c r="L525" s="108">
        <v>91.9</v>
      </c>
      <c r="M525" s="26" t="s">
        <v>1926</v>
      </c>
      <c r="N525" s="19">
        <f t="shared" si="67"/>
        <v>4</v>
      </c>
      <c r="O525" s="23"/>
      <c r="P525" s="22">
        <v>977584</v>
      </c>
      <c r="Q525" s="26" t="s">
        <v>1926</v>
      </c>
      <c r="R525" s="23">
        <v>4</v>
      </c>
      <c r="U525" s="20"/>
      <c r="V525" s="21"/>
    </row>
    <row r="526" spans="10:22" ht="12">
      <c r="J526" s="20" t="s">
        <v>540</v>
      </c>
      <c r="K526" s="21" t="s">
        <v>1424</v>
      </c>
      <c r="L526" s="108">
        <v>92.6</v>
      </c>
      <c r="M526" s="26" t="s">
        <v>1926</v>
      </c>
      <c r="N526" s="19">
        <f t="shared" si="67"/>
        <v>4</v>
      </c>
      <c r="O526" s="23"/>
      <c r="P526" s="22">
        <v>316275</v>
      </c>
      <c r="Q526" s="26" t="s">
        <v>1926</v>
      </c>
      <c r="R526" s="23">
        <v>3</v>
      </c>
      <c r="U526" s="20"/>
      <c r="V526" s="21"/>
    </row>
    <row r="527" spans="10:22" ht="12">
      <c r="J527" s="20" t="s">
        <v>541</v>
      </c>
      <c r="K527" s="21" t="s">
        <v>1533</v>
      </c>
      <c r="L527" s="108">
        <v>90.9</v>
      </c>
      <c r="M527" s="26" t="s">
        <v>1926</v>
      </c>
      <c r="N527" s="19">
        <f t="shared" si="67"/>
        <v>4</v>
      </c>
      <c r="O527" s="23"/>
      <c r="P527" s="22">
        <v>217225</v>
      </c>
      <c r="Q527" s="26" t="s">
        <v>1926</v>
      </c>
      <c r="R527" s="23">
        <v>2</v>
      </c>
      <c r="U527" s="20"/>
      <c r="V527" s="21"/>
    </row>
    <row r="528" spans="10:18" ht="12">
      <c r="J528" s="19" t="s">
        <v>542</v>
      </c>
      <c r="K528" s="19" t="s">
        <v>1534</v>
      </c>
      <c r="L528" s="108">
        <v>94.6</v>
      </c>
      <c r="M528" s="26" t="s">
        <v>1926</v>
      </c>
      <c r="N528" s="19">
        <f t="shared" si="67"/>
        <v>4</v>
      </c>
      <c r="O528" s="23"/>
      <c r="P528" s="22">
        <v>207580</v>
      </c>
      <c r="Q528" s="26" t="s">
        <v>1926</v>
      </c>
      <c r="R528" s="23">
        <v>2</v>
      </c>
    </row>
    <row r="529" spans="10:22" ht="12">
      <c r="J529" s="20" t="s">
        <v>543</v>
      </c>
      <c r="K529" s="21" t="s">
        <v>1423</v>
      </c>
      <c r="L529" s="108">
        <v>93.7</v>
      </c>
      <c r="M529" s="26" t="s">
        <v>1926</v>
      </c>
      <c r="N529" s="19">
        <f t="shared" si="67"/>
        <v>4</v>
      </c>
      <c r="O529" s="23"/>
      <c r="P529" s="22">
        <v>193127</v>
      </c>
      <c r="Q529" s="26" t="s">
        <v>1926</v>
      </c>
      <c r="R529" s="23">
        <v>2</v>
      </c>
      <c r="U529" s="20"/>
      <c r="V529" s="21"/>
    </row>
    <row r="530" spans="10:22" ht="12">
      <c r="J530" s="20" t="s">
        <v>544</v>
      </c>
      <c r="K530" s="21" t="s">
        <v>1535</v>
      </c>
      <c r="L530" s="108">
        <v>93.8</v>
      </c>
      <c r="M530" s="26" t="s">
        <v>1926</v>
      </c>
      <c r="N530" s="19">
        <f t="shared" si="67"/>
        <v>4</v>
      </c>
      <c r="O530" s="23"/>
      <c r="P530" s="22">
        <v>158048</v>
      </c>
      <c r="Q530" s="26" t="s">
        <v>1926</v>
      </c>
      <c r="R530" s="23">
        <v>2</v>
      </c>
      <c r="U530" s="20"/>
      <c r="V530" s="21"/>
    </row>
    <row r="531" spans="10:22" ht="12">
      <c r="J531" s="20" t="s">
        <v>545</v>
      </c>
      <c r="K531" s="21" t="s">
        <v>1536</v>
      </c>
      <c r="L531" s="108">
        <v>94.8</v>
      </c>
      <c r="M531" s="26" t="s">
        <v>1926</v>
      </c>
      <c r="N531" s="19">
        <f t="shared" si="67"/>
        <v>4</v>
      </c>
      <c r="O531" s="23"/>
      <c r="P531" s="22">
        <v>149271</v>
      </c>
      <c r="Q531" s="26" t="s">
        <v>1926</v>
      </c>
      <c r="R531" s="23">
        <v>2</v>
      </c>
      <c r="U531" s="20"/>
      <c r="V531" s="21"/>
    </row>
    <row r="532" spans="10:22" ht="12">
      <c r="J532" s="20" t="s">
        <v>546</v>
      </c>
      <c r="K532" s="21" t="s">
        <v>1537</v>
      </c>
      <c r="L532" s="108">
        <v>95.3</v>
      </c>
      <c r="M532" s="26" t="s">
        <v>1926</v>
      </c>
      <c r="N532" s="19">
        <v>5</v>
      </c>
      <c r="O532" s="23"/>
      <c r="P532" s="22">
        <v>89016</v>
      </c>
      <c r="Q532" s="26" t="s">
        <v>1926</v>
      </c>
      <c r="R532" s="23">
        <v>1</v>
      </c>
      <c r="U532" s="20"/>
      <c r="V532" s="21"/>
    </row>
    <row r="533" spans="10:22" ht="12">
      <c r="J533" s="20" t="s">
        <v>1252</v>
      </c>
      <c r="K533" s="21" t="s">
        <v>1538</v>
      </c>
      <c r="L533" s="108">
        <v>94.7</v>
      </c>
      <c r="M533" s="26" t="s">
        <v>1926</v>
      </c>
      <c r="N533" s="19">
        <f t="shared" si="67"/>
        <v>4</v>
      </c>
      <c r="O533" s="23"/>
      <c r="P533" s="22">
        <v>193163</v>
      </c>
      <c r="Q533" s="114" t="s">
        <v>1926</v>
      </c>
      <c r="R533" s="23">
        <v>2</v>
      </c>
      <c r="U533" s="20"/>
      <c r="V533" s="21"/>
    </row>
    <row r="534" spans="10:22" ht="12">
      <c r="J534" s="20" t="s">
        <v>547</v>
      </c>
      <c r="K534" s="21" t="s">
        <v>1539</v>
      </c>
      <c r="L534" s="108">
        <v>95.5</v>
      </c>
      <c r="M534" s="26" t="s">
        <v>1926</v>
      </c>
      <c r="N534" s="19">
        <v>5</v>
      </c>
      <c r="O534" s="23"/>
      <c r="P534" s="22">
        <v>176401</v>
      </c>
      <c r="Q534" s="114" t="s">
        <v>1926</v>
      </c>
      <c r="R534" s="23">
        <v>2</v>
      </c>
      <c r="U534" s="20"/>
      <c r="V534" s="21"/>
    </row>
    <row r="535" spans="10:22" ht="12">
      <c r="J535" s="20" t="s">
        <v>548</v>
      </c>
      <c r="K535" s="21" t="s">
        <v>1540</v>
      </c>
      <c r="L535" s="108">
        <v>94.4</v>
      </c>
      <c r="M535" s="26" t="s">
        <v>1926</v>
      </c>
      <c r="N535" s="19">
        <f t="shared" si="67"/>
        <v>4</v>
      </c>
      <c r="O535" s="23"/>
      <c r="P535" s="22">
        <v>165182</v>
      </c>
      <c r="Q535" s="114" t="s">
        <v>1926</v>
      </c>
      <c r="R535" s="23">
        <v>2</v>
      </c>
      <c r="U535" s="20"/>
      <c r="V535" s="21"/>
    </row>
    <row r="536" spans="10:18" ht="12">
      <c r="J536" s="19" t="s">
        <v>549</v>
      </c>
      <c r="K536" s="19" t="s">
        <v>1541</v>
      </c>
      <c r="L536" s="108">
        <v>97.7</v>
      </c>
      <c r="M536" s="26" t="s">
        <v>1926</v>
      </c>
      <c r="N536" s="19">
        <v>5</v>
      </c>
      <c r="O536" s="23"/>
      <c r="P536" s="22">
        <v>156961</v>
      </c>
      <c r="Q536" s="114" t="s">
        <v>1926</v>
      </c>
      <c r="R536" s="23">
        <v>2</v>
      </c>
    </row>
    <row r="537" spans="10:22" ht="12">
      <c r="J537" s="20" t="s">
        <v>550</v>
      </c>
      <c r="K537" s="21" t="s">
        <v>1542</v>
      </c>
      <c r="L537" s="108">
        <v>95.9</v>
      </c>
      <c r="M537" s="26" t="s">
        <v>1926</v>
      </c>
      <c r="N537" s="19">
        <v>5</v>
      </c>
      <c r="O537" s="23"/>
      <c r="P537" s="22">
        <v>95321</v>
      </c>
      <c r="Q537" s="114" t="s">
        <v>1926</v>
      </c>
      <c r="R537" s="23">
        <v>1</v>
      </c>
      <c r="U537" s="20"/>
      <c r="V537" s="21"/>
    </row>
    <row r="538" spans="10:18" ht="12">
      <c r="J538" s="19" t="s">
        <v>551</v>
      </c>
      <c r="K538" s="19" t="s">
        <v>552</v>
      </c>
      <c r="L538" s="108">
        <v>96.3</v>
      </c>
      <c r="M538" s="26" t="s">
        <v>1926</v>
      </c>
      <c r="N538" s="19">
        <v>5</v>
      </c>
      <c r="O538" s="23"/>
      <c r="P538" s="22">
        <v>94535</v>
      </c>
      <c r="Q538" s="114" t="s">
        <v>1926</v>
      </c>
      <c r="R538" s="23">
        <v>1</v>
      </c>
    </row>
    <row r="539" spans="10:18" ht="12">
      <c r="J539" s="19" t="s">
        <v>553</v>
      </c>
      <c r="K539" s="19" t="s">
        <v>554</v>
      </c>
      <c r="L539" s="108">
        <v>88.6</v>
      </c>
      <c r="M539" s="26" t="s">
        <v>1926</v>
      </c>
      <c r="N539" s="19">
        <f t="shared" si="67"/>
        <v>4</v>
      </c>
      <c r="O539" s="23"/>
      <c r="P539" s="22">
        <v>98675</v>
      </c>
      <c r="Q539" s="114" t="s">
        <v>1926</v>
      </c>
      <c r="R539" s="23">
        <v>1</v>
      </c>
    </row>
    <row r="540" spans="10:18" ht="12">
      <c r="J540" s="19" t="s">
        <v>555</v>
      </c>
      <c r="K540" s="19" t="s">
        <v>556</v>
      </c>
      <c r="L540" s="108">
        <v>93.6</v>
      </c>
      <c r="M540" s="26" t="s">
        <v>1926</v>
      </c>
      <c r="N540" s="19">
        <f t="shared" si="67"/>
        <v>4</v>
      </c>
      <c r="O540" s="23"/>
      <c r="P540" s="22">
        <v>85537</v>
      </c>
      <c r="Q540" s="114" t="s">
        <v>1926</v>
      </c>
      <c r="R540" s="23">
        <v>1</v>
      </c>
    </row>
    <row r="541" spans="10:18" ht="12">
      <c r="J541" s="19" t="s">
        <v>1253</v>
      </c>
      <c r="K541" s="19" t="s">
        <v>1254</v>
      </c>
      <c r="L541" s="108">
        <v>87.1</v>
      </c>
      <c r="M541" s="26" t="s">
        <v>1926</v>
      </c>
      <c r="N541" s="19">
        <f t="shared" si="67"/>
        <v>4</v>
      </c>
      <c r="O541" s="23"/>
      <c r="P541" s="22">
        <v>83363</v>
      </c>
      <c r="Q541" s="114" t="s">
        <v>1926</v>
      </c>
      <c r="R541" s="23">
        <v>1</v>
      </c>
    </row>
    <row r="542" spans="10:18" ht="12">
      <c r="J542" s="19" t="s">
        <v>557</v>
      </c>
      <c r="K542" s="19" t="s">
        <v>558</v>
      </c>
      <c r="L542" s="108">
        <v>95.3</v>
      </c>
      <c r="M542" s="26" t="s">
        <v>1926</v>
      </c>
      <c r="N542" s="19">
        <v>5</v>
      </c>
      <c r="O542" s="23"/>
      <c r="P542" s="22">
        <v>77426</v>
      </c>
      <c r="Q542" s="114" t="s">
        <v>1926</v>
      </c>
      <c r="R542" s="23">
        <v>1</v>
      </c>
    </row>
    <row r="543" spans="10:22" ht="12">
      <c r="J543" s="20" t="s">
        <v>1255</v>
      </c>
      <c r="K543" s="21" t="s">
        <v>1256</v>
      </c>
      <c r="L543" s="108">
        <v>97.1</v>
      </c>
      <c r="M543" s="114" t="s">
        <v>1926</v>
      </c>
      <c r="N543" s="19">
        <v>5</v>
      </c>
      <c r="O543" s="23"/>
      <c r="P543" s="22">
        <v>72171</v>
      </c>
      <c r="Q543" s="114" t="s">
        <v>1926</v>
      </c>
      <c r="R543" s="23">
        <v>1</v>
      </c>
      <c r="U543" s="20"/>
      <c r="V543" s="21"/>
    </row>
    <row r="544" spans="10:18" ht="12">
      <c r="J544" s="19" t="s">
        <v>1257</v>
      </c>
      <c r="K544" s="19" t="s">
        <v>1258</v>
      </c>
      <c r="L544" s="108">
        <v>93.6</v>
      </c>
      <c r="M544" s="114" t="s">
        <v>1926</v>
      </c>
      <c r="N544" s="19">
        <f t="shared" si="67"/>
        <v>4</v>
      </c>
      <c r="O544" s="23"/>
      <c r="P544" s="22">
        <v>72405</v>
      </c>
      <c r="Q544" s="114" t="s">
        <v>1926</v>
      </c>
      <c r="R544" s="23">
        <v>1</v>
      </c>
    </row>
    <row r="545" spans="10:22" ht="12">
      <c r="J545" s="20" t="s">
        <v>1259</v>
      </c>
      <c r="K545" s="21" t="s">
        <v>1260</v>
      </c>
      <c r="L545" s="108">
        <v>96.8</v>
      </c>
      <c r="M545" s="114" t="s">
        <v>1926</v>
      </c>
      <c r="N545" s="19">
        <v>5</v>
      </c>
      <c r="O545" s="23"/>
      <c r="P545" s="22">
        <v>79266</v>
      </c>
      <c r="Q545" s="114" t="s">
        <v>1926</v>
      </c>
      <c r="R545" s="23">
        <v>1</v>
      </c>
      <c r="U545" s="20"/>
      <c r="V545" s="21"/>
    </row>
    <row r="546" spans="10:22" ht="12">
      <c r="J546" s="20" t="s">
        <v>1261</v>
      </c>
      <c r="K546" s="21" t="s">
        <v>1262</v>
      </c>
      <c r="L546" s="108">
        <v>94.2</v>
      </c>
      <c r="M546" s="114" t="s">
        <v>1926</v>
      </c>
      <c r="N546" s="19">
        <f t="shared" si="67"/>
        <v>4</v>
      </c>
      <c r="O546" s="23"/>
      <c r="P546" s="22">
        <v>71042</v>
      </c>
      <c r="Q546" s="114" t="s">
        <v>1926</v>
      </c>
      <c r="R546" s="23">
        <v>1</v>
      </c>
      <c r="U546" s="20"/>
      <c r="V546" s="21"/>
    </row>
    <row r="547" spans="10:22" ht="12">
      <c r="J547" s="20" t="s">
        <v>1263</v>
      </c>
      <c r="K547" s="21" t="s">
        <v>1264</v>
      </c>
      <c r="L547" s="108">
        <v>96.4</v>
      </c>
      <c r="M547" s="114" t="s">
        <v>1926</v>
      </c>
      <c r="N547" s="19">
        <v>5</v>
      </c>
      <c r="O547" s="23"/>
      <c r="P547" s="22">
        <v>67286</v>
      </c>
      <c r="Q547" s="114" t="s">
        <v>1926</v>
      </c>
      <c r="R547" s="23">
        <v>1</v>
      </c>
      <c r="U547" s="20"/>
      <c r="V547" s="21"/>
    </row>
    <row r="548" spans="10:18" ht="12">
      <c r="J548" s="19" t="s">
        <v>559</v>
      </c>
      <c r="K548" s="19" t="s">
        <v>560</v>
      </c>
      <c r="L548" s="108">
        <v>96.6</v>
      </c>
      <c r="M548" s="114" t="s">
        <v>1926</v>
      </c>
      <c r="N548" s="19">
        <v>5</v>
      </c>
      <c r="O548" s="23"/>
      <c r="P548" s="22">
        <v>72853</v>
      </c>
      <c r="Q548" s="114" t="s">
        <v>1926</v>
      </c>
      <c r="R548" s="23">
        <v>1</v>
      </c>
    </row>
    <row r="549" spans="10:22" ht="12">
      <c r="J549" s="20" t="s">
        <v>1265</v>
      </c>
      <c r="K549" s="21" t="s">
        <v>1266</v>
      </c>
      <c r="L549" s="108">
        <v>95.9</v>
      </c>
      <c r="M549" s="114" t="s">
        <v>1926</v>
      </c>
      <c r="N549" s="19">
        <v>5</v>
      </c>
      <c r="O549" s="23"/>
      <c r="P549" s="22">
        <v>66122</v>
      </c>
      <c r="Q549" s="114" t="s">
        <v>1926</v>
      </c>
      <c r="R549" s="23">
        <v>1</v>
      </c>
      <c r="U549" s="20"/>
      <c r="V549" s="21"/>
    </row>
    <row r="550" spans="10:18" ht="12">
      <c r="J550" s="19" t="s">
        <v>561</v>
      </c>
      <c r="K550" s="19" t="s">
        <v>562</v>
      </c>
      <c r="L550" s="108">
        <v>94.4</v>
      </c>
      <c r="M550" s="26" t="s">
        <v>1926</v>
      </c>
      <c r="N550" s="19">
        <f t="shared" si="67"/>
        <v>4</v>
      </c>
      <c r="O550" s="23"/>
      <c r="P550" s="22">
        <v>66130</v>
      </c>
      <c r="Q550" s="114" t="s">
        <v>1926</v>
      </c>
      <c r="R550" s="23">
        <v>1</v>
      </c>
    </row>
    <row r="551" spans="10:18" ht="12">
      <c r="J551" s="19" t="s">
        <v>563</v>
      </c>
      <c r="K551" s="19" t="s">
        <v>564</v>
      </c>
      <c r="L551" s="108">
        <v>96.8</v>
      </c>
      <c r="M551" s="26" t="s">
        <v>1926</v>
      </c>
      <c r="N551" s="19">
        <v>5</v>
      </c>
      <c r="O551" s="23"/>
      <c r="P551" s="22">
        <v>62476</v>
      </c>
      <c r="Q551" s="114" t="s">
        <v>1926</v>
      </c>
      <c r="R551" s="23">
        <v>1</v>
      </c>
    </row>
    <row r="552" spans="10:22" ht="12">
      <c r="J552" s="20" t="s">
        <v>565</v>
      </c>
      <c r="K552" s="21" t="s">
        <v>566</v>
      </c>
      <c r="L552" s="108">
        <v>95.5</v>
      </c>
      <c r="M552" s="26" t="s">
        <v>1926</v>
      </c>
      <c r="N552" s="19">
        <v>5</v>
      </c>
      <c r="O552" s="23"/>
      <c r="P552" s="22">
        <v>71235</v>
      </c>
      <c r="Q552" s="26" t="s">
        <v>1926</v>
      </c>
      <c r="R552" s="23">
        <v>1</v>
      </c>
      <c r="U552" s="20"/>
      <c r="V552" s="21"/>
    </row>
    <row r="553" spans="10:22" ht="12">
      <c r="J553" s="20" t="s">
        <v>1267</v>
      </c>
      <c r="K553" s="21" t="s">
        <v>1268</v>
      </c>
      <c r="L553" s="108">
        <v>96.2</v>
      </c>
      <c r="M553" s="26" t="s">
        <v>1926</v>
      </c>
      <c r="N553" s="19">
        <v>5</v>
      </c>
      <c r="O553" s="23"/>
      <c r="P553" s="22">
        <v>71254</v>
      </c>
      <c r="Q553" s="114" t="s">
        <v>1926</v>
      </c>
      <c r="R553" s="23">
        <v>1</v>
      </c>
      <c r="U553" s="20"/>
      <c r="V553" s="21"/>
    </row>
    <row r="554" spans="10:22" ht="12">
      <c r="J554" s="20" t="s">
        <v>567</v>
      </c>
      <c r="K554" s="21" t="s">
        <v>568</v>
      </c>
      <c r="L554" s="108">
        <v>96.3</v>
      </c>
      <c r="M554" s="26" t="s">
        <v>1926</v>
      </c>
      <c r="N554" s="19">
        <v>5</v>
      </c>
      <c r="O554" s="23"/>
      <c r="P554" s="22">
        <v>47768</v>
      </c>
      <c r="Q554" s="114" t="s">
        <v>1926</v>
      </c>
      <c r="R554" s="23">
        <v>1</v>
      </c>
      <c r="U554" s="20"/>
      <c r="V554" s="21"/>
    </row>
    <row r="555" spans="10:22" ht="12">
      <c r="J555" s="20" t="s">
        <v>1269</v>
      </c>
      <c r="K555" s="21" t="s">
        <v>1270</v>
      </c>
      <c r="L555" s="108">
        <v>93.8</v>
      </c>
      <c r="M555" s="26" t="s">
        <v>1926</v>
      </c>
      <c r="N555" s="19">
        <f t="shared" si="67"/>
        <v>4</v>
      </c>
      <c r="O555" s="23"/>
      <c r="P555" s="22">
        <v>151818</v>
      </c>
      <c r="Q555" s="114" t="s">
        <v>1926</v>
      </c>
      <c r="R555" s="113">
        <v>2</v>
      </c>
      <c r="U555" s="20"/>
      <c r="V555" s="21"/>
    </row>
    <row r="556" spans="10:22" ht="12">
      <c r="J556" s="20" t="s">
        <v>1271</v>
      </c>
      <c r="K556" s="21" t="s">
        <v>1272</v>
      </c>
      <c r="L556" s="108">
        <v>94.6</v>
      </c>
      <c r="M556" s="26" t="s">
        <v>1926</v>
      </c>
      <c r="N556" s="19">
        <f t="shared" si="67"/>
        <v>4</v>
      </c>
      <c r="O556" s="23"/>
      <c r="P556" s="22">
        <v>148281</v>
      </c>
      <c r="Q556" s="114" t="s">
        <v>1926</v>
      </c>
      <c r="R556" s="21">
        <v>2</v>
      </c>
      <c r="U556" s="20"/>
      <c r="V556" s="21"/>
    </row>
    <row r="557" spans="10:22" ht="12">
      <c r="J557" s="20" t="s">
        <v>569</v>
      </c>
      <c r="K557" s="21" t="s">
        <v>570</v>
      </c>
      <c r="L557" s="108">
        <v>96</v>
      </c>
      <c r="M557" s="26" t="s">
        <v>1926</v>
      </c>
      <c r="N557" s="19">
        <v>5</v>
      </c>
      <c r="O557" s="23"/>
      <c r="P557" s="22">
        <v>141893</v>
      </c>
      <c r="Q557" s="114" t="s">
        <v>1926</v>
      </c>
      <c r="R557" s="21">
        <v>2</v>
      </c>
      <c r="U557" s="20"/>
      <c r="V557" s="21"/>
    </row>
    <row r="558" spans="10:22" ht="12">
      <c r="J558" s="20" t="s">
        <v>571</v>
      </c>
      <c r="K558" s="21" t="s">
        <v>572</v>
      </c>
      <c r="L558" s="108">
        <v>96.4</v>
      </c>
      <c r="M558" s="114" t="s">
        <v>1926</v>
      </c>
      <c r="N558" s="19">
        <v>5</v>
      </c>
      <c r="O558" s="23"/>
      <c r="P558" s="22">
        <v>148250</v>
      </c>
      <c r="Q558" s="114" t="s">
        <v>1926</v>
      </c>
      <c r="R558" s="21">
        <v>2</v>
      </c>
      <c r="U558" s="20"/>
      <c r="V558" s="21"/>
    </row>
    <row r="559" spans="10:22" ht="12">
      <c r="J559" s="20" t="s">
        <v>573</v>
      </c>
      <c r="K559" s="21" t="s">
        <v>574</v>
      </c>
      <c r="L559" s="108">
        <v>89.6</v>
      </c>
      <c r="M559" s="114" t="s">
        <v>1926</v>
      </c>
      <c r="N559" s="19">
        <f t="shared" si="67"/>
        <v>4</v>
      </c>
      <c r="O559" s="23"/>
      <c r="P559" s="22">
        <v>121050</v>
      </c>
      <c r="Q559" s="114" t="s">
        <v>1926</v>
      </c>
      <c r="R559" s="21">
        <v>2</v>
      </c>
      <c r="U559" s="20"/>
      <c r="V559" s="21"/>
    </row>
    <row r="560" spans="10:22" ht="12">
      <c r="J560" s="20" t="s">
        <v>575</v>
      </c>
      <c r="K560" s="21" t="s">
        <v>576</v>
      </c>
      <c r="L560" s="108">
        <v>94.3</v>
      </c>
      <c r="M560" s="114" t="s">
        <v>1926</v>
      </c>
      <c r="N560" s="19">
        <f t="shared" si="67"/>
        <v>4</v>
      </c>
      <c r="O560" s="23"/>
      <c r="P560" s="22">
        <v>118862</v>
      </c>
      <c r="Q560" s="114" t="s">
        <v>1926</v>
      </c>
      <c r="R560" s="21">
        <v>2</v>
      </c>
      <c r="U560" s="20"/>
      <c r="V560" s="21"/>
    </row>
    <row r="561" spans="10:22" ht="12">
      <c r="J561" s="20" t="s">
        <v>577</v>
      </c>
      <c r="K561" s="21" t="s">
        <v>578</v>
      </c>
      <c r="L561" s="108">
        <v>91.2</v>
      </c>
      <c r="M561" s="114" t="s">
        <v>1926</v>
      </c>
      <c r="N561" s="19">
        <f t="shared" si="67"/>
        <v>4</v>
      </c>
      <c r="O561" s="23"/>
      <c r="P561" s="22">
        <v>118748</v>
      </c>
      <c r="Q561" s="114" t="s">
        <v>1926</v>
      </c>
      <c r="R561" s="21">
        <v>2</v>
      </c>
      <c r="U561" s="20"/>
      <c r="V561" s="21"/>
    </row>
    <row r="562" spans="10:18" ht="12">
      <c r="J562" s="19" t="s">
        <v>579</v>
      </c>
      <c r="K562" s="19" t="s">
        <v>580</v>
      </c>
      <c r="L562" s="108">
        <v>97.8</v>
      </c>
      <c r="M562" s="114" t="s">
        <v>1926</v>
      </c>
      <c r="N562" s="19">
        <v>5</v>
      </c>
      <c r="O562" s="23"/>
      <c r="P562" s="22">
        <v>121527</v>
      </c>
      <c r="Q562" s="114" t="s">
        <v>1926</v>
      </c>
      <c r="R562" s="23">
        <v>2</v>
      </c>
    </row>
    <row r="563" spans="10:18" ht="12">
      <c r="J563" s="19" t="s">
        <v>581</v>
      </c>
      <c r="K563" s="19" t="s">
        <v>582</v>
      </c>
      <c r="L563" s="108">
        <v>97.5</v>
      </c>
      <c r="M563" s="26" t="s">
        <v>1926</v>
      </c>
      <c r="N563" s="19">
        <v>5</v>
      </c>
      <c r="O563" s="23"/>
      <c r="P563" s="22">
        <v>108763</v>
      </c>
      <c r="Q563" s="114" t="s">
        <v>1926</v>
      </c>
      <c r="R563" s="23">
        <v>2</v>
      </c>
    </row>
    <row r="564" spans="10:18" ht="12">
      <c r="J564" s="19" t="s">
        <v>583</v>
      </c>
      <c r="K564" s="19" t="s">
        <v>584</v>
      </c>
      <c r="L564" s="108">
        <v>95.1</v>
      </c>
      <c r="M564" s="114" t="s">
        <v>1926</v>
      </c>
      <c r="N564" s="19">
        <v>5</v>
      </c>
      <c r="O564" s="23"/>
      <c r="P564" s="22">
        <v>98672</v>
      </c>
      <c r="Q564" s="114" t="s">
        <v>1926</v>
      </c>
      <c r="R564" s="23">
        <v>1</v>
      </c>
    </row>
    <row r="565" spans="10:22" ht="12">
      <c r="J565" s="20" t="s">
        <v>585</v>
      </c>
      <c r="K565" s="21" t="s">
        <v>586</v>
      </c>
      <c r="L565" s="108">
        <v>95.1</v>
      </c>
      <c r="M565" s="114" t="s">
        <v>1926</v>
      </c>
      <c r="N565" s="19">
        <v>5</v>
      </c>
      <c r="O565" s="23"/>
      <c r="P565" s="22">
        <v>94269</v>
      </c>
      <c r="Q565" s="114" t="s">
        <v>1926</v>
      </c>
      <c r="R565" s="23">
        <v>1</v>
      </c>
      <c r="U565" s="20"/>
      <c r="V565" s="21"/>
    </row>
    <row r="566" spans="10:18" ht="12">
      <c r="J566" s="19" t="s">
        <v>587</v>
      </c>
      <c r="K566" s="19" t="s">
        <v>588</v>
      </c>
      <c r="L566" s="108">
        <v>93.4</v>
      </c>
      <c r="M566" s="114" t="s">
        <v>1926</v>
      </c>
      <c r="N566" s="19">
        <f t="shared" si="67"/>
        <v>4</v>
      </c>
      <c r="O566" s="23"/>
      <c r="P566" s="22">
        <v>100027</v>
      </c>
      <c r="Q566" s="114" t="s">
        <v>1926</v>
      </c>
      <c r="R566" s="23">
        <v>2</v>
      </c>
    </row>
    <row r="567" spans="10:22" ht="12">
      <c r="J567" s="20" t="s">
        <v>1273</v>
      </c>
      <c r="K567" s="21" t="s">
        <v>1274</v>
      </c>
      <c r="L567" s="108">
        <v>94.2</v>
      </c>
      <c r="M567" s="114" t="s">
        <v>1926</v>
      </c>
      <c r="N567" s="19">
        <f t="shared" si="67"/>
        <v>4</v>
      </c>
      <c r="O567" s="23"/>
      <c r="P567" s="22">
        <v>88801</v>
      </c>
      <c r="Q567" s="26" t="s">
        <v>1926</v>
      </c>
      <c r="R567" s="23">
        <v>1</v>
      </c>
      <c r="U567" s="20"/>
      <c r="V567" s="21"/>
    </row>
    <row r="568" spans="10:22" ht="12">
      <c r="J568" s="20" t="s">
        <v>1275</v>
      </c>
      <c r="K568" s="21" t="s">
        <v>1276</v>
      </c>
      <c r="L568" s="108">
        <v>97</v>
      </c>
      <c r="M568" s="114" t="s">
        <v>1926</v>
      </c>
      <c r="N568" s="19">
        <v>5</v>
      </c>
      <c r="O568" s="23"/>
      <c r="P568" s="22">
        <v>80939</v>
      </c>
      <c r="Q568" s="26" t="s">
        <v>1926</v>
      </c>
      <c r="R568" s="23">
        <v>1</v>
      </c>
      <c r="U568" s="20"/>
      <c r="V568" s="21"/>
    </row>
    <row r="569" spans="10:22" ht="12">
      <c r="J569" s="20" t="s">
        <v>1277</v>
      </c>
      <c r="K569" s="21" t="s">
        <v>1278</v>
      </c>
      <c r="L569" s="108">
        <v>91.2</v>
      </c>
      <c r="M569" s="114" t="s">
        <v>1926</v>
      </c>
      <c r="N569" s="19">
        <f t="shared" si="67"/>
        <v>4</v>
      </c>
      <c r="O569" s="23"/>
      <c r="P569" s="22">
        <v>76244</v>
      </c>
      <c r="Q569" s="26" t="s">
        <v>1926</v>
      </c>
      <c r="R569" s="23">
        <v>1</v>
      </c>
      <c r="U569" s="20"/>
      <c r="V569" s="21"/>
    </row>
    <row r="570" spans="10:22" ht="12">
      <c r="J570" s="20" t="s">
        <v>589</v>
      </c>
      <c r="K570" s="21" t="s">
        <v>590</v>
      </c>
      <c r="L570" s="108">
        <v>95.7</v>
      </c>
      <c r="M570" s="114" t="s">
        <v>1926</v>
      </c>
      <c r="N570" s="19">
        <v>5</v>
      </c>
      <c r="O570" s="23"/>
      <c r="P570" s="22">
        <v>72757</v>
      </c>
      <c r="Q570" s="26" t="s">
        <v>1926</v>
      </c>
      <c r="R570" s="23">
        <v>1</v>
      </c>
      <c r="U570" s="20"/>
      <c r="V570" s="21"/>
    </row>
    <row r="571" spans="10:22" ht="12">
      <c r="J571" s="20" t="s">
        <v>1279</v>
      </c>
      <c r="K571" s="21" t="s">
        <v>1280</v>
      </c>
      <c r="L571" s="108">
        <v>95.4</v>
      </c>
      <c r="M571" s="114" t="s">
        <v>1926</v>
      </c>
      <c r="N571" s="19">
        <v>5</v>
      </c>
      <c r="O571" s="23"/>
      <c r="P571" s="22">
        <v>75312</v>
      </c>
      <c r="Q571" s="26" t="s">
        <v>1926</v>
      </c>
      <c r="R571" s="23">
        <v>1</v>
      </c>
      <c r="U571" s="20"/>
      <c r="V571" s="21"/>
    </row>
    <row r="572" spans="10:22" ht="12">
      <c r="J572" s="20" t="s">
        <v>591</v>
      </c>
      <c r="K572" s="21" t="s">
        <v>1425</v>
      </c>
      <c r="L572" s="108">
        <v>79.9</v>
      </c>
      <c r="M572" s="114" t="s">
        <v>1926</v>
      </c>
      <c r="N572" s="19">
        <f aca="true" t="shared" si="68" ref="N572:N575">IF(L572&lt;85,3)</f>
        <v>3</v>
      </c>
      <c r="O572" s="23">
        <v>2009</v>
      </c>
      <c r="P572" s="22">
        <v>1687271</v>
      </c>
      <c r="Q572" s="114" t="s">
        <v>1926</v>
      </c>
      <c r="R572" s="23">
        <v>5</v>
      </c>
      <c r="S572" s="18">
        <v>2009</v>
      </c>
      <c r="U572" s="20"/>
      <c r="V572" s="21"/>
    </row>
    <row r="573" spans="10:22" ht="12">
      <c r="J573" s="20" t="s">
        <v>592</v>
      </c>
      <c r="K573" s="21" t="s">
        <v>1427</v>
      </c>
      <c r="L573" s="108">
        <v>85.8</v>
      </c>
      <c r="M573" s="114" t="s">
        <v>1926</v>
      </c>
      <c r="N573" s="19">
        <f aca="true" t="shared" si="69" ref="N573:N574">IF(L573&lt;95,4)</f>
        <v>4</v>
      </c>
      <c r="O573" s="23">
        <v>2009</v>
      </c>
      <c r="P573" s="22">
        <v>253994</v>
      </c>
      <c r="Q573" s="26" t="s">
        <v>1926</v>
      </c>
      <c r="R573" s="23">
        <v>3</v>
      </c>
      <c r="S573" s="18">
        <v>2009</v>
      </c>
      <c r="U573" s="20"/>
      <c r="V573" s="21"/>
    </row>
    <row r="574" spans="10:22" ht="12">
      <c r="J574" s="20" t="s">
        <v>593</v>
      </c>
      <c r="K574" s="21" t="s">
        <v>1543</v>
      </c>
      <c r="L574" s="108">
        <v>85.7</v>
      </c>
      <c r="M574" s="114" t="s">
        <v>1926</v>
      </c>
      <c r="N574" s="19">
        <f t="shared" si="69"/>
        <v>4</v>
      </c>
      <c r="O574" s="23">
        <v>2009</v>
      </c>
      <c r="P574" s="22">
        <v>189122</v>
      </c>
      <c r="Q574" s="26" t="s">
        <v>1926</v>
      </c>
      <c r="R574" s="23">
        <v>2</v>
      </c>
      <c r="S574" s="18">
        <v>2009</v>
      </c>
      <c r="U574" s="20"/>
      <c r="V574" s="21"/>
    </row>
    <row r="575" spans="10:22" ht="12">
      <c r="J575" s="20" t="s">
        <v>594</v>
      </c>
      <c r="K575" s="21" t="s">
        <v>1426</v>
      </c>
      <c r="L575" s="108">
        <v>79.6</v>
      </c>
      <c r="M575" s="114" t="s">
        <v>1926</v>
      </c>
      <c r="N575" s="19">
        <f t="shared" si="68"/>
        <v>3</v>
      </c>
      <c r="O575" s="23">
        <v>2009</v>
      </c>
      <c r="P575" s="22">
        <v>147732</v>
      </c>
      <c r="Q575" s="26" t="s">
        <v>1926</v>
      </c>
      <c r="R575" s="23">
        <v>2</v>
      </c>
      <c r="S575" s="18">
        <v>2009</v>
      </c>
      <c r="U575" s="20"/>
      <c r="V575" s="21"/>
    </row>
    <row r="576" spans="10:22" ht="12">
      <c r="J576" s="20" t="s">
        <v>595</v>
      </c>
      <c r="K576" s="21" t="s">
        <v>1428</v>
      </c>
      <c r="L576" s="108">
        <v>84.8</v>
      </c>
      <c r="M576" s="114" t="s">
        <v>1926</v>
      </c>
      <c r="N576" s="19">
        <f aca="true" t="shared" si="70" ref="N576">IF(L576&lt;85,3)</f>
        <v>3</v>
      </c>
      <c r="O576" s="23">
        <v>2009</v>
      </c>
      <c r="P576" s="22">
        <v>118035</v>
      </c>
      <c r="Q576" s="26" t="s">
        <v>1926</v>
      </c>
      <c r="R576" s="23">
        <v>2</v>
      </c>
      <c r="S576" s="18">
        <v>2009</v>
      </c>
      <c r="U576" s="20"/>
      <c r="V576" s="21"/>
    </row>
    <row r="577" spans="10:22" ht="12">
      <c r="J577" s="20" t="s">
        <v>596</v>
      </c>
      <c r="K577" s="21" t="s">
        <v>1544</v>
      </c>
      <c r="L577" s="108" t="s">
        <v>1639</v>
      </c>
      <c r="M577" s="114"/>
      <c r="N577" s="108" t="s">
        <v>1639</v>
      </c>
      <c r="O577" s="23"/>
      <c r="P577" s="22">
        <v>1715517</v>
      </c>
      <c r="Q577" s="26" t="s">
        <v>1927</v>
      </c>
      <c r="R577" s="23">
        <v>5</v>
      </c>
      <c r="U577" s="20"/>
      <c r="V577" s="21"/>
    </row>
    <row r="578" spans="10:22" ht="12">
      <c r="J578" s="20" t="s">
        <v>597</v>
      </c>
      <c r="K578" s="21" t="s">
        <v>1824</v>
      </c>
      <c r="L578" s="108" t="s">
        <v>1639</v>
      </c>
      <c r="M578" s="114"/>
      <c r="N578" s="108" t="s">
        <v>1639</v>
      </c>
      <c r="O578" s="23"/>
      <c r="P578" s="22">
        <v>718960</v>
      </c>
      <c r="Q578" s="26" t="s">
        <v>1927</v>
      </c>
      <c r="R578" s="23">
        <v>4</v>
      </c>
      <c r="U578" s="20"/>
      <c r="V578" s="21"/>
    </row>
    <row r="579" spans="10:22" ht="12">
      <c r="J579" s="20" t="s">
        <v>598</v>
      </c>
      <c r="K579" s="21" t="s">
        <v>599</v>
      </c>
      <c r="L579" s="108">
        <v>99.5</v>
      </c>
      <c r="M579" s="114" t="s">
        <v>1927</v>
      </c>
      <c r="N579" s="19">
        <v>5</v>
      </c>
      <c r="O579" s="23">
        <v>2011</v>
      </c>
      <c r="P579" s="22">
        <v>758334</v>
      </c>
      <c r="Q579" s="26" t="s">
        <v>1927</v>
      </c>
      <c r="R579" s="23">
        <v>4</v>
      </c>
      <c r="U579" s="20"/>
      <c r="V579" s="21"/>
    </row>
    <row r="580" spans="10:22" ht="12">
      <c r="J580" s="20" t="s">
        <v>600</v>
      </c>
      <c r="K580" s="21" t="s">
        <v>1825</v>
      </c>
      <c r="L580" s="108">
        <v>99.5</v>
      </c>
      <c r="M580" s="114" t="s">
        <v>1927</v>
      </c>
      <c r="N580" s="19">
        <v>5</v>
      </c>
      <c r="O580" s="23">
        <v>2011</v>
      </c>
      <c r="P580" s="22">
        <v>631188</v>
      </c>
      <c r="Q580" s="26" t="s">
        <v>1927</v>
      </c>
      <c r="R580" s="23">
        <v>4</v>
      </c>
      <c r="U580" s="20"/>
      <c r="V580" s="21"/>
    </row>
    <row r="581" spans="10:22" ht="12">
      <c r="J581" s="20" t="s">
        <v>601</v>
      </c>
      <c r="K581" s="21" t="s">
        <v>1826</v>
      </c>
      <c r="L581" s="108">
        <v>100</v>
      </c>
      <c r="M581" s="114" t="s">
        <v>1927</v>
      </c>
      <c r="N581" s="19">
        <v>5</v>
      </c>
      <c r="O581" s="23">
        <v>2011</v>
      </c>
      <c r="P581" s="22">
        <v>550742</v>
      </c>
      <c r="Q581" s="26" t="s">
        <v>1927</v>
      </c>
      <c r="R581" s="23">
        <v>4</v>
      </c>
      <c r="U581" s="20"/>
      <c r="V581" s="21"/>
    </row>
    <row r="582" spans="10:22" ht="12">
      <c r="J582" s="20" t="s">
        <v>602</v>
      </c>
      <c r="K582" s="21" t="s">
        <v>1827</v>
      </c>
      <c r="L582" s="108">
        <v>99.7</v>
      </c>
      <c r="M582" s="114" t="s">
        <v>1927</v>
      </c>
      <c r="N582" s="19">
        <v>5</v>
      </c>
      <c r="O582" s="23">
        <v>2011</v>
      </c>
      <c r="P582" s="22">
        <v>460427</v>
      </c>
      <c r="Q582" s="26" t="s">
        <v>1927</v>
      </c>
      <c r="R582" s="23">
        <v>3</v>
      </c>
      <c r="U582" s="20"/>
      <c r="V582" s="21"/>
    </row>
    <row r="583" spans="10:22" ht="12">
      <c r="J583" s="20" t="s">
        <v>603</v>
      </c>
      <c r="K583" s="21" t="s">
        <v>1545</v>
      </c>
      <c r="L583" s="108">
        <v>99.7</v>
      </c>
      <c r="M583" s="114" t="s">
        <v>1927</v>
      </c>
      <c r="N583" s="19">
        <v>5</v>
      </c>
      <c r="O583" s="23">
        <v>2011</v>
      </c>
      <c r="P583" s="22">
        <v>408913</v>
      </c>
      <c r="Q583" s="26" t="s">
        <v>1927</v>
      </c>
      <c r="R583" s="23">
        <v>3</v>
      </c>
      <c r="U583" s="20"/>
      <c r="V583" s="21"/>
    </row>
    <row r="584" spans="10:22" ht="12">
      <c r="J584" s="20" t="s">
        <v>604</v>
      </c>
      <c r="K584" s="21" t="s">
        <v>1546</v>
      </c>
      <c r="L584" s="108">
        <v>100</v>
      </c>
      <c r="M584" s="114" t="s">
        <v>1927</v>
      </c>
      <c r="N584" s="19">
        <v>5</v>
      </c>
      <c r="O584" s="23">
        <v>2011</v>
      </c>
      <c r="P584" s="22">
        <v>361254</v>
      </c>
      <c r="Q584" s="26" t="s">
        <v>1927</v>
      </c>
      <c r="R584" s="23">
        <v>3</v>
      </c>
      <c r="U584" s="20"/>
      <c r="V584" s="21"/>
    </row>
    <row r="585" spans="10:22" ht="12">
      <c r="J585" s="20" t="s">
        <v>605</v>
      </c>
      <c r="K585" s="21" t="s">
        <v>1547</v>
      </c>
      <c r="L585" s="108">
        <v>99.9</v>
      </c>
      <c r="M585" s="114" t="s">
        <v>1927</v>
      </c>
      <c r="N585" s="19">
        <v>5</v>
      </c>
      <c r="O585" s="23">
        <v>2011</v>
      </c>
      <c r="P585" s="22">
        <v>347678</v>
      </c>
      <c r="Q585" s="26" t="s">
        <v>1927</v>
      </c>
      <c r="R585" s="23">
        <v>3</v>
      </c>
      <c r="U585" s="20"/>
      <c r="V585" s="21"/>
    </row>
    <row r="586" spans="10:22" ht="12">
      <c r="J586" s="20" t="s">
        <v>606</v>
      </c>
      <c r="K586" s="21" t="s">
        <v>1548</v>
      </c>
      <c r="L586" s="108">
        <v>100</v>
      </c>
      <c r="M586" s="114" t="s">
        <v>1927</v>
      </c>
      <c r="N586" s="19">
        <v>5</v>
      </c>
      <c r="O586" s="23">
        <v>2011</v>
      </c>
      <c r="P586" s="22">
        <v>307233</v>
      </c>
      <c r="Q586" s="26" t="s">
        <v>1927</v>
      </c>
      <c r="R586" s="23">
        <v>3</v>
      </c>
      <c r="U586" s="20"/>
      <c r="V586" s="21"/>
    </row>
    <row r="587" spans="10:22" ht="12">
      <c r="J587" s="20" t="s">
        <v>607</v>
      </c>
      <c r="K587" s="21" t="s">
        <v>1828</v>
      </c>
      <c r="L587" s="108">
        <v>99.6</v>
      </c>
      <c r="M587" s="114" t="s">
        <v>1927</v>
      </c>
      <c r="N587" s="19">
        <v>5</v>
      </c>
      <c r="O587" s="23">
        <v>2011</v>
      </c>
      <c r="P587" s="22">
        <v>294921</v>
      </c>
      <c r="Q587" s="26" t="s">
        <v>1927</v>
      </c>
      <c r="R587" s="23">
        <v>3</v>
      </c>
      <c r="U587" s="20"/>
      <c r="V587" s="21"/>
    </row>
    <row r="588" spans="10:22" ht="12">
      <c r="J588" s="20" t="s">
        <v>608</v>
      </c>
      <c r="K588" s="21" t="s">
        <v>1549</v>
      </c>
      <c r="L588" s="108">
        <v>100</v>
      </c>
      <c r="M588" s="114" t="s">
        <v>1927</v>
      </c>
      <c r="N588" s="19">
        <v>5</v>
      </c>
      <c r="O588" s="23">
        <v>2011</v>
      </c>
      <c r="P588" s="22">
        <v>200938</v>
      </c>
      <c r="Q588" s="26" t="s">
        <v>1927</v>
      </c>
      <c r="R588" s="23">
        <v>2</v>
      </c>
      <c r="U588" s="20"/>
      <c r="V588" s="21"/>
    </row>
    <row r="589" spans="10:22" ht="12">
      <c r="J589" s="20" t="s">
        <v>609</v>
      </c>
      <c r="K589" s="21" t="s">
        <v>1829</v>
      </c>
      <c r="L589" s="108">
        <v>99.8</v>
      </c>
      <c r="M589" s="114" t="s">
        <v>1927</v>
      </c>
      <c r="N589" s="19">
        <v>5</v>
      </c>
      <c r="O589" s="23">
        <v>2011</v>
      </c>
      <c r="P589" s="22">
        <v>204299</v>
      </c>
      <c r="Q589" s="26" t="s">
        <v>1927</v>
      </c>
      <c r="R589" s="23">
        <v>2</v>
      </c>
      <c r="U589" s="20"/>
      <c r="V589" s="21"/>
    </row>
    <row r="590" spans="10:22" ht="12">
      <c r="J590" s="20" t="s">
        <v>610</v>
      </c>
      <c r="K590" s="21" t="s">
        <v>1550</v>
      </c>
      <c r="L590" s="108">
        <v>99.4</v>
      </c>
      <c r="M590" s="114" t="s">
        <v>1927</v>
      </c>
      <c r="N590" s="19">
        <v>5</v>
      </c>
      <c r="O590" s="23">
        <v>2011</v>
      </c>
      <c r="P590" s="22">
        <v>174641</v>
      </c>
      <c r="Q590" s="26" t="s">
        <v>1927</v>
      </c>
      <c r="R590" s="23">
        <v>2</v>
      </c>
      <c r="U590" s="20"/>
      <c r="V590" s="21"/>
    </row>
    <row r="591" spans="10:22" ht="12">
      <c r="J591" s="20" t="s">
        <v>611</v>
      </c>
      <c r="K591" s="21" t="s">
        <v>612</v>
      </c>
      <c r="L591" s="108">
        <v>99.4</v>
      </c>
      <c r="M591" s="114" t="s">
        <v>1927</v>
      </c>
      <c r="N591" s="19">
        <v>5</v>
      </c>
      <c r="O591" s="23">
        <v>2011</v>
      </c>
      <c r="P591" s="22">
        <v>182028</v>
      </c>
      <c r="Q591" s="26" t="s">
        <v>1927</v>
      </c>
      <c r="R591" s="23">
        <v>2</v>
      </c>
      <c r="U591" s="20"/>
      <c r="V591" s="21"/>
    </row>
    <row r="592" spans="10:22" ht="12">
      <c r="J592" s="20" t="s">
        <v>613</v>
      </c>
      <c r="K592" s="21" t="s">
        <v>1551</v>
      </c>
      <c r="L592" s="108">
        <v>99.9</v>
      </c>
      <c r="M592" s="114" t="s">
        <v>1927</v>
      </c>
      <c r="N592" s="19">
        <v>5</v>
      </c>
      <c r="O592" s="23">
        <v>2011</v>
      </c>
      <c r="P592" s="22">
        <v>121576</v>
      </c>
      <c r="Q592" s="26" t="s">
        <v>1927</v>
      </c>
      <c r="R592" s="23">
        <v>2</v>
      </c>
      <c r="U592" s="20"/>
      <c r="V592" s="21"/>
    </row>
    <row r="593" spans="10:22" ht="12">
      <c r="J593" s="20" t="s">
        <v>614</v>
      </c>
      <c r="K593" s="21" t="s">
        <v>615</v>
      </c>
      <c r="L593" s="108">
        <v>99.7</v>
      </c>
      <c r="M593" s="114" t="s">
        <v>1927</v>
      </c>
      <c r="N593" s="19">
        <v>5</v>
      </c>
      <c r="O593" s="23">
        <v>2011</v>
      </c>
      <c r="P593" s="22">
        <v>124609</v>
      </c>
      <c r="Q593" s="26" t="s">
        <v>1927</v>
      </c>
      <c r="R593" s="23">
        <v>2</v>
      </c>
      <c r="U593" s="20"/>
      <c r="V593" s="21"/>
    </row>
    <row r="594" spans="10:22" ht="12">
      <c r="J594" s="20" t="s">
        <v>616</v>
      </c>
      <c r="K594" s="21" t="s">
        <v>617</v>
      </c>
      <c r="L594" s="108">
        <v>99.5</v>
      </c>
      <c r="M594" s="114" t="s">
        <v>1927</v>
      </c>
      <c r="N594" s="19">
        <v>5</v>
      </c>
      <c r="O594" s="23">
        <v>2011</v>
      </c>
      <c r="P594" s="22">
        <v>119023</v>
      </c>
      <c r="Q594" s="26" t="s">
        <v>1927</v>
      </c>
      <c r="R594" s="23">
        <v>2</v>
      </c>
      <c r="U594" s="20"/>
      <c r="V594" s="21"/>
    </row>
    <row r="595" spans="10:18" ht="12">
      <c r="J595" s="19" t="s">
        <v>618</v>
      </c>
      <c r="K595" s="19" t="s">
        <v>619</v>
      </c>
      <c r="L595" s="108">
        <v>100</v>
      </c>
      <c r="M595" s="114" t="s">
        <v>1927</v>
      </c>
      <c r="N595" s="19">
        <v>5</v>
      </c>
      <c r="O595" s="23">
        <v>2011</v>
      </c>
      <c r="P595" s="22">
        <v>82846</v>
      </c>
      <c r="Q595" s="26" t="s">
        <v>1927</v>
      </c>
      <c r="R595" s="23">
        <v>1</v>
      </c>
    </row>
    <row r="596" spans="10:22" ht="12">
      <c r="J596" s="20" t="s">
        <v>620</v>
      </c>
      <c r="K596" s="21" t="s">
        <v>1830</v>
      </c>
      <c r="L596" s="108">
        <v>99.8</v>
      </c>
      <c r="M596" s="114" t="s">
        <v>1927</v>
      </c>
      <c r="N596" s="19">
        <v>5</v>
      </c>
      <c r="O596" s="23">
        <v>2011</v>
      </c>
      <c r="P596" s="22">
        <v>84129</v>
      </c>
      <c r="Q596" s="26" t="s">
        <v>1927</v>
      </c>
      <c r="R596" s="23">
        <v>1</v>
      </c>
      <c r="U596" s="20"/>
      <c r="V596" s="21"/>
    </row>
    <row r="597" spans="10:22" ht="12">
      <c r="J597" s="20" t="s">
        <v>621</v>
      </c>
      <c r="K597" s="21" t="s">
        <v>1831</v>
      </c>
      <c r="L597" s="108">
        <v>99.9</v>
      </c>
      <c r="M597" s="114" t="s">
        <v>1927</v>
      </c>
      <c r="N597" s="19">
        <v>5</v>
      </c>
      <c r="O597" s="23">
        <v>2011</v>
      </c>
      <c r="P597" s="22">
        <v>69404</v>
      </c>
      <c r="Q597" s="26" t="s">
        <v>1927</v>
      </c>
      <c r="R597" s="23">
        <v>1</v>
      </c>
      <c r="U597" s="20"/>
      <c r="V597" s="21"/>
    </row>
    <row r="598" spans="10:22" ht="12">
      <c r="J598" s="20" t="s">
        <v>622</v>
      </c>
      <c r="K598" s="21" t="s">
        <v>1552</v>
      </c>
      <c r="L598" s="108">
        <v>100</v>
      </c>
      <c r="M598" s="114" t="s">
        <v>1927</v>
      </c>
      <c r="N598" s="19">
        <v>5</v>
      </c>
      <c r="O598" s="23">
        <v>2011</v>
      </c>
      <c r="P598" s="22">
        <v>77847</v>
      </c>
      <c r="Q598" s="26" t="s">
        <v>1927</v>
      </c>
      <c r="R598" s="23">
        <v>1</v>
      </c>
      <c r="U598" s="20"/>
      <c r="V598" s="21"/>
    </row>
    <row r="599" spans="10:22" ht="12">
      <c r="J599" s="20" t="s">
        <v>1281</v>
      </c>
      <c r="K599" s="21" t="s">
        <v>1832</v>
      </c>
      <c r="L599" s="108">
        <v>99.9</v>
      </c>
      <c r="M599" s="114" t="s">
        <v>1927</v>
      </c>
      <c r="N599" s="19">
        <v>5</v>
      </c>
      <c r="O599" s="23">
        <v>2011</v>
      </c>
      <c r="P599" s="22">
        <v>62052</v>
      </c>
      <c r="Q599" s="26" t="s">
        <v>1927</v>
      </c>
      <c r="R599" s="23">
        <v>1</v>
      </c>
      <c r="U599" s="20"/>
      <c r="V599" s="21"/>
    </row>
    <row r="600" spans="10:22" ht="12">
      <c r="J600" s="20" t="s">
        <v>623</v>
      </c>
      <c r="K600" s="21" t="s">
        <v>1833</v>
      </c>
      <c r="L600" s="108">
        <v>100</v>
      </c>
      <c r="M600" s="114" t="s">
        <v>1927</v>
      </c>
      <c r="N600" s="19">
        <v>5</v>
      </c>
      <c r="O600" s="23">
        <v>2011</v>
      </c>
      <c r="P600" s="22">
        <v>234472</v>
      </c>
      <c r="Q600" s="26" t="s">
        <v>1927</v>
      </c>
      <c r="R600" s="23">
        <v>2</v>
      </c>
      <c r="U600" s="20"/>
      <c r="V600" s="21"/>
    </row>
    <row r="601" spans="10:22" ht="12">
      <c r="J601" s="20" t="s">
        <v>624</v>
      </c>
      <c r="K601" s="21" t="s">
        <v>1553</v>
      </c>
      <c r="L601" s="108">
        <v>100</v>
      </c>
      <c r="M601" s="114" t="s">
        <v>1927</v>
      </c>
      <c r="N601" s="19">
        <v>5</v>
      </c>
      <c r="O601" s="23">
        <v>2011</v>
      </c>
      <c r="P601" s="22">
        <v>219703</v>
      </c>
      <c r="Q601" s="26" t="s">
        <v>1927</v>
      </c>
      <c r="R601" s="23">
        <v>2</v>
      </c>
      <c r="U601" s="20"/>
      <c r="V601" s="21"/>
    </row>
    <row r="602" spans="10:22" ht="12">
      <c r="J602" s="20" t="s">
        <v>625</v>
      </c>
      <c r="K602" s="21" t="s">
        <v>1834</v>
      </c>
      <c r="L602" s="108">
        <v>100</v>
      </c>
      <c r="M602" s="114" t="s">
        <v>1927</v>
      </c>
      <c r="N602" s="19">
        <v>5</v>
      </c>
      <c r="O602" s="23">
        <v>2011</v>
      </c>
      <c r="P602" s="22">
        <v>123627</v>
      </c>
      <c r="Q602" s="26" t="s">
        <v>1927</v>
      </c>
      <c r="R602" s="23">
        <v>2</v>
      </c>
      <c r="U602" s="20"/>
      <c r="V602" s="21"/>
    </row>
    <row r="603" spans="10:22" ht="12">
      <c r="J603" s="20" t="s">
        <v>626</v>
      </c>
      <c r="K603" s="21" t="s">
        <v>1554</v>
      </c>
      <c r="L603" s="108">
        <v>100</v>
      </c>
      <c r="M603" s="114" t="s">
        <v>1927</v>
      </c>
      <c r="N603" s="19">
        <v>5</v>
      </c>
      <c r="O603" s="23">
        <v>2011</v>
      </c>
      <c r="P603" s="22">
        <v>104676</v>
      </c>
      <c r="Q603" s="26" t="s">
        <v>1927</v>
      </c>
      <c r="R603" s="23">
        <v>2</v>
      </c>
      <c r="U603" s="20"/>
      <c r="V603" s="21"/>
    </row>
    <row r="604" spans="10:22" ht="12">
      <c r="J604" s="20" t="s">
        <v>627</v>
      </c>
      <c r="K604" s="21" t="s">
        <v>1555</v>
      </c>
      <c r="L604" s="108">
        <v>99.7</v>
      </c>
      <c r="M604" s="114" t="s">
        <v>1927</v>
      </c>
      <c r="N604" s="19">
        <v>5</v>
      </c>
      <c r="O604" s="23">
        <v>2011</v>
      </c>
      <c r="P604" s="22">
        <v>109343</v>
      </c>
      <c r="Q604" s="26" t="s">
        <v>1927</v>
      </c>
      <c r="R604" s="23">
        <v>2</v>
      </c>
      <c r="U604" s="20"/>
      <c r="V604" s="21"/>
    </row>
    <row r="605" spans="10:22" ht="12">
      <c r="J605" s="20" t="s">
        <v>628</v>
      </c>
      <c r="K605" s="21" t="s">
        <v>1835</v>
      </c>
      <c r="L605" s="108">
        <v>100</v>
      </c>
      <c r="M605" s="114" t="s">
        <v>1927</v>
      </c>
      <c r="N605" s="19">
        <v>5</v>
      </c>
      <c r="O605" s="23">
        <v>2011</v>
      </c>
      <c r="P605" s="22">
        <v>94849</v>
      </c>
      <c r="Q605" s="26" t="s">
        <v>1927</v>
      </c>
      <c r="R605" s="23">
        <v>1</v>
      </c>
      <c r="U605" s="20"/>
      <c r="V605" s="21"/>
    </row>
    <row r="606" spans="10:22" ht="12">
      <c r="J606" s="20" t="s">
        <v>629</v>
      </c>
      <c r="K606" s="21" t="s">
        <v>1836</v>
      </c>
      <c r="L606" s="108">
        <v>100</v>
      </c>
      <c r="M606" s="114" t="s">
        <v>1927</v>
      </c>
      <c r="N606" s="19">
        <v>5</v>
      </c>
      <c r="O606" s="23">
        <v>2011</v>
      </c>
      <c r="P606" s="22">
        <v>91723</v>
      </c>
      <c r="Q606" s="26" t="s">
        <v>1927</v>
      </c>
      <c r="R606" s="23">
        <v>1</v>
      </c>
      <c r="U606" s="20"/>
      <c r="V606" s="21"/>
    </row>
    <row r="607" spans="10:22" ht="12">
      <c r="J607" s="20" t="s">
        <v>630</v>
      </c>
      <c r="K607" s="21" t="s">
        <v>631</v>
      </c>
      <c r="L607" s="108">
        <v>99.6</v>
      </c>
      <c r="M607" s="114" t="s">
        <v>1927</v>
      </c>
      <c r="N607" s="19">
        <v>5</v>
      </c>
      <c r="O607" s="23">
        <v>2011</v>
      </c>
      <c r="P607" s="22">
        <v>76393</v>
      </c>
      <c r="Q607" s="26" t="s">
        <v>1927</v>
      </c>
      <c r="R607" s="23">
        <v>1</v>
      </c>
      <c r="U607" s="20"/>
      <c r="V607" s="21"/>
    </row>
    <row r="608" spans="10:22" ht="12">
      <c r="J608" s="20" t="s">
        <v>632</v>
      </c>
      <c r="K608" s="21" t="s">
        <v>633</v>
      </c>
      <c r="L608" s="108">
        <v>100</v>
      </c>
      <c r="M608" s="114" t="s">
        <v>1927</v>
      </c>
      <c r="N608" s="19">
        <v>5</v>
      </c>
      <c r="O608" s="23">
        <v>2011</v>
      </c>
      <c r="P608" s="22">
        <v>76404</v>
      </c>
      <c r="Q608" s="26" t="s">
        <v>1927</v>
      </c>
      <c r="R608" s="23">
        <v>1</v>
      </c>
      <c r="U608" s="20"/>
      <c r="V608" s="21"/>
    </row>
    <row r="609" spans="10:22" ht="12">
      <c r="J609" s="20" t="s">
        <v>634</v>
      </c>
      <c r="K609" s="21" t="s">
        <v>635</v>
      </c>
      <c r="L609" s="108" t="s">
        <v>1639</v>
      </c>
      <c r="M609" s="114"/>
      <c r="N609" s="108" t="s">
        <v>1639</v>
      </c>
      <c r="O609" s="23"/>
      <c r="P609" s="22">
        <v>74669</v>
      </c>
      <c r="Q609" s="26" t="s">
        <v>1927</v>
      </c>
      <c r="R609" s="23">
        <v>1</v>
      </c>
      <c r="U609" s="20"/>
      <c r="V609" s="21"/>
    </row>
    <row r="610" spans="10:22" ht="12">
      <c r="J610" s="20" t="s">
        <v>636</v>
      </c>
      <c r="K610" s="21" t="s">
        <v>1837</v>
      </c>
      <c r="L610" s="108" t="s">
        <v>1639</v>
      </c>
      <c r="M610" s="114"/>
      <c r="N610" s="108" t="s">
        <v>1639</v>
      </c>
      <c r="O610" s="23"/>
      <c r="P610" s="22">
        <v>74930</v>
      </c>
      <c r="Q610" s="26" t="s">
        <v>1927</v>
      </c>
      <c r="R610" s="23">
        <v>1</v>
      </c>
      <c r="U610" s="20"/>
      <c r="V610" s="21"/>
    </row>
    <row r="611" spans="10:22" ht="12">
      <c r="J611" s="20" t="s">
        <v>637</v>
      </c>
      <c r="K611" s="21" t="s">
        <v>1838</v>
      </c>
      <c r="L611" s="108" t="s">
        <v>1639</v>
      </c>
      <c r="M611" s="114"/>
      <c r="N611" s="108" t="s">
        <v>1639</v>
      </c>
      <c r="O611" s="23"/>
      <c r="P611" s="22">
        <v>75517</v>
      </c>
      <c r="Q611" s="26" t="s">
        <v>1927</v>
      </c>
      <c r="R611" s="23">
        <v>1</v>
      </c>
      <c r="U611" s="20"/>
      <c r="V611" s="21"/>
    </row>
    <row r="612" spans="10:22" ht="12">
      <c r="J612" s="20" t="s">
        <v>638</v>
      </c>
      <c r="K612" s="21" t="s">
        <v>1839</v>
      </c>
      <c r="L612" s="108" t="s">
        <v>1639</v>
      </c>
      <c r="M612" s="114"/>
      <c r="N612" s="108" t="s">
        <v>1639</v>
      </c>
      <c r="O612" s="23"/>
      <c r="P612" s="22">
        <v>72871</v>
      </c>
      <c r="Q612" s="26" t="s">
        <v>1927</v>
      </c>
      <c r="R612" s="23">
        <v>1</v>
      </c>
      <c r="U612" s="20"/>
      <c r="V612" s="21"/>
    </row>
    <row r="613" spans="10:22" ht="12">
      <c r="J613" s="20" t="s">
        <v>639</v>
      </c>
      <c r="K613" s="21" t="s">
        <v>640</v>
      </c>
      <c r="L613" s="108" t="s">
        <v>1639</v>
      </c>
      <c r="M613" s="114"/>
      <c r="N613" s="108" t="s">
        <v>1639</v>
      </c>
      <c r="O613" s="23"/>
      <c r="P613" s="22">
        <v>70141</v>
      </c>
      <c r="Q613" s="26" t="s">
        <v>1927</v>
      </c>
      <c r="R613" s="23">
        <v>1</v>
      </c>
      <c r="U613" s="20"/>
      <c r="V613" s="21"/>
    </row>
    <row r="614" spans="10:22" ht="12">
      <c r="J614" s="20" t="s">
        <v>641</v>
      </c>
      <c r="K614" s="21" t="s">
        <v>1840</v>
      </c>
      <c r="L614" s="108" t="s">
        <v>1639</v>
      </c>
      <c r="N614" s="108" t="s">
        <v>1639</v>
      </c>
      <c r="O614" s="23"/>
      <c r="P614" s="22">
        <v>69724</v>
      </c>
      <c r="Q614" s="26" t="s">
        <v>1927</v>
      </c>
      <c r="R614" s="23">
        <v>1</v>
      </c>
      <c r="U614" s="20"/>
      <c r="V614" s="21"/>
    </row>
    <row r="615" spans="10:22" ht="12">
      <c r="J615" s="20" t="s">
        <v>642</v>
      </c>
      <c r="K615" s="21" t="s">
        <v>643</v>
      </c>
      <c r="L615" s="108" t="s">
        <v>1639</v>
      </c>
      <c r="N615" s="108" t="s">
        <v>1639</v>
      </c>
      <c r="O615" s="23"/>
      <c r="P615" s="22">
        <v>72933</v>
      </c>
      <c r="Q615" s="26" t="s">
        <v>1927</v>
      </c>
      <c r="R615" s="23">
        <v>1</v>
      </c>
      <c r="U615" s="20"/>
      <c r="V615" s="21"/>
    </row>
    <row r="616" spans="10:22" ht="12">
      <c r="J616" s="20" t="s">
        <v>644</v>
      </c>
      <c r="K616" s="21" t="s">
        <v>1841</v>
      </c>
      <c r="L616" s="108">
        <v>100</v>
      </c>
      <c r="M616" s="26" t="s">
        <v>1927</v>
      </c>
      <c r="N616" s="19">
        <v>5</v>
      </c>
      <c r="O616" s="23">
        <v>2011</v>
      </c>
      <c r="P616" s="22">
        <v>64276</v>
      </c>
      <c r="Q616" s="26" t="s">
        <v>1927</v>
      </c>
      <c r="R616" s="23">
        <v>1</v>
      </c>
      <c r="U616" s="20"/>
      <c r="V616" s="21"/>
    </row>
    <row r="617" spans="10:22" ht="12">
      <c r="J617" s="20" t="s">
        <v>645</v>
      </c>
      <c r="K617" s="21" t="s">
        <v>1842</v>
      </c>
      <c r="L617" s="108">
        <v>100</v>
      </c>
      <c r="M617" s="26" t="s">
        <v>1927</v>
      </c>
      <c r="N617" s="19">
        <v>5</v>
      </c>
      <c r="O617" s="23">
        <v>2011</v>
      </c>
      <c r="P617" s="22">
        <v>65612</v>
      </c>
      <c r="Q617" s="26" t="s">
        <v>1927</v>
      </c>
      <c r="R617" s="23">
        <v>1</v>
      </c>
      <c r="U617" s="20"/>
      <c r="V617" s="21"/>
    </row>
    <row r="618" spans="10:22" ht="12">
      <c r="J618" s="20" t="s">
        <v>646</v>
      </c>
      <c r="K618" s="21" t="s">
        <v>1843</v>
      </c>
      <c r="L618" s="108">
        <v>100</v>
      </c>
      <c r="M618" s="26" t="s">
        <v>1927</v>
      </c>
      <c r="N618" s="19">
        <v>5</v>
      </c>
      <c r="O618" s="23">
        <v>2011</v>
      </c>
      <c r="P618" s="22">
        <v>65897</v>
      </c>
      <c r="Q618" s="26" t="s">
        <v>1927</v>
      </c>
      <c r="R618" s="23">
        <v>1</v>
      </c>
      <c r="U618" s="20"/>
      <c r="V618" s="21"/>
    </row>
    <row r="619" spans="10:22" ht="12">
      <c r="J619" s="20" t="s">
        <v>647</v>
      </c>
      <c r="K619" s="21" t="s">
        <v>648</v>
      </c>
      <c r="L619" s="108" t="s">
        <v>1639</v>
      </c>
      <c r="M619" s="114"/>
      <c r="N619" s="108" t="s">
        <v>1639</v>
      </c>
      <c r="O619" s="23"/>
      <c r="P619" s="22">
        <v>68321</v>
      </c>
      <c r="Q619" s="26" t="s">
        <v>1927</v>
      </c>
      <c r="R619" s="23">
        <v>1</v>
      </c>
      <c r="U619" s="20"/>
      <c r="V619" s="21"/>
    </row>
    <row r="620" spans="10:22" ht="12">
      <c r="J620" s="20" t="s">
        <v>649</v>
      </c>
      <c r="K620" s="21" t="s">
        <v>1844</v>
      </c>
      <c r="L620" s="108" t="s">
        <v>1639</v>
      </c>
      <c r="M620" s="114"/>
      <c r="N620" s="108" t="s">
        <v>1639</v>
      </c>
      <c r="O620" s="23"/>
      <c r="P620" s="22">
        <v>69185</v>
      </c>
      <c r="Q620" s="26" t="s">
        <v>1927</v>
      </c>
      <c r="R620" s="23">
        <v>1</v>
      </c>
      <c r="U620" s="20"/>
      <c r="V620" s="21"/>
    </row>
    <row r="621" spans="10:22" ht="12">
      <c r="J621" s="20" t="s">
        <v>650</v>
      </c>
      <c r="K621" s="21" t="s">
        <v>651</v>
      </c>
      <c r="L621" s="108" t="s">
        <v>1639</v>
      </c>
      <c r="M621" s="114"/>
      <c r="N621" s="108" t="s">
        <v>1639</v>
      </c>
      <c r="O621" s="23"/>
      <c r="P621" s="22">
        <v>64189</v>
      </c>
      <c r="Q621" s="26" t="s">
        <v>1927</v>
      </c>
      <c r="R621" s="23">
        <v>1</v>
      </c>
      <c r="U621" s="20"/>
      <c r="V621" s="21"/>
    </row>
    <row r="622" spans="10:22" ht="12">
      <c r="J622" s="20" t="s">
        <v>652</v>
      </c>
      <c r="K622" s="21" t="s">
        <v>653</v>
      </c>
      <c r="L622" s="108" t="s">
        <v>1639</v>
      </c>
      <c r="M622" s="114"/>
      <c r="N622" s="108" t="s">
        <v>1639</v>
      </c>
      <c r="O622" s="23"/>
      <c r="P622" s="22">
        <v>65454</v>
      </c>
      <c r="Q622" s="26" t="s">
        <v>1927</v>
      </c>
      <c r="R622" s="23">
        <v>1</v>
      </c>
      <c r="U622" s="20"/>
      <c r="V622" s="21"/>
    </row>
    <row r="623" spans="10:22" ht="12">
      <c r="J623" s="20" t="s">
        <v>654</v>
      </c>
      <c r="K623" s="21" t="s">
        <v>1845</v>
      </c>
      <c r="L623" s="108">
        <v>100</v>
      </c>
      <c r="M623" s="114" t="s">
        <v>1927</v>
      </c>
      <c r="N623" s="19">
        <v>5</v>
      </c>
      <c r="O623" s="23">
        <v>2011</v>
      </c>
      <c r="P623" s="22">
        <v>62812</v>
      </c>
      <c r="Q623" s="26" t="s">
        <v>1927</v>
      </c>
      <c r="R623" s="23">
        <v>1</v>
      </c>
      <c r="U623" s="20"/>
      <c r="V623" s="21"/>
    </row>
    <row r="624" spans="10:18" ht="12">
      <c r="J624" s="19" t="s">
        <v>655</v>
      </c>
      <c r="K624" s="19" t="s">
        <v>656</v>
      </c>
      <c r="L624" s="108">
        <v>99.7</v>
      </c>
      <c r="M624" s="114" t="s">
        <v>1927</v>
      </c>
      <c r="N624" s="19">
        <v>5</v>
      </c>
      <c r="O624" s="23">
        <v>2011</v>
      </c>
      <c r="P624" s="22">
        <v>64722</v>
      </c>
      <c r="Q624" s="114" t="s">
        <v>1927</v>
      </c>
      <c r="R624" s="23">
        <v>1</v>
      </c>
    </row>
    <row r="625" spans="10:18" ht="12">
      <c r="J625" s="19" t="s">
        <v>657</v>
      </c>
      <c r="K625" s="19" t="s">
        <v>1846</v>
      </c>
      <c r="L625" s="108" t="s">
        <v>1639</v>
      </c>
      <c r="M625" s="114"/>
      <c r="N625" s="108" t="s">
        <v>1639</v>
      </c>
      <c r="O625" s="23"/>
      <c r="P625" s="22">
        <v>59737</v>
      </c>
      <c r="Q625" s="114" t="s">
        <v>1927</v>
      </c>
      <c r="R625" s="23">
        <v>1</v>
      </c>
    </row>
    <row r="626" spans="10:18" ht="12">
      <c r="J626" s="19" t="s">
        <v>1847</v>
      </c>
      <c r="K626" s="19" t="s">
        <v>1848</v>
      </c>
      <c r="L626" s="108" t="s">
        <v>1639</v>
      </c>
      <c r="M626" s="114"/>
      <c r="N626" s="108" t="s">
        <v>1639</v>
      </c>
      <c r="O626" s="23"/>
      <c r="P626" s="22">
        <v>57803</v>
      </c>
      <c r="Q626" s="114" t="s">
        <v>1927</v>
      </c>
      <c r="R626" s="23">
        <v>1</v>
      </c>
    </row>
    <row r="627" spans="10:18" ht="12">
      <c r="J627" s="19" t="s">
        <v>658</v>
      </c>
      <c r="K627" s="19" t="s">
        <v>659</v>
      </c>
      <c r="L627" s="108" t="s">
        <v>1639</v>
      </c>
      <c r="M627" s="114"/>
      <c r="N627" s="108" t="s">
        <v>1639</v>
      </c>
      <c r="O627" s="23"/>
      <c r="P627" s="22">
        <v>60769</v>
      </c>
      <c r="Q627" s="114" t="s">
        <v>1927</v>
      </c>
      <c r="R627" s="23">
        <v>1</v>
      </c>
    </row>
    <row r="628" spans="10:18" ht="12">
      <c r="J628" s="19" t="s">
        <v>660</v>
      </c>
      <c r="K628" s="19" t="s">
        <v>1849</v>
      </c>
      <c r="L628" s="108" t="s">
        <v>1639</v>
      </c>
      <c r="M628" s="114"/>
      <c r="N628" s="108" t="s">
        <v>1639</v>
      </c>
      <c r="O628" s="23"/>
      <c r="P628" s="22">
        <v>59646</v>
      </c>
      <c r="Q628" s="114" t="s">
        <v>1927</v>
      </c>
      <c r="R628" s="23">
        <v>1</v>
      </c>
    </row>
    <row r="629" spans="10:22" ht="12">
      <c r="J629" s="20" t="s">
        <v>1282</v>
      </c>
      <c r="K629" s="21" t="s">
        <v>1283</v>
      </c>
      <c r="L629" s="108">
        <v>99.8</v>
      </c>
      <c r="M629" s="114" t="s">
        <v>1927</v>
      </c>
      <c r="N629" s="19">
        <v>5</v>
      </c>
      <c r="O629" s="23">
        <v>2011</v>
      </c>
      <c r="P629" s="22">
        <v>248726</v>
      </c>
      <c r="Q629" s="26" t="s">
        <v>1927</v>
      </c>
      <c r="R629" s="23">
        <v>2</v>
      </c>
      <c r="U629" s="20"/>
      <c r="V629" s="21"/>
    </row>
    <row r="630" spans="10:18" ht="12">
      <c r="J630" s="19" t="s">
        <v>1284</v>
      </c>
      <c r="K630" s="19" t="s">
        <v>1285</v>
      </c>
      <c r="L630" s="108">
        <v>100</v>
      </c>
      <c r="M630" s="114" t="s">
        <v>1927</v>
      </c>
      <c r="N630" s="19">
        <v>5</v>
      </c>
      <c r="O630" s="23">
        <v>2011</v>
      </c>
      <c r="P630" s="22">
        <v>213513</v>
      </c>
      <c r="Q630" s="26" t="s">
        <v>1927</v>
      </c>
      <c r="R630" s="23">
        <v>2</v>
      </c>
    </row>
    <row r="631" spans="10:22" ht="12">
      <c r="J631" s="20" t="s">
        <v>1286</v>
      </c>
      <c r="K631" s="21" t="s">
        <v>1287</v>
      </c>
      <c r="L631" s="108">
        <v>100</v>
      </c>
      <c r="M631" s="114" t="s">
        <v>1927</v>
      </c>
      <c r="N631" s="19">
        <v>5</v>
      </c>
      <c r="O631" s="23">
        <v>2011</v>
      </c>
      <c r="P631" s="22">
        <v>186210</v>
      </c>
      <c r="Q631" s="26" t="s">
        <v>1927</v>
      </c>
      <c r="R631" s="23">
        <v>2</v>
      </c>
      <c r="U631" s="20"/>
      <c r="V631" s="21"/>
    </row>
    <row r="632" spans="10:18" ht="12">
      <c r="J632" s="19" t="s">
        <v>1288</v>
      </c>
      <c r="K632" s="19" t="s">
        <v>1289</v>
      </c>
      <c r="L632" s="108">
        <v>100</v>
      </c>
      <c r="M632" s="114" t="s">
        <v>1927</v>
      </c>
      <c r="N632" s="19">
        <v>5</v>
      </c>
      <c r="O632" s="23">
        <v>2011</v>
      </c>
      <c r="P632" s="22">
        <v>179452</v>
      </c>
      <c r="Q632" s="26" t="s">
        <v>1927</v>
      </c>
      <c r="R632" s="23">
        <v>2</v>
      </c>
    </row>
    <row r="633" spans="10:22" ht="12">
      <c r="J633" s="20" t="s">
        <v>1290</v>
      </c>
      <c r="K633" s="21" t="s">
        <v>1291</v>
      </c>
      <c r="L633" s="108">
        <v>100</v>
      </c>
      <c r="M633" s="114" t="s">
        <v>1927</v>
      </c>
      <c r="N633" s="19">
        <v>5</v>
      </c>
      <c r="O633" s="23">
        <v>2011</v>
      </c>
      <c r="P633" s="22">
        <v>174724</v>
      </c>
      <c r="Q633" s="26" t="s">
        <v>1927</v>
      </c>
      <c r="R633" s="23">
        <v>2</v>
      </c>
      <c r="U633" s="20"/>
      <c r="V633" s="21"/>
    </row>
    <row r="634" spans="10:22" ht="12">
      <c r="J634" s="20" t="s">
        <v>661</v>
      </c>
      <c r="K634" s="21" t="s">
        <v>1850</v>
      </c>
      <c r="L634" s="108">
        <v>99.9</v>
      </c>
      <c r="M634" s="114" t="s">
        <v>1927</v>
      </c>
      <c r="N634" s="19">
        <v>5</v>
      </c>
      <c r="O634" s="23">
        <v>2011</v>
      </c>
      <c r="P634" s="22">
        <v>174370</v>
      </c>
      <c r="Q634" s="26" t="s">
        <v>1927</v>
      </c>
      <c r="R634" s="23">
        <v>2</v>
      </c>
      <c r="U634" s="20"/>
      <c r="V634" s="21"/>
    </row>
    <row r="635" spans="10:22" ht="12">
      <c r="J635" s="20" t="s">
        <v>1292</v>
      </c>
      <c r="K635" s="21" t="s">
        <v>1851</v>
      </c>
      <c r="L635" s="108">
        <v>99.6</v>
      </c>
      <c r="M635" s="114" t="s">
        <v>1927</v>
      </c>
      <c r="N635" s="19">
        <v>5</v>
      </c>
      <c r="O635" s="23">
        <v>2011</v>
      </c>
      <c r="P635" s="22">
        <v>142346</v>
      </c>
      <c r="Q635" s="26" t="s">
        <v>1927</v>
      </c>
      <c r="R635" s="23">
        <v>2</v>
      </c>
      <c r="U635" s="20"/>
      <c r="V635" s="21"/>
    </row>
    <row r="636" spans="10:22" ht="12">
      <c r="J636" s="20" t="s">
        <v>662</v>
      </c>
      <c r="K636" s="21" t="s">
        <v>663</v>
      </c>
      <c r="L636" s="108">
        <v>99.9</v>
      </c>
      <c r="M636" s="114" t="s">
        <v>1927</v>
      </c>
      <c r="N636" s="19">
        <v>5</v>
      </c>
      <c r="O636" s="23">
        <v>2011</v>
      </c>
      <c r="P636" s="22">
        <v>140789</v>
      </c>
      <c r="Q636" s="26" t="s">
        <v>1927</v>
      </c>
      <c r="R636" s="23">
        <v>2</v>
      </c>
      <c r="U636" s="20"/>
      <c r="V636" s="21"/>
    </row>
    <row r="637" spans="10:18" ht="12">
      <c r="J637" s="19" t="s">
        <v>1293</v>
      </c>
      <c r="K637" s="19" t="s">
        <v>1294</v>
      </c>
      <c r="L637" s="108">
        <v>99.9</v>
      </c>
      <c r="M637" s="114" t="s">
        <v>1927</v>
      </c>
      <c r="N637" s="19">
        <v>5</v>
      </c>
      <c r="O637" s="23">
        <v>2011</v>
      </c>
      <c r="P637" s="22">
        <v>129112</v>
      </c>
      <c r="Q637" s="26" t="s">
        <v>1927</v>
      </c>
      <c r="R637" s="23">
        <v>2</v>
      </c>
    </row>
    <row r="638" spans="10:22" ht="12">
      <c r="J638" s="20" t="s">
        <v>664</v>
      </c>
      <c r="K638" s="21" t="s">
        <v>1852</v>
      </c>
      <c r="L638" s="108" t="s">
        <v>1639</v>
      </c>
      <c r="M638" s="114"/>
      <c r="N638" s="108" t="s">
        <v>1639</v>
      </c>
      <c r="O638" s="23"/>
      <c r="P638" s="22">
        <v>119171</v>
      </c>
      <c r="Q638" s="26" t="s">
        <v>1927</v>
      </c>
      <c r="R638" s="23">
        <v>2</v>
      </c>
      <c r="U638" s="20"/>
      <c r="V638" s="21"/>
    </row>
    <row r="639" spans="10:22" ht="12">
      <c r="J639" s="20" t="s">
        <v>665</v>
      </c>
      <c r="K639" s="21" t="s">
        <v>1853</v>
      </c>
      <c r="L639" s="108">
        <v>100</v>
      </c>
      <c r="M639" s="26" t="s">
        <v>1927</v>
      </c>
      <c r="N639" s="19">
        <v>5</v>
      </c>
      <c r="O639" s="23">
        <v>2011</v>
      </c>
      <c r="P639" s="22">
        <v>123659</v>
      </c>
      <c r="Q639" s="26" t="s">
        <v>1927</v>
      </c>
      <c r="R639" s="23">
        <v>2</v>
      </c>
      <c r="U639" s="20"/>
      <c r="V639" s="21"/>
    </row>
    <row r="640" spans="10:22" ht="12">
      <c r="J640" s="20" t="s">
        <v>666</v>
      </c>
      <c r="K640" s="21" t="s">
        <v>1854</v>
      </c>
      <c r="L640" s="108">
        <v>100</v>
      </c>
      <c r="M640" s="26" t="s">
        <v>1927</v>
      </c>
      <c r="N640" s="19">
        <v>5</v>
      </c>
      <c r="O640" s="23">
        <v>2011</v>
      </c>
      <c r="P640" s="22">
        <v>115546</v>
      </c>
      <c r="Q640" s="26" t="s">
        <v>1927</v>
      </c>
      <c r="R640" s="23">
        <v>2</v>
      </c>
      <c r="U640" s="20"/>
      <c r="V640" s="21"/>
    </row>
    <row r="641" spans="10:22" ht="12">
      <c r="J641" s="20" t="s">
        <v>667</v>
      </c>
      <c r="K641" s="21" t="s">
        <v>668</v>
      </c>
      <c r="L641" s="108">
        <v>100</v>
      </c>
      <c r="M641" s="26" t="s">
        <v>1927</v>
      </c>
      <c r="N641" s="19">
        <v>5</v>
      </c>
      <c r="O641" s="23">
        <v>2011</v>
      </c>
      <c r="P641" s="22">
        <v>112952</v>
      </c>
      <c r="Q641" s="26" t="s">
        <v>1927</v>
      </c>
      <c r="R641" s="23">
        <v>2</v>
      </c>
      <c r="U641" s="20"/>
      <c r="V641" s="21"/>
    </row>
    <row r="642" spans="10:22" ht="12">
      <c r="J642" s="20" t="s">
        <v>1295</v>
      </c>
      <c r="K642" s="21" t="s">
        <v>1296</v>
      </c>
      <c r="L642" s="108">
        <v>100</v>
      </c>
      <c r="M642" s="26" t="s">
        <v>1927</v>
      </c>
      <c r="N642" s="19">
        <v>5</v>
      </c>
      <c r="O642" s="23">
        <v>2011</v>
      </c>
      <c r="P642" s="22">
        <v>111168</v>
      </c>
      <c r="Q642" s="26" t="s">
        <v>1927</v>
      </c>
      <c r="R642" s="23">
        <v>2</v>
      </c>
      <c r="U642" s="20"/>
      <c r="V642" s="21"/>
    </row>
    <row r="643" spans="10:22" ht="12">
      <c r="J643" s="20" t="s">
        <v>669</v>
      </c>
      <c r="K643" s="21" t="s">
        <v>670</v>
      </c>
      <c r="L643" s="108">
        <v>100</v>
      </c>
      <c r="M643" s="114" t="s">
        <v>1927</v>
      </c>
      <c r="N643" s="19">
        <v>5</v>
      </c>
      <c r="O643" s="23">
        <v>2011</v>
      </c>
      <c r="P643" s="22">
        <v>102422</v>
      </c>
      <c r="Q643" s="26" t="s">
        <v>1927</v>
      </c>
      <c r="R643" s="23">
        <v>2</v>
      </c>
      <c r="U643" s="20"/>
      <c r="V643" s="21"/>
    </row>
    <row r="644" spans="10:22" ht="12">
      <c r="J644" s="20" t="s">
        <v>671</v>
      </c>
      <c r="K644" s="21" t="s">
        <v>1855</v>
      </c>
      <c r="L644" s="108">
        <v>100</v>
      </c>
      <c r="M644" s="114" t="s">
        <v>1927</v>
      </c>
      <c r="N644" s="19">
        <v>5</v>
      </c>
      <c r="O644" s="23">
        <v>2011</v>
      </c>
      <c r="P644" s="22">
        <v>97971</v>
      </c>
      <c r="Q644" s="26" t="s">
        <v>1927</v>
      </c>
      <c r="R644" s="23">
        <v>1</v>
      </c>
      <c r="U644" s="20"/>
      <c r="V644" s="21"/>
    </row>
    <row r="645" spans="10:22" ht="12">
      <c r="J645" s="20" t="s">
        <v>672</v>
      </c>
      <c r="K645" s="21" t="s">
        <v>1856</v>
      </c>
      <c r="L645" s="108">
        <v>92.5</v>
      </c>
      <c r="M645" s="114" t="s">
        <v>1927</v>
      </c>
      <c r="N645" s="19">
        <f aca="true" t="shared" si="71" ref="N645:N669">IF(L645&lt;95,4)</f>
        <v>4</v>
      </c>
      <c r="O645" s="23">
        <v>2011</v>
      </c>
      <c r="P645" s="22">
        <v>1860256</v>
      </c>
      <c r="Q645" s="26" t="s">
        <v>1927</v>
      </c>
      <c r="R645" s="23">
        <v>5</v>
      </c>
      <c r="U645" s="20"/>
      <c r="V645" s="21"/>
    </row>
    <row r="646" spans="10:22" ht="12">
      <c r="J646" s="20" t="s">
        <v>1857</v>
      </c>
      <c r="K646" s="21" t="s">
        <v>1858</v>
      </c>
      <c r="L646" s="108">
        <v>98.1</v>
      </c>
      <c r="M646" s="114" t="s">
        <v>1927</v>
      </c>
      <c r="N646" s="19">
        <v>5</v>
      </c>
      <c r="O646" s="23">
        <v>2011</v>
      </c>
      <c r="P646" s="22">
        <v>975300</v>
      </c>
      <c r="Q646" s="26" t="s">
        <v>1927</v>
      </c>
      <c r="R646" s="23">
        <v>4</v>
      </c>
      <c r="U646" s="20"/>
      <c r="V646" s="21"/>
    </row>
    <row r="647" spans="10:22" ht="12">
      <c r="J647" s="20" t="s">
        <v>673</v>
      </c>
      <c r="K647" s="21" t="s">
        <v>1556</v>
      </c>
      <c r="L647" s="108">
        <v>97.4</v>
      </c>
      <c r="M647" s="114" t="s">
        <v>1927</v>
      </c>
      <c r="N647" s="19">
        <v>5</v>
      </c>
      <c r="O647" s="23">
        <v>2011</v>
      </c>
      <c r="P647" s="22">
        <v>182176</v>
      </c>
      <c r="Q647" s="26" t="s">
        <v>1927</v>
      </c>
      <c r="R647" s="23">
        <v>2</v>
      </c>
      <c r="U647" s="20"/>
      <c r="V647" s="21"/>
    </row>
    <row r="648" spans="10:22" ht="12">
      <c r="J648" s="20" t="s">
        <v>674</v>
      </c>
      <c r="K648" s="21" t="s">
        <v>1557</v>
      </c>
      <c r="L648" s="108">
        <v>97.4</v>
      </c>
      <c r="M648" s="114" t="s">
        <v>1927</v>
      </c>
      <c r="N648" s="19">
        <v>5</v>
      </c>
      <c r="O648" s="23">
        <v>2011</v>
      </c>
      <c r="P648" s="22">
        <v>109990</v>
      </c>
      <c r="Q648" s="26" t="s">
        <v>1927</v>
      </c>
      <c r="R648" s="23">
        <v>2</v>
      </c>
      <c r="U648" s="20"/>
      <c r="V648" s="21"/>
    </row>
    <row r="649" spans="10:18" ht="12">
      <c r="J649" s="19" t="s">
        <v>675</v>
      </c>
      <c r="K649" s="19" t="s">
        <v>1558</v>
      </c>
      <c r="L649" s="108">
        <v>97.5</v>
      </c>
      <c r="M649" s="114" t="s">
        <v>1927</v>
      </c>
      <c r="N649" s="19">
        <v>5</v>
      </c>
      <c r="O649" s="23">
        <v>2011</v>
      </c>
      <c r="P649" s="22">
        <v>141360</v>
      </c>
      <c r="Q649" s="114" t="s">
        <v>1927</v>
      </c>
      <c r="R649" s="23">
        <v>2</v>
      </c>
    </row>
    <row r="650" spans="10:18" ht="12">
      <c r="J650" s="19" t="s">
        <v>676</v>
      </c>
      <c r="K650" s="19" t="s">
        <v>1559</v>
      </c>
      <c r="L650" s="108">
        <v>94.3</v>
      </c>
      <c r="M650" s="114" t="s">
        <v>1927</v>
      </c>
      <c r="N650" s="19">
        <f t="shared" si="71"/>
        <v>4</v>
      </c>
      <c r="O650" s="23">
        <v>2011</v>
      </c>
      <c r="P650" s="22">
        <v>120864</v>
      </c>
      <c r="Q650" s="114" t="s">
        <v>1927</v>
      </c>
      <c r="R650" s="23">
        <v>2</v>
      </c>
    </row>
    <row r="651" spans="10:18" ht="12">
      <c r="J651" s="19" t="s">
        <v>677</v>
      </c>
      <c r="K651" s="19" t="s">
        <v>1560</v>
      </c>
      <c r="L651" s="108">
        <v>99</v>
      </c>
      <c r="M651" s="114" t="s">
        <v>1927</v>
      </c>
      <c r="N651" s="19">
        <v>5</v>
      </c>
      <c r="O651" s="23">
        <v>2011</v>
      </c>
      <c r="P651" s="22">
        <v>68846</v>
      </c>
      <c r="Q651" s="114" t="s">
        <v>1927</v>
      </c>
      <c r="R651" s="23">
        <v>1</v>
      </c>
    </row>
    <row r="652" spans="10:18" ht="12">
      <c r="J652" s="19" t="s">
        <v>678</v>
      </c>
      <c r="K652" s="19" t="s">
        <v>1561</v>
      </c>
      <c r="L652" s="108">
        <v>96.6</v>
      </c>
      <c r="M652" s="114" t="s">
        <v>1927</v>
      </c>
      <c r="N652" s="19">
        <v>5</v>
      </c>
      <c r="O652" s="23">
        <v>2011</v>
      </c>
      <c r="P652" s="22">
        <v>78093</v>
      </c>
      <c r="Q652" s="114" t="s">
        <v>1927</v>
      </c>
      <c r="R652" s="23">
        <v>1</v>
      </c>
    </row>
    <row r="653" spans="10:22" ht="12">
      <c r="J653" s="20" t="s">
        <v>679</v>
      </c>
      <c r="K653" s="21" t="s">
        <v>1562</v>
      </c>
      <c r="L653" s="108">
        <v>91.7</v>
      </c>
      <c r="M653" s="114" t="s">
        <v>1927</v>
      </c>
      <c r="N653" s="19">
        <f t="shared" si="71"/>
        <v>4</v>
      </c>
      <c r="O653" s="23">
        <v>2011</v>
      </c>
      <c r="P653" s="22">
        <v>63172</v>
      </c>
      <c r="Q653" s="26" t="s">
        <v>1927</v>
      </c>
      <c r="R653" s="23">
        <v>1</v>
      </c>
      <c r="U653" s="20"/>
      <c r="V653" s="21"/>
    </row>
    <row r="654" spans="10:18" ht="12">
      <c r="J654" s="19" t="s">
        <v>1297</v>
      </c>
      <c r="K654" s="19" t="s">
        <v>1298</v>
      </c>
      <c r="L654" s="108">
        <v>93.3</v>
      </c>
      <c r="M654" s="114" t="s">
        <v>1927</v>
      </c>
      <c r="N654" s="19">
        <f t="shared" si="71"/>
        <v>4</v>
      </c>
      <c r="O654" s="23">
        <v>2011</v>
      </c>
      <c r="P654" s="22">
        <v>160237</v>
      </c>
      <c r="Q654" s="26" t="s">
        <v>1927</v>
      </c>
      <c r="R654" s="23">
        <v>2</v>
      </c>
    </row>
    <row r="655" spans="10:22" ht="12">
      <c r="J655" s="20" t="s">
        <v>1299</v>
      </c>
      <c r="K655" s="21" t="s">
        <v>1300</v>
      </c>
      <c r="L655" s="108">
        <v>89.2</v>
      </c>
      <c r="M655" s="114" t="s">
        <v>1927</v>
      </c>
      <c r="N655" s="19">
        <f t="shared" si="71"/>
        <v>4</v>
      </c>
      <c r="O655" s="23">
        <v>2011</v>
      </c>
      <c r="P655" s="22">
        <v>175738</v>
      </c>
      <c r="Q655" s="26" t="s">
        <v>1927</v>
      </c>
      <c r="R655" s="23">
        <v>2</v>
      </c>
      <c r="U655" s="20"/>
      <c r="V655" s="21"/>
    </row>
    <row r="656" spans="10:18" ht="12">
      <c r="J656" s="19" t="s">
        <v>1301</v>
      </c>
      <c r="K656" s="19" t="s">
        <v>1302</v>
      </c>
      <c r="L656" s="108">
        <v>93.3</v>
      </c>
      <c r="M656" s="114" t="s">
        <v>1927</v>
      </c>
      <c r="N656" s="19">
        <f t="shared" si="71"/>
        <v>4</v>
      </c>
      <c r="O656" s="23">
        <v>2011</v>
      </c>
      <c r="P656" s="22">
        <v>173574</v>
      </c>
      <c r="Q656" s="26" t="s">
        <v>1927</v>
      </c>
      <c r="R656" s="23">
        <v>2</v>
      </c>
    </row>
    <row r="657" spans="10:18" ht="12">
      <c r="J657" s="19" t="s">
        <v>1303</v>
      </c>
      <c r="K657" s="19" t="s">
        <v>1304</v>
      </c>
      <c r="L657" s="108">
        <v>91.1</v>
      </c>
      <c r="M657" s="114" t="s">
        <v>1927</v>
      </c>
      <c r="N657" s="19">
        <f t="shared" si="71"/>
        <v>4</v>
      </c>
      <c r="O657" s="23">
        <v>2011</v>
      </c>
      <c r="P657" s="22">
        <v>146970</v>
      </c>
      <c r="Q657" s="26" t="s">
        <v>1927</v>
      </c>
      <c r="R657" s="23">
        <v>2</v>
      </c>
    </row>
    <row r="658" spans="10:22" ht="12">
      <c r="J658" s="20" t="s">
        <v>680</v>
      </c>
      <c r="K658" s="21" t="s">
        <v>681</v>
      </c>
      <c r="L658" s="108">
        <v>97.9</v>
      </c>
      <c r="M658" s="114" t="s">
        <v>1927</v>
      </c>
      <c r="N658" s="19">
        <v>5</v>
      </c>
      <c r="O658" s="23">
        <v>2011</v>
      </c>
      <c r="P658" s="22">
        <v>99093</v>
      </c>
      <c r="Q658" s="26" t="s">
        <v>1927</v>
      </c>
      <c r="R658" s="23">
        <v>1</v>
      </c>
      <c r="U658" s="20"/>
      <c r="V658" s="21"/>
    </row>
    <row r="659" spans="10:18" ht="12">
      <c r="J659" s="19" t="s">
        <v>1305</v>
      </c>
      <c r="K659" s="19" t="s">
        <v>1306</v>
      </c>
      <c r="L659" s="108">
        <v>98.9</v>
      </c>
      <c r="M659" s="114" t="s">
        <v>1927</v>
      </c>
      <c r="N659" s="19">
        <v>5</v>
      </c>
      <c r="O659" s="23">
        <v>2011</v>
      </c>
      <c r="P659" s="22">
        <v>94577</v>
      </c>
      <c r="Q659" s="26" t="s">
        <v>1927</v>
      </c>
      <c r="R659" s="23">
        <v>1</v>
      </c>
    </row>
    <row r="660" spans="10:18" ht="12">
      <c r="J660" s="19" t="s">
        <v>682</v>
      </c>
      <c r="K660" s="19" t="s">
        <v>683</v>
      </c>
      <c r="L660" s="108">
        <v>98.6</v>
      </c>
      <c r="M660" s="114" t="s">
        <v>1927</v>
      </c>
      <c r="N660" s="19">
        <v>5</v>
      </c>
      <c r="O660" s="23">
        <v>2011</v>
      </c>
      <c r="P660" s="22">
        <v>88522</v>
      </c>
      <c r="Q660" s="26" t="s">
        <v>1927</v>
      </c>
      <c r="R660" s="23">
        <v>1</v>
      </c>
    </row>
    <row r="661" spans="10:18" ht="12">
      <c r="J661" s="19" t="s">
        <v>1307</v>
      </c>
      <c r="K661" s="19" t="s">
        <v>1308</v>
      </c>
      <c r="L661" s="108">
        <v>99.5</v>
      </c>
      <c r="M661" s="114" t="s">
        <v>1927</v>
      </c>
      <c r="N661" s="19">
        <v>5</v>
      </c>
      <c r="O661" s="23">
        <v>2011</v>
      </c>
      <c r="P661" s="22">
        <v>87159</v>
      </c>
      <c r="Q661" s="26" t="s">
        <v>1927</v>
      </c>
      <c r="R661" s="23">
        <v>1</v>
      </c>
    </row>
    <row r="662" spans="10:18" ht="12">
      <c r="J662" s="19" t="s">
        <v>1309</v>
      </c>
      <c r="K662" s="19" t="s">
        <v>1310</v>
      </c>
      <c r="L662" s="108">
        <v>95.5</v>
      </c>
      <c r="M662" s="114" t="s">
        <v>1927</v>
      </c>
      <c r="N662" s="19">
        <v>5</v>
      </c>
      <c r="O662" s="23">
        <v>2011</v>
      </c>
      <c r="P662" s="22">
        <v>78574</v>
      </c>
      <c r="Q662" s="26" t="s">
        <v>1927</v>
      </c>
      <c r="R662" s="23">
        <v>1</v>
      </c>
    </row>
    <row r="663" spans="10:22" ht="12">
      <c r="J663" s="20" t="s">
        <v>684</v>
      </c>
      <c r="K663" s="21" t="s">
        <v>685</v>
      </c>
      <c r="L663" s="108">
        <v>98.2</v>
      </c>
      <c r="M663" s="114" t="s">
        <v>1927</v>
      </c>
      <c r="N663" s="19">
        <v>5</v>
      </c>
      <c r="O663" s="23">
        <v>2011</v>
      </c>
      <c r="P663" s="22">
        <v>63504</v>
      </c>
      <c r="Q663" s="26" t="s">
        <v>1927</v>
      </c>
      <c r="R663" s="23">
        <v>1</v>
      </c>
      <c r="U663" s="20"/>
      <c r="V663" s="21"/>
    </row>
    <row r="664" spans="10:18" ht="12">
      <c r="J664" s="19" t="s">
        <v>1311</v>
      </c>
      <c r="K664" s="19" t="s">
        <v>1312</v>
      </c>
      <c r="L664" s="108">
        <v>90.8</v>
      </c>
      <c r="M664" s="114" t="s">
        <v>1927</v>
      </c>
      <c r="N664" s="19">
        <f t="shared" si="71"/>
        <v>4</v>
      </c>
      <c r="O664" s="23">
        <v>2011</v>
      </c>
      <c r="P664" s="22">
        <v>379786</v>
      </c>
      <c r="Q664" s="26" t="s">
        <v>1927</v>
      </c>
      <c r="R664" s="23">
        <v>3</v>
      </c>
    </row>
    <row r="665" spans="10:22" ht="12">
      <c r="J665" s="20" t="s">
        <v>1313</v>
      </c>
      <c r="K665" s="21" t="s">
        <v>1314</v>
      </c>
      <c r="L665" s="108">
        <v>98.2</v>
      </c>
      <c r="M665" s="114" t="s">
        <v>1927</v>
      </c>
      <c r="N665" s="19">
        <v>5</v>
      </c>
      <c r="O665" s="23">
        <v>2011</v>
      </c>
      <c r="P665" s="22">
        <v>303430</v>
      </c>
      <c r="Q665" s="26" t="s">
        <v>1927</v>
      </c>
      <c r="R665" s="23">
        <v>3</v>
      </c>
      <c r="U665" s="20"/>
      <c r="V665" s="21"/>
    </row>
    <row r="666" spans="10:22" ht="12">
      <c r="J666" s="20" t="s">
        <v>1315</v>
      </c>
      <c r="K666" s="21" t="s">
        <v>1316</v>
      </c>
      <c r="L666" s="108">
        <v>98.1</v>
      </c>
      <c r="M666" s="114" t="s">
        <v>1927</v>
      </c>
      <c r="N666" s="19">
        <v>5</v>
      </c>
      <c r="O666" s="23">
        <v>2011</v>
      </c>
      <c r="P666" s="22">
        <v>175869</v>
      </c>
      <c r="Q666" s="26" t="s">
        <v>1927</v>
      </c>
      <c r="R666" s="23">
        <v>2</v>
      </c>
      <c r="U666" s="20"/>
      <c r="V666" s="21"/>
    </row>
    <row r="667" spans="10:22" ht="12">
      <c r="J667" s="20" t="s">
        <v>1317</v>
      </c>
      <c r="K667" s="21" t="s">
        <v>1318</v>
      </c>
      <c r="L667" s="108">
        <v>99</v>
      </c>
      <c r="M667" s="114" t="s">
        <v>1927</v>
      </c>
      <c r="N667" s="19">
        <v>5</v>
      </c>
      <c r="O667" s="23">
        <v>2011</v>
      </c>
      <c r="P667" s="22">
        <v>168363</v>
      </c>
      <c r="Q667" s="26" t="s">
        <v>1927</v>
      </c>
      <c r="R667" s="23">
        <v>2</v>
      </c>
      <c r="U667" s="20"/>
      <c r="V667" s="21"/>
    </row>
    <row r="668" spans="10:22" ht="12">
      <c r="J668" s="20" t="s">
        <v>686</v>
      </c>
      <c r="K668" s="21" t="s">
        <v>687</v>
      </c>
      <c r="L668" s="108">
        <v>99</v>
      </c>
      <c r="M668" s="114" t="s">
        <v>1927</v>
      </c>
      <c r="N668" s="19">
        <v>5</v>
      </c>
      <c r="O668" s="23">
        <v>2011</v>
      </c>
      <c r="P668" s="22">
        <v>158048</v>
      </c>
      <c r="Q668" s="26" t="s">
        <v>1927</v>
      </c>
      <c r="R668" s="23">
        <v>2</v>
      </c>
      <c r="U668" s="20"/>
      <c r="V668" s="21"/>
    </row>
    <row r="669" spans="10:22" ht="12">
      <c r="J669" s="20" t="s">
        <v>1319</v>
      </c>
      <c r="K669" s="21" t="s">
        <v>1320</v>
      </c>
      <c r="L669" s="108">
        <v>94.3</v>
      </c>
      <c r="M669" s="114" t="s">
        <v>1927</v>
      </c>
      <c r="N669" s="19">
        <f t="shared" si="71"/>
        <v>4</v>
      </c>
      <c r="O669" s="23">
        <v>2011</v>
      </c>
      <c r="P669" s="22">
        <v>138142</v>
      </c>
      <c r="Q669" s="26" t="s">
        <v>1927</v>
      </c>
      <c r="R669" s="23">
        <v>2</v>
      </c>
      <c r="U669" s="20"/>
      <c r="V669" s="21"/>
    </row>
    <row r="670" spans="10:22" ht="12">
      <c r="J670" s="20" t="s">
        <v>688</v>
      </c>
      <c r="K670" s="21" t="s">
        <v>1859</v>
      </c>
      <c r="L670" s="108" t="s">
        <v>1639</v>
      </c>
      <c r="M670" s="114" t="s">
        <v>1926</v>
      </c>
      <c r="N670" s="108" t="s">
        <v>1639</v>
      </c>
      <c r="O670" s="23"/>
      <c r="P670" s="22">
        <v>1883425</v>
      </c>
      <c r="Q670" s="26" t="s">
        <v>1926</v>
      </c>
      <c r="R670" s="23">
        <v>5</v>
      </c>
      <c r="U670" s="20"/>
      <c r="V670" s="21"/>
    </row>
    <row r="671" spans="10:22" ht="12">
      <c r="J671" s="20" t="s">
        <v>689</v>
      </c>
      <c r="K671" s="21" t="s">
        <v>1563</v>
      </c>
      <c r="L671" s="108" t="s">
        <v>1639</v>
      </c>
      <c r="M671" s="114" t="s">
        <v>1926</v>
      </c>
      <c r="N671" s="108" t="s">
        <v>1639</v>
      </c>
      <c r="O671" s="23"/>
      <c r="P671" s="22">
        <v>324576</v>
      </c>
      <c r="Q671" s="26" t="s">
        <v>1926</v>
      </c>
      <c r="R671" s="23">
        <v>3</v>
      </c>
      <c r="U671" s="20"/>
      <c r="V671" s="21"/>
    </row>
    <row r="672" spans="10:22" ht="12">
      <c r="J672" s="20" t="s">
        <v>690</v>
      </c>
      <c r="K672" s="21" t="s">
        <v>1860</v>
      </c>
      <c r="L672" s="108" t="s">
        <v>1639</v>
      </c>
      <c r="M672" s="114" t="s">
        <v>1926</v>
      </c>
      <c r="N672" s="108" t="s">
        <v>1639</v>
      </c>
      <c r="O672" s="23"/>
      <c r="P672" s="22">
        <v>319279</v>
      </c>
      <c r="Q672" s="26" t="s">
        <v>1926</v>
      </c>
      <c r="R672" s="23">
        <v>3</v>
      </c>
      <c r="U672" s="20"/>
      <c r="V672" s="21"/>
    </row>
    <row r="673" spans="10:22" ht="12">
      <c r="J673" s="20" t="s">
        <v>691</v>
      </c>
      <c r="K673" s="21" t="s">
        <v>1564</v>
      </c>
      <c r="L673" s="108" t="s">
        <v>1639</v>
      </c>
      <c r="M673" s="114" t="s">
        <v>1926</v>
      </c>
      <c r="N673" s="108" t="s">
        <v>1639</v>
      </c>
      <c r="O673" s="23"/>
      <c r="P673" s="22">
        <v>269506</v>
      </c>
      <c r="Q673" s="26" t="s">
        <v>1926</v>
      </c>
      <c r="R673" s="23">
        <v>3</v>
      </c>
      <c r="U673" s="20"/>
      <c r="V673" s="21"/>
    </row>
    <row r="674" spans="10:22" ht="12">
      <c r="J674" s="20" t="s">
        <v>692</v>
      </c>
      <c r="K674" s="21" t="s">
        <v>1861</v>
      </c>
      <c r="L674" s="108" t="s">
        <v>1639</v>
      </c>
      <c r="M674" s="114" t="s">
        <v>1926</v>
      </c>
      <c r="N674" s="108" t="s">
        <v>1639</v>
      </c>
      <c r="O674" s="23"/>
      <c r="P674" s="22">
        <v>180302</v>
      </c>
      <c r="Q674" s="26" t="s">
        <v>1926</v>
      </c>
      <c r="R674" s="23">
        <v>2</v>
      </c>
      <c r="U674" s="20"/>
      <c r="V674" s="21"/>
    </row>
    <row r="675" spans="10:22" ht="12">
      <c r="J675" s="20" t="s">
        <v>693</v>
      </c>
      <c r="K675" s="21" t="s">
        <v>1565</v>
      </c>
      <c r="L675" s="108" t="s">
        <v>1639</v>
      </c>
      <c r="M675" s="114" t="s">
        <v>1926</v>
      </c>
      <c r="N675" s="108" t="s">
        <v>1639</v>
      </c>
      <c r="O675" s="23"/>
      <c r="P675" s="22">
        <v>196367</v>
      </c>
      <c r="Q675" s="26" t="s">
        <v>1926</v>
      </c>
      <c r="R675" s="23">
        <v>2</v>
      </c>
      <c r="U675" s="20"/>
      <c r="V675" s="21"/>
    </row>
    <row r="676" spans="10:22" ht="12">
      <c r="J676" s="20" t="s">
        <v>694</v>
      </c>
      <c r="K676" s="21" t="s">
        <v>1862</v>
      </c>
      <c r="L676" s="108" t="s">
        <v>1639</v>
      </c>
      <c r="M676" s="114" t="s">
        <v>1926</v>
      </c>
      <c r="N676" s="108" t="s">
        <v>1639</v>
      </c>
      <c r="O676" s="23"/>
      <c r="P676" s="22">
        <v>144307</v>
      </c>
      <c r="Q676" s="26" t="s">
        <v>1926</v>
      </c>
      <c r="R676" s="23">
        <v>2</v>
      </c>
      <c r="U676" s="20"/>
      <c r="V676" s="21"/>
    </row>
    <row r="677" spans="10:22" ht="12">
      <c r="J677" s="20" t="s">
        <v>695</v>
      </c>
      <c r="K677" s="21" t="s">
        <v>1745</v>
      </c>
      <c r="L677" s="108" t="s">
        <v>1639</v>
      </c>
      <c r="M677" s="114" t="s">
        <v>1926</v>
      </c>
      <c r="N677" s="108" t="s">
        <v>1639</v>
      </c>
      <c r="O677" s="23"/>
      <c r="P677" s="22">
        <v>159074</v>
      </c>
      <c r="Q677" s="26" t="s">
        <v>1926</v>
      </c>
      <c r="R677" s="23">
        <v>2</v>
      </c>
      <c r="U677" s="20"/>
      <c r="V677" s="21"/>
    </row>
    <row r="678" spans="10:22" ht="12">
      <c r="J678" s="20" t="s">
        <v>696</v>
      </c>
      <c r="K678" s="21" t="s">
        <v>1743</v>
      </c>
      <c r="L678" s="108" t="s">
        <v>1639</v>
      </c>
      <c r="M678" s="114" t="s">
        <v>1926</v>
      </c>
      <c r="N678" s="108" t="s">
        <v>1639</v>
      </c>
      <c r="O678" s="23"/>
      <c r="P678" s="22">
        <v>147245</v>
      </c>
      <c r="Q678" s="26" t="s">
        <v>1926</v>
      </c>
      <c r="R678" s="23">
        <v>2</v>
      </c>
      <c r="U678" s="20"/>
      <c r="V678" s="21"/>
    </row>
    <row r="679" spans="10:22" ht="12">
      <c r="J679" s="20" t="s">
        <v>697</v>
      </c>
      <c r="K679" s="21" t="s">
        <v>1863</v>
      </c>
      <c r="L679" s="108" t="s">
        <v>1639</v>
      </c>
      <c r="M679" s="114" t="s">
        <v>1926</v>
      </c>
      <c r="N679" s="108" t="s">
        <v>1639</v>
      </c>
      <c r="O679" s="23"/>
      <c r="P679" s="22">
        <v>134290</v>
      </c>
      <c r="Q679" s="26" t="s">
        <v>1926</v>
      </c>
      <c r="R679" s="23">
        <v>2</v>
      </c>
      <c r="U679" s="20"/>
      <c r="V679" s="21"/>
    </row>
    <row r="680" spans="10:22" ht="12">
      <c r="J680" s="20" t="s">
        <v>698</v>
      </c>
      <c r="K680" s="21" t="s">
        <v>1864</v>
      </c>
      <c r="L680" s="108" t="s">
        <v>1639</v>
      </c>
      <c r="M680" s="114" t="s">
        <v>1926</v>
      </c>
      <c r="N680" s="108" t="s">
        <v>1639</v>
      </c>
      <c r="O680" s="23"/>
      <c r="P680" s="22">
        <v>85055</v>
      </c>
      <c r="Q680" s="26" t="s">
        <v>1926</v>
      </c>
      <c r="R680" s="23">
        <v>1</v>
      </c>
      <c r="U680" s="20"/>
      <c r="V680" s="21"/>
    </row>
    <row r="681" spans="10:22" ht="12">
      <c r="J681" s="20" t="s">
        <v>699</v>
      </c>
      <c r="K681" s="21" t="s">
        <v>1865</v>
      </c>
      <c r="L681" s="108" t="s">
        <v>1639</v>
      </c>
      <c r="M681" s="114" t="s">
        <v>1926</v>
      </c>
      <c r="N681" s="108" t="s">
        <v>1639</v>
      </c>
      <c r="O681" s="23"/>
      <c r="P681" s="22">
        <v>65181</v>
      </c>
      <c r="Q681" s="26" t="s">
        <v>1926</v>
      </c>
      <c r="R681" s="23">
        <v>1</v>
      </c>
      <c r="U681" s="20"/>
      <c r="V681" s="21"/>
    </row>
    <row r="682" spans="10:22" ht="12">
      <c r="J682" s="20" t="s">
        <v>700</v>
      </c>
      <c r="K682" s="21" t="s">
        <v>1744</v>
      </c>
      <c r="L682" s="108" t="s">
        <v>1639</v>
      </c>
      <c r="M682" s="114" t="s">
        <v>1926</v>
      </c>
      <c r="N682" s="108" t="s">
        <v>1639</v>
      </c>
      <c r="O682" s="23"/>
      <c r="P682" s="22">
        <v>61353</v>
      </c>
      <c r="Q682" s="26" t="s">
        <v>1926</v>
      </c>
      <c r="R682" s="23">
        <v>1</v>
      </c>
      <c r="U682" s="20"/>
      <c r="V682" s="21"/>
    </row>
    <row r="683" spans="10:22" ht="12">
      <c r="J683" s="20" t="s">
        <v>701</v>
      </c>
      <c r="K683" s="21" t="s">
        <v>1566</v>
      </c>
      <c r="L683" s="108" t="s">
        <v>1639</v>
      </c>
      <c r="M683" s="114" t="s">
        <v>1926</v>
      </c>
      <c r="N683" s="108" t="s">
        <v>1639</v>
      </c>
      <c r="O683" s="23"/>
      <c r="P683" s="22">
        <v>63536</v>
      </c>
      <c r="Q683" s="26" t="s">
        <v>1926</v>
      </c>
      <c r="R683" s="23">
        <v>1</v>
      </c>
      <c r="U683" s="20"/>
      <c r="V683" s="21"/>
    </row>
    <row r="684" spans="10:22" ht="12">
      <c r="J684" s="20" t="s">
        <v>702</v>
      </c>
      <c r="K684" s="21" t="s">
        <v>1866</v>
      </c>
      <c r="L684" s="108" t="s">
        <v>1639</v>
      </c>
      <c r="M684" s="114"/>
      <c r="N684" s="108" t="s">
        <v>1639</v>
      </c>
      <c r="O684" s="23"/>
      <c r="P684" s="22">
        <v>79315</v>
      </c>
      <c r="Q684" s="26" t="s">
        <v>1926</v>
      </c>
      <c r="R684" s="23">
        <v>1</v>
      </c>
      <c r="U684" s="20"/>
      <c r="V684" s="21"/>
    </row>
    <row r="685" spans="10:22" ht="12">
      <c r="J685" s="20" t="s">
        <v>703</v>
      </c>
      <c r="K685" s="21" t="s">
        <v>704</v>
      </c>
      <c r="L685" s="108" t="s">
        <v>1639</v>
      </c>
      <c r="M685" s="114"/>
      <c r="N685" s="108" t="s">
        <v>1639</v>
      </c>
      <c r="O685" s="23"/>
      <c r="P685" s="22">
        <v>82504</v>
      </c>
      <c r="Q685" s="26" t="s">
        <v>1926</v>
      </c>
      <c r="R685" s="23">
        <v>1</v>
      </c>
      <c r="U685" s="20"/>
      <c r="V685" s="21"/>
    </row>
    <row r="686" spans="10:22" ht="12">
      <c r="J686" s="20" t="s">
        <v>705</v>
      </c>
      <c r="K686" s="21" t="s">
        <v>706</v>
      </c>
      <c r="L686" s="108" t="s">
        <v>1639</v>
      </c>
      <c r="M686" s="114"/>
      <c r="N686" s="108" t="s">
        <v>1639</v>
      </c>
      <c r="O686" s="23"/>
      <c r="P686" s="22">
        <v>73707</v>
      </c>
      <c r="Q686" s="26" t="s">
        <v>1926</v>
      </c>
      <c r="R686" s="23">
        <v>1</v>
      </c>
      <c r="U686" s="20"/>
      <c r="V686" s="21"/>
    </row>
    <row r="687" spans="10:22" ht="12">
      <c r="J687" s="20" t="s">
        <v>707</v>
      </c>
      <c r="K687" s="21" t="s">
        <v>1867</v>
      </c>
      <c r="L687" s="108" t="s">
        <v>1639</v>
      </c>
      <c r="M687" s="114"/>
      <c r="N687" s="108" t="s">
        <v>1639</v>
      </c>
      <c r="O687" s="23"/>
      <c r="P687" s="22">
        <v>79610</v>
      </c>
      <c r="Q687" s="26" t="s">
        <v>1926</v>
      </c>
      <c r="R687" s="23">
        <v>1</v>
      </c>
      <c r="U687" s="20"/>
      <c r="V687" s="21"/>
    </row>
    <row r="688" spans="10:22" ht="12">
      <c r="J688" s="20" t="s">
        <v>708</v>
      </c>
      <c r="K688" s="21" t="s">
        <v>709</v>
      </c>
      <c r="L688" s="108" t="s">
        <v>1639</v>
      </c>
      <c r="M688" s="114"/>
      <c r="N688" s="108" t="s">
        <v>1639</v>
      </c>
      <c r="O688" s="23"/>
      <c r="P688" s="22">
        <v>70293</v>
      </c>
      <c r="Q688" s="26" t="s">
        <v>1926</v>
      </c>
      <c r="R688" s="23">
        <v>1</v>
      </c>
      <c r="U688" s="20"/>
      <c r="V688" s="21"/>
    </row>
    <row r="689" spans="10:22" ht="12">
      <c r="J689" s="20" t="s">
        <v>710</v>
      </c>
      <c r="K689" s="21" t="s">
        <v>711</v>
      </c>
      <c r="L689" s="108" t="s">
        <v>1639</v>
      </c>
      <c r="M689" s="114"/>
      <c r="N689" s="108" t="s">
        <v>1639</v>
      </c>
      <c r="O689" s="23"/>
      <c r="P689" s="22">
        <v>55837</v>
      </c>
      <c r="Q689" s="26" t="s">
        <v>1926</v>
      </c>
      <c r="R689" s="23">
        <v>1</v>
      </c>
      <c r="U689" s="20"/>
      <c r="V689" s="21"/>
    </row>
    <row r="690" spans="10:22" ht="12">
      <c r="J690" s="20" t="s">
        <v>712</v>
      </c>
      <c r="K690" s="21" t="s">
        <v>713</v>
      </c>
      <c r="L690" s="108" t="s">
        <v>1639</v>
      </c>
      <c r="M690" s="114"/>
      <c r="N690" s="108" t="s">
        <v>1639</v>
      </c>
      <c r="O690" s="23"/>
      <c r="P690" s="22">
        <v>50713</v>
      </c>
      <c r="Q690" s="26" t="s">
        <v>1926</v>
      </c>
      <c r="R690" s="23">
        <v>1</v>
      </c>
      <c r="U690" s="20"/>
      <c r="V690" s="21"/>
    </row>
    <row r="691" spans="10:22" ht="12">
      <c r="J691" s="20" t="s">
        <v>714</v>
      </c>
      <c r="K691" s="21" t="s">
        <v>1868</v>
      </c>
      <c r="L691" s="108" t="s">
        <v>1639</v>
      </c>
      <c r="M691" s="114"/>
      <c r="N691" s="108" t="s">
        <v>1639</v>
      </c>
      <c r="O691" s="23"/>
      <c r="P691" s="22">
        <v>283872</v>
      </c>
      <c r="Q691" s="26" t="s">
        <v>1926</v>
      </c>
      <c r="R691" s="23">
        <v>3</v>
      </c>
      <c r="U691" s="20"/>
      <c r="V691" s="21"/>
    </row>
    <row r="692" spans="10:22" ht="12">
      <c r="J692" s="20" t="s">
        <v>715</v>
      </c>
      <c r="K692" s="21" t="s">
        <v>1869</v>
      </c>
      <c r="L692" s="108" t="s">
        <v>1639</v>
      </c>
      <c r="M692" s="114"/>
      <c r="N692" s="108" t="s">
        <v>1639</v>
      </c>
      <c r="O692" s="23"/>
      <c r="P692" s="22">
        <v>290422</v>
      </c>
      <c r="Q692" s="26" t="s">
        <v>1926</v>
      </c>
      <c r="R692" s="23">
        <v>3</v>
      </c>
      <c r="U692" s="20"/>
      <c r="V692" s="21"/>
    </row>
    <row r="693" spans="10:22" ht="12">
      <c r="J693" s="20" t="s">
        <v>716</v>
      </c>
      <c r="K693" s="21" t="s">
        <v>1870</v>
      </c>
      <c r="L693" s="108" t="s">
        <v>1639</v>
      </c>
      <c r="M693" s="114"/>
      <c r="N693" s="108" t="s">
        <v>1639</v>
      </c>
      <c r="O693" s="23"/>
      <c r="P693" s="22">
        <v>249432</v>
      </c>
      <c r="Q693" s="26" t="s">
        <v>1926</v>
      </c>
      <c r="R693" s="23">
        <v>2</v>
      </c>
      <c r="U693" s="20"/>
      <c r="V693" s="21"/>
    </row>
    <row r="694" spans="10:22" ht="12">
      <c r="J694" s="20" t="s">
        <v>717</v>
      </c>
      <c r="K694" s="21" t="s">
        <v>1871</v>
      </c>
      <c r="L694" s="108" t="s">
        <v>1639</v>
      </c>
      <c r="M694" s="114"/>
      <c r="N694" s="108" t="s">
        <v>1639</v>
      </c>
      <c r="O694" s="23"/>
      <c r="P694" s="22">
        <v>253200</v>
      </c>
      <c r="Q694" s="26" t="s">
        <v>1926</v>
      </c>
      <c r="R694" s="23">
        <v>3</v>
      </c>
      <c r="U694" s="20"/>
      <c r="V694" s="21"/>
    </row>
    <row r="695" spans="10:22" ht="12">
      <c r="J695" s="20" t="s">
        <v>718</v>
      </c>
      <c r="K695" s="21" t="s">
        <v>1872</v>
      </c>
      <c r="L695" s="108" t="s">
        <v>1639</v>
      </c>
      <c r="M695" s="114"/>
      <c r="N695" s="108" t="s">
        <v>1639</v>
      </c>
      <c r="O695" s="23"/>
      <c r="P695" s="22">
        <v>209945</v>
      </c>
      <c r="Q695" s="26" t="s">
        <v>1926</v>
      </c>
      <c r="R695" s="23">
        <v>2</v>
      </c>
      <c r="U695" s="20"/>
      <c r="V695" s="21"/>
    </row>
    <row r="696" spans="10:22" ht="12">
      <c r="J696" s="20" t="s">
        <v>719</v>
      </c>
      <c r="K696" s="21" t="s">
        <v>1873</v>
      </c>
      <c r="L696" s="108" t="s">
        <v>1639</v>
      </c>
      <c r="M696" s="114"/>
      <c r="N696" s="108" t="s">
        <v>1639</v>
      </c>
      <c r="O696" s="23"/>
      <c r="P696" s="22">
        <v>155383</v>
      </c>
      <c r="Q696" s="26" t="s">
        <v>1926</v>
      </c>
      <c r="R696" s="23">
        <v>2</v>
      </c>
      <c r="U696" s="20"/>
      <c r="V696" s="21"/>
    </row>
    <row r="697" spans="10:22" ht="12">
      <c r="J697" s="20" t="s">
        <v>720</v>
      </c>
      <c r="K697" s="21" t="s">
        <v>721</v>
      </c>
      <c r="L697" s="108" t="s">
        <v>1639</v>
      </c>
      <c r="M697" s="114"/>
      <c r="N697" s="108" t="s">
        <v>1639</v>
      </c>
      <c r="O697" s="23"/>
      <c r="P697" s="22">
        <v>123738</v>
      </c>
      <c r="Q697" s="26" t="s">
        <v>1926</v>
      </c>
      <c r="R697" s="23">
        <v>2</v>
      </c>
      <c r="U697" s="20"/>
      <c r="V697" s="21"/>
    </row>
    <row r="698" spans="10:22" ht="12">
      <c r="J698" s="20" t="s">
        <v>722</v>
      </c>
      <c r="K698" s="21" t="s">
        <v>1874</v>
      </c>
      <c r="L698" s="108" t="s">
        <v>1639</v>
      </c>
      <c r="M698" s="114"/>
      <c r="N698" s="108" t="s">
        <v>1639</v>
      </c>
      <c r="O698" s="23"/>
      <c r="P698" s="22">
        <v>115494</v>
      </c>
      <c r="Q698" s="26" t="s">
        <v>1926</v>
      </c>
      <c r="R698" s="23">
        <v>2</v>
      </c>
      <c r="U698" s="20"/>
      <c r="V698" s="21"/>
    </row>
    <row r="699" spans="10:22" ht="12">
      <c r="J699" s="20" t="s">
        <v>723</v>
      </c>
      <c r="K699" s="21" t="s">
        <v>724</v>
      </c>
      <c r="L699" s="108" t="s">
        <v>1639</v>
      </c>
      <c r="M699" s="114"/>
      <c r="N699" s="108" t="s">
        <v>1639</v>
      </c>
      <c r="O699" s="23"/>
      <c r="P699" s="22">
        <v>102411</v>
      </c>
      <c r="Q699" s="26" t="s">
        <v>1926</v>
      </c>
      <c r="R699" s="23">
        <v>2</v>
      </c>
      <c r="U699" s="20"/>
      <c r="V699" s="21"/>
    </row>
    <row r="700" spans="10:22" ht="12">
      <c r="J700" s="20" t="s">
        <v>725</v>
      </c>
      <c r="K700" s="21" t="s">
        <v>1875</v>
      </c>
      <c r="L700" s="108" t="s">
        <v>1639</v>
      </c>
      <c r="M700" s="114"/>
      <c r="N700" s="108" t="s">
        <v>1639</v>
      </c>
      <c r="O700" s="23"/>
      <c r="P700" s="22">
        <v>106847</v>
      </c>
      <c r="Q700" s="26" t="s">
        <v>1926</v>
      </c>
      <c r="R700" s="23">
        <v>2</v>
      </c>
      <c r="U700" s="20"/>
      <c r="V700" s="21"/>
    </row>
    <row r="701" spans="10:22" ht="12">
      <c r="J701" s="20" t="s">
        <v>726</v>
      </c>
      <c r="K701" s="21" t="s">
        <v>727</v>
      </c>
      <c r="L701" s="108" t="s">
        <v>1639</v>
      </c>
      <c r="N701" s="108" t="s">
        <v>1639</v>
      </c>
      <c r="O701" s="23"/>
      <c r="P701" s="22">
        <v>98776</v>
      </c>
      <c r="Q701" s="26" t="s">
        <v>1926</v>
      </c>
      <c r="R701" s="23">
        <v>1</v>
      </c>
      <c r="U701" s="20"/>
      <c r="V701" s="21"/>
    </row>
    <row r="702" spans="10:22" ht="12">
      <c r="J702" s="20" t="s">
        <v>728</v>
      </c>
      <c r="K702" s="21" t="s">
        <v>729</v>
      </c>
      <c r="L702" s="108" t="s">
        <v>1639</v>
      </c>
      <c r="N702" s="108" t="s">
        <v>1639</v>
      </c>
      <c r="O702" s="23"/>
      <c r="P702" s="22">
        <v>92121</v>
      </c>
      <c r="Q702" s="26" t="s">
        <v>1926</v>
      </c>
      <c r="R702" s="23">
        <v>1</v>
      </c>
      <c r="U702" s="20"/>
      <c r="V702" s="21"/>
    </row>
    <row r="703" spans="10:22" ht="12">
      <c r="J703" s="20" t="s">
        <v>730</v>
      </c>
      <c r="K703" s="21" t="s">
        <v>731</v>
      </c>
      <c r="L703" s="108" t="s">
        <v>1639</v>
      </c>
      <c r="M703" s="114"/>
      <c r="N703" s="108" t="s">
        <v>1639</v>
      </c>
      <c r="O703" s="23"/>
      <c r="P703" s="22">
        <v>92617</v>
      </c>
      <c r="Q703" s="26" t="s">
        <v>1926</v>
      </c>
      <c r="R703" s="23">
        <v>1</v>
      </c>
      <c r="U703" s="20"/>
      <c r="V703" s="21"/>
    </row>
    <row r="704" spans="10:22" ht="12">
      <c r="J704" s="20" t="s">
        <v>732</v>
      </c>
      <c r="K704" s="21" t="s">
        <v>1567</v>
      </c>
      <c r="L704" s="108">
        <v>92.8</v>
      </c>
      <c r="M704" s="114" t="s">
        <v>1926</v>
      </c>
      <c r="N704" s="19">
        <f aca="true" t="shared" si="72" ref="N704:N705">IF(L704&lt;95,4)</f>
        <v>4</v>
      </c>
      <c r="O704" s="23"/>
      <c r="P704" s="22">
        <v>280607</v>
      </c>
      <c r="Q704" s="26" t="s">
        <v>1926</v>
      </c>
      <c r="R704" s="23">
        <v>3</v>
      </c>
      <c r="U704" s="20"/>
      <c r="V704" s="21"/>
    </row>
    <row r="705" spans="10:22" ht="12">
      <c r="J705" s="20" t="s">
        <v>733</v>
      </c>
      <c r="K705" s="21" t="s">
        <v>1568</v>
      </c>
      <c r="L705" s="108">
        <v>94.8</v>
      </c>
      <c r="M705" s="114" t="s">
        <v>1926</v>
      </c>
      <c r="N705" s="19">
        <f t="shared" si="72"/>
        <v>4</v>
      </c>
      <c r="O705" s="23"/>
      <c r="P705" s="22">
        <v>111550</v>
      </c>
      <c r="Q705" s="26" t="s">
        <v>1926</v>
      </c>
      <c r="R705" s="23">
        <v>2</v>
      </c>
      <c r="U705" s="20"/>
      <c r="V705" s="21"/>
    </row>
    <row r="706" spans="10:22" ht="12">
      <c r="J706" s="20" t="s">
        <v>734</v>
      </c>
      <c r="K706" s="21" t="s">
        <v>1569</v>
      </c>
      <c r="L706" s="108">
        <v>96.9</v>
      </c>
      <c r="M706" s="114" t="s">
        <v>1926</v>
      </c>
      <c r="N706" s="19">
        <v>5</v>
      </c>
      <c r="O706" s="23">
        <v>2008</v>
      </c>
      <c r="P706" s="22">
        <v>415589</v>
      </c>
      <c r="Q706" s="26" t="s">
        <v>1926</v>
      </c>
      <c r="R706" s="23">
        <v>3</v>
      </c>
      <c r="U706" s="20"/>
      <c r="V706" s="21"/>
    </row>
    <row r="707" spans="10:22" ht="12">
      <c r="J707" s="20" t="s">
        <v>735</v>
      </c>
      <c r="K707" s="21" t="s">
        <v>1876</v>
      </c>
      <c r="L707" s="108">
        <v>99.8</v>
      </c>
      <c r="M707" s="114" t="s">
        <v>1926</v>
      </c>
      <c r="N707" s="19">
        <v>5</v>
      </c>
      <c r="O707" s="23">
        <v>2008</v>
      </c>
      <c r="P707" s="22">
        <v>240164</v>
      </c>
      <c r="Q707" s="26" t="s">
        <v>1926</v>
      </c>
      <c r="R707" s="23">
        <v>2</v>
      </c>
      <c r="U707" s="20"/>
      <c r="V707" s="21"/>
    </row>
    <row r="708" spans="10:22" ht="12">
      <c r="J708" s="20" t="s">
        <v>736</v>
      </c>
      <c r="K708" s="21" t="s">
        <v>737</v>
      </c>
      <c r="L708" s="108" t="s">
        <v>1639</v>
      </c>
      <c r="M708" s="114" t="s">
        <v>1926</v>
      </c>
      <c r="N708" s="108" t="s">
        <v>1639</v>
      </c>
      <c r="O708" s="23"/>
      <c r="P708" s="22">
        <v>79583</v>
      </c>
      <c r="Q708" s="26" t="s">
        <v>1926</v>
      </c>
      <c r="R708" s="23">
        <v>1</v>
      </c>
      <c r="U708" s="20"/>
      <c r="V708" s="21"/>
    </row>
    <row r="709" spans="10:21" ht="12">
      <c r="J709" s="20" t="s">
        <v>738</v>
      </c>
      <c r="K709" s="19" t="s">
        <v>1570</v>
      </c>
      <c r="L709" s="108" t="s">
        <v>1639</v>
      </c>
      <c r="M709" s="114" t="s">
        <v>1926</v>
      </c>
      <c r="N709" s="108" t="s">
        <v>1639</v>
      </c>
      <c r="O709" s="23"/>
      <c r="P709" s="22">
        <v>78607</v>
      </c>
      <c r="Q709" s="26" t="s">
        <v>1926</v>
      </c>
      <c r="R709" s="19">
        <v>1</v>
      </c>
      <c r="U709" s="20"/>
    </row>
    <row r="710" spans="10:18" ht="12">
      <c r="J710" s="19" t="s">
        <v>739</v>
      </c>
      <c r="K710" s="19" t="s">
        <v>1877</v>
      </c>
      <c r="L710" s="108" t="s">
        <v>1639</v>
      </c>
      <c r="M710" s="114" t="s">
        <v>1926</v>
      </c>
      <c r="N710" s="108" t="s">
        <v>1639</v>
      </c>
      <c r="O710" s="23"/>
      <c r="P710" s="22">
        <v>91352</v>
      </c>
      <c r="Q710" s="26" t="s">
        <v>1926</v>
      </c>
      <c r="R710" s="23">
        <v>1</v>
      </c>
    </row>
    <row r="711" spans="10:22" ht="12">
      <c r="J711" s="20" t="s">
        <v>740</v>
      </c>
      <c r="K711" s="21" t="s">
        <v>1878</v>
      </c>
      <c r="L711" s="108" t="s">
        <v>1639</v>
      </c>
      <c r="M711" s="114" t="s">
        <v>1926</v>
      </c>
      <c r="N711" s="108" t="s">
        <v>1639</v>
      </c>
      <c r="O711" s="23"/>
      <c r="P711" s="22">
        <v>81382</v>
      </c>
      <c r="Q711" s="26" t="s">
        <v>1926</v>
      </c>
      <c r="R711" s="23">
        <v>1</v>
      </c>
      <c r="U711" s="20"/>
      <c r="V711" s="21"/>
    </row>
    <row r="712" spans="10:18" ht="12">
      <c r="J712" s="19" t="s">
        <v>741</v>
      </c>
      <c r="K712" s="19" t="s">
        <v>1571</v>
      </c>
      <c r="L712" s="108" t="s">
        <v>1639</v>
      </c>
      <c r="M712" s="114" t="s">
        <v>1926</v>
      </c>
      <c r="N712" s="108" t="s">
        <v>1639</v>
      </c>
      <c r="O712" s="23"/>
      <c r="P712" s="22">
        <v>66073</v>
      </c>
      <c r="Q712" s="26" t="s">
        <v>1926</v>
      </c>
      <c r="R712" s="19">
        <v>1</v>
      </c>
    </row>
    <row r="713" spans="10:18" ht="12">
      <c r="J713" s="19" t="s">
        <v>742</v>
      </c>
      <c r="K713" s="19" t="s">
        <v>1879</v>
      </c>
      <c r="L713" s="108" t="s">
        <v>1639</v>
      </c>
      <c r="M713" s="114" t="s">
        <v>1926</v>
      </c>
      <c r="N713" s="108" t="s">
        <v>1639</v>
      </c>
      <c r="O713" s="23"/>
      <c r="P713" s="22">
        <v>55883</v>
      </c>
      <c r="Q713" s="114" t="s">
        <v>1926</v>
      </c>
      <c r="R713" s="23">
        <v>1</v>
      </c>
    </row>
    <row r="714" spans="10:19" ht="12">
      <c r="J714" s="19" t="s">
        <v>1880</v>
      </c>
      <c r="K714" s="19" t="s">
        <v>1881</v>
      </c>
      <c r="L714" s="108">
        <v>93.8</v>
      </c>
      <c r="M714" s="114" t="s">
        <v>1926</v>
      </c>
      <c r="N714" s="19">
        <f aca="true" t="shared" si="73" ref="N714:N735">IF(L714&lt;95,4)</f>
        <v>4</v>
      </c>
      <c r="O714" s="23">
        <v>2009</v>
      </c>
      <c r="P714" s="22">
        <v>1033933</v>
      </c>
      <c r="Q714" s="114" t="s">
        <v>1926</v>
      </c>
      <c r="R714" s="23">
        <v>5</v>
      </c>
      <c r="S714" s="18">
        <v>2010</v>
      </c>
    </row>
    <row r="715" spans="10:22" ht="12">
      <c r="J715" s="20" t="s">
        <v>743</v>
      </c>
      <c r="K715" s="21" t="s">
        <v>1100</v>
      </c>
      <c r="L715" s="108">
        <v>96</v>
      </c>
      <c r="M715" s="114" t="s">
        <v>1926</v>
      </c>
      <c r="N715" s="19">
        <v>5</v>
      </c>
      <c r="O715" s="23"/>
      <c r="P715" s="22">
        <v>215168</v>
      </c>
      <c r="Q715" s="26" t="s">
        <v>1926</v>
      </c>
      <c r="R715" s="23">
        <v>2</v>
      </c>
      <c r="U715" s="20"/>
      <c r="V715" s="21"/>
    </row>
    <row r="716" spans="10:22" ht="12">
      <c r="J716" s="20" t="s">
        <v>744</v>
      </c>
      <c r="K716" s="21" t="s">
        <v>745</v>
      </c>
      <c r="L716" s="108">
        <v>94.7</v>
      </c>
      <c r="M716" s="114" t="s">
        <v>1926</v>
      </c>
      <c r="N716" s="19">
        <f t="shared" si="73"/>
        <v>4</v>
      </c>
      <c r="O716" s="23"/>
      <c r="P716" s="22">
        <v>178630</v>
      </c>
      <c r="Q716" s="26" t="s">
        <v>1926</v>
      </c>
      <c r="R716" s="23">
        <v>2</v>
      </c>
      <c r="U716" s="20"/>
      <c r="V716" s="21"/>
    </row>
    <row r="717" spans="10:22" ht="12">
      <c r="J717" s="20" t="s">
        <v>1882</v>
      </c>
      <c r="K717" s="21" t="s">
        <v>1101</v>
      </c>
      <c r="L717" s="108">
        <v>97.5</v>
      </c>
      <c r="M717" s="26" t="s">
        <v>1926</v>
      </c>
      <c r="N717" s="19">
        <v>5</v>
      </c>
      <c r="O717" s="23">
        <v>2011</v>
      </c>
      <c r="P717" s="22">
        <v>141671</v>
      </c>
      <c r="Q717" s="26" t="s">
        <v>1926</v>
      </c>
      <c r="R717" s="23">
        <v>2</v>
      </c>
      <c r="S717" s="18">
        <v>2011</v>
      </c>
      <c r="U717" s="20"/>
      <c r="V717" s="21"/>
    </row>
    <row r="718" spans="10:22" ht="12">
      <c r="J718" s="20" t="s">
        <v>1102</v>
      </c>
      <c r="K718" s="21" t="s">
        <v>1103</v>
      </c>
      <c r="L718" s="108">
        <v>92.5</v>
      </c>
      <c r="M718" s="114" t="s">
        <v>1926</v>
      </c>
      <c r="N718" s="19">
        <f t="shared" si="73"/>
        <v>4</v>
      </c>
      <c r="O718" s="23"/>
      <c r="P718" s="22">
        <v>252439</v>
      </c>
      <c r="Q718" s="26" t="s">
        <v>1926</v>
      </c>
      <c r="R718" s="23">
        <v>3</v>
      </c>
      <c r="U718" s="20"/>
      <c r="V718" s="21"/>
    </row>
    <row r="719" spans="10:22" ht="12">
      <c r="J719" s="20" t="s">
        <v>1104</v>
      </c>
      <c r="K719" s="21" t="s">
        <v>1105</v>
      </c>
      <c r="L719" s="108">
        <v>92.7</v>
      </c>
      <c r="M719" s="114" t="s">
        <v>1926</v>
      </c>
      <c r="N719" s="19">
        <f t="shared" si="73"/>
        <v>4</v>
      </c>
      <c r="O719" s="23"/>
      <c r="P719" s="22">
        <v>203001</v>
      </c>
      <c r="Q719" s="26" t="s">
        <v>1926</v>
      </c>
      <c r="R719" s="19">
        <v>2</v>
      </c>
      <c r="U719" s="20"/>
      <c r="V719" s="21"/>
    </row>
    <row r="720" spans="10:22" ht="12">
      <c r="J720" s="20" t="s">
        <v>746</v>
      </c>
      <c r="K720" s="21" t="s">
        <v>747</v>
      </c>
      <c r="L720" s="108">
        <v>96.4</v>
      </c>
      <c r="M720" s="114" t="s">
        <v>1926</v>
      </c>
      <c r="N720" s="19">
        <v>5</v>
      </c>
      <c r="O720" s="23"/>
      <c r="P720" s="22">
        <v>102308</v>
      </c>
      <c r="Q720" s="26" t="s">
        <v>1926</v>
      </c>
      <c r="R720" s="19">
        <v>2</v>
      </c>
      <c r="U720" s="20"/>
      <c r="V720" s="21"/>
    </row>
    <row r="721" spans="10:22" ht="12">
      <c r="J721" s="20" t="s">
        <v>748</v>
      </c>
      <c r="K721" s="21" t="s">
        <v>749</v>
      </c>
      <c r="L721" s="108">
        <v>98.1</v>
      </c>
      <c r="M721" s="114" t="s">
        <v>1926</v>
      </c>
      <c r="N721" s="19">
        <v>5</v>
      </c>
      <c r="O721" s="23"/>
      <c r="P721" s="22">
        <v>97433</v>
      </c>
      <c r="Q721" s="26" t="s">
        <v>1926</v>
      </c>
      <c r="R721" s="19">
        <v>1</v>
      </c>
      <c r="U721" s="20"/>
      <c r="V721" s="21"/>
    </row>
    <row r="722" spans="10:22" ht="12">
      <c r="J722" s="20" t="s">
        <v>750</v>
      </c>
      <c r="K722" s="21" t="s">
        <v>751</v>
      </c>
      <c r="L722" s="108">
        <v>97.4</v>
      </c>
      <c r="M722" s="114" t="s">
        <v>1926</v>
      </c>
      <c r="N722" s="19">
        <v>5</v>
      </c>
      <c r="O722" s="23"/>
      <c r="P722" s="22">
        <v>132062</v>
      </c>
      <c r="Q722" s="26" t="s">
        <v>1926</v>
      </c>
      <c r="R722" s="19">
        <v>2</v>
      </c>
      <c r="U722" s="20"/>
      <c r="V722" s="21"/>
    </row>
    <row r="723" spans="10:22" ht="12">
      <c r="J723" s="20" t="s">
        <v>752</v>
      </c>
      <c r="K723" s="21" t="s">
        <v>1883</v>
      </c>
      <c r="L723" s="108">
        <v>89.9</v>
      </c>
      <c r="M723" s="114" t="s">
        <v>1926</v>
      </c>
      <c r="N723" s="19">
        <f t="shared" si="73"/>
        <v>4</v>
      </c>
      <c r="O723" s="23">
        <v>2010</v>
      </c>
      <c r="P723" s="22">
        <v>1579896</v>
      </c>
      <c r="Q723" s="26" t="s">
        <v>1926</v>
      </c>
      <c r="R723" s="19">
        <v>5</v>
      </c>
      <c r="S723" s="18">
        <v>2011</v>
      </c>
      <c r="U723" s="20"/>
      <c r="V723" s="21"/>
    </row>
    <row r="724" spans="10:22" ht="12">
      <c r="J724" s="20" t="s">
        <v>753</v>
      </c>
      <c r="K724" s="21" t="s">
        <v>1572</v>
      </c>
      <c r="L724" s="108">
        <v>90.5</v>
      </c>
      <c r="M724" s="114" t="s">
        <v>1926</v>
      </c>
      <c r="N724" s="19">
        <f t="shared" si="73"/>
        <v>4</v>
      </c>
      <c r="O724" s="23">
        <v>2011</v>
      </c>
      <c r="P724" s="22">
        <v>520374</v>
      </c>
      <c r="Q724" s="26" t="s">
        <v>1926</v>
      </c>
      <c r="R724" s="19">
        <v>4</v>
      </c>
      <c r="S724" s="18">
        <v>2011</v>
      </c>
      <c r="U724" s="20"/>
      <c r="V724" s="21"/>
    </row>
    <row r="725" spans="10:22" ht="12">
      <c r="J725" s="20" t="s">
        <v>754</v>
      </c>
      <c r="K725" s="21" t="s">
        <v>1573</v>
      </c>
      <c r="L725" s="108">
        <v>85.9</v>
      </c>
      <c r="M725" s="114" t="s">
        <v>1926</v>
      </c>
      <c r="N725" s="19">
        <f t="shared" si="73"/>
        <v>4</v>
      </c>
      <c r="O725" s="23">
        <v>2011</v>
      </c>
      <c r="P725" s="22">
        <v>302835</v>
      </c>
      <c r="Q725" s="26" t="s">
        <v>1926</v>
      </c>
      <c r="R725" s="19">
        <v>3</v>
      </c>
      <c r="S725" s="18">
        <v>2011</v>
      </c>
      <c r="U725" s="20"/>
      <c r="V725" s="21"/>
    </row>
    <row r="726" spans="10:22" ht="12">
      <c r="J726" s="20" t="s">
        <v>755</v>
      </c>
      <c r="K726" s="21" t="s">
        <v>1574</v>
      </c>
      <c r="L726" s="108">
        <v>95.2</v>
      </c>
      <c r="M726" s="114" t="s">
        <v>1926</v>
      </c>
      <c r="N726" s="19">
        <v>5</v>
      </c>
      <c r="O726" s="23">
        <v>2011</v>
      </c>
      <c r="P726" s="22">
        <v>128305</v>
      </c>
      <c r="Q726" s="26" t="s">
        <v>1926</v>
      </c>
      <c r="R726" s="23">
        <v>2</v>
      </c>
      <c r="S726" s="18">
        <v>2011</v>
      </c>
      <c r="U726" s="20"/>
      <c r="V726" s="21"/>
    </row>
    <row r="727" spans="10:22" ht="12">
      <c r="J727" s="20" t="s">
        <v>756</v>
      </c>
      <c r="K727" s="21" t="s">
        <v>1575</v>
      </c>
      <c r="L727" s="108">
        <v>94.7</v>
      </c>
      <c r="M727" s="114" t="s">
        <v>1926</v>
      </c>
      <c r="N727" s="19">
        <f t="shared" si="73"/>
        <v>4</v>
      </c>
      <c r="O727" s="23">
        <v>2011</v>
      </c>
      <c r="P727" s="22">
        <v>116465</v>
      </c>
      <c r="Q727" s="26" t="s">
        <v>1926</v>
      </c>
      <c r="R727" s="23">
        <v>2</v>
      </c>
      <c r="S727" s="18">
        <v>2011</v>
      </c>
      <c r="U727" s="20"/>
      <c r="V727" s="21"/>
    </row>
    <row r="728" spans="10:22" ht="12">
      <c r="J728" s="20" t="s">
        <v>757</v>
      </c>
      <c r="K728" s="21" t="s">
        <v>1576</v>
      </c>
      <c r="L728" s="108">
        <v>92.8</v>
      </c>
      <c r="M728" s="114" t="s">
        <v>1926</v>
      </c>
      <c r="N728" s="19">
        <f t="shared" si="73"/>
        <v>4</v>
      </c>
      <c r="O728" s="23">
        <v>2011</v>
      </c>
      <c r="P728" s="22">
        <v>200001</v>
      </c>
      <c r="Q728" s="26" t="s">
        <v>1926</v>
      </c>
      <c r="R728" s="23">
        <v>2</v>
      </c>
      <c r="S728" s="18">
        <v>2011</v>
      </c>
      <c r="U728" s="20"/>
      <c r="V728" s="21"/>
    </row>
    <row r="729" spans="10:19" ht="12">
      <c r="J729" s="19" t="s">
        <v>758</v>
      </c>
      <c r="K729" s="19" t="s">
        <v>1577</v>
      </c>
      <c r="L729" s="108">
        <v>93.4</v>
      </c>
      <c r="M729" s="114" t="s">
        <v>1926</v>
      </c>
      <c r="N729" s="19">
        <f t="shared" si="73"/>
        <v>4</v>
      </c>
      <c r="O729" s="23">
        <v>2011</v>
      </c>
      <c r="P729" s="22">
        <v>147334</v>
      </c>
      <c r="Q729" s="114" t="s">
        <v>1926</v>
      </c>
      <c r="R729" s="21">
        <v>2</v>
      </c>
      <c r="S729" s="18">
        <v>2011</v>
      </c>
    </row>
    <row r="730" spans="10:22" ht="12">
      <c r="J730" s="20" t="s">
        <v>759</v>
      </c>
      <c r="K730" s="21" t="s">
        <v>1578</v>
      </c>
      <c r="L730" s="108">
        <v>94.4</v>
      </c>
      <c r="M730" s="114" t="s">
        <v>1926</v>
      </c>
      <c r="N730" s="19">
        <f t="shared" si="73"/>
        <v>4</v>
      </c>
      <c r="O730" s="23">
        <v>2011</v>
      </c>
      <c r="P730" s="22">
        <v>137121</v>
      </c>
      <c r="Q730" s="26" t="s">
        <v>1926</v>
      </c>
      <c r="R730" s="21">
        <v>2</v>
      </c>
      <c r="S730" s="18">
        <v>2011</v>
      </c>
      <c r="U730" s="20"/>
      <c r="V730" s="21"/>
    </row>
    <row r="731" spans="10:22" ht="12">
      <c r="J731" s="20" t="s">
        <v>760</v>
      </c>
      <c r="K731" s="43" t="s">
        <v>761</v>
      </c>
      <c r="L731" s="108">
        <v>93.5</v>
      </c>
      <c r="M731" s="114" t="s">
        <v>1926</v>
      </c>
      <c r="N731" s="19">
        <f t="shared" si="73"/>
        <v>4</v>
      </c>
      <c r="O731" s="23">
        <v>2008</v>
      </c>
      <c r="P731" s="22">
        <v>134684</v>
      </c>
      <c r="Q731" s="26" t="s">
        <v>1926</v>
      </c>
      <c r="R731" s="21">
        <v>2</v>
      </c>
      <c r="S731" s="18">
        <v>2008</v>
      </c>
      <c r="U731" s="20"/>
      <c r="V731" s="43"/>
    </row>
    <row r="732" spans="10:22" ht="12">
      <c r="J732" s="20" t="s">
        <v>762</v>
      </c>
      <c r="K732" s="21" t="s">
        <v>763</v>
      </c>
      <c r="L732" s="108">
        <v>94.4</v>
      </c>
      <c r="M732" s="114" t="s">
        <v>1926</v>
      </c>
      <c r="N732" s="19">
        <f t="shared" si="73"/>
        <v>4</v>
      </c>
      <c r="O732" s="23">
        <v>2008</v>
      </c>
      <c r="P732" s="22">
        <v>128060</v>
      </c>
      <c r="Q732" s="26" t="s">
        <v>1926</v>
      </c>
      <c r="R732" s="19">
        <v>2</v>
      </c>
      <c r="S732" s="18">
        <v>2008</v>
      </c>
      <c r="U732" s="20"/>
      <c r="V732" s="21"/>
    </row>
    <row r="733" spans="10:22" ht="12">
      <c r="J733" s="20" t="s">
        <v>764</v>
      </c>
      <c r="K733" s="21" t="s">
        <v>765</v>
      </c>
      <c r="L733" s="108">
        <v>92.7</v>
      </c>
      <c r="M733" s="114" t="s">
        <v>1926</v>
      </c>
      <c r="N733" s="19">
        <f t="shared" si="73"/>
        <v>4</v>
      </c>
      <c r="O733" s="23">
        <v>2008</v>
      </c>
      <c r="P733" s="22">
        <v>126754</v>
      </c>
      <c r="Q733" s="26" t="s">
        <v>1926</v>
      </c>
      <c r="R733" s="21">
        <v>2</v>
      </c>
      <c r="S733" s="18">
        <v>2008</v>
      </c>
      <c r="U733" s="20"/>
      <c r="V733" s="21"/>
    </row>
    <row r="734" spans="10:22" ht="12">
      <c r="J734" s="20" t="s">
        <v>1321</v>
      </c>
      <c r="K734" s="21" t="s">
        <v>1322</v>
      </c>
      <c r="L734" s="108">
        <v>92</v>
      </c>
      <c r="M734" s="114" t="s">
        <v>1926</v>
      </c>
      <c r="N734" s="19">
        <f t="shared" si="73"/>
        <v>4</v>
      </c>
      <c r="O734" s="23">
        <v>2008</v>
      </c>
      <c r="P734" s="22">
        <v>107351</v>
      </c>
      <c r="Q734" s="26" t="s">
        <v>1926</v>
      </c>
      <c r="R734" s="23">
        <v>2</v>
      </c>
      <c r="S734" s="18">
        <v>2008</v>
      </c>
      <c r="U734" s="20"/>
      <c r="V734" s="21"/>
    </row>
    <row r="735" spans="10:22" ht="12">
      <c r="J735" s="20" t="s">
        <v>766</v>
      </c>
      <c r="K735" s="21" t="s">
        <v>767</v>
      </c>
      <c r="L735" s="108">
        <v>93.5</v>
      </c>
      <c r="M735" s="114" t="s">
        <v>1926</v>
      </c>
      <c r="N735" s="19">
        <f t="shared" si="73"/>
        <v>4</v>
      </c>
      <c r="O735" s="23">
        <v>2008</v>
      </c>
      <c r="P735" s="22">
        <v>101487</v>
      </c>
      <c r="Q735" s="26" t="s">
        <v>1926</v>
      </c>
      <c r="R735" s="23">
        <v>2</v>
      </c>
      <c r="S735" s="18">
        <v>2008</v>
      </c>
      <c r="U735" s="20"/>
      <c r="V735" s="21"/>
    </row>
    <row r="736" spans="10:22" ht="12">
      <c r="J736" s="20" t="s">
        <v>89</v>
      </c>
      <c r="K736" s="21" t="s">
        <v>1884</v>
      </c>
      <c r="L736" s="108" t="s">
        <v>1639</v>
      </c>
      <c r="M736" s="114"/>
      <c r="N736" s="108" t="s">
        <v>1639</v>
      </c>
      <c r="O736" s="23"/>
      <c r="P736" s="22">
        <v>8173941</v>
      </c>
      <c r="Q736" s="26" t="s">
        <v>1927</v>
      </c>
      <c r="R736" s="23">
        <v>6</v>
      </c>
      <c r="S736" s="18">
        <v>2011</v>
      </c>
      <c r="U736" s="20"/>
      <c r="V736" s="21"/>
    </row>
    <row r="737" spans="10:22" ht="12">
      <c r="J737" s="20" t="s">
        <v>768</v>
      </c>
      <c r="K737" s="21" t="s">
        <v>1620</v>
      </c>
      <c r="L737" s="108" t="s">
        <v>1639</v>
      </c>
      <c r="M737" s="114"/>
      <c r="N737" s="108" t="s">
        <v>1639</v>
      </c>
      <c r="O737" s="23"/>
      <c r="P737" s="22">
        <v>1073045</v>
      </c>
      <c r="Q737" s="26" t="s">
        <v>1927</v>
      </c>
      <c r="R737" s="23">
        <v>5</v>
      </c>
      <c r="S737" s="18">
        <v>2011</v>
      </c>
      <c r="U737" s="20"/>
      <c r="V737" s="21"/>
    </row>
    <row r="738" spans="10:22" ht="12">
      <c r="J738" s="20" t="s">
        <v>769</v>
      </c>
      <c r="K738" s="21" t="s">
        <v>1619</v>
      </c>
      <c r="L738" s="108" t="s">
        <v>1639</v>
      </c>
      <c r="M738" s="114"/>
      <c r="N738" s="108" t="s">
        <v>1639</v>
      </c>
      <c r="O738" s="23"/>
      <c r="P738" s="22">
        <v>751485</v>
      </c>
      <c r="Q738" s="26" t="s">
        <v>1927</v>
      </c>
      <c r="R738" s="23">
        <v>4</v>
      </c>
      <c r="S738" s="18">
        <v>2011</v>
      </c>
      <c r="U738" s="20"/>
      <c r="V738" s="21"/>
    </row>
    <row r="739" spans="10:22" ht="12">
      <c r="J739" s="20" t="s">
        <v>770</v>
      </c>
      <c r="K739" s="21" t="s">
        <v>1579</v>
      </c>
      <c r="L739" s="108" t="s">
        <v>1639</v>
      </c>
      <c r="M739" s="114"/>
      <c r="N739" s="108" t="s">
        <v>1639</v>
      </c>
      <c r="O739" s="23"/>
      <c r="P739" s="22">
        <v>593245</v>
      </c>
      <c r="Q739" s="26" t="s">
        <v>1927</v>
      </c>
      <c r="R739" s="23">
        <v>4</v>
      </c>
      <c r="S739" s="18">
        <v>2011</v>
      </c>
      <c r="U739" s="20"/>
      <c r="V739" s="21"/>
    </row>
    <row r="740" spans="10:22" ht="12">
      <c r="J740" s="20" t="s">
        <v>771</v>
      </c>
      <c r="K740" s="21" t="s">
        <v>1618</v>
      </c>
      <c r="L740" s="108" t="s">
        <v>1639</v>
      </c>
      <c r="M740" s="114"/>
      <c r="N740" s="108" t="s">
        <v>1639</v>
      </c>
      <c r="O740" s="23"/>
      <c r="P740" s="22">
        <v>522452</v>
      </c>
      <c r="Q740" s="26" t="s">
        <v>1927</v>
      </c>
      <c r="R740" s="23">
        <v>4</v>
      </c>
      <c r="S740" s="18">
        <v>2011</v>
      </c>
      <c r="U740" s="20"/>
      <c r="V740" s="21"/>
    </row>
    <row r="741" spans="10:22" ht="12">
      <c r="J741" s="20" t="s">
        <v>1885</v>
      </c>
      <c r="K741" s="21" t="s">
        <v>1886</v>
      </c>
      <c r="L741" s="108" t="s">
        <v>1639</v>
      </c>
      <c r="M741" s="114"/>
      <c r="N741" s="108" t="s">
        <v>1639</v>
      </c>
      <c r="O741" s="23"/>
      <c r="P741" s="22">
        <v>1061406</v>
      </c>
      <c r="Q741" s="26" t="s">
        <v>1927</v>
      </c>
      <c r="R741" s="23">
        <v>5</v>
      </c>
      <c r="S741" s="18">
        <v>2011</v>
      </c>
      <c r="U741" s="20"/>
      <c r="V741" s="21"/>
    </row>
    <row r="742" spans="10:22" ht="12">
      <c r="J742" s="20" t="s">
        <v>772</v>
      </c>
      <c r="K742" s="21" t="s">
        <v>1580</v>
      </c>
      <c r="L742" s="108" t="s">
        <v>1639</v>
      </c>
      <c r="M742" s="114"/>
      <c r="N742" s="108" t="s">
        <v>1639</v>
      </c>
      <c r="O742" s="23"/>
      <c r="P742" s="22">
        <v>476626</v>
      </c>
      <c r="Q742" s="26" t="s">
        <v>1927</v>
      </c>
      <c r="R742" s="23">
        <v>3</v>
      </c>
      <c r="S742" s="18">
        <v>2011</v>
      </c>
      <c r="U742" s="20"/>
      <c r="V742" s="21"/>
    </row>
    <row r="743" spans="10:22" ht="12">
      <c r="J743" s="20" t="s">
        <v>773</v>
      </c>
      <c r="K743" s="21" t="s">
        <v>1581</v>
      </c>
      <c r="L743" s="108" t="s">
        <v>1639</v>
      </c>
      <c r="M743" s="114"/>
      <c r="N743" s="108" t="s">
        <v>1639</v>
      </c>
      <c r="O743" s="23"/>
      <c r="P743" s="22">
        <v>503127</v>
      </c>
      <c r="Q743" s="26" t="s">
        <v>1927</v>
      </c>
      <c r="R743" s="23">
        <v>4</v>
      </c>
      <c r="S743" s="18">
        <v>2011</v>
      </c>
      <c r="U743" s="20"/>
      <c r="V743" s="21"/>
    </row>
    <row r="744" spans="10:22" ht="12">
      <c r="J744" s="20" t="s">
        <v>1887</v>
      </c>
      <c r="K744" s="21" t="s">
        <v>1888</v>
      </c>
      <c r="L744" s="108" t="s">
        <v>1639</v>
      </c>
      <c r="M744" s="114"/>
      <c r="N744" s="108" t="s">
        <v>1639</v>
      </c>
      <c r="O744" s="23"/>
      <c r="P744" s="22">
        <v>2682528</v>
      </c>
      <c r="Q744" s="26" t="s">
        <v>1927</v>
      </c>
      <c r="R744" s="23">
        <v>5</v>
      </c>
      <c r="S744" s="18">
        <v>2011</v>
      </c>
      <c r="U744" s="20"/>
      <c r="V744" s="21"/>
    </row>
    <row r="745" spans="10:22" ht="12">
      <c r="J745" s="20" t="s">
        <v>774</v>
      </c>
      <c r="K745" s="21" t="s">
        <v>1582</v>
      </c>
      <c r="L745" s="108" t="s">
        <v>1639</v>
      </c>
      <c r="M745" s="114"/>
      <c r="N745" s="108" t="s">
        <v>1639</v>
      </c>
      <c r="O745" s="23"/>
      <c r="P745" s="22">
        <v>346090</v>
      </c>
      <c r="Q745" s="26" t="s">
        <v>1927</v>
      </c>
      <c r="R745" s="23">
        <v>3</v>
      </c>
      <c r="S745" s="18">
        <v>2011</v>
      </c>
      <c r="U745" s="20"/>
      <c r="V745" s="21"/>
    </row>
    <row r="746" spans="10:22" ht="12">
      <c r="J746" s="20" t="s">
        <v>775</v>
      </c>
      <c r="K746" s="21" t="s">
        <v>1617</v>
      </c>
      <c r="L746" s="108" t="s">
        <v>1639</v>
      </c>
      <c r="M746" s="114"/>
      <c r="N746" s="108" t="s">
        <v>1639</v>
      </c>
      <c r="O746" s="23"/>
      <c r="P746" s="22">
        <v>552698</v>
      </c>
      <c r="Q746" s="26" t="s">
        <v>1927</v>
      </c>
      <c r="R746" s="23">
        <v>4</v>
      </c>
      <c r="S746" s="18">
        <v>2011</v>
      </c>
      <c r="U746" s="20"/>
      <c r="V746" s="21"/>
    </row>
    <row r="747" spans="10:22" ht="12">
      <c r="J747" s="20" t="s">
        <v>776</v>
      </c>
      <c r="K747" s="21" t="s">
        <v>1583</v>
      </c>
      <c r="L747" s="108" t="s">
        <v>1639</v>
      </c>
      <c r="M747" s="114"/>
      <c r="N747" s="108" t="s">
        <v>1639</v>
      </c>
      <c r="O747" s="23"/>
      <c r="P747" s="22">
        <v>428234</v>
      </c>
      <c r="Q747" s="26" t="s">
        <v>1927</v>
      </c>
      <c r="R747" s="23">
        <v>3</v>
      </c>
      <c r="S747" s="18">
        <v>2011</v>
      </c>
      <c r="U747" s="20"/>
      <c r="V747" s="21"/>
    </row>
    <row r="748" spans="10:22" ht="12">
      <c r="J748" s="20" t="s">
        <v>777</v>
      </c>
      <c r="K748" s="21" t="s">
        <v>1614</v>
      </c>
      <c r="L748" s="108" t="s">
        <v>1639</v>
      </c>
      <c r="M748" s="114"/>
      <c r="N748" s="108" t="s">
        <v>1639</v>
      </c>
      <c r="O748" s="23"/>
      <c r="P748" s="22">
        <v>279700</v>
      </c>
      <c r="Q748" s="26" t="s">
        <v>1927</v>
      </c>
      <c r="R748" s="23">
        <v>3</v>
      </c>
      <c r="S748" s="18">
        <v>2010</v>
      </c>
      <c r="U748" s="20"/>
      <c r="V748" s="21"/>
    </row>
    <row r="749" spans="10:22" ht="12">
      <c r="J749" s="20" t="s">
        <v>778</v>
      </c>
      <c r="K749" s="21" t="s">
        <v>1889</v>
      </c>
      <c r="L749" s="108" t="s">
        <v>1639</v>
      </c>
      <c r="N749" s="108" t="s">
        <v>1639</v>
      </c>
      <c r="O749" s="23"/>
      <c r="P749" s="22">
        <v>280177</v>
      </c>
      <c r="Q749" s="26" t="s">
        <v>1927</v>
      </c>
      <c r="R749" s="23">
        <v>3</v>
      </c>
      <c r="S749" s="18">
        <v>2011</v>
      </c>
      <c r="U749" s="20"/>
      <c r="V749" s="21"/>
    </row>
    <row r="750" spans="10:19" ht="12">
      <c r="J750" s="19" t="s">
        <v>1890</v>
      </c>
      <c r="K750" s="19" t="s">
        <v>1891</v>
      </c>
      <c r="L750" s="108" t="s">
        <v>1639</v>
      </c>
      <c r="N750" s="108" t="s">
        <v>1639</v>
      </c>
      <c r="O750" s="23"/>
      <c r="P750" s="22">
        <v>479924</v>
      </c>
      <c r="Q750" s="26" t="s">
        <v>1927</v>
      </c>
      <c r="R750" s="19">
        <v>3</v>
      </c>
      <c r="S750" s="18">
        <v>2011</v>
      </c>
    </row>
    <row r="751" spans="10:22" ht="12">
      <c r="J751" s="20" t="s">
        <v>779</v>
      </c>
      <c r="K751" s="21" t="s">
        <v>1584</v>
      </c>
      <c r="L751" s="108" t="s">
        <v>1639</v>
      </c>
      <c r="N751" s="108" t="s">
        <v>1639</v>
      </c>
      <c r="O751" s="23"/>
      <c r="P751" s="22">
        <v>108400</v>
      </c>
      <c r="Q751" s="26" t="s">
        <v>1927</v>
      </c>
      <c r="R751" s="23">
        <v>2</v>
      </c>
      <c r="S751" s="18">
        <v>2010</v>
      </c>
      <c r="U751" s="20"/>
      <c r="V751" s="21"/>
    </row>
    <row r="752" spans="10:22" ht="12">
      <c r="J752" s="20" t="s">
        <v>780</v>
      </c>
      <c r="K752" s="21" t="s">
        <v>1585</v>
      </c>
      <c r="L752" s="108" t="s">
        <v>1639</v>
      </c>
      <c r="N752" s="108" t="s">
        <v>1639</v>
      </c>
      <c r="O752" s="23"/>
      <c r="P752" s="22">
        <v>222793</v>
      </c>
      <c r="Q752" s="26" t="s">
        <v>1927</v>
      </c>
      <c r="R752" s="23">
        <v>2</v>
      </c>
      <c r="S752" s="18">
        <v>2011</v>
      </c>
      <c r="U752" s="20"/>
      <c r="V752" s="21"/>
    </row>
    <row r="753" spans="10:22" ht="12">
      <c r="J753" s="20" t="s">
        <v>781</v>
      </c>
      <c r="K753" s="21" t="s">
        <v>1586</v>
      </c>
      <c r="L753" s="108" t="s">
        <v>1639</v>
      </c>
      <c r="N753" s="108" t="s">
        <v>1639</v>
      </c>
      <c r="O753" s="23"/>
      <c r="P753" s="22">
        <v>123867</v>
      </c>
      <c r="Q753" s="26" t="s">
        <v>1927</v>
      </c>
      <c r="R753" s="23">
        <v>2</v>
      </c>
      <c r="S753" s="18">
        <v>2011</v>
      </c>
      <c r="U753" s="20"/>
      <c r="V753" s="21"/>
    </row>
    <row r="754" spans="10:22" ht="12">
      <c r="J754" s="20" t="s">
        <v>782</v>
      </c>
      <c r="K754" s="21" t="s">
        <v>1587</v>
      </c>
      <c r="L754" s="108" t="s">
        <v>1639</v>
      </c>
      <c r="N754" s="108" t="s">
        <v>1639</v>
      </c>
      <c r="O754" s="23"/>
      <c r="P754" s="22">
        <v>117773</v>
      </c>
      <c r="Q754" s="26" t="s">
        <v>1927</v>
      </c>
      <c r="R754" s="23">
        <v>2</v>
      </c>
      <c r="S754" s="18">
        <v>2011</v>
      </c>
      <c r="U754" s="20"/>
      <c r="V754" s="21"/>
    </row>
    <row r="755" spans="10:22" ht="12">
      <c r="J755" s="20" t="s">
        <v>783</v>
      </c>
      <c r="K755" s="21" t="s">
        <v>1588</v>
      </c>
      <c r="L755" s="108" t="s">
        <v>1639</v>
      </c>
      <c r="N755" s="108" t="s">
        <v>1639</v>
      </c>
      <c r="O755" s="23"/>
      <c r="P755" s="22">
        <v>93541</v>
      </c>
      <c r="Q755" s="26" t="s">
        <v>1927</v>
      </c>
      <c r="R755" s="23">
        <v>1</v>
      </c>
      <c r="S755" s="18">
        <v>2011</v>
      </c>
      <c r="U755" s="20"/>
      <c r="V755" s="21"/>
    </row>
    <row r="756" spans="10:22" ht="12">
      <c r="J756" s="20" t="s">
        <v>1323</v>
      </c>
      <c r="K756" s="21" t="s">
        <v>1589</v>
      </c>
      <c r="L756" s="108" t="s">
        <v>1639</v>
      </c>
      <c r="N756" s="108" t="s">
        <v>1639</v>
      </c>
      <c r="O756" s="23"/>
      <c r="P756" s="22">
        <v>101720</v>
      </c>
      <c r="Q756" s="26" t="s">
        <v>1927</v>
      </c>
      <c r="R756" s="23">
        <v>2</v>
      </c>
      <c r="S756" s="18">
        <v>2011</v>
      </c>
      <c r="U756" s="20"/>
      <c r="V756" s="21"/>
    </row>
    <row r="757" spans="10:22" ht="12">
      <c r="J757" s="20" t="s">
        <v>784</v>
      </c>
      <c r="K757" s="21" t="s">
        <v>1590</v>
      </c>
      <c r="L757" s="108" t="s">
        <v>1639</v>
      </c>
      <c r="N757" s="108" t="s">
        <v>1639</v>
      </c>
      <c r="O757" s="23"/>
      <c r="P757" s="22">
        <v>83957</v>
      </c>
      <c r="Q757" s="26" t="s">
        <v>1927</v>
      </c>
      <c r="R757" s="23">
        <v>1</v>
      </c>
      <c r="S757" s="18">
        <v>2011</v>
      </c>
      <c r="U757" s="20"/>
      <c r="V757" s="21"/>
    </row>
    <row r="758" spans="10:19" ht="12">
      <c r="J758" s="19" t="s">
        <v>785</v>
      </c>
      <c r="K758" s="19" t="s">
        <v>1591</v>
      </c>
      <c r="L758" s="108" t="s">
        <v>1639</v>
      </c>
      <c r="N758" s="108" t="s">
        <v>1639</v>
      </c>
      <c r="O758" s="23"/>
      <c r="P758" s="22">
        <v>134844</v>
      </c>
      <c r="Q758" s="26" t="s">
        <v>1927</v>
      </c>
      <c r="R758" s="19">
        <v>2</v>
      </c>
      <c r="S758" s="18">
        <v>2011</v>
      </c>
    </row>
    <row r="759" spans="10:22" ht="12">
      <c r="J759" s="20" t="s">
        <v>1892</v>
      </c>
      <c r="K759" s="21" t="s">
        <v>1893</v>
      </c>
      <c r="L759" s="108" t="s">
        <v>1639</v>
      </c>
      <c r="N759" s="108" t="s">
        <v>1639</v>
      </c>
      <c r="O759" s="23"/>
      <c r="P759" s="22">
        <v>519943</v>
      </c>
      <c r="Q759" s="26" t="s">
        <v>1927</v>
      </c>
      <c r="R759" s="23">
        <v>4</v>
      </c>
      <c r="S759" s="18">
        <v>2011</v>
      </c>
      <c r="U759" s="20"/>
      <c r="V759" s="21"/>
    </row>
    <row r="760" spans="10:19" ht="12">
      <c r="J760" s="19" t="s">
        <v>786</v>
      </c>
      <c r="K760" s="19" t="s">
        <v>1592</v>
      </c>
      <c r="L760" s="108" t="s">
        <v>1639</v>
      </c>
      <c r="N760" s="108" t="s">
        <v>1639</v>
      </c>
      <c r="O760" s="23"/>
      <c r="P760" s="22">
        <v>98768</v>
      </c>
      <c r="Q760" s="26" t="s">
        <v>1927</v>
      </c>
      <c r="R760" s="19">
        <v>1</v>
      </c>
      <c r="S760" s="18">
        <v>2011</v>
      </c>
    </row>
    <row r="761" spans="10:22" ht="12">
      <c r="J761" s="20" t="s">
        <v>787</v>
      </c>
      <c r="K761" s="21" t="s">
        <v>1621</v>
      </c>
      <c r="L761" s="108" t="s">
        <v>1639</v>
      </c>
      <c r="N761" s="108" t="s">
        <v>1639</v>
      </c>
      <c r="O761" s="23"/>
      <c r="P761" s="22">
        <v>316960</v>
      </c>
      <c r="Q761" s="114" t="s">
        <v>1927</v>
      </c>
      <c r="R761" s="23">
        <v>3</v>
      </c>
      <c r="S761" s="18">
        <v>2011</v>
      </c>
      <c r="U761" s="20"/>
      <c r="V761" s="21"/>
    </row>
    <row r="762" spans="10:19" ht="12">
      <c r="J762" s="19" t="s">
        <v>788</v>
      </c>
      <c r="K762" s="19" t="s">
        <v>1593</v>
      </c>
      <c r="L762" s="108" t="s">
        <v>1639</v>
      </c>
      <c r="N762" s="108" t="s">
        <v>1639</v>
      </c>
      <c r="O762" s="23"/>
      <c r="P762" s="22">
        <v>256406</v>
      </c>
      <c r="Q762" s="114" t="s">
        <v>1927</v>
      </c>
      <c r="R762" s="23">
        <v>3</v>
      </c>
      <c r="S762" s="18">
        <v>2011</v>
      </c>
    </row>
    <row r="763" spans="10:22" ht="12">
      <c r="J763" s="20" t="s">
        <v>789</v>
      </c>
      <c r="K763" s="21" t="s">
        <v>1894</v>
      </c>
      <c r="L763" s="108" t="s">
        <v>1639</v>
      </c>
      <c r="N763" s="108" t="s">
        <v>1639</v>
      </c>
      <c r="O763" s="23"/>
      <c r="P763" s="22">
        <v>249008</v>
      </c>
      <c r="Q763" s="114" t="s">
        <v>1927</v>
      </c>
      <c r="R763" s="23">
        <v>2</v>
      </c>
      <c r="S763" s="18">
        <v>2011</v>
      </c>
      <c r="U763" s="20"/>
      <c r="V763" s="21"/>
    </row>
    <row r="764" spans="10:22" ht="12">
      <c r="J764" s="20" t="s">
        <v>1324</v>
      </c>
      <c r="K764" s="21" t="s">
        <v>1627</v>
      </c>
      <c r="L764" s="108" t="s">
        <v>1639</v>
      </c>
      <c r="N764" s="108" t="s">
        <v>1639</v>
      </c>
      <c r="O764" s="23"/>
      <c r="P764" s="22">
        <v>249470</v>
      </c>
      <c r="Q764" s="114" t="s">
        <v>1927</v>
      </c>
      <c r="R764" s="23">
        <v>2</v>
      </c>
      <c r="S764" s="18">
        <v>2011</v>
      </c>
      <c r="U764" s="20"/>
      <c r="V764" s="21"/>
    </row>
    <row r="765" spans="10:19" ht="12">
      <c r="J765" s="19" t="s">
        <v>1895</v>
      </c>
      <c r="K765" s="19" t="s">
        <v>1896</v>
      </c>
      <c r="L765" s="108" t="s">
        <v>1639</v>
      </c>
      <c r="N765" s="108" t="s">
        <v>1639</v>
      </c>
      <c r="O765" s="23"/>
      <c r="P765" s="22">
        <v>639839</v>
      </c>
      <c r="Q765" s="114" t="s">
        <v>1927</v>
      </c>
      <c r="R765" s="23">
        <v>4</v>
      </c>
      <c r="S765" s="18">
        <v>2011</v>
      </c>
    </row>
    <row r="766" spans="10:22" ht="12">
      <c r="J766" s="20" t="s">
        <v>1325</v>
      </c>
      <c r="K766" s="21" t="s">
        <v>1616</v>
      </c>
      <c r="L766" s="108" t="s">
        <v>1639</v>
      </c>
      <c r="N766" s="108" t="s">
        <v>1639</v>
      </c>
      <c r="O766" s="23"/>
      <c r="P766" s="22">
        <v>319783</v>
      </c>
      <c r="Q766" s="114" t="s">
        <v>1927</v>
      </c>
      <c r="R766" s="23">
        <v>3</v>
      </c>
      <c r="S766" s="18">
        <v>2011</v>
      </c>
      <c r="U766" s="20"/>
      <c r="V766" s="21"/>
    </row>
    <row r="767" spans="10:22" ht="12">
      <c r="J767" s="20" t="s">
        <v>790</v>
      </c>
      <c r="K767" s="21" t="s">
        <v>791</v>
      </c>
      <c r="L767" s="108" t="s">
        <v>1639</v>
      </c>
      <c r="N767" s="108" t="s">
        <v>1639</v>
      </c>
      <c r="O767" s="23"/>
      <c r="P767" s="22">
        <v>176016</v>
      </c>
      <c r="Q767" s="114" t="s">
        <v>1927</v>
      </c>
      <c r="R767" s="23">
        <v>2</v>
      </c>
      <c r="S767" s="18">
        <v>2011</v>
      </c>
      <c r="U767" s="20"/>
      <c r="V767" s="21"/>
    </row>
    <row r="768" spans="10:22" ht="12">
      <c r="J768" s="20" t="s">
        <v>1326</v>
      </c>
      <c r="K768" s="21" t="s">
        <v>1327</v>
      </c>
      <c r="L768" s="108" t="s">
        <v>1639</v>
      </c>
      <c r="N768" s="108" t="s">
        <v>1639</v>
      </c>
      <c r="O768" s="23"/>
      <c r="P768" s="22">
        <v>157705</v>
      </c>
      <c r="Q768" s="114" t="s">
        <v>1927</v>
      </c>
      <c r="R768" s="23">
        <v>2</v>
      </c>
      <c r="S768" s="18">
        <v>2011</v>
      </c>
      <c r="U768" s="20"/>
      <c r="V768" s="21"/>
    </row>
    <row r="769" spans="10:22" ht="12">
      <c r="J769" s="20" t="s">
        <v>792</v>
      </c>
      <c r="K769" s="21" t="s">
        <v>793</v>
      </c>
      <c r="L769" s="108" t="s">
        <v>1639</v>
      </c>
      <c r="N769" s="108" t="s">
        <v>1639</v>
      </c>
      <c r="O769" s="23"/>
      <c r="P769" s="22">
        <v>137183</v>
      </c>
      <c r="Q769" s="114" t="s">
        <v>1927</v>
      </c>
      <c r="R769" s="23">
        <v>2</v>
      </c>
      <c r="S769" s="18">
        <v>2011</v>
      </c>
      <c r="U769" s="20"/>
      <c r="V769" s="21"/>
    </row>
    <row r="770" spans="10:22" ht="12">
      <c r="J770" s="20" t="s">
        <v>794</v>
      </c>
      <c r="K770" s="21" t="s">
        <v>795</v>
      </c>
      <c r="L770" s="108" t="s">
        <v>1639</v>
      </c>
      <c r="N770" s="108" t="s">
        <v>1639</v>
      </c>
      <c r="O770" s="23"/>
      <c r="P770" s="22">
        <v>134186</v>
      </c>
      <c r="Q770" s="114" t="s">
        <v>1927</v>
      </c>
      <c r="R770" s="23">
        <v>2</v>
      </c>
      <c r="S770" s="18">
        <v>2011</v>
      </c>
      <c r="U770" s="20"/>
      <c r="V770" s="21"/>
    </row>
    <row r="771" spans="10:22" ht="12">
      <c r="J771" s="20" t="s">
        <v>1328</v>
      </c>
      <c r="K771" s="21" t="s">
        <v>1329</v>
      </c>
      <c r="L771" s="108" t="s">
        <v>1639</v>
      </c>
      <c r="N771" s="108" t="s">
        <v>1639</v>
      </c>
      <c r="O771" s="23"/>
      <c r="P771" s="22">
        <v>125252</v>
      </c>
      <c r="Q771" s="114" t="s">
        <v>1927</v>
      </c>
      <c r="R771" s="23">
        <v>2</v>
      </c>
      <c r="S771" s="18">
        <v>2011</v>
      </c>
      <c r="U771" s="20"/>
      <c r="V771" s="21"/>
    </row>
    <row r="772" spans="10:22" ht="12">
      <c r="J772" s="20" t="s">
        <v>1330</v>
      </c>
      <c r="K772" s="21" t="s">
        <v>1331</v>
      </c>
      <c r="L772" s="108" t="s">
        <v>1639</v>
      </c>
      <c r="N772" s="108" t="s">
        <v>1639</v>
      </c>
      <c r="O772" s="23"/>
      <c r="P772" s="22">
        <v>111581</v>
      </c>
      <c r="Q772" s="114" t="s">
        <v>1927</v>
      </c>
      <c r="R772" s="23">
        <v>2</v>
      </c>
      <c r="S772" s="18">
        <v>2011</v>
      </c>
      <c r="U772" s="20"/>
      <c r="V772" s="21"/>
    </row>
    <row r="773" spans="10:22" ht="12">
      <c r="J773" s="20" t="s">
        <v>796</v>
      </c>
      <c r="K773" s="21" t="s">
        <v>797</v>
      </c>
      <c r="L773" s="108" t="s">
        <v>1639</v>
      </c>
      <c r="N773" s="108" t="s">
        <v>1639</v>
      </c>
      <c r="O773" s="23"/>
      <c r="P773" s="22">
        <v>115254</v>
      </c>
      <c r="Q773" s="114" t="s">
        <v>1927</v>
      </c>
      <c r="R773" s="23">
        <v>2</v>
      </c>
      <c r="S773" s="18">
        <v>2011</v>
      </c>
      <c r="U773" s="20"/>
      <c r="V773" s="21"/>
    </row>
    <row r="774" spans="10:22" ht="12">
      <c r="J774" s="20" t="s">
        <v>798</v>
      </c>
      <c r="K774" s="21" t="s">
        <v>799</v>
      </c>
      <c r="L774" s="108" t="s">
        <v>1639</v>
      </c>
      <c r="M774" s="114"/>
      <c r="N774" s="108" t="s">
        <v>1639</v>
      </c>
      <c r="O774" s="23"/>
      <c r="P774" s="22">
        <v>115049</v>
      </c>
      <c r="Q774" s="114" t="s">
        <v>1927</v>
      </c>
      <c r="R774" s="23">
        <v>2</v>
      </c>
      <c r="S774" s="18">
        <v>2011</v>
      </c>
      <c r="U774" s="20"/>
      <c r="V774" s="21"/>
    </row>
    <row r="775" spans="10:22" ht="12">
      <c r="J775" s="20" t="s">
        <v>800</v>
      </c>
      <c r="K775" s="21" t="s">
        <v>801</v>
      </c>
      <c r="L775" s="108" t="s">
        <v>1639</v>
      </c>
      <c r="M775" s="114"/>
      <c r="N775" s="108" t="s">
        <v>1639</v>
      </c>
      <c r="O775" s="23"/>
      <c r="P775" s="22">
        <v>117956</v>
      </c>
      <c r="Q775" s="114" t="s">
        <v>1927</v>
      </c>
      <c r="R775" s="23">
        <v>2</v>
      </c>
      <c r="S775" s="18">
        <v>2011</v>
      </c>
      <c r="U775" s="20"/>
      <c r="V775" s="21"/>
    </row>
    <row r="776" spans="10:19" ht="12">
      <c r="J776" s="19" t="s">
        <v>802</v>
      </c>
      <c r="K776" s="19" t="s">
        <v>803</v>
      </c>
      <c r="L776" s="108" t="s">
        <v>1639</v>
      </c>
      <c r="M776" s="114"/>
      <c r="N776" s="108" t="s">
        <v>1639</v>
      </c>
      <c r="O776" s="23"/>
      <c r="P776" s="22">
        <v>113583</v>
      </c>
      <c r="Q776" s="114" t="s">
        <v>1927</v>
      </c>
      <c r="R776" s="23">
        <v>2</v>
      </c>
      <c r="S776" s="18">
        <v>2011</v>
      </c>
    </row>
    <row r="777" spans="10:22" ht="12">
      <c r="J777" s="20" t="s">
        <v>804</v>
      </c>
      <c r="K777" s="21" t="s">
        <v>805</v>
      </c>
      <c r="L777" s="108" t="s">
        <v>1639</v>
      </c>
      <c r="M777" s="114"/>
      <c r="N777" s="108" t="s">
        <v>1639</v>
      </c>
      <c r="O777" s="23"/>
      <c r="P777" s="22">
        <v>105564</v>
      </c>
      <c r="Q777" s="114" t="s">
        <v>1927</v>
      </c>
      <c r="R777" s="23">
        <v>2</v>
      </c>
      <c r="S777" s="18">
        <v>2011</v>
      </c>
      <c r="U777" s="20"/>
      <c r="V777" s="21"/>
    </row>
    <row r="778" spans="10:22" ht="12">
      <c r="J778" s="20" t="s">
        <v>806</v>
      </c>
      <c r="K778" s="21" t="s">
        <v>807</v>
      </c>
      <c r="L778" s="108" t="s">
        <v>1639</v>
      </c>
      <c r="M778" s="114"/>
      <c r="N778" s="108" t="s">
        <v>1639</v>
      </c>
      <c r="O778" s="23"/>
      <c r="P778" s="22">
        <v>104640</v>
      </c>
      <c r="Q778" s="114" t="s">
        <v>1927</v>
      </c>
      <c r="R778" s="23">
        <v>2</v>
      </c>
      <c r="S778" s="18">
        <v>2011</v>
      </c>
      <c r="U778" s="20"/>
      <c r="V778" s="21"/>
    </row>
    <row r="779" spans="10:22" ht="12">
      <c r="J779" s="20" t="s">
        <v>808</v>
      </c>
      <c r="K779" s="21" t="s">
        <v>809</v>
      </c>
      <c r="L779" s="108" t="s">
        <v>1639</v>
      </c>
      <c r="M779" s="114"/>
      <c r="N779" s="108" t="s">
        <v>1639</v>
      </c>
      <c r="O779" s="23"/>
      <c r="P779" s="22">
        <v>104466</v>
      </c>
      <c r="Q779" s="114" t="s">
        <v>1927</v>
      </c>
      <c r="R779" s="23">
        <v>2</v>
      </c>
      <c r="S779" s="18">
        <v>2011</v>
      </c>
      <c r="U779" s="20"/>
      <c r="V779" s="21"/>
    </row>
    <row r="780" spans="10:22" ht="12">
      <c r="J780" s="20" t="s">
        <v>810</v>
      </c>
      <c r="K780" s="21" t="s">
        <v>811</v>
      </c>
      <c r="L780" s="108" t="s">
        <v>1639</v>
      </c>
      <c r="M780" s="114"/>
      <c r="N780" s="108" t="s">
        <v>1639</v>
      </c>
      <c r="O780" s="23"/>
      <c r="P780" s="22">
        <v>103788</v>
      </c>
      <c r="Q780" s="114" t="s">
        <v>1927</v>
      </c>
      <c r="R780" s="23">
        <v>2</v>
      </c>
      <c r="S780" s="18">
        <v>2011</v>
      </c>
      <c r="U780" s="20"/>
      <c r="V780" s="21"/>
    </row>
    <row r="781" spans="10:19" ht="12">
      <c r="J781" s="19" t="s">
        <v>812</v>
      </c>
      <c r="K781" s="19" t="s">
        <v>813</v>
      </c>
      <c r="L781" s="108" t="s">
        <v>1639</v>
      </c>
      <c r="M781" s="114"/>
      <c r="N781" s="108" t="s">
        <v>1639</v>
      </c>
      <c r="O781" s="23"/>
      <c r="P781" s="22">
        <v>87059</v>
      </c>
      <c r="Q781" s="114" t="s">
        <v>1927</v>
      </c>
      <c r="R781" s="23">
        <v>1</v>
      </c>
      <c r="S781" s="18">
        <v>2011</v>
      </c>
    </row>
    <row r="782" spans="10:22" ht="12">
      <c r="J782" s="20" t="s">
        <v>814</v>
      </c>
      <c r="K782" s="21" t="s">
        <v>815</v>
      </c>
      <c r="L782" s="108" t="s">
        <v>1639</v>
      </c>
      <c r="M782" s="114"/>
      <c r="N782" s="108" t="s">
        <v>1639</v>
      </c>
      <c r="O782" s="23"/>
      <c r="P782" s="22">
        <v>97277</v>
      </c>
      <c r="Q782" s="114" t="s">
        <v>1927</v>
      </c>
      <c r="R782" s="23">
        <v>1</v>
      </c>
      <c r="S782" s="18">
        <v>2011</v>
      </c>
      <c r="U782" s="20"/>
      <c r="V782" s="21"/>
    </row>
    <row r="783" spans="10:19" ht="12">
      <c r="J783" s="19" t="s">
        <v>1332</v>
      </c>
      <c r="K783" s="19" t="s">
        <v>1333</v>
      </c>
      <c r="L783" s="108" t="s">
        <v>1639</v>
      </c>
      <c r="M783" s="114"/>
      <c r="N783" s="108" t="s">
        <v>1639</v>
      </c>
      <c r="O783" s="23"/>
      <c r="P783" s="22">
        <v>99198</v>
      </c>
      <c r="Q783" s="114" t="s">
        <v>1927</v>
      </c>
      <c r="R783" s="23">
        <v>1</v>
      </c>
      <c r="S783" s="18">
        <v>2011</v>
      </c>
    </row>
    <row r="784" spans="10:19" ht="12">
      <c r="J784" s="19" t="s">
        <v>816</v>
      </c>
      <c r="K784" s="19" t="s">
        <v>817</v>
      </c>
      <c r="L784" s="108" t="s">
        <v>1639</v>
      </c>
      <c r="M784" s="114"/>
      <c r="N784" s="108" t="s">
        <v>1639</v>
      </c>
      <c r="O784" s="23"/>
      <c r="P784" s="22">
        <v>92028</v>
      </c>
      <c r="Q784" s="114" t="s">
        <v>1927</v>
      </c>
      <c r="R784" s="23">
        <v>1</v>
      </c>
      <c r="S784" s="18">
        <v>2011</v>
      </c>
    </row>
    <row r="785" spans="10:19" ht="12">
      <c r="J785" s="19" t="s">
        <v>818</v>
      </c>
      <c r="K785" s="19" t="s">
        <v>819</v>
      </c>
      <c r="L785" s="108" t="s">
        <v>1639</v>
      </c>
      <c r="M785" s="114"/>
      <c r="N785" s="108" t="s">
        <v>1639</v>
      </c>
      <c r="O785" s="23"/>
      <c r="P785" s="22">
        <v>97462</v>
      </c>
      <c r="Q785" s="114" t="s">
        <v>1927</v>
      </c>
      <c r="R785" s="23">
        <v>1</v>
      </c>
      <c r="S785" s="18">
        <v>2011</v>
      </c>
    </row>
    <row r="786" spans="10:22" ht="12">
      <c r="J786" s="20" t="s">
        <v>820</v>
      </c>
      <c r="K786" s="21" t="s">
        <v>821</v>
      </c>
      <c r="L786" s="108" t="s">
        <v>1639</v>
      </c>
      <c r="M786" s="114"/>
      <c r="N786" s="108" t="s">
        <v>1639</v>
      </c>
      <c r="O786" s="23"/>
      <c r="P786" s="22">
        <v>99412</v>
      </c>
      <c r="Q786" s="26" t="s">
        <v>1927</v>
      </c>
      <c r="R786" s="23">
        <v>1</v>
      </c>
      <c r="S786" s="18">
        <v>2011</v>
      </c>
      <c r="U786" s="20"/>
      <c r="V786" s="21"/>
    </row>
    <row r="787" spans="10:19" ht="12">
      <c r="J787" s="19" t="s">
        <v>822</v>
      </c>
      <c r="K787" s="19" t="s">
        <v>823</v>
      </c>
      <c r="L787" s="108" t="s">
        <v>1639</v>
      </c>
      <c r="M787" s="114"/>
      <c r="N787" s="108" t="s">
        <v>1639</v>
      </c>
      <c r="O787" s="23"/>
      <c r="P787" s="22">
        <v>90254</v>
      </c>
      <c r="Q787" s="26" t="s">
        <v>1927</v>
      </c>
      <c r="R787" s="23">
        <v>1</v>
      </c>
      <c r="S787" s="18">
        <v>2011</v>
      </c>
    </row>
    <row r="788" spans="10:19" ht="12">
      <c r="J788" s="19" t="s">
        <v>1334</v>
      </c>
      <c r="K788" s="19" t="s">
        <v>1335</v>
      </c>
      <c r="L788" s="108" t="s">
        <v>1639</v>
      </c>
      <c r="M788" s="114"/>
      <c r="N788" s="108" t="s">
        <v>1639</v>
      </c>
      <c r="O788" s="23"/>
      <c r="P788" s="22">
        <v>80734</v>
      </c>
      <c r="Q788" s="26" t="s">
        <v>1927</v>
      </c>
      <c r="R788" s="23">
        <v>1</v>
      </c>
      <c r="S788" s="18">
        <v>2011</v>
      </c>
    </row>
    <row r="789" spans="10:19" ht="12">
      <c r="J789" s="19" t="s">
        <v>824</v>
      </c>
      <c r="K789" s="19" t="s">
        <v>825</v>
      </c>
      <c r="L789" s="108" t="s">
        <v>1639</v>
      </c>
      <c r="M789" s="114"/>
      <c r="N789" s="108" t="s">
        <v>1639</v>
      </c>
      <c r="O789" s="23"/>
      <c r="P789" s="22">
        <v>84214</v>
      </c>
      <c r="Q789" s="26" t="s">
        <v>1927</v>
      </c>
      <c r="R789" s="23">
        <v>1</v>
      </c>
      <c r="S789" s="18">
        <v>2011</v>
      </c>
    </row>
    <row r="790" spans="10:19" ht="12">
      <c r="J790" s="19" t="s">
        <v>1336</v>
      </c>
      <c r="K790" s="19" t="s">
        <v>1337</v>
      </c>
      <c r="L790" s="108" t="s">
        <v>1639</v>
      </c>
      <c r="M790" s="114"/>
      <c r="N790" s="108" t="s">
        <v>1639</v>
      </c>
      <c r="O790" s="23"/>
      <c r="P790" s="22">
        <v>76813</v>
      </c>
      <c r="Q790" s="26" t="s">
        <v>1927</v>
      </c>
      <c r="R790" s="23">
        <v>1</v>
      </c>
      <c r="S790" s="18">
        <v>2011</v>
      </c>
    </row>
    <row r="791" spans="10:22" ht="12">
      <c r="J791" s="20" t="s">
        <v>1338</v>
      </c>
      <c r="K791" s="21" t="s">
        <v>1339</v>
      </c>
      <c r="L791" s="108" t="s">
        <v>1639</v>
      </c>
      <c r="M791" s="114"/>
      <c r="N791" s="108" t="s">
        <v>1639</v>
      </c>
      <c r="O791" s="23"/>
      <c r="P791" s="22">
        <v>81944</v>
      </c>
      <c r="Q791" s="26" t="s">
        <v>1927</v>
      </c>
      <c r="R791" s="23">
        <v>1</v>
      </c>
      <c r="S791" s="18">
        <v>2011</v>
      </c>
      <c r="U791" s="20"/>
      <c r="V791" s="21"/>
    </row>
    <row r="792" spans="10:19" ht="12">
      <c r="J792" s="19" t="s">
        <v>1340</v>
      </c>
      <c r="K792" s="19" t="s">
        <v>1341</v>
      </c>
      <c r="L792" s="108" t="s">
        <v>1639</v>
      </c>
      <c r="M792" s="114"/>
      <c r="N792" s="108" t="s">
        <v>1639</v>
      </c>
      <c r="O792" s="23"/>
      <c r="P792" s="22">
        <v>125746</v>
      </c>
      <c r="Q792" s="26" t="s">
        <v>1927</v>
      </c>
      <c r="R792" s="23">
        <v>2</v>
      </c>
      <c r="S792" s="18">
        <v>2011</v>
      </c>
    </row>
    <row r="793" spans="10:19" ht="12">
      <c r="J793" s="19" t="s">
        <v>826</v>
      </c>
      <c r="K793" s="19" t="s">
        <v>827</v>
      </c>
      <c r="L793" s="108" t="s">
        <v>1639</v>
      </c>
      <c r="M793" s="114"/>
      <c r="N793" s="108" t="s">
        <v>1639</v>
      </c>
      <c r="O793" s="23"/>
      <c r="P793" s="22">
        <v>422458</v>
      </c>
      <c r="Q793" s="26" t="s">
        <v>1927</v>
      </c>
      <c r="R793" s="23">
        <v>3</v>
      </c>
      <c r="S793" s="18">
        <v>2011</v>
      </c>
    </row>
    <row r="794" spans="10:22" ht="12">
      <c r="J794" s="20" t="s">
        <v>1342</v>
      </c>
      <c r="K794" s="21" t="s">
        <v>1343</v>
      </c>
      <c r="L794" s="108" t="s">
        <v>1639</v>
      </c>
      <c r="M794" s="114"/>
      <c r="N794" s="108" t="s">
        <v>1639</v>
      </c>
      <c r="O794" s="23"/>
      <c r="P794" s="22">
        <v>337727</v>
      </c>
      <c r="Q794" s="26" t="s">
        <v>1927</v>
      </c>
      <c r="R794" s="23">
        <v>3</v>
      </c>
      <c r="S794" s="18">
        <v>2011</v>
      </c>
      <c r="U794" s="20"/>
      <c r="V794" s="21"/>
    </row>
    <row r="795" spans="10:22" ht="12">
      <c r="J795" s="20" t="s">
        <v>1344</v>
      </c>
      <c r="K795" s="21" t="s">
        <v>1345</v>
      </c>
      <c r="L795" s="108" t="s">
        <v>1639</v>
      </c>
      <c r="M795" s="114"/>
      <c r="N795" s="108" t="s">
        <v>1639</v>
      </c>
      <c r="O795" s="23"/>
      <c r="P795" s="22">
        <v>325837</v>
      </c>
      <c r="Q795" s="26" t="s">
        <v>1927</v>
      </c>
      <c r="R795" s="23">
        <v>3</v>
      </c>
      <c r="S795" s="18">
        <v>2011</v>
      </c>
      <c r="U795" s="20"/>
      <c r="V795" s="21"/>
    </row>
    <row r="796" spans="10:19" ht="12">
      <c r="J796" s="19" t="s">
        <v>1346</v>
      </c>
      <c r="K796" s="19" t="s">
        <v>1347</v>
      </c>
      <c r="L796" s="108" t="s">
        <v>1639</v>
      </c>
      <c r="M796" s="114"/>
      <c r="N796" s="108" t="s">
        <v>1639</v>
      </c>
      <c r="O796" s="23"/>
      <c r="P796" s="22">
        <v>312925</v>
      </c>
      <c r="Q796" s="26" t="s">
        <v>1927</v>
      </c>
      <c r="R796" s="23">
        <v>3</v>
      </c>
      <c r="S796" s="18">
        <v>2011</v>
      </c>
    </row>
    <row r="797" spans="10:22" ht="12">
      <c r="J797" s="20" t="s">
        <v>1348</v>
      </c>
      <c r="K797" s="21" t="s">
        <v>1349</v>
      </c>
      <c r="L797" s="108" t="s">
        <v>1639</v>
      </c>
      <c r="M797" s="114"/>
      <c r="N797" s="108" t="s">
        <v>1639</v>
      </c>
      <c r="O797" s="23"/>
      <c r="P797" s="22">
        <v>317849</v>
      </c>
      <c r="Q797" s="26" t="s">
        <v>1927</v>
      </c>
      <c r="R797" s="23">
        <v>3</v>
      </c>
      <c r="S797" s="18">
        <v>2011</v>
      </c>
      <c r="U797" s="20"/>
      <c r="V797" s="21"/>
    </row>
    <row r="798" spans="10:22" ht="12">
      <c r="J798" s="20" t="s">
        <v>828</v>
      </c>
      <c r="K798" s="21" t="s">
        <v>829</v>
      </c>
      <c r="L798" s="108" t="s">
        <v>1639</v>
      </c>
      <c r="M798" s="114"/>
      <c r="N798" s="108" t="s">
        <v>1639</v>
      </c>
      <c r="O798" s="23"/>
      <c r="P798" s="22">
        <v>302402</v>
      </c>
      <c r="Q798" s="26" t="s">
        <v>1927</v>
      </c>
      <c r="R798" s="23">
        <v>3</v>
      </c>
      <c r="S798" s="18">
        <v>2011</v>
      </c>
      <c r="U798" s="20"/>
      <c r="V798" s="21"/>
    </row>
    <row r="799" spans="10:19" ht="12">
      <c r="J799" s="19" t="s">
        <v>1350</v>
      </c>
      <c r="K799" s="19" t="s">
        <v>1351</v>
      </c>
      <c r="L799" s="108" t="s">
        <v>1639</v>
      </c>
      <c r="M799" s="114"/>
      <c r="N799" s="108" t="s">
        <v>1639</v>
      </c>
      <c r="O799" s="23"/>
      <c r="P799" s="22">
        <v>283275</v>
      </c>
      <c r="Q799" s="26" t="s">
        <v>1927</v>
      </c>
      <c r="R799" s="23">
        <v>3</v>
      </c>
      <c r="S799" s="18">
        <v>2011</v>
      </c>
    </row>
    <row r="800" spans="10:22" ht="12">
      <c r="J800" s="20" t="s">
        <v>1352</v>
      </c>
      <c r="K800" s="21" t="s">
        <v>1353</v>
      </c>
      <c r="L800" s="108" t="s">
        <v>1639</v>
      </c>
      <c r="M800" s="114"/>
      <c r="N800" s="108" t="s">
        <v>1639</v>
      </c>
      <c r="O800" s="23"/>
      <c r="P800" s="22">
        <v>273790</v>
      </c>
      <c r="Q800" s="26" t="s">
        <v>1927</v>
      </c>
      <c r="R800" s="23">
        <v>3</v>
      </c>
      <c r="S800" s="18">
        <v>2011</v>
      </c>
      <c r="U800" s="20"/>
      <c r="V800" s="21"/>
    </row>
    <row r="801" spans="10:22" ht="12">
      <c r="J801" s="20" t="s">
        <v>1354</v>
      </c>
      <c r="K801" s="21" t="s">
        <v>1355</v>
      </c>
      <c r="L801" s="108" t="s">
        <v>1639</v>
      </c>
      <c r="M801" s="114"/>
      <c r="N801" s="108" t="s">
        <v>1639</v>
      </c>
      <c r="O801" s="23"/>
      <c r="P801" s="22">
        <v>308063</v>
      </c>
      <c r="Q801" s="26" t="s">
        <v>1927</v>
      </c>
      <c r="R801" s="23">
        <v>3</v>
      </c>
      <c r="S801" s="18">
        <v>2011</v>
      </c>
      <c r="U801" s="20"/>
      <c r="V801" s="21"/>
    </row>
    <row r="802" spans="10:22" ht="12">
      <c r="J802" s="20" t="s">
        <v>830</v>
      </c>
      <c r="K802" s="21" t="s">
        <v>831</v>
      </c>
      <c r="L802" s="108" t="s">
        <v>1639</v>
      </c>
      <c r="M802" s="114"/>
      <c r="N802" s="108" t="s">
        <v>1639</v>
      </c>
      <c r="O802" s="23"/>
      <c r="P802" s="22">
        <v>275506</v>
      </c>
      <c r="Q802" s="26" t="s">
        <v>1927</v>
      </c>
      <c r="R802" s="23">
        <v>3</v>
      </c>
      <c r="S802" s="18">
        <v>2011</v>
      </c>
      <c r="U802" s="20"/>
      <c r="V802" s="21"/>
    </row>
    <row r="803" spans="10:22" ht="12">
      <c r="J803" s="20" t="s">
        <v>832</v>
      </c>
      <c r="K803" s="21" t="s">
        <v>833</v>
      </c>
      <c r="L803" s="108" t="s">
        <v>1639</v>
      </c>
      <c r="M803" s="114"/>
      <c r="N803" s="108" t="s">
        <v>1639</v>
      </c>
      <c r="O803" s="23"/>
      <c r="P803" s="22">
        <v>276786</v>
      </c>
      <c r="Q803" s="26" t="s">
        <v>1927</v>
      </c>
      <c r="R803" s="23">
        <v>3</v>
      </c>
      <c r="S803" s="18">
        <v>2011</v>
      </c>
      <c r="U803" s="20"/>
      <c r="V803" s="21"/>
    </row>
    <row r="804" spans="10:22" ht="12">
      <c r="J804" s="20" t="s">
        <v>834</v>
      </c>
      <c r="K804" s="21" t="s">
        <v>835</v>
      </c>
      <c r="L804" s="108" t="s">
        <v>1639</v>
      </c>
      <c r="M804" s="114"/>
      <c r="N804" s="108" t="s">
        <v>1639</v>
      </c>
      <c r="O804" s="23"/>
      <c r="P804" s="22">
        <v>269323</v>
      </c>
      <c r="Q804" s="26" t="s">
        <v>1927</v>
      </c>
      <c r="R804" s="23">
        <v>3</v>
      </c>
      <c r="S804" s="18">
        <v>2011</v>
      </c>
      <c r="U804" s="20"/>
      <c r="V804" s="21"/>
    </row>
    <row r="805" spans="10:22" ht="12">
      <c r="J805" s="20" t="s">
        <v>836</v>
      </c>
      <c r="K805" s="21" t="s">
        <v>837</v>
      </c>
      <c r="L805" s="108" t="s">
        <v>1639</v>
      </c>
      <c r="M805" s="114"/>
      <c r="N805" s="108" t="s">
        <v>1639</v>
      </c>
      <c r="O805" s="23"/>
      <c r="P805" s="22">
        <v>263925</v>
      </c>
      <c r="Q805" s="26" t="s">
        <v>1927</v>
      </c>
      <c r="R805" s="23">
        <v>3</v>
      </c>
      <c r="S805" s="18">
        <v>2011</v>
      </c>
      <c r="U805" s="20"/>
      <c r="V805" s="21"/>
    </row>
    <row r="806" spans="10:22" ht="12">
      <c r="J806" s="20" t="s">
        <v>1356</v>
      </c>
      <c r="K806" s="21" t="s">
        <v>1357</v>
      </c>
      <c r="L806" s="108" t="s">
        <v>1639</v>
      </c>
      <c r="M806" s="114"/>
      <c r="N806" s="108" t="s">
        <v>1639</v>
      </c>
      <c r="O806" s="23"/>
      <c r="P806" s="22">
        <v>257280</v>
      </c>
      <c r="Q806" s="26" t="s">
        <v>1927</v>
      </c>
      <c r="R806" s="23">
        <v>3</v>
      </c>
      <c r="S806" s="18">
        <v>2011</v>
      </c>
      <c r="U806" s="20"/>
      <c r="V806" s="21"/>
    </row>
    <row r="807" spans="10:19" ht="12">
      <c r="J807" s="19" t="s">
        <v>838</v>
      </c>
      <c r="K807" s="19" t="s">
        <v>839</v>
      </c>
      <c r="L807" s="108" t="s">
        <v>1639</v>
      </c>
      <c r="M807" s="114"/>
      <c r="N807" s="108" t="s">
        <v>1639</v>
      </c>
      <c r="O807" s="23"/>
      <c r="P807" s="22">
        <v>273369</v>
      </c>
      <c r="Q807" s="26" t="s">
        <v>1927</v>
      </c>
      <c r="R807" s="23">
        <v>3</v>
      </c>
      <c r="S807" s="18">
        <v>2011</v>
      </c>
    </row>
    <row r="808" spans="10:22" ht="12">
      <c r="J808" s="20" t="s">
        <v>840</v>
      </c>
      <c r="K808" s="21" t="s">
        <v>841</v>
      </c>
      <c r="L808" s="108" t="s">
        <v>1639</v>
      </c>
      <c r="N808" s="108" t="s">
        <v>1639</v>
      </c>
      <c r="O808" s="23"/>
      <c r="P808" s="22">
        <v>256384</v>
      </c>
      <c r="Q808" s="26" t="s">
        <v>1927</v>
      </c>
      <c r="R808" s="23">
        <v>3</v>
      </c>
      <c r="S808" s="18">
        <v>2011</v>
      </c>
      <c r="U808" s="20"/>
      <c r="V808" s="21"/>
    </row>
    <row r="809" spans="10:22" ht="12">
      <c r="J809" s="20" t="s">
        <v>842</v>
      </c>
      <c r="K809" s="21" t="s">
        <v>843</v>
      </c>
      <c r="L809" s="108" t="s">
        <v>1639</v>
      </c>
      <c r="M809" s="114"/>
      <c r="N809" s="108" t="s">
        <v>1639</v>
      </c>
      <c r="O809" s="23"/>
      <c r="P809" s="22">
        <v>239023</v>
      </c>
      <c r="Q809" s="26" t="s">
        <v>1927</v>
      </c>
      <c r="R809" s="23">
        <v>2</v>
      </c>
      <c r="S809" s="18">
        <v>2011</v>
      </c>
      <c r="U809" s="20"/>
      <c r="V809" s="21"/>
    </row>
    <row r="810" spans="10:22" ht="12">
      <c r="J810" s="20" t="s">
        <v>844</v>
      </c>
      <c r="K810" s="21" t="s">
        <v>845</v>
      </c>
      <c r="L810" s="108" t="s">
        <v>1639</v>
      </c>
      <c r="M810" s="114"/>
      <c r="N810" s="108" t="s">
        <v>1639</v>
      </c>
      <c r="O810" s="23"/>
      <c r="P810" s="22">
        <v>248752</v>
      </c>
      <c r="Q810" s="26" t="s">
        <v>1927</v>
      </c>
      <c r="R810" s="23">
        <v>2</v>
      </c>
      <c r="S810" s="18">
        <v>2011</v>
      </c>
      <c r="U810" s="20"/>
      <c r="V810" s="21"/>
    </row>
    <row r="811" spans="10:22" ht="12">
      <c r="J811" s="20" t="s">
        <v>846</v>
      </c>
      <c r="K811" s="21" t="s">
        <v>847</v>
      </c>
      <c r="L811" s="108" t="s">
        <v>1639</v>
      </c>
      <c r="M811" s="114"/>
      <c r="N811" s="108" t="s">
        <v>1639</v>
      </c>
      <c r="O811" s="23"/>
      <c r="P811" s="22">
        <v>231221</v>
      </c>
      <c r="Q811" s="26" t="s">
        <v>1927</v>
      </c>
      <c r="R811" s="23">
        <v>2</v>
      </c>
      <c r="S811" s="18">
        <v>2011</v>
      </c>
      <c r="U811" s="20"/>
      <c r="V811" s="21"/>
    </row>
    <row r="812" spans="10:22" ht="12">
      <c r="J812" s="20" t="s">
        <v>848</v>
      </c>
      <c r="K812" s="21" t="s">
        <v>849</v>
      </c>
      <c r="L812" s="108" t="s">
        <v>1639</v>
      </c>
      <c r="M812" s="114"/>
      <c r="N812" s="108" t="s">
        <v>1639</v>
      </c>
      <c r="O812" s="23"/>
      <c r="P812" s="22">
        <v>236882</v>
      </c>
      <c r="Q812" s="26" t="s">
        <v>1927</v>
      </c>
      <c r="R812" s="23">
        <v>2</v>
      </c>
      <c r="S812" s="18">
        <v>2011</v>
      </c>
      <c r="U812" s="20"/>
      <c r="V812" s="21"/>
    </row>
    <row r="813" spans="10:22" ht="12">
      <c r="J813" s="20" t="s">
        <v>1358</v>
      </c>
      <c r="K813" s="21" t="s">
        <v>1359</v>
      </c>
      <c r="L813" s="108" t="s">
        <v>1639</v>
      </c>
      <c r="M813" s="114"/>
      <c r="N813" s="108" t="s">
        <v>1639</v>
      </c>
      <c r="O813" s="23"/>
      <c r="P813" s="22">
        <v>224897</v>
      </c>
      <c r="Q813" s="26" t="s">
        <v>1927</v>
      </c>
      <c r="R813" s="23">
        <v>2</v>
      </c>
      <c r="S813" s="18">
        <v>2011</v>
      </c>
      <c r="U813" s="20"/>
      <c r="V813" s="21"/>
    </row>
    <row r="814" spans="10:22" ht="12">
      <c r="J814" s="20" t="s">
        <v>1360</v>
      </c>
      <c r="K814" s="21" t="s">
        <v>1361</v>
      </c>
      <c r="L814" s="108" t="s">
        <v>1639</v>
      </c>
      <c r="M814" s="114"/>
      <c r="N814" s="108" t="s">
        <v>1639</v>
      </c>
      <c r="O814" s="23"/>
      <c r="P814" s="22">
        <v>233933</v>
      </c>
      <c r="Q814" s="26" t="s">
        <v>1927</v>
      </c>
      <c r="R814" s="23">
        <v>2</v>
      </c>
      <c r="S814" s="18">
        <v>2011</v>
      </c>
      <c r="U814" s="20"/>
      <c r="V814" s="21"/>
    </row>
    <row r="815" spans="10:19" ht="12">
      <c r="J815" s="19" t="s">
        <v>1362</v>
      </c>
      <c r="K815" s="19" t="s">
        <v>1363</v>
      </c>
      <c r="L815" s="108" t="s">
        <v>1639</v>
      </c>
      <c r="M815" s="114"/>
      <c r="N815" s="108" t="s">
        <v>1639</v>
      </c>
      <c r="O815" s="23"/>
      <c r="P815" s="22">
        <v>219324</v>
      </c>
      <c r="Q815" s="26" t="s">
        <v>1927</v>
      </c>
      <c r="R815" s="23">
        <v>2</v>
      </c>
      <c r="S815" s="18">
        <v>2011</v>
      </c>
    </row>
    <row r="816" spans="10:22" ht="12">
      <c r="J816" s="20" t="s">
        <v>1364</v>
      </c>
      <c r="K816" s="21" t="s">
        <v>1365</v>
      </c>
      <c r="L816" s="108" t="s">
        <v>1639</v>
      </c>
      <c r="N816" s="108" t="s">
        <v>1639</v>
      </c>
      <c r="O816" s="23"/>
      <c r="P816" s="22">
        <v>226578</v>
      </c>
      <c r="Q816" s="26" t="s">
        <v>1927</v>
      </c>
      <c r="R816" s="23">
        <v>2</v>
      </c>
      <c r="S816" s="18">
        <v>2011</v>
      </c>
      <c r="U816" s="20"/>
      <c r="V816" s="21"/>
    </row>
    <row r="817" spans="10:19" ht="12">
      <c r="J817" s="19" t="s">
        <v>850</v>
      </c>
      <c r="K817" s="19" t="s">
        <v>851</v>
      </c>
      <c r="L817" s="108" t="s">
        <v>1639</v>
      </c>
      <c r="M817" s="114"/>
      <c r="N817" s="108" t="s">
        <v>1639</v>
      </c>
      <c r="O817" s="23"/>
      <c r="P817" s="22">
        <v>248821</v>
      </c>
      <c r="Q817" s="26" t="s">
        <v>1927</v>
      </c>
      <c r="R817" s="23">
        <v>2</v>
      </c>
      <c r="S817" s="18">
        <v>2011</v>
      </c>
    </row>
    <row r="818" spans="10:22" ht="12">
      <c r="J818" s="20" t="s">
        <v>1366</v>
      </c>
      <c r="K818" s="21" t="s">
        <v>1367</v>
      </c>
      <c r="L818" s="108" t="s">
        <v>1639</v>
      </c>
      <c r="M818" s="114"/>
      <c r="N818" s="108" t="s">
        <v>1639</v>
      </c>
      <c r="O818" s="23"/>
      <c r="P818" s="22">
        <v>211699</v>
      </c>
      <c r="Q818" s="26" t="s">
        <v>1927</v>
      </c>
      <c r="R818" s="23">
        <v>2</v>
      </c>
      <c r="S818" s="18">
        <v>2011</v>
      </c>
      <c r="U818" s="20"/>
      <c r="V818" s="21"/>
    </row>
    <row r="819" spans="10:19" ht="12">
      <c r="J819" s="19" t="s">
        <v>1368</v>
      </c>
      <c r="K819" s="19" t="s">
        <v>1369</v>
      </c>
      <c r="L819" s="108" t="s">
        <v>1639</v>
      </c>
      <c r="M819" s="114"/>
      <c r="N819" s="108" t="s">
        <v>1639</v>
      </c>
      <c r="O819" s="23"/>
      <c r="P819" s="22">
        <v>206674</v>
      </c>
      <c r="Q819" s="26" t="s">
        <v>1927</v>
      </c>
      <c r="R819" s="23">
        <v>2</v>
      </c>
      <c r="S819" s="18">
        <v>2011</v>
      </c>
    </row>
    <row r="820" spans="10:19" ht="12">
      <c r="J820" s="19" t="s">
        <v>852</v>
      </c>
      <c r="K820" s="19" t="s">
        <v>853</v>
      </c>
      <c r="L820" s="108" t="s">
        <v>1639</v>
      </c>
      <c r="M820" s="114"/>
      <c r="N820" s="108" t="s">
        <v>1639</v>
      </c>
      <c r="O820" s="23"/>
      <c r="P820" s="22">
        <v>212069</v>
      </c>
      <c r="Q820" s="114" t="s">
        <v>1927</v>
      </c>
      <c r="R820" s="23">
        <v>2</v>
      </c>
      <c r="S820" s="18">
        <v>2011</v>
      </c>
    </row>
    <row r="821" spans="10:22" ht="12">
      <c r="J821" s="20" t="s">
        <v>1370</v>
      </c>
      <c r="K821" s="21" t="s">
        <v>1371</v>
      </c>
      <c r="L821" s="108" t="s">
        <v>1639</v>
      </c>
      <c r="M821" s="114"/>
      <c r="N821" s="108" t="s">
        <v>1639</v>
      </c>
      <c r="O821" s="23"/>
      <c r="P821" s="22">
        <v>200801</v>
      </c>
      <c r="Q821" s="26" t="s">
        <v>1927</v>
      </c>
      <c r="R821" s="23">
        <v>2</v>
      </c>
      <c r="S821" s="18">
        <v>2011</v>
      </c>
      <c r="U821" s="20"/>
      <c r="V821" s="21"/>
    </row>
    <row r="822" spans="10:22" ht="12">
      <c r="J822" s="20" t="s">
        <v>1372</v>
      </c>
      <c r="K822" s="21" t="s">
        <v>1373</v>
      </c>
      <c r="L822" s="108" t="s">
        <v>1639</v>
      </c>
      <c r="M822" s="114"/>
      <c r="N822" s="108" t="s">
        <v>1639</v>
      </c>
      <c r="O822" s="23"/>
      <c r="P822" s="22">
        <v>200214</v>
      </c>
      <c r="Q822" s="26" t="s">
        <v>1927</v>
      </c>
      <c r="R822" s="23">
        <v>2</v>
      </c>
      <c r="S822" s="18">
        <v>2011</v>
      </c>
      <c r="U822" s="20"/>
      <c r="V822" s="21"/>
    </row>
    <row r="823" spans="10:22" ht="12">
      <c r="J823" s="20" t="s">
        <v>854</v>
      </c>
      <c r="K823" s="21" t="s">
        <v>855</v>
      </c>
      <c r="L823" s="108" t="s">
        <v>1639</v>
      </c>
      <c r="M823" s="114"/>
      <c r="N823" s="108" t="s">
        <v>1639</v>
      </c>
      <c r="O823" s="23"/>
      <c r="P823" s="22">
        <v>202228</v>
      </c>
      <c r="Q823" s="26" t="s">
        <v>1927</v>
      </c>
      <c r="R823" s="23">
        <v>2</v>
      </c>
      <c r="S823" s="18">
        <v>2011</v>
      </c>
      <c r="U823" s="20"/>
      <c r="V823" s="21"/>
    </row>
    <row r="824" spans="10:22" ht="12">
      <c r="J824" s="20" t="s">
        <v>856</v>
      </c>
      <c r="K824" s="21" t="s">
        <v>857</v>
      </c>
      <c r="L824" s="108" t="s">
        <v>1639</v>
      </c>
      <c r="M824" s="114"/>
      <c r="N824" s="108" t="s">
        <v>1639</v>
      </c>
      <c r="O824" s="23"/>
      <c r="P824" s="22">
        <v>203201</v>
      </c>
      <c r="Q824" s="26" t="s">
        <v>1927</v>
      </c>
      <c r="R824" s="23">
        <v>2</v>
      </c>
      <c r="S824" s="18">
        <v>2011</v>
      </c>
      <c r="U824" s="20"/>
      <c r="V824" s="21"/>
    </row>
    <row r="825" spans="10:19" ht="12">
      <c r="J825" s="19" t="s">
        <v>858</v>
      </c>
      <c r="K825" s="19" t="s">
        <v>859</v>
      </c>
      <c r="L825" s="108" t="s">
        <v>1639</v>
      </c>
      <c r="M825" s="114"/>
      <c r="N825" s="108" t="s">
        <v>1639</v>
      </c>
      <c r="O825" s="23"/>
      <c r="P825" s="22">
        <v>198051</v>
      </c>
      <c r="Q825" s="26" t="s">
        <v>1927</v>
      </c>
      <c r="R825" s="23">
        <v>2</v>
      </c>
      <c r="S825" s="18">
        <v>2011</v>
      </c>
    </row>
    <row r="826" spans="10:22" ht="12">
      <c r="J826" s="20" t="s">
        <v>1374</v>
      </c>
      <c r="K826" s="21" t="s">
        <v>1375</v>
      </c>
      <c r="L826" s="108" t="s">
        <v>1639</v>
      </c>
      <c r="M826" s="114"/>
      <c r="N826" s="108" t="s">
        <v>1639</v>
      </c>
      <c r="O826" s="23"/>
      <c r="P826" s="22">
        <v>185060</v>
      </c>
      <c r="Q826" s="26" t="s">
        <v>1927</v>
      </c>
      <c r="R826" s="23">
        <v>2</v>
      </c>
      <c r="S826" s="18">
        <v>2011</v>
      </c>
      <c r="U826" s="20"/>
      <c r="V826" s="21"/>
    </row>
    <row r="827" spans="10:22" ht="12">
      <c r="J827" s="20" t="s">
        <v>860</v>
      </c>
      <c r="K827" s="21" t="s">
        <v>861</v>
      </c>
      <c r="L827" s="108" t="s">
        <v>1639</v>
      </c>
      <c r="M827" s="114"/>
      <c r="N827" s="108" t="s">
        <v>1639</v>
      </c>
      <c r="O827" s="23"/>
      <c r="P827" s="22">
        <v>209156</v>
      </c>
      <c r="Q827" s="26" t="s">
        <v>1927</v>
      </c>
      <c r="R827" s="23">
        <v>2</v>
      </c>
      <c r="S827" s="18">
        <v>2011</v>
      </c>
      <c r="U827" s="20"/>
      <c r="V827" s="21"/>
    </row>
    <row r="828" spans="10:22" ht="12">
      <c r="J828" s="20" t="s">
        <v>1376</v>
      </c>
      <c r="K828" s="21" t="s">
        <v>1377</v>
      </c>
      <c r="L828" s="108" t="s">
        <v>1639</v>
      </c>
      <c r="M828" s="114"/>
      <c r="N828" s="108" t="s">
        <v>1639</v>
      </c>
      <c r="O828" s="23"/>
      <c r="P828" s="22">
        <v>191610</v>
      </c>
      <c r="Q828" s="114" t="s">
        <v>1927</v>
      </c>
      <c r="R828" s="23">
        <v>2</v>
      </c>
      <c r="S828" s="18">
        <v>2011</v>
      </c>
      <c r="U828" s="20"/>
      <c r="V828" s="21"/>
    </row>
    <row r="829" spans="10:22" ht="12">
      <c r="J829" s="20" t="s">
        <v>1378</v>
      </c>
      <c r="K829" s="21" t="s">
        <v>1379</v>
      </c>
      <c r="L829" s="108" t="s">
        <v>1639</v>
      </c>
      <c r="M829" s="114"/>
      <c r="N829" s="108" t="s">
        <v>1639</v>
      </c>
      <c r="O829" s="23"/>
      <c r="P829" s="22">
        <v>175308</v>
      </c>
      <c r="Q829" s="26" t="s">
        <v>1927</v>
      </c>
      <c r="R829" s="23">
        <v>2</v>
      </c>
      <c r="S829" s="18">
        <v>2011</v>
      </c>
      <c r="U829" s="20"/>
      <c r="V829" s="21"/>
    </row>
    <row r="830" spans="10:22" ht="12">
      <c r="J830" s="20" t="s">
        <v>1380</v>
      </c>
      <c r="K830" s="21" t="s">
        <v>1381</v>
      </c>
      <c r="L830" s="108" t="s">
        <v>1639</v>
      </c>
      <c r="M830" s="114"/>
      <c r="N830" s="108" t="s">
        <v>1639</v>
      </c>
      <c r="O830" s="23"/>
      <c r="P830" s="22">
        <v>174497</v>
      </c>
      <c r="Q830" s="26" t="s">
        <v>1927</v>
      </c>
      <c r="R830" s="23">
        <v>2</v>
      </c>
      <c r="S830" s="18">
        <v>2011</v>
      </c>
      <c r="U830" s="20"/>
      <c r="V830" s="21"/>
    </row>
    <row r="831" spans="10:22" ht="12">
      <c r="J831" s="20" t="s">
        <v>862</v>
      </c>
      <c r="K831" s="21" t="s">
        <v>863</v>
      </c>
      <c r="L831" s="108" t="s">
        <v>1639</v>
      </c>
      <c r="M831" s="114"/>
      <c r="N831" s="108" t="s">
        <v>1639</v>
      </c>
      <c r="O831" s="23"/>
      <c r="P831" s="22">
        <v>183491</v>
      </c>
      <c r="Q831" s="26" t="s">
        <v>1927</v>
      </c>
      <c r="R831" s="23">
        <v>2</v>
      </c>
      <c r="S831" s="18">
        <v>2011</v>
      </c>
      <c r="U831" s="20"/>
      <c r="V831" s="21"/>
    </row>
    <row r="832" spans="10:22" ht="12">
      <c r="J832" s="20" t="s">
        <v>864</v>
      </c>
      <c r="K832" s="21" t="s">
        <v>865</v>
      </c>
      <c r="L832" s="108" t="s">
        <v>1639</v>
      </c>
      <c r="M832" s="114"/>
      <c r="N832" s="108" t="s">
        <v>1639</v>
      </c>
      <c r="O832" s="23"/>
      <c r="P832" s="22">
        <v>171644</v>
      </c>
      <c r="Q832" s="26" t="s">
        <v>1927</v>
      </c>
      <c r="R832" s="23">
        <v>2</v>
      </c>
      <c r="S832" s="18">
        <v>2011</v>
      </c>
      <c r="U832" s="20"/>
      <c r="V832" s="21"/>
    </row>
    <row r="833" spans="10:22" ht="12">
      <c r="J833" s="20" t="s">
        <v>1897</v>
      </c>
      <c r="K833" s="21" t="s">
        <v>1898</v>
      </c>
      <c r="L833" s="108" t="s">
        <v>1639</v>
      </c>
      <c r="N833" s="108" t="s">
        <v>1639</v>
      </c>
      <c r="O833" s="23"/>
      <c r="P833" s="22">
        <v>261669</v>
      </c>
      <c r="Q833" s="26" t="s">
        <v>1927</v>
      </c>
      <c r="R833" s="23">
        <v>3</v>
      </c>
      <c r="S833" s="18">
        <v>2011</v>
      </c>
      <c r="U833" s="20"/>
      <c r="V833" s="21"/>
    </row>
    <row r="834" spans="10:22" ht="12">
      <c r="J834" s="20" t="s">
        <v>866</v>
      </c>
      <c r="K834" s="21" t="s">
        <v>867</v>
      </c>
      <c r="L834" s="108" t="s">
        <v>1639</v>
      </c>
      <c r="N834" s="108" t="s">
        <v>1639</v>
      </c>
      <c r="O834" s="23"/>
      <c r="P834" s="22">
        <v>166641</v>
      </c>
      <c r="Q834" s="26" t="s">
        <v>1927</v>
      </c>
      <c r="R834" s="23">
        <v>2</v>
      </c>
      <c r="S834" s="18">
        <v>2011</v>
      </c>
      <c r="U834" s="20"/>
      <c r="V834" s="21"/>
    </row>
    <row r="835" spans="10:22" ht="12">
      <c r="J835" s="20" t="s">
        <v>868</v>
      </c>
      <c r="K835" s="21" t="s">
        <v>869</v>
      </c>
      <c r="L835" s="108" t="s">
        <v>1639</v>
      </c>
      <c r="N835" s="108" t="s">
        <v>1639</v>
      </c>
      <c r="O835" s="23"/>
      <c r="P835" s="22">
        <v>159616</v>
      </c>
      <c r="Q835" s="26" t="s">
        <v>1927</v>
      </c>
      <c r="R835" s="23">
        <v>2</v>
      </c>
      <c r="S835" s="18">
        <v>2011</v>
      </c>
      <c r="U835" s="20"/>
      <c r="V835" s="21"/>
    </row>
    <row r="836" spans="10:22" ht="12">
      <c r="J836" s="20" t="s">
        <v>1382</v>
      </c>
      <c r="K836" s="21" t="s">
        <v>1383</v>
      </c>
      <c r="L836" s="108" t="s">
        <v>1639</v>
      </c>
      <c r="N836" s="108" t="s">
        <v>1639</v>
      </c>
      <c r="O836" s="23"/>
      <c r="P836" s="22">
        <v>168310</v>
      </c>
      <c r="Q836" s="26" t="s">
        <v>1927</v>
      </c>
      <c r="R836" s="23">
        <v>2</v>
      </c>
      <c r="S836" s="18">
        <v>2011</v>
      </c>
      <c r="U836" s="20"/>
      <c r="V836" s="21"/>
    </row>
    <row r="837" spans="10:22" ht="12">
      <c r="J837" s="20" t="s">
        <v>870</v>
      </c>
      <c r="K837" s="21" t="s">
        <v>871</v>
      </c>
      <c r="L837" s="108" t="s">
        <v>1639</v>
      </c>
      <c r="N837" s="108" t="s">
        <v>1639</v>
      </c>
      <c r="O837" s="23"/>
      <c r="P837" s="22">
        <v>183631</v>
      </c>
      <c r="Q837" s="26" t="s">
        <v>1927</v>
      </c>
      <c r="R837" s="23">
        <v>2</v>
      </c>
      <c r="S837" s="18">
        <v>2011</v>
      </c>
      <c r="U837" s="20"/>
      <c r="V837" s="21"/>
    </row>
    <row r="838" spans="10:22" ht="12">
      <c r="J838" s="20" t="s">
        <v>872</v>
      </c>
      <c r="K838" s="21" t="s">
        <v>873</v>
      </c>
      <c r="L838" s="108" t="s">
        <v>1639</v>
      </c>
      <c r="M838" s="114"/>
      <c r="N838" s="108" t="s">
        <v>1639</v>
      </c>
      <c r="O838" s="23"/>
      <c r="P838" s="22">
        <v>173074</v>
      </c>
      <c r="Q838" s="26" t="s">
        <v>1927</v>
      </c>
      <c r="R838" s="23">
        <v>2</v>
      </c>
      <c r="S838" s="18">
        <v>2011</v>
      </c>
      <c r="U838" s="20"/>
      <c r="V838" s="21"/>
    </row>
    <row r="839" spans="10:22" ht="12">
      <c r="J839" s="20" t="s">
        <v>1384</v>
      </c>
      <c r="K839" s="21" t="s">
        <v>1385</v>
      </c>
      <c r="L839" s="108" t="s">
        <v>1639</v>
      </c>
      <c r="M839" s="114"/>
      <c r="N839" s="108" t="s">
        <v>1639</v>
      </c>
      <c r="O839" s="23"/>
      <c r="P839" s="22">
        <v>148127</v>
      </c>
      <c r="Q839" s="26" t="s">
        <v>1927</v>
      </c>
      <c r="R839" s="23">
        <v>2</v>
      </c>
      <c r="S839" s="18">
        <v>2011</v>
      </c>
      <c r="U839" s="20"/>
      <c r="V839" s="21"/>
    </row>
    <row r="840" spans="10:22" ht="12">
      <c r="J840" s="20" t="s">
        <v>874</v>
      </c>
      <c r="K840" s="21" t="s">
        <v>875</v>
      </c>
      <c r="L840" s="108" t="s">
        <v>1639</v>
      </c>
      <c r="M840" s="114"/>
      <c r="N840" s="108" t="s">
        <v>1639</v>
      </c>
      <c r="O840" s="23"/>
      <c r="P840" s="22">
        <v>167799</v>
      </c>
      <c r="Q840" s="26" t="s">
        <v>1927</v>
      </c>
      <c r="R840" s="23">
        <v>2</v>
      </c>
      <c r="S840" s="18">
        <v>2011</v>
      </c>
      <c r="U840" s="20"/>
      <c r="V840" s="21"/>
    </row>
    <row r="841" spans="10:22" ht="12">
      <c r="J841" s="20" t="s">
        <v>876</v>
      </c>
      <c r="K841" s="21" t="s">
        <v>877</v>
      </c>
      <c r="L841" s="108" t="s">
        <v>1639</v>
      </c>
      <c r="M841" s="114"/>
      <c r="N841" s="108" t="s">
        <v>1639</v>
      </c>
      <c r="O841" s="23"/>
      <c r="P841" s="22">
        <v>157479</v>
      </c>
      <c r="Q841" s="26" t="s">
        <v>1927</v>
      </c>
      <c r="R841" s="23">
        <v>2</v>
      </c>
      <c r="S841" s="18">
        <v>2011</v>
      </c>
      <c r="U841" s="20"/>
      <c r="V841" s="21"/>
    </row>
    <row r="842" spans="10:22" ht="12">
      <c r="J842" s="20" t="s">
        <v>878</v>
      </c>
      <c r="K842" s="21" t="s">
        <v>879</v>
      </c>
      <c r="L842" s="108" t="s">
        <v>1639</v>
      </c>
      <c r="M842" s="114"/>
      <c r="N842" s="108" t="s">
        <v>1639</v>
      </c>
      <c r="O842" s="23"/>
      <c r="P842" s="22">
        <v>147268</v>
      </c>
      <c r="Q842" s="26" t="s">
        <v>1927</v>
      </c>
      <c r="R842" s="23">
        <v>2</v>
      </c>
      <c r="S842" s="18">
        <v>2011</v>
      </c>
      <c r="U842" s="20"/>
      <c r="V842" s="21"/>
    </row>
    <row r="843" spans="10:22" ht="12">
      <c r="J843" s="20" t="s">
        <v>880</v>
      </c>
      <c r="K843" s="21" t="s">
        <v>881</v>
      </c>
      <c r="L843" s="108" t="s">
        <v>1639</v>
      </c>
      <c r="M843" s="114"/>
      <c r="N843" s="108" t="s">
        <v>1639</v>
      </c>
      <c r="O843" s="23"/>
      <c r="P843" s="22">
        <v>155990</v>
      </c>
      <c r="Q843" s="26" t="s">
        <v>1927</v>
      </c>
      <c r="R843" s="23">
        <v>2</v>
      </c>
      <c r="S843" s="18">
        <v>2011</v>
      </c>
      <c r="U843" s="20"/>
      <c r="V843" s="21"/>
    </row>
    <row r="844" spans="10:22" ht="12">
      <c r="J844" s="20" t="s">
        <v>1899</v>
      </c>
      <c r="K844" s="21" t="s">
        <v>1900</v>
      </c>
      <c r="L844" s="108" t="s">
        <v>1639</v>
      </c>
      <c r="M844" s="114"/>
      <c r="N844" s="108" t="s">
        <v>1639</v>
      </c>
      <c r="O844" s="23"/>
      <c r="P844" s="22">
        <v>310078</v>
      </c>
      <c r="Q844" s="26" t="s">
        <v>1927</v>
      </c>
      <c r="R844" s="23">
        <v>3</v>
      </c>
      <c r="S844" s="18">
        <v>2011</v>
      </c>
      <c r="U844" s="20"/>
      <c r="V844" s="21"/>
    </row>
    <row r="845" spans="10:22" ht="12">
      <c r="J845" s="20" t="s">
        <v>882</v>
      </c>
      <c r="K845" s="21" t="s">
        <v>883</v>
      </c>
      <c r="L845" s="108" t="s">
        <v>1639</v>
      </c>
      <c r="M845" s="114"/>
      <c r="N845" s="108" t="s">
        <v>1639</v>
      </c>
      <c r="O845" s="23"/>
      <c r="P845" s="22">
        <v>142065</v>
      </c>
      <c r="Q845" s="114" t="s">
        <v>1927</v>
      </c>
      <c r="R845" s="23">
        <v>2</v>
      </c>
      <c r="S845" s="18">
        <v>2011</v>
      </c>
      <c r="U845" s="20"/>
      <c r="V845" s="21"/>
    </row>
    <row r="846" spans="10:22" ht="12">
      <c r="J846" s="20" t="s">
        <v>884</v>
      </c>
      <c r="K846" s="21" t="s">
        <v>885</v>
      </c>
      <c r="L846" s="108" t="s">
        <v>1639</v>
      </c>
      <c r="M846" s="114"/>
      <c r="N846" s="108" t="s">
        <v>1639</v>
      </c>
      <c r="O846" s="23"/>
      <c r="P846" s="22">
        <v>155143</v>
      </c>
      <c r="Q846" s="114" t="s">
        <v>1927</v>
      </c>
      <c r="R846" s="23">
        <v>2</v>
      </c>
      <c r="S846" s="18">
        <v>2011</v>
      </c>
      <c r="U846" s="20"/>
      <c r="V846" s="21"/>
    </row>
    <row r="847" spans="10:22" ht="12">
      <c r="J847" s="20" t="s">
        <v>1386</v>
      </c>
      <c r="K847" s="21" t="s">
        <v>1387</v>
      </c>
      <c r="L847" s="108" t="s">
        <v>1639</v>
      </c>
      <c r="M847" s="114"/>
      <c r="N847" s="108" t="s">
        <v>1639</v>
      </c>
      <c r="O847" s="23"/>
      <c r="P847" s="22">
        <v>147645</v>
      </c>
      <c r="Q847" s="114" t="s">
        <v>1927</v>
      </c>
      <c r="R847" s="23">
        <v>2</v>
      </c>
      <c r="S847" s="18">
        <v>2011</v>
      </c>
      <c r="U847" s="20"/>
      <c r="V847" s="21"/>
    </row>
    <row r="848" spans="10:22" ht="12">
      <c r="J848" s="20" t="s">
        <v>886</v>
      </c>
      <c r="K848" s="21" t="s">
        <v>887</v>
      </c>
      <c r="L848" s="108" t="s">
        <v>1639</v>
      </c>
      <c r="M848" s="114"/>
      <c r="N848" s="108" t="s">
        <v>1639</v>
      </c>
      <c r="O848" s="23"/>
      <c r="P848" s="22">
        <v>144847</v>
      </c>
      <c r="Q848" s="114" t="s">
        <v>1927</v>
      </c>
      <c r="R848" s="23">
        <v>2</v>
      </c>
      <c r="S848" s="18">
        <v>2011</v>
      </c>
      <c r="U848" s="20"/>
      <c r="V848" s="21"/>
    </row>
    <row r="849" spans="10:22" ht="12">
      <c r="J849" s="20" t="s">
        <v>888</v>
      </c>
      <c r="K849" s="21" t="s">
        <v>889</v>
      </c>
      <c r="L849" s="108" t="s">
        <v>1639</v>
      </c>
      <c r="M849" s="114"/>
      <c r="N849" s="108" t="s">
        <v>1639</v>
      </c>
      <c r="O849" s="23"/>
      <c r="P849" s="22">
        <v>147489</v>
      </c>
      <c r="Q849" s="114" t="s">
        <v>1927</v>
      </c>
      <c r="R849" s="23">
        <v>2</v>
      </c>
      <c r="S849" s="18">
        <v>2011</v>
      </c>
      <c r="U849" s="20"/>
      <c r="V849" s="21"/>
    </row>
    <row r="850" spans="10:22" ht="12">
      <c r="J850" s="20" t="s">
        <v>890</v>
      </c>
      <c r="K850" s="24" t="s">
        <v>891</v>
      </c>
      <c r="L850" s="108" t="s">
        <v>1639</v>
      </c>
      <c r="M850" s="114"/>
      <c r="N850" s="108" t="s">
        <v>1639</v>
      </c>
      <c r="O850" s="23"/>
      <c r="P850" s="22">
        <v>145736</v>
      </c>
      <c r="Q850" s="114" t="s">
        <v>1927</v>
      </c>
      <c r="R850" s="23">
        <v>2</v>
      </c>
      <c r="S850" s="18">
        <v>2011</v>
      </c>
      <c r="U850" s="20"/>
      <c r="V850" s="24"/>
    </row>
    <row r="851" spans="10:22" ht="12">
      <c r="J851" s="20" t="s">
        <v>892</v>
      </c>
      <c r="K851" s="24" t="s">
        <v>893</v>
      </c>
      <c r="L851" s="108" t="s">
        <v>1639</v>
      </c>
      <c r="M851" s="114"/>
      <c r="N851" s="108" t="s">
        <v>1639</v>
      </c>
      <c r="O851" s="23"/>
      <c r="P851" s="22">
        <v>138412</v>
      </c>
      <c r="Q851" s="26" t="s">
        <v>1927</v>
      </c>
      <c r="R851" s="23">
        <v>2</v>
      </c>
      <c r="S851" s="18">
        <v>2011</v>
      </c>
      <c r="U851" s="20"/>
      <c r="V851" s="24"/>
    </row>
    <row r="852" spans="10:22" ht="12">
      <c r="J852" s="20" t="s">
        <v>894</v>
      </c>
      <c r="K852" s="24" t="s">
        <v>895</v>
      </c>
      <c r="L852" s="108" t="s">
        <v>1639</v>
      </c>
      <c r="M852" s="114"/>
      <c r="N852" s="108" t="s">
        <v>1639</v>
      </c>
      <c r="O852" s="23"/>
      <c r="P852" s="22">
        <v>151906</v>
      </c>
      <c r="Q852" s="26" t="s">
        <v>1927</v>
      </c>
      <c r="R852" s="23">
        <v>2</v>
      </c>
      <c r="S852" s="18">
        <v>2011</v>
      </c>
      <c r="U852" s="20"/>
      <c r="V852" s="24"/>
    </row>
    <row r="853" spans="10:22" ht="12">
      <c r="J853" s="20" t="s">
        <v>896</v>
      </c>
      <c r="K853" s="24" t="s">
        <v>897</v>
      </c>
      <c r="L853" s="108" t="s">
        <v>1639</v>
      </c>
      <c r="M853" s="114"/>
      <c r="N853" s="108" t="s">
        <v>1639</v>
      </c>
      <c r="O853" s="23"/>
      <c r="P853" s="22">
        <v>130959</v>
      </c>
      <c r="Q853" s="26" t="s">
        <v>1927</v>
      </c>
      <c r="R853" s="23">
        <v>2</v>
      </c>
      <c r="S853" s="18">
        <v>2011</v>
      </c>
      <c r="U853" s="20"/>
      <c r="V853" s="24"/>
    </row>
    <row r="854" spans="10:22" ht="12">
      <c r="J854" s="20" t="s">
        <v>1901</v>
      </c>
      <c r="K854" s="24" t="s">
        <v>1902</v>
      </c>
      <c r="L854" s="108" t="s">
        <v>1639</v>
      </c>
      <c r="M854" s="114"/>
      <c r="N854" s="108" t="s">
        <v>1639</v>
      </c>
      <c r="O854" s="23"/>
      <c r="P854" s="22">
        <v>249259</v>
      </c>
      <c r="Q854" s="26" t="s">
        <v>1927</v>
      </c>
      <c r="R854" s="23">
        <v>2</v>
      </c>
      <c r="S854" s="18">
        <v>2011</v>
      </c>
      <c r="U854" s="20"/>
      <c r="V854" s="24"/>
    </row>
    <row r="855" spans="10:22" ht="12">
      <c r="J855" s="20" t="s">
        <v>1388</v>
      </c>
      <c r="K855" s="24" t="s">
        <v>1389</v>
      </c>
      <c r="L855" s="108" t="s">
        <v>1639</v>
      </c>
      <c r="M855" s="114"/>
      <c r="N855" s="108" t="s">
        <v>1639</v>
      </c>
      <c r="O855" s="23"/>
      <c r="P855" s="22">
        <v>140664</v>
      </c>
      <c r="Q855" s="26" t="s">
        <v>1927</v>
      </c>
      <c r="R855" s="23">
        <v>2</v>
      </c>
      <c r="S855" s="18">
        <v>2011</v>
      </c>
      <c r="U855" s="20"/>
      <c r="V855" s="24"/>
    </row>
    <row r="856" spans="10:22" ht="12">
      <c r="J856" s="20" t="s">
        <v>898</v>
      </c>
      <c r="K856" s="24" t="s">
        <v>899</v>
      </c>
      <c r="L856" s="108" t="s">
        <v>1639</v>
      </c>
      <c r="M856" s="114"/>
      <c r="N856" s="108" t="s">
        <v>1639</v>
      </c>
      <c r="O856" s="23"/>
      <c r="P856" s="22">
        <v>137648</v>
      </c>
      <c r="Q856" s="26" t="s">
        <v>1927</v>
      </c>
      <c r="R856" s="23">
        <v>2</v>
      </c>
      <c r="S856" s="18">
        <v>2011</v>
      </c>
      <c r="U856" s="20"/>
      <c r="V856" s="24"/>
    </row>
    <row r="857" spans="10:22" ht="12">
      <c r="J857" s="20" t="s">
        <v>1390</v>
      </c>
      <c r="K857" s="24" t="s">
        <v>1391</v>
      </c>
      <c r="L857" s="108" t="s">
        <v>1639</v>
      </c>
      <c r="M857" s="114"/>
      <c r="N857" s="108" t="s">
        <v>1639</v>
      </c>
      <c r="O857" s="23"/>
      <c r="P857" s="22">
        <v>123871</v>
      </c>
      <c r="Q857" s="26" t="s">
        <v>1927</v>
      </c>
      <c r="R857" s="23">
        <v>2</v>
      </c>
      <c r="S857" s="18">
        <v>2011</v>
      </c>
      <c r="U857" s="20"/>
      <c r="V857" s="24"/>
    </row>
    <row r="858" spans="10:22" ht="12">
      <c r="J858" s="20" t="s">
        <v>900</v>
      </c>
      <c r="K858" s="24" t="s">
        <v>901</v>
      </c>
      <c r="L858" s="108" t="s">
        <v>1639</v>
      </c>
      <c r="M858" s="114"/>
      <c r="N858" s="108" t="s">
        <v>1639</v>
      </c>
      <c r="O858" s="23"/>
      <c r="P858" s="22">
        <v>132512</v>
      </c>
      <c r="Q858" s="26" t="s">
        <v>1927</v>
      </c>
      <c r="R858" s="23">
        <v>2</v>
      </c>
      <c r="S858" s="18">
        <v>2011</v>
      </c>
      <c r="U858" s="20"/>
      <c r="V858" s="24"/>
    </row>
    <row r="859" spans="10:22" ht="12">
      <c r="J859" s="20" t="s">
        <v>1392</v>
      </c>
      <c r="K859" s="24" t="s">
        <v>1393</v>
      </c>
      <c r="L859" s="108" t="s">
        <v>1639</v>
      </c>
      <c r="M859" s="114"/>
      <c r="N859" s="108" t="s">
        <v>1639</v>
      </c>
      <c r="O859" s="23"/>
      <c r="P859" s="22">
        <v>140205</v>
      </c>
      <c r="Q859" s="26" t="s">
        <v>1927</v>
      </c>
      <c r="R859" s="23">
        <v>2</v>
      </c>
      <c r="S859" s="18">
        <v>2011</v>
      </c>
      <c r="U859" s="20"/>
      <c r="V859" s="24"/>
    </row>
    <row r="860" spans="10:22" ht="12">
      <c r="J860" s="20" t="s">
        <v>1394</v>
      </c>
      <c r="K860" s="24" t="s">
        <v>1395</v>
      </c>
      <c r="L860" s="108" t="s">
        <v>1639</v>
      </c>
      <c r="M860" s="114"/>
      <c r="N860" s="108" t="s">
        <v>1639</v>
      </c>
      <c r="O860" s="23"/>
      <c r="P860" s="22">
        <v>329608</v>
      </c>
      <c r="Q860" s="26" t="s">
        <v>1927</v>
      </c>
      <c r="R860" s="23">
        <v>3</v>
      </c>
      <c r="S860" s="18">
        <v>2011</v>
      </c>
      <c r="U860" s="20"/>
      <c r="V860" s="24"/>
    </row>
    <row r="861" spans="10:22" ht="12">
      <c r="J861" s="20" t="s">
        <v>902</v>
      </c>
      <c r="K861" s="24" t="s">
        <v>903</v>
      </c>
      <c r="L861" s="108" t="s">
        <v>1639</v>
      </c>
      <c r="M861" s="114"/>
      <c r="N861" s="108" t="s">
        <v>1639</v>
      </c>
      <c r="O861" s="23"/>
      <c r="P861" s="22">
        <v>133384</v>
      </c>
      <c r="Q861" s="26" t="s">
        <v>1927</v>
      </c>
      <c r="R861" s="23">
        <v>2</v>
      </c>
      <c r="S861" s="18">
        <v>2011</v>
      </c>
      <c r="U861" s="20"/>
      <c r="V861" s="24"/>
    </row>
    <row r="862" spans="10:22" ht="12">
      <c r="J862" s="20" t="s">
        <v>904</v>
      </c>
      <c r="K862" s="24" t="s">
        <v>905</v>
      </c>
      <c r="L862" s="108" t="s">
        <v>1639</v>
      </c>
      <c r="M862" s="114"/>
      <c r="N862" s="108" t="s">
        <v>1639</v>
      </c>
      <c r="O862" s="23"/>
      <c r="P862" s="22">
        <v>115732</v>
      </c>
      <c r="Q862" s="26" t="s">
        <v>1927</v>
      </c>
      <c r="R862" s="23">
        <v>2</v>
      </c>
      <c r="S862" s="18">
        <v>2011</v>
      </c>
      <c r="U862" s="20"/>
      <c r="V862" s="24"/>
    </row>
    <row r="863" spans="10:22" ht="12">
      <c r="J863" s="20" t="s">
        <v>906</v>
      </c>
      <c r="K863" s="24" t="s">
        <v>907</v>
      </c>
      <c r="L863" s="108" t="s">
        <v>1639</v>
      </c>
      <c r="M863" s="114"/>
      <c r="N863" s="108" t="s">
        <v>1639</v>
      </c>
      <c r="O863" s="23"/>
      <c r="P863" s="22">
        <v>121688</v>
      </c>
      <c r="Q863" s="26" t="s">
        <v>1927</v>
      </c>
      <c r="R863" s="23">
        <v>2</v>
      </c>
      <c r="S863" s="18">
        <v>2011</v>
      </c>
      <c r="U863" s="20"/>
      <c r="V863" s="24"/>
    </row>
    <row r="864" spans="10:22" ht="12">
      <c r="J864" s="20" t="s">
        <v>908</v>
      </c>
      <c r="K864" s="24" t="s">
        <v>909</v>
      </c>
      <c r="L864" s="108" t="s">
        <v>1639</v>
      </c>
      <c r="N864" s="108" t="s">
        <v>1639</v>
      </c>
      <c r="O864" s="23"/>
      <c r="P864" s="22">
        <v>113205</v>
      </c>
      <c r="Q864" s="26" t="s">
        <v>1927</v>
      </c>
      <c r="R864" s="23">
        <v>2</v>
      </c>
      <c r="S864" s="18">
        <v>2011</v>
      </c>
      <c r="U864" s="20"/>
      <c r="V864" s="24"/>
    </row>
    <row r="865" spans="10:22" ht="12">
      <c r="J865" s="20" t="s">
        <v>1396</v>
      </c>
      <c r="K865" s="24" t="s">
        <v>1397</v>
      </c>
      <c r="L865" s="108" t="s">
        <v>1639</v>
      </c>
      <c r="N865" s="108" t="s">
        <v>1639</v>
      </c>
      <c r="O865" s="23"/>
      <c r="P865" s="22">
        <v>118700</v>
      </c>
      <c r="Q865" s="26" t="s">
        <v>1927</v>
      </c>
      <c r="R865" s="23">
        <v>2</v>
      </c>
      <c r="S865" s="18">
        <v>2010</v>
      </c>
      <c r="U865" s="20"/>
      <c r="V865" s="24"/>
    </row>
    <row r="866" spans="10:22" ht="12">
      <c r="J866" s="20" t="s">
        <v>910</v>
      </c>
      <c r="K866" s="24" t="s">
        <v>911</v>
      </c>
      <c r="L866" s="108" t="s">
        <v>1639</v>
      </c>
      <c r="N866" s="108" t="s">
        <v>1639</v>
      </c>
      <c r="O866" s="23"/>
      <c r="P866" s="22">
        <v>107524</v>
      </c>
      <c r="Q866" s="26" t="s">
        <v>1927</v>
      </c>
      <c r="R866" s="23">
        <v>2</v>
      </c>
      <c r="S866" s="18">
        <v>2011</v>
      </c>
      <c r="U866" s="20"/>
      <c r="V866" s="24"/>
    </row>
    <row r="867" spans="10:22" ht="12">
      <c r="J867" s="20" t="s">
        <v>912</v>
      </c>
      <c r="K867" s="24" t="s">
        <v>913</v>
      </c>
      <c r="L867" s="108" t="s">
        <v>1639</v>
      </c>
      <c r="N867" s="108" t="s">
        <v>1639</v>
      </c>
      <c r="O867" s="23"/>
      <c r="P867" s="22">
        <v>106597</v>
      </c>
      <c r="Q867" s="26" t="s">
        <v>1927</v>
      </c>
      <c r="R867" s="23">
        <v>2</v>
      </c>
      <c r="S867" s="18">
        <v>2011</v>
      </c>
      <c r="U867" s="20"/>
      <c r="V867" s="24"/>
    </row>
    <row r="868" spans="10:22" ht="12">
      <c r="J868" s="20" t="s">
        <v>966</v>
      </c>
      <c r="K868" s="24" t="s">
        <v>1615</v>
      </c>
      <c r="L868" s="108">
        <v>85.8</v>
      </c>
      <c r="M868" s="26" t="s">
        <v>1926</v>
      </c>
      <c r="N868" s="19">
        <f aca="true" t="shared" si="74" ref="N868:N873">IF(L868&lt;95,4)</f>
        <v>4</v>
      </c>
      <c r="O868" s="23"/>
      <c r="P868" s="22">
        <v>613285</v>
      </c>
      <c r="Q868" s="26" t="s">
        <v>1926</v>
      </c>
      <c r="R868" s="23">
        <v>4</v>
      </c>
      <c r="U868" s="20"/>
      <c r="V868" s="24"/>
    </row>
    <row r="869" spans="10:22" ht="12">
      <c r="J869" s="20" t="s">
        <v>967</v>
      </c>
      <c r="K869" s="24" t="s">
        <v>1594</v>
      </c>
      <c r="L869" s="108">
        <v>91.2</v>
      </c>
      <c r="M869" s="26" t="s">
        <v>1926</v>
      </c>
      <c r="N869" s="19">
        <f t="shared" si="74"/>
        <v>4</v>
      </c>
      <c r="O869" s="23"/>
      <c r="P869" s="22">
        <v>263762</v>
      </c>
      <c r="Q869" s="26" t="s">
        <v>1926</v>
      </c>
      <c r="R869" s="23">
        <v>3</v>
      </c>
      <c r="U869" s="20"/>
      <c r="V869" s="24"/>
    </row>
    <row r="870" spans="10:22" ht="12">
      <c r="J870" s="20" t="s">
        <v>968</v>
      </c>
      <c r="K870" s="24" t="s">
        <v>1595</v>
      </c>
      <c r="L870" s="108">
        <v>92.2</v>
      </c>
      <c r="M870" s="26" t="s">
        <v>1926</v>
      </c>
      <c r="N870" s="19">
        <f t="shared" si="74"/>
        <v>4</v>
      </c>
      <c r="O870" s="23"/>
      <c r="P870" s="22">
        <v>176348</v>
      </c>
      <c r="Q870" s="26" t="s">
        <v>1926</v>
      </c>
      <c r="R870" s="23">
        <v>2</v>
      </c>
      <c r="U870" s="20"/>
      <c r="V870" s="24"/>
    </row>
    <row r="871" spans="10:22" ht="12">
      <c r="J871" s="20" t="s">
        <v>969</v>
      </c>
      <c r="K871" s="24" t="s">
        <v>1596</v>
      </c>
      <c r="L871" s="108">
        <v>87.1</v>
      </c>
      <c r="M871" s="26" t="s">
        <v>1926</v>
      </c>
      <c r="N871" s="19">
        <f t="shared" si="74"/>
        <v>4</v>
      </c>
      <c r="O871" s="23"/>
      <c r="P871" s="22">
        <v>127506</v>
      </c>
      <c r="Q871" s="26" t="s">
        <v>1926</v>
      </c>
      <c r="R871" s="23">
        <v>2</v>
      </c>
      <c r="U871" s="20"/>
      <c r="V871" s="24"/>
    </row>
    <row r="872" spans="10:22" ht="12">
      <c r="J872" s="20" t="s">
        <v>970</v>
      </c>
      <c r="K872" s="24" t="s">
        <v>1597</v>
      </c>
      <c r="L872" s="108">
        <v>92.5</v>
      </c>
      <c r="M872" s="26" t="s">
        <v>1926</v>
      </c>
      <c r="N872" s="19">
        <f t="shared" si="74"/>
        <v>4</v>
      </c>
      <c r="O872" s="23"/>
      <c r="P872" s="22">
        <v>83243</v>
      </c>
      <c r="Q872" s="26" t="s">
        <v>1926</v>
      </c>
      <c r="R872" s="23">
        <v>1</v>
      </c>
      <c r="U872" s="20"/>
      <c r="V872" s="24"/>
    </row>
    <row r="873" spans="10:22" ht="12">
      <c r="J873" s="20" t="s">
        <v>971</v>
      </c>
      <c r="K873" s="24" t="s">
        <v>1598</v>
      </c>
      <c r="L873" s="108">
        <v>92.3</v>
      </c>
      <c r="M873" s="26" t="s">
        <v>1926</v>
      </c>
      <c r="N873" s="19">
        <f t="shared" si="74"/>
        <v>4</v>
      </c>
      <c r="O873" s="23"/>
      <c r="P873" s="22">
        <v>69116</v>
      </c>
      <c r="Q873" s="26" t="s">
        <v>1926</v>
      </c>
      <c r="R873" s="23">
        <v>1</v>
      </c>
      <c r="U873" s="20"/>
      <c r="V873" s="24"/>
    </row>
    <row r="874" spans="10:22" ht="12">
      <c r="J874" s="20" t="s">
        <v>1906</v>
      </c>
      <c r="K874" s="24" t="s">
        <v>1907</v>
      </c>
      <c r="L874" s="108">
        <v>69.1</v>
      </c>
      <c r="M874" s="26" t="s">
        <v>1926</v>
      </c>
      <c r="N874" s="19">
        <f aca="true" t="shared" si="75" ref="N874:N883">IF(L874&lt;75,2)</f>
        <v>2</v>
      </c>
      <c r="O874" s="23"/>
      <c r="P874" s="22">
        <v>598986</v>
      </c>
      <c r="Q874" s="26" t="s">
        <v>1926</v>
      </c>
      <c r="R874" s="23">
        <v>4</v>
      </c>
      <c r="U874" s="20"/>
      <c r="V874" s="24"/>
    </row>
    <row r="875" spans="10:22" ht="12">
      <c r="J875" s="20" t="s">
        <v>1908</v>
      </c>
      <c r="K875" s="24" t="s">
        <v>1909</v>
      </c>
      <c r="L875" s="108">
        <v>58.6</v>
      </c>
      <c r="M875" s="26" t="s">
        <v>1926</v>
      </c>
      <c r="N875" s="19">
        <f t="shared" si="75"/>
        <v>2</v>
      </c>
      <c r="O875" s="23"/>
      <c r="P875" s="22">
        <v>350924</v>
      </c>
      <c r="Q875" s="26" t="s">
        <v>1926</v>
      </c>
      <c r="R875" s="23">
        <v>3</v>
      </c>
      <c r="U875" s="20"/>
      <c r="V875" s="24"/>
    </row>
    <row r="876" spans="10:18" ht="12">
      <c r="J876" s="19" t="s">
        <v>1910</v>
      </c>
      <c r="K876" s="19" t="s">
        <v>1911</v>
      </c>
      <c r="L876" s="108">
        <v>72.1</v>
      </c>
      <c r="M876" s="26" t="s">
        <v>1926</v>
      </c>
      <c r="N876" s="19">
        <f t="shared" si="75"/>
        <v>2</v>
      </c>
      <c r="O876" s="23"/>
      <c r="P876" s="22">
        <v>310395</v>
      </c>
      <c r="Q876" s="26" t="s">
        <v>1926</v>
      </c>
      <c r="R876" s="23">
        <v>3</v>
      </c>
    </row>
    <row r="877" spans="10:20" ht="12">
      <c r="J877" s="19" t="s">
        <v>1912</v>
      </c>
      <c r="K877" s="19" t="s">
        <v>1913</v>
      </c>
      <c r="L877" s="108">
        <v>79.2</v>
      </c>
      <c r="M877" s="26" t="s">
        <v>1926</v>
      </c>
      <c r="N877" s="19">
        <f>IF(L877&lt;85,3)</f>
        <v>3</v>
      </c>
      <c r="O877" s="23"/>
      <c r="P877" s="22">
        <v>212891</v>
      </c>
      <c r="Q877" s="26" t="s">
        <v>1926</v>
      </c>
      <c r="R877" s="23">
        <v>2</v>
      </c>
      <c r="T877" s="115"/>
    </row>
    <row r="878" spans="10:20" ht="12">
      <c r="J878" s="19" t="s">
        <v>1914</v>
      </c>
      <c r="K878" s="19" t="s">
        <v>1915</v>
      </c>
      <c r="L878" s="108">
        <v>61.4</v>
      </c>
      <c r="M878" s="26" t="s">
        <v>1926</v>
      </c>
      <c r="N878" s="19">
        <f t="shared" si="75"/>
        <v>2</v>
      </c>
      <c r="O878" s="23"/>
      <c r="P878" s="22">
        <v>219235</v>
      </c>
      <c r="Q878" s="26" t="s">
        <v>1926</v>
      </c>
      <c r="R878" s="23">
        <v>2</v>
      </c>
      <c r="T878" s="115"/>
    </row>
    <row r="879" spans="10:20" ht="12">
      <c r="J879" s="19" t="s">
        <v>963</v>
      </c>
      <c r="K879" s="19" t="s">
        <v>1599</v>
      </c>
      <c r="L879" s="108">
        <v>76.9</v>
      </c>
      <c r="M879" s="26" t="s">
        <v>1926</v>
      </c>
      <c r="N879" s="19">
        <f>IF(L879&lt;85,3)</f>
        <v>3</v>
      </c>
      <c r="O879" s="23"/>
      <c r="P879" s="22">
        <v>103075</v>
      </c>
      <c r="Q879" s="26" t="s">
        <v>1926</v>
      </c>
      <c r="R879" s="23">
        <v>2</v>
      </c>
      <c r="T879" s="115"/>
    </row>
    <row r="880" spans="10:20" ht="12">
      <c r="J880" s="19" t="s">
        <v>964</v>
      </c>
      <c r="K880" s="19" t="s">
        <v>28</v>
      </c>
      <c r="L880" s="108">
        <v>71.3</v>
      </c>
      <c r="M880" s="26" t="s">
        <v>1926</v>
      </c>
      <c r="N880" s="19">
        <f t="shared" si="75"/>
        <v>2</v>
      </c>
      <c r="O880" s="23"/>
      <c r="P880" s="22">
        <v>73505</v>
      </c>
      <c r="Q880" s="26" t="s">
        <v>1926</v>
      </c>
      <c r="R880" s="23">
        <v>1</v>
      </c>
      <c r="T880" s="115"/>
    </row>
    <row r="881" spans="10:20" ht="12">
      <c r="J881" s="19" t="s">
        <v>1916</v>
      </c>
      <c r="K881" s="19" t="s">
        <v>1917</v>
      </c>
      <c r="L881" s="108">
        <v>77.3</v>
      </c>
      <c r="M881" s="26" t="s">
        <v>1926</v>
      </c>
      <c r="N881" s="19">
        <f>IF(L881&lt;85,3)</f>
        <v>3</v>
      </c>
      <c r="O881" s="23"/>
      <c r="P881" s="22">
        <v>153850</v>
      </c>
      <c r="Q881" s="26" t="s">
        <v>1926</v>
      </c>
      <c r="R881" s="23">
        <v>2</v>
      </c>
      <c r="T881" s="115"/>
    </row>
    <row r="882" spans="10:20" ht="12">
      <c r="J882" s="19" t="s">
        <v>1918</v>
      </c>
      <c r="K882" s="19" t="s">
        <v>1919</v>
      </c>
      <c r="L882" s="108">
        <v>62.6</v>
      </c>
      <c r="M882" s="26" t="s">
        <v>1926</v>
      </c>
      <c r="N882" s="19">
        <f t="shared" si="75"/>
        <v>2</v>
      </c>
      <c r="O882" s="23"/>
      <c r="P882" s="22">
        <v>73922</v>
      </c>
      <c r="Q882" s="26" t="s">
        <v>1926</v>
      </c>
      <c r="R882" s="23">
        <v>1</v>
      </c>
      <c r="T882" s="115"/>
    </row>
    <row r="883" spans="10:20" ht="12">
      <c r="J883" s="19" t="s">
        <v>965</v>
      </c>
      <c r="K883" s="19" t="s">
        <v>1920</v>
      </c>
      <c r="L883" s="108">
        <v>71.1</v>
      </c>
      <c r="M883" s="26" t="s">
        <v>1926</v>
      </c>
      <c r="N883" s="19">
        <f t="shared" si="75"/>
        <v>2</v>
      </c>
      <c r="O883" s="23"/>
      <c r="P883" s="22">
        <v>51635</v>
      </c>
      <c r="Q883" s="26" t="s">
        <v>1926</v>
      </c>
      <c r="R883" s="23">
        <v>1</v>
      </c>
      <c r="T883" s="115"/>
    </row>
    <row r="884" spans="10:20" ht="12">
      <c r="J884" s="19" t="s">
        <v>914</v>
      </c>
      <c r="K884" s="19" t="s">
        <v>14</v>
      </c>
      <c r="L884" s="108" t="s">
        <v>1639</v>
      </c>
      <c r="M884" s="26" t="s">
        <v>1926</v>
      </c>
      <c r="N884" s="108" t="s">
        <v>1639</v>
      </c>
      <c r="O884" s="23"/>
      <c r="P884" s="22">
        <v>3203362</v>
      </c>
      <c r="Q884" s="26" t="s">
        <v>1926</v>
      </c>
      <c r="R884" s="23">
        <v>6</v>
      </c>
      <c r="S884" s="18">
        <v>2000</v>
      </c>
      <c r="T884" s="115"/>
    </row>
    <row r="885" spans="10:20" ht="12">
      <c r="J885" s="19" t="s">
        <v>915</v>
      </c>
      <c r="K885" s="19" t="s">
        <v>17</v>
      </c>
      <c r="L885" s="108" t="s">
        <v>1639</v>
      </c>
      <c r="M885" s="26" t="s">
        <v>1926</v>
      </c>
      <c r="N885" s="108" t="s">
        <v>1639</v>
      </c>
      <c r="O885" s="23"/>
      <c r="P885" s="22">
        <v>1130710</v>
      </c>
      <c r="Q885" s="26" t="s">
        <v>1926</v>
      </c>
      <c r="R885" s="23">
        <v>5</v>
      </c>
      <c r="S885" s="18">
        <v>2000</v>
      </c>
      <c r="T885" s="115"/>
    </row>
    <row r="886" spans="10:20" ht="12">
      <c r="J886" s="19" t="s">
        <v>916</v>
      </c>
      <c r="K886" s="19" t="s">
        <v>16</v>
      </c>
      <c r="L886" s="108" t="s">
        <v>1639</v>
      </c>
      <c r="M886" s="26" t="s">
        <v>1926</v>
      </c>
      <c r="N886" s="108" t="s">
        <v>1639</v>
      </c>
      <c r="O886" s="23"/>
      <c r="P886" s="22">
        <v>603190</v>
      </c>
      <c r="Q886" s="26" t="s">
        <v>1926</v>
      </c>
      <c r="R886" s="23">
        <v>4</v>
      </c>
      <c r="S886" s="18">
        <v>2000</v>
      </c>
      <c r="T886" s="115"/>
    </row>
    <row r="887" spans="10:20" ht="12">
      <c r="J887" s="19" t="s">
        <v>917</v>
      </c>
      <c r="K887" s="19" t="s">
        <v>10</v>
      </c>
      <c r="L887" s="108" t="s">
        <v>1639</v>
      </c>
      <c r="M887" s="26" t="s">
        <v>1926</v>
      </c>
      <c r="N887" s="108" t="s">
        <v>1639</v>
      </c>
      <c r="O887" s="23"/>
      <c r="P887" s="22">
        <v>215436</v>
      </c>
      <c r="Q887" s="26" t="s">
        <v>1926</v>
      </c>
      <c r="R887" s="23">
        <v>2</v>
      </c>
      <c r="S887" s="18">
        <v>2000</v>
      </c>
      <c r="T887" s="115"/>
    </row>
    <row r="888" spans="10:20" ht="12">
      <c r="J888" s="19" t="s">
        <v>918</v>
      </c>
      <c r="K888" s="19" t="s">
        <v>12</v>
      </c>
      <c r="L888" s="108" t="s">
        <v>1639</v>
      </c>
      <c r="M888" s="26" t="s">
        <v>1926</v>
      </c>
      <c r="N888" s="108" t="s">
        <v>1639</v>
      </c>
      <c r="O888" s="23"/>
      <c r="P888" s="22">
        <v>1194687</v>
      </c>
      <c r="Q888" s="26" t="s">
        <v>1926</v>
      </c>
      <c r="R888" s="23">
        <v>5</v>
      </c>
      <c r="S888" s="18">
        <v>2000</v>
      </c>
      <c r="T888" s="115"/>
    </row>
    <row r="889" spans="10:20" ht="12">
      <c r="J889" s="19" t="s">
        <v>919</v>
      </c>
      <c r="K889" s="19" t="s">
        <v>1750</v>
      </c>
      <c r="L889" s="108" t="s">
        <v>1639</v>
      </c>
      <c r="M889" s="26" t="s">
        <v>1926</v>
      </c>
      <c r="N889" s="108" t="s">
        <v>1639</v>
      </c>
      <c r="O889" s="23"/>
      <c r="P889" s="22">
        <v>275480</v>
      </c>
      <c r="Q889" s="26" t="s">
        <v>1926</v>
      </c>
      <c r="R889" s="23">
        <v>3</v>
      </c>
      <c r="S889" s="18">
        <v>2000</v>
      </c>
      <c r="T889" s="115"/>
    </row>
    <row r="890" spans="10:20" ht="12">
      <c r="J890" s="19" t="s">
        <v>920</v>
      </c>
      <c r="K890" s="19" t="s">
        <v>1719</v>
      </c>
      <c r="L890" s="108" t="s">
        <v>1639</v>
      </c>
      <c r="M890" s="26" t="s">
        <v>1926</v>
      </c>
      <c r="N890" s="108" t="s">
        <v>1639</v>
      </c>
      <c r="O890" s="23"/>
      <c r="P890" s="22">
        <v>545983</v>
      </c>
      <c r="Q890" s="26" t="s">
        <v>1926</v>
      </c>
      <c r="R890" s="23">
        <v>4</v>
      </c>
      <c r="S890" s="18">
        <v>2000</v>
      </c>
      <c r="T890" s="115"/>
    </row>
    <row r="891" spans="10:20" ht="12">
      <c r="J891" s="19" t="s">
        <v>921</v>
      </c>
      <c r="K891" s="19" t="s">
        <v>1658</v>
      </c>
      <c r="L891" s="108" t="s">
        <v>1639</v>
      </c>
      <c r="M891" s="26" t="s">
        <v>1926</v>
      </c>
      <c r="N891" s="108" t="s">
        <v>1639</v>
      </c>
      <c r="O891" s="23"/>
      <c r="P891" s="22">
        <v>119298</v>
      </c>
      <c r="Q891" s="26" t="s">
        <v>1926</v>
      </c>
      <c r="R891" s="23">
        <v>2</v>
      </c>
      <c r="S891" s="18">
        <v>2000</v>
      </c>
      <c r="T891" s="115"/>
    </row>
    <row r="892" spans="10:20" ht="12">
      <c r="J892" s="19" t="s">
        <v>922</v>
      </c>
      <c r="K892" s="19" t="s">
        <v>24</v>
      </c>
      <c r="L892" s="108" t="s">
        <v>1639</v>
      </c>
      <c r="M892" s="26" t="s">
        <v>1926</v>
      </c>
      <c r="N892" s="108" t="s">
        <v>1639</v>
      </c>
      <c r="O892" s="23"/>
      <c r="P892" s="22">
        <v>361235</v>
      </c>
      <c r="Q892" s="26" t="s">
        <v>1926</v>
      </c>
      <c r="R892" s="23">
        <v>3</v>
      </c>
      <c r="S892" s="18">
        <v>2000</v>
      </c>
      <c r="T892" s="115"/>
    </row>
    <row r="893" spans="10:20" ht="12">
      <c r="J893" s="19" t="s">
        <v>923</v>
      </c>
      <c r="K893" s="19" t="s">
        <v>27</v>
      </c>
      <c r="L893" s="108" t="s">
        <v>1639</v>
      </c>
      <c r="M893" s="26" t="s">
        <v>1926</v>
      </c>
      <c r="N893" s="108" t="s">
        <v>1639</v>
      </c>
      <c r="O893" s="23"/>
      <c r="P893" s="22">
        <v>853513</v>
      </c>
      <c r="Q893" s="26" t="s">
        <v>1926</v>
      </c>
      <c r="R893" s="23">
        <v>4</v>
      </c>
      <c r="S893" s="18">
        <v>2000</v>
      </c>
      <c r="T893" s="115"/>
    </row>
    <row r="894" spans="10:20" ht="12">
      <c r="J894" s="19" t="s">
        <v>924</v>
      </c>
      <c r="K894" s="19" t="s">
        <v>18</v>
      </c>
      <c r="L894" s="108" t="s">
        <v>1639</v>
      </c>
      <c r="M894" s="26" t="s">
        <v>1926</v>
      </c>
      <c r="N894" s="108" t="s">
        <v>1639</v>
      </c>
      <c r="O894" s="23"/>
      <c r="P894" s="22">
        <v>144910</v>
      </c>
      <c r="Q894" s="26" t="s">
        <v>1926</v>
      </c>
      <c r="R894" s="23">
        <v>2</v>
      </c>
      <c r="S894" s="18">
        <v>2000</v>
      </c>
      <c r="T894" s="115"/>
    </row>
    <row r="895" spans="10:20" ht="12">
      <c r="J895" s="19" t="s">
        <v>925</v>
      </c>
      <c r="K895" s="19" t="s">
        <v>1903</v>
      </c>
      <c r="L895" s="108" t="s">
        <v>1639</v>
      </c>
      <c r="M895" s="26" t="s">
        <v>1926</v>
      </c>
      <c r="N895" s="108" t="s">
        <v>1639</v>
      </c>
      <c r="O895" s="23"/>
      <c r="P895" s="22">
        <v>8803468</v>
      </c>
      <c r="Q895" s="26" t="s">
        <v>1926</v>
      </c>
      <c r="R895" s="23">
        <v>6</v>
      </c>
      <c r="S895" s="18">
        <v>2000</v>
      </c>
      <c r="T895" s="115"/>
    </row>
    <row r="896" spans="10:20" ht="12">
      <c r="J896" s="19" t="s">
        <v>926</v>
      </c>
      <c r="K896" s="19" t="s">
        <v>1904</v>
      </c>
      <c r="L896" s="108" t="s">
        <v>1639</v>
      </c>
      <c r="M896" s="26" t="s">
        <v>1926</v>
      </c>
      <c r="N896" s="108" t="s">
        <v>1639</v>
      </c>
      <c r="O896" s="23"/>
      <c r="P896" s="22">
        <v>2232265</v>
      </c>
      <c r="Q896" s="26" t="s">
        <v>1926</v>
      </c>
      <c r="R896" s="23">
        <v>5</v>
      </c>
      <c r="S896" s="18">
        <v>2000</v>
      </c>
      <c r="T896" s="115"/>
    </row>
    <row r="897" spans="10:20" ht="12">
      <c r="J897" s="19" t="s">
        <v>927</v>
      </c>
      <c r="K897" s="19" t="s">
        <v>1718</v>
      </c>
      <c r="L897" s="108" t="s">
        <v>1639</v>
      </c>
      <c r="M897" s="26" t="s">
        <v>1926</v>
      </c>
      <c r="N897" s="108" t="s">
        <v>1639</v>
      </c>
      <c r="O897" s="23"/>
      <c r="P897" s="22">
        <v>78473</v>
      </c>
      <c r="Q897" s="26" t="s">
        <v>1926</v>
      </c>
      <c r="R897" s="23">
        <v>1</v>
      </c>
      <c r="S897" s="18">
        <v>2000</v>
      </c>
      <c r="T897" s="115"/>
    </row>
    <row r="898" spans="10:20" ht="12">
      <c r="J898" s="19" t="s">
        <v>928</v>
      </c>
      <c r="K898" s="19" t="s">
        <v>21</v>
      </c>
      <c r="L898" s="108" t="s">
        <v>1639</v>
      </c>
      <c r="M898" s="26" t="s">
        <v>1926</v>
      </c>
      <c r="N898" s="108" t="s">
        <v>1639</v>
      </c>
      <c r="O898" s="23"/>
      <c r="P898" s="22">
        <v>64606</v>
      </c>
      <c r="Q898" s="26" t="s">
        <v>1926</v>
      </c>
      <c r="R898" s="23">
        <v>1</v>
      </c>
      <c r="S898" s="18">
        <v>2000</v>
      </c>
      <c r="T898" s="115"/>
    </row>
    <row r="899" spans="10:20" ht="12">
      <c r="J899" s="19" t="s">
        <v>929</v>
      </c>
      <c r="K899" s="19" t="s">
        <v>19</v>
      </c>
      <c r="L899" s="108" t="s">
        <v>1639</v>
      </c>
      <c r="M899" s="26" t="s">
        <v>1926</v>
      </c>
      <c r="N899" s="108" t="s">
        <v>1639</v>
      </c>
      <c r="O899" s="23"/>
      <c r="P899" s="22">
        <v>539870</v>
      </c>
      <c r="Q899" s="26" t="s">
        <v>1926</v>
      </c>
      <c r="R899" s="23">
        <v>4</v>
      </c>
      <c r="S899" s="18">
        <v>2000</v>
      </c>
      <c r="T899" s="115"/>
    </row>
    <row r="900" spans="10:20" ht="12">
      <c r="J900" s="19" t="s">
        <v>930</v>
      </c>
      <c r="K900" s="19" t="s">
        <v>13</v>
      </c>
      <c r="L900" s="108" t="s">
        <v>1639</v>
      </c>
      <c r="M900" s="26" t="s">
        <v>1926</v>
      </c>
      <c r="N900" s="108" t="s">
        <v>1639</v>
      </c>
      <c r="O900" s="23"/>
      <c r="P900" s="22">
        <v>195699</v>
      </c>
      <c r="Q900" s="26" t="s">
        <v>1926</v>
      </c>
      <c r="R900" s="23">
        <v>2</v>
      </c>
      <c r="S900" s="18">
        <v>2000</v>
      </c>
      <c r="T900" s="115"/>
    </row>
    <row r="901" spans="10:19" ht="12">
      <c r="J901" s="19" t="s">
        <v>931</v>
      </c>
      <c r="K901" s="19" t="s">
        <v>15</v>
      </c>
      <c r="L901" s="108" t="s">
        <v>1639</v>
      </c>
      <c r="M901" s="26" t="s">
        <v>1926</v>
      </c>
      <c r="N901" s="108" t="s">
        <v>1639</v>
      </c>
      <c r="O901" s="23"/>
      <c r="P901" s="22">
        <v>742690</v>
      </c>
      <c r="Q901" s="26" t="s">
        <v>1926</v>
      </c>
      <c r="R901" s="23">
        <v>4</v>
      </c>
      <c r="S901" s="18">
        <v>2000</v>
      </c>
    </row>
    <row r="902" spans="10:20" ht="12">
      <c r="J902" s="19" t="s">
        <v>932</v>
      </c>
      <c r="K902" s="19" t="s">
        <v>25</v>
      </c>
      <c r="L902" s="108" t="s">
        <v>1639</v>
      </c>
      <c r="M902" s="26" t="s">
        <v>1926</v>
      </c>
      <c r="N902" s="108" t="s">
        <v>1639</v>
      </c>
      <c r="O902" s="23"/>
      <c r="P902" s="22">
        <v>381081</v>
      </c>
      <c r="Q902" s="26" t="s">
        <v>1926</v>
      </c>
      <c r="R902" s="23">
        <v>3</v>
      </c>
      <c r="S902" s="18">
        <v>2000</v>
      </c>
      <c r="T902" s="115"/>
    </row>
    <row r="903" spans="10:20" ht="12">
      <c r="J903" s="19" t="s">
        <v>933</v>
      </c>
      <c r="K903" s="19" t="s">
        <v>11</v>
      </c>
      <c r="L903" s="108" t="s">
        <v>1639</v>
      </c>
      <c r="M903" s="26" t="s">
        <v>1926</v>
      </c>
      <c r="N903" s="108" t="s">
        <v>1639</v>
      </c>
      <c r="O903" s="23"/>
      <c r="P903" s="22">
        <v>214345</v>
      </c>
      <c r="Q903" s="26" t="s">
        <v>1926</v>
      </c>
      <c r="R903" s="23">
        <v>2</v>
      </c>
      <c r="S903" s="18">
        <v>2000</v>
      </c>
      <c r="T903" s="115"/>
    </row>
    <row r="904" spans="10:20" ht="12">
      <c r="J904" s="19" t="s">
        <v>934</v>
      </c>
      <c r="K904" s="19" t="s">
        <v>1905</v>
      </c>
      <c r="L904" s="108" t="s">
        <v>1639</v>
      </c>
      <c r="M904" s="26" t="s">
        <v>1926</v>
      </c>
      <c r="N904" s="108" t="s">
        <v>1639</v>
      </c>
      <c r="O904" s="23"/>
      <c r="P904" s="22">
        <v>67864</v>
      </c>
      <c r="Q904" s="26" t="s">
        <v>1926</v>
      </c>
      <c r="R904" s="23">
        <v>1</v>
      </c>
      <c r="S904" s="18">
        <v>2000</v>
      </c>
      <c r="T904" s="115"/>
    </row>
    <row r="905" spans="10:20" ht="12">
      <c r="J905" s="19" t="s">
        <v>935</v>
      </c>
      <c r="K905" s="19" t="s">
        <v>22</v>
      </c>
      <c r="L905" s="108" t="s">
        <v>1639</v>
      </c>
      <c r="M905" s="26" t="s">
        <v>1926</v>
      </c>
      <c r="N905" s="108" t="s">
        <v>1639</v>
      </c>
      <c r="O905" s="23"/>
      <c r="P905" s="22">
        <v>363180</v>
      </c>
      <c r="Q905" s="26" t="s">
        <v>1926</v>
      </c>
      <c r="R905" s="23">
        <v>3</v>
      </c>
      <c r="S905" s="18">
        <v>2000</v>
      </c>
      <c r="T905" s="115"/>
    </row>
    <row r="906" spans="10:20" ht="12">
      <c r="J906" s="19" t="s">
        <v>936</v>
      </c>
      <c r="K906" s="19" t="s">
        <v>1720</v>
      </c>
      <c r="L906" s="108" t="s">
        <v>1639</v>
      </c>
      <c r="M906" s="26" t="s">
        <v>1926</v>
      </c>
      <c r="N906" s="108" t="s">
        <v>1639</v>
      </c>
      <c r="O906" s="23"/>
      <c r="P906" s="22">
        <v>98281</v>
      </c>
      <c r="Q906" s="26" t="s">
        <v>1926</v>
      </c>
      <c r="R906" s="23">
        <v>1</v>
      </c>
      <c r="S906" s="18">
        <v>2000</v>
      </c>
      <c r="T906" s="115"/>
    </row>
    <row r="907" spans="10:20" ht="12">
      <c r="J907" s="19" t="s">
        <v>937</v>
      </c>
      <c r="K907" s="19" t="s">
        <v>23</v>
      </c>
      <c r="L907" s="23" t="s">
        <v>1639</v>
      </c>
      <c r="M907" s="26" t="s">
        <v>1926</v>
      </c>
      <c r="N907" s="23" t="s">
        <v>1639</v>
      </c>
      <c r="O907" s="23"/>
      <c r="P907" s="22">
        <v>214949</v>
      </c>
      <c r="Q907" s="26" t="s">
        <v>1926</v>
      </c>
      <c r="R907" s="23">
        <v>2</v>
      </c>
      <c r="S907" s="18">
        <v>2000</v>
      </c>
      <c r="T907" s="115"/>
    </row>
    <row r="908" spans="10:20" ht="12">
      <c r="J908" s="19" t="s">
        <v>938</v>
      </c>
      <c r="K908" s="19" t="s">
        <v>26</v>
      </c>
      <c r="L908" s="23" t="s">
        <v>1639</v>
      </c>
      <c r="M908" s="26" t="s">
        <v>1926</v>
      </c>
      <c r="N908" s="23" t="s">
        <v>1639</v>
      </c>
      <c r="O908" s="23"/>
      <c r="P908" s="22">
        <v>284464</v>
      </c>
      <c r="Q908" s="26" t="s">
        <v>1926</v>
      </c>
      <c r="R908" s="23">
        <v>3</v>
      </c>
      <c r="S908" s="18">
        <v>2000</v>
      </c>
      <c r="T908" s="115"/>
    </row>
    <row r="909" spans="10:20" ht="12">
      <c r="J909" s="19" t="s">
        <v>939</v>
      </c>
      <c r="K909" s="19" t="s">
        <v>20</v>
      </c>
      <c r="L909" s="23" t="s">
        <v>1639</v>
      </c>
      <c r="M909" s="26" t="s">
        <v>1926</v>
      </c>
      <c r="N909" s="23" t="s">
        <v>1639</v>
      </c>
      <c r="O909" s="23"/>
      <c r="P909" s="22">
        <v>104276</v>
      </c>
      <c r="Q909" s="26" t="s">
        <v>1926</v>
      </c>
      <c r="R909" s="23">
        <v>2</v>
      </c>
      <c r="S909" s="18">
        <v>2000</v>
      </c>
      <c r="T909" s="115"/>
    </row>
    <row r="910" spans="15:20" ht="12">
      <c r="O910" s="23"/>
      <c r="T910" s="115"/>
    </row>
    <row r="911" spans="15:20" ht="12">
      <c r="O911" s="23"/>
      <c r="T911" s="115"/>
    </row>
    <row r="912" spans="15:20" ht="12">
      <c r="O912" s="23"/>
      <c r="T912" s="115"/>
    </row>
    <row r="913" spans="15:20" ht="12">
      <c r="O913" s="23"/>
      <c r="T913" s="115"/>
    </row>
    <row r="914" spans="15:20" ht="12">
      <c r="O914" s="23"/>
      <c r="T914" s="115"/>
    </row>
    <row r="915" spans="15:20" ht="12">
      <c r="O915" s="23"/>
      <c r="T915" s="115"/>
    </row>
    <row r="916" spans="15:20" ht="12">
      <c r="O916" s="23"/>
      <c r="T916" s="115"/>
    </row>
    <row r="917" spans="15:20" ht="12">
      <c r="O917" s="23"/>
      <c r="T917" s="115"/>
    </row>
    <row r="918" spans="15:20" ht="12">
      <c r="O918" s="23"/>
      <c r="T918" s="115"/>
    </row>
    <row r="919" spans="12:20" ht="12">
      <c r="L919" s="108"/>
      <c r="O919" s="23"/>
      <c r="T919" s="115"/>
    </row>
    <row r="920" spans="12:20" ht="12">
      <c r="L920" s="108"/>
      <c r="O920" s="23"/>
      <c r="T920" s="115"/>
    </row>
    <row r="921" spans="15:20" ht="12">
      <c r="O921" s="23"/>
      <c r="T921" s="115"/>
    </row>
    <row r="922" spans="15:20" ht="12">
      <c r="O922" s="23"/>
      <c r="T922" s="115"/>
    </row>
    <row r="923" spans="15:20" ht="12">
      <c r="O923" s="23"/>
      <c r="T923" s="115"/>
    </row>
    <row r="924" spans="15:20" ht="12">
      <c r="O924" s="23"/>
      <c r="T924" s="115"/>
    </row>
    <row r="925" spans="15:20" ht="12">
      <c r="O925" s="23"/>
      <c r="T925" s="115"/>
    </row>
    <row r="926" spans="15:20" ht="12">
      <c r="O926" s="23"/>
      <c r="T926" s="115"/>
    </row>
    <row r="927" spans="15:20" ht="12">
      <c r="O927" s="23"/>
      <c r="T927" s="115"/>
    </row>
    <row r="928" spans="15:20" ht="12">
      <c r="O928" s="23"/>
      <c r="T928" s="115"/>
    </row>
    <row r="929" spans="15:20" ht="12">
      <c r="O929" s="23"/>
      <c r="T929" s="115"/>
    </row>
    <row r="930" spans="15:20" ht="12">
      <c r="O930" s="23"/>
      <c r="T930" s="115"/>
    </row>
    <row r="931" spans="15:20" ht="12">
      <c r="O931" s="23"/>
      <c r="T931" s="115"/>
    </row>
    <row r="932" spans="15:20" ht="12">
      <c r="O932" s="23"/>
      <c r="T932" s="115"/>
    </row>
    <row r="933" spans="15:20" ht="12">
      <c r="O933" s="23"/>
      <c r="T933" s="115"/>
    </row>
    <row r="934" spans="15:20" ht="12">
      <c r="O934" s="23"/>
      <c r="T934" s="115"/>
    </row>
    <row r="935" spans="15:20" ht="12">
      <c r="O935" s="23"/>
      <c r="T935" s="115"/>
    </row>
    <row r="936" spans="15:20" ht="12">
      <c r="O936" s="23"/>
      <c r="T936" s="115"/>
    </row>
    <row r="937" spans="15:20" ht="12">
      <c r="O937" s="23"/>
      <c r="T937" s="115"/>
    </row>
    <row r="938" spans="15:20" ht="12">
      <c r="O938" s="23"/>
      <c r="T938" s="115"/>
    </row>
    <row r="939" spans="15:20" ht="12">
      <c r="O939" s="23"/>
      <c r="T939" s="115"/>
    </row>
    <row r="940" spans="15:20" ht="12">
      <c r="O940" s="23"/>
      <c r="T940" s="115"/>
    </row>
    <row r="941" spans="15:20" ht="12">
      <c r="O941" s="23"/>
      <c r="T941" s="115"/>
    </row>
    <row r="942" spans="15:20" ht="12">
      <c r="O942" s="23"/>
      <c r="T942" s="115"/>
    </row>
    <row r="943" spans="15:20" ht="12">
      <c r="O943" s="23"/>
      <c r="T943" s="115"/>
    </row>
    <row r="944" spans="15:20" ht="12">
      <c r="O944" s="23"/>
      <c r="T944" s="115"/>
    </row>
    <row r="945" spans="15:20" ht="12">
      <c r="O945" s="23"/>
      <c r="T945" s="115"/>
    </row>
    <row r="946" spans="15:20" ht="12">
      <c r="O946" s="23"/>
      <c r="T946" s="115"/>
    </row>
    <row r="947" spans="15:20" ht="12">
      <c r="O947" s="23"/>
      <c r="T947" s="115"/>
    </row>
    <row r="948" spans="15:20" ht="12">
      <c r="O948" s="23"/>
      <c r="T948" s="115"/>
    </row>
    <row r="949" spans="15:20" ht="12">
      <c r="O949" s="23"/>
      <c r="T949" s="115"/>
    </row>
    <row r="950" spans="15:20" ht="12">
      <c r="O950" s="23"/>
      <c r="T950" s="115"/>
    </row>
    <row r="951" spans="15:20" ht="12">
      <c r="O951" s="23"/>
      <c r="T951" s="115"/>
    </row>
    <row r="952" spans="15:20" ht="12">
      <c r="O952" s="23"/>
      <c r="T952" s="115"/>
    </row>
    <row r="953" spans="15:20" ht="12">
      <c r="O953" s="23"/>
      <c r="T953" s="115"/>
    </row>
    <row r="954" spans="15:20" ht="12">
      <c r="O954" s="23"/>
      <c r="T954" s="115"/>
    </row>
    <row r="955" ht="12">
      <c r="O955" s="23"/>
    </row>
    <row r="956" ht="12">
      <c r="O956" s="23"/>
    </row>
    <row r="957" ht="12">
      <c r="O957" s="23"/>
    </row>
    <row r="958" ht="12">
      <c r="O958" s="23"/>
    </row>
    <row r="959" ht="12">
      <c r="O959" s="23"/>
    </row>
    <row r="960" ht="12">
      <c r="O960" s="23"/>
    </row>
    <row r="961" ht="12">
      <c r="O961" s="23"/>
    </row>
    <row r="962" ht="12">
      <c r="O962" s="23"/>
    </row>
    <row r="963" ht="12">
      <c r="O963" s="23"/>
    </row>
    <row r="964" ht="12">
      <c r="O964" s="23"/>
    </row>
    <row r="965" ht="12">
      <c r="O965" s="23"/>
    </row>
    <row r="966" ht="12">
      <c r="O966" s="23"/>
    </row>
    <row r="967" ht="12">
      <c r="O967" s="23"/>
    </row>
    <row r="968" ht="12">
      <c r="O968" s="23"/>
    </row>
    <row r="969" ht="12">
      <c r="O969" s="23"/>
    </row>
    <row r="970" ht="12">
      <c r="O970" s="23"/>
    </row>
    <row r="971" ht="12">
      <c r="O971" s="23"/>
    </row>
    <row r="972" ht="12">
      <c r="O972" s="23"/>
    </row>
    <row r="973" ht="12">
      <c r="O973" s="23"/>
    </row>
    <row r="974" ht="12">
      <c r="O974" s="23"/>
    </row>
    <row r="975" ht="12">
      <c r="O975" s="23"/>
    </row>
    <row r="976" ht="12">
      <c r="O976" s="23"/>
    </row>
    <row r="977" ht="12">
      <c r="O977" s="23"/>
    </row>
    <row r="978" ht="12">
      <c r="O978" s="23"/>
    </row>
    <row r="979" ht="12">
      <c r="O979" s="23"/>
    </row>
    <row r="980" ht="12">
      <c r="O980" s="23"/>
    </row>
    <row r="981" ht="12">
      <c r="O981" s="23"/>
    </row>
    <row r="982" ht="12">
      <c r="O982" s="23"/>
    </row>
    <row r="983" ht="12">
      <c r="O983" s="23"/>
    </row>
    <row r="984" ht="12">
      <c r="O984" s="23"/>
    </row>
    <row r="985" ht="12">
      <c r="O985" s="23"/>
    </row>
    <row r="986" ht="12">
      <c r="O986" s="23"/>
    </row>
    <row r="987" ht="12">
      <c r="O987" s="23"/>
    </row>
    <row r="988" ht="12">
      <c r="O988" s="23"/>
    </row>
    <row r="989" ht="12">
      <c r="O989" s="23"/>
    </row>
    <row r="990" ht="12">
      <c r="O990" s="23"/>
    </row>
    <row r="991" ht="12">
      <c r="O991" s="23"/>
    </row>
    <row r="992" ht="12">
      <c r="O992" s="23"/>
    </row>
    <row r="993" ht="12">
      <c r="O993" s="23"/>
    </row>
    <row r="994" ht="12">
      <c r="O994" s="23"/>
    </row>
    <row r="995" ht="12">
      <c r="O995" s="23"/>
    </row>
    <row r="996" ht="12">
      <c r="O996" s="23"/>
    </row>
    <row r="997" ht="12">
      <c r="O997" s="23"/>
    </row>
    <row r="998" ht="12">
      <c r="O998" s="23"/>
    </row>
    <row r="999" ht="12">
      <c r="O999" s="23"/>
    </row>
    <row r="1000" ht="12">
      <c r="O1000" s="23"/>
    </row>
    <row r="1001" ht="12">
      <c r="O1001" s="23"/>
    </row>
    <row r="1002" ht="12">
      <c r="O1002" s="23"/>
    </row>
    <row r="1003" ht="12">
      <c r="O1003" s="23"/>
    </row>
    <row r="1004" ht="12">
      <c r="O1004" s="23"/>
    </row>
    <row r="1005" ht="12">
      <c r="O1005" s="23"/>
    </row>
    <row r="1006" ht="12">
      <c r="O1006" s="23"/>
    </row>
    <row r="1007" ht="12">
      <c r="O1007" s="23"/>
    </row>
    <row r="1008" ht="12">
      <c r="O1008" s="23"/>
    </row>
    <row r="1009" ht="12">
      <c r="O1009" s="23"/>
    </row>
    <row r="1010" ht="12">
      <c r="O1010" s="23"/>
    </row>
    <row r="1011" ht="12">
      <c r="O1011" s="23"/>
    </row>
    <row r="1012" ht="12">
      <c r="O1012" s="23"/>
    </row>
    <row r="1013" ht="12">
      <c r="O1013" s="23"/>
    </row>
    <row r="1014" ht="12">
      <c r="O1014" s="23"/>
    </row>
    <row r="1015" ht="12">
      <c r="O1015" s="23"/>
    </row>
    <row r="1016" ht="12">
      <c r="O1016" s="23"/>
    </row>
    <row r="1017" ht="12">
      <c r="O1017" s="23"/>
    </row>
    <row r="1018" ht="12">
      <c r="O1018" s="23"/>
    </row>
    <row r="1019" ht="12">
      <c r="O1019" s="23"/>
    </row>
    <row r="1020" ht="12">
      <c r="O1020" s="23"/>
    </row>
    <row r="1021" ht="12">
      <c r="O1021" s="23"/>
    </row>
    <row r="1022" ht="12">
      <c r="O1022" s="23"/>
    </row>
    <row r="1023" ht="12">
      <c r="O1023" s="23"/>
    </row>
    <row r="1024" ht="12">
      <c r="O1024" s="23"/>
    </row>
    <row r="1025" ht="12">
      <c r="O1025" s="23"/>
    </row>
    <row r="1026" ht="12">
      <c r="O1026" s="23"/>
    </row>
    <row r="1027" ht="12">
      <c r="O1027" s="23"/>
    </row>
    <row r="1028" ht="12">
      <c r="O1028" s="23"/>
    </row>
    <row r="1029" ht="12">
      <c r="O1029" s="23"/>
    </row>
    <row r="1030" ht="12">
      <c r="O1030" s="23"/>
    </row>
    <row r="1031" ht="12">
      <c r="O1031" s="23"/>
    </row>
    <row r="1032" ht="12">
      <c r="O1032" s="23"/>
    </row>
    <row r="1033" ht="12">
      <c r="O1033" s="23"/>
    </row>
    <row r="1034" ht="12">
      <c r="O1034" s="23"/>
    </row>
    <row r="1035" ht="12">
      <c r="O1035" s="23"/>
    </row>
    <row r="1036" ht="12">
      <c r="O1036" s="23"/>
    </row>
    <row r="1037" ht="12">
      <c r="O1037" s="23"/>
    </row>
    <row r="1038" ht="12">
      <c r="O1038" s="23"/>
    </row>
    <row r="1039" ht="12">
      <c r="O1039" s="23"/>
    </row>
    <row r="1040" ht="12">
      <c r="O1040" s="23"/>
    </row>
    <row r="1041" ht="12">
      <c r="O1041" s="23"/>
    </row>
    <row r="1042" ht="12">
      <c r="O1042" s="23"/>
    </row>
    <row r="1043" ht="12">
      <c r="O1043" s="23"/>
    </row>
    <row r="1044" ht="12">
      <c r="O1044" s="23"/>
    </row>
    <row r="1045" ht="12">
      <c r="O1045" s="23"/>
    </row>
    <row r="1046" ht="12">
      <c r="O1046" s="23"/>
    </row>
    <row r="1047" ht="12">
      <c r="O1047" s="23"/>
    </row>
    <row r="1048" ht="12">
      <c r="O1048" s="23"/>
    </row>
    <row r="1049" ht="12">
      <c r="O1049" s="23"/>
    </row>
    <row r="1050" ht="12">
      <c r="O1050" s="23"/>
    </row>
    <row r="1051" ht="12">
      <c r="O1051" s="23"/>
    </row>
    <row r="1052" ht="12">
      <c r="O1052" s="23"/>
    </row>
    <row r="1053" ht="12">
      <c r="O1053" s="23"/>
    </row>
    <row r="1054" ht="12">
      <c r="O1054" s="23"/>
    </row>
    <row r="1055" ht="12">
      <c r="O1055" s="23"/>
    </row>
    <row r="1056" ht="12">
      <c r="O1056" s="23"/>
    </row>
    <row r="1057" ht="12">
      <c r="O1057" s="23"/>
    </row>
    <row r="1058" ht="12">
      <c r="O1058" s="23"/>
    </row>
    <row r="1059" ht="12">
      <c r="O1059" s="23"/>
    </row>
    <row r="1060" ht="12">
      <c r="O1060" s="23"/>
    </row>
    <row r="1061" ht="12">
      <c r="O1061" s="23"/>
    </row>
    <row r="1062" ht="12">
      <c r="O1062" s="23"/>
    </row>
    <row r="1063" ht="12">
      <c r="O1063" s="23"/>
    </row>
    <row r="1064" ht="12">
      <c r="O1064" s="23"/>
    </row>
    <row r="1065" ht="12">
      <c r="O1065" s="23"/>
    </row>
    <row r="1066" ht="12">
      <c r="O1066" s="23"/>
    </row>
    <row r="1067" ht="12">
      <c r="O1067" s="23"/>
    </row>
    <row r="1068" ht="12">
      <c r="O1068" s="23"/>
    </row>
    <row r="1069" ht="12">
      <c r="O1069" s="23"/>
    </row>
    <row r="1070" ht="12">
      <c r="O1070" s="23"/>
    </row>
    <row r="1071" ht="12">
      <c r="O1071" s="23"/>
    </row>
    <row r="1072" ht="12">
      <c r="O1072" s="23"/>
    </row>
    <row r="1073" ht="12">
      <c r="O1073" s="23"/>
    </row>
    <row r="1074" ht="12">
      <c r="O1074" s="23"/>
    </row>
    <row r="1075" ht="12">
      <c r="O1075" s="23"/>
    </row>
    <row r="1076" ht="12">
      <c r="O1076" s="23"/>
    </row>
    <row r="1077" ht="12">
      <c r="O1077" s="23"/>
    </row>
    <row r="1078" ht="12">
      <c r="O1078" s="23"/>
    </row>
    <row r="1079" ht="12">
      <c r="O1079" s="23"/>
    </row>
    <row r="1080" ht="12">
      <c r="O1080" s="23"/>
    </row>
    <row r="1081" ht="12">
      <c r="O1081" s="23"/>
    </row>
    <row r="1082" ht="12">
      <c r="O1082" s="23"/>
    </row>
    <row r="1083" ht="12">
      <c r="O1083" s="23"/>
    </row>
    <row r="1084" ht="12">
      <c r="O1084" s="23"/>
    </row>
    <row r="1085" ht="12">
      <c r="O1085" s="23"/>
    </row>
    <row r="1086" ht="12">
      <c r="O1086" s="23"/>
    </row>
    <row r="1087" ht="12">
      <c r="O1087" s="23"/>
    </row>
    <row r="1088" ht="12">
      <c r="O1088" s="23"/>
    </row>
    <row r="1089" ht="12">
      <c r="O1089" s="23"/>
    </row>
    <row r="1090" ht="12">
      <c r="O1090" s="23"/>
    </row>
    <row r="1091" ht="12">
      <c r="O1091" s="23"/>
    </row>
    <row r="1092" ht="12">
      <c r="O1092" s="23"/>
    </row>
    <row r="1093" ht="12">
      <c r="O1093" s="23"/>
    </row>
    <row r="1094" ht="12">
      <c r="O1094" s="23"/>
    </row>
    <row r="1095" ht="12">
      <c r="O1095" s="23"/>
    </row>
    <row r="1096" ht="12">
      <c r="O1096" s="23"/>
    </row>
    <row r="1097" ht="12">
      <c r="O1097" s="23"/>
    </row>
    <row r="1098" ht="12">
      <c r="O1098" s="23"/>
    </row>
    <row r="1099" ht="12">
      <c r="O1099" s="23"/>
    </row>
    <row r="1100" ht="12">
      <c r="O1100" s="23"/>
    </row>
    <row r="1101" ht="12">
      <c r="O1101" s="23"/>
    </row>
    <row r="1102" ht="12">
      <c r="O1102" s="23"/>
    </row>
    <row r="1103" ht="12">
      <c r="O1103" s="23"/>
    </row>
    <row r="1104" ht="12">
      <c r="O1104" s="23"/>
    </row>
    <row r="1105" ht="12">
      <c r="O1105" s="23"/>
    </row>
    <row r="1106" ht="12">
      <c r="O1106" s="23"/>
    </row>
    <row r="1107" ht="12">
      <c r="O1107" s="23"/>
    </row>
    <row r="1108" ht="12">
      <c r="O1108" s="23"/>
    </row>
    <row r="1109" ht="12">
      <c r="O1109" s="23"/>
    </row>
    <row r="1110" ht="12">
      <c r="O1110" s="23"/>
    </row>
    <row r="1111" ht="12">
      <c r="O1111" s="23"/>
    </row>
    <row r="1112" ht="12">
      <c r="O1112" s="23"/>
    </row>
    <row r="1113" ht="12">
      <c r="O1113" s="23"/>
    </row>
    <row r="1114" ht="12">
      <c r="O1114" s="23"/>
    </row>
    <row r="1115" ht="12">
      <c r="O1115" s="23"/>
    </row>
    <row r="1116" ht="12">
      <c r="O1116" s="23"/>
    </row>
    <row r="1117" ht="12">
      <c r="O1117" s="23"/>
    </row>
    <row r="1118" ht="12">
      <c r="O1118" s="23"/>
    </row>
    <row r="1119" ht="12">
      <c r="O1119" s="23"/>
    </row>
    <row r="1120" ht="12">
      <c r="O1120" s="23"/>
    </row>
    <row r="1121" ht="12">
      <c r="O1121" s="23"/>
    </row>
    <row r="1122" ht="12">
      <c r="O1122" s="23"/>
    </row>
    <row r="1123" ht="12">
      <c r="O1123" s="23"/>
    </row>
    <row r="1124" ht="12">
      <c r="O1124" s="23"/>
    </row>
    <row r="1125" ht="12">
      <c r="O1125" s="23"/>
    </row>
    <row r="1126" ht="12">
      <c r="O1126" s="23"/>
    </row>
    <row r="1127" ht="12">
      <c r="O1127" s="23"/>
    </row>
    <row r="1128" ht="12">
      <c r="O1128" s="23"/>
    </row>
    <row r="1129" ht="12">
      <c r="O1129" s="23"/>
    </row>
    <row r="1130" ht="12">
      <c r="O1130" s="23"/>
    </row>
    <row r="1131" ht="12">
      <c r="O1131" s="23"/>
    </row>
    <row r="1132" ht="12">
      <c r="O1132" s="23"/>
    </row>
    <row r="1133" ht="12">
      <c r="O1133" s="23"/>
    </row>
    <row r="1134" ht="12">
      <c r="O1134" s="23"/>
    </row>
    <row r="1135" ht="12">
      <c r="O1135" s="23"/>
    </row>
    <row r="1136" ht="12">
      <c r="O1136" s="23"/>
    </row>
    <row r="1137" ht="12">
      <c r="O1137" s="23"/>
    </row>
    <row r="1138" ht="12">
      <c r="O1138" s="23"/>
    </row>
    <row r="1139" ht="12">
      <c r="O1139" s="23"/>
    </row>
    <row r="1140" ht="12">
      <c r="O1140" s="23"/>
    </row>
    <row r="1141" ht="12">
      <c r="O1141" s="23"/>
    </row>
    <row r="1142" ht="12">
      <c r="O1142" s="23"/>
    </row>
    <row r="1143" ht="12">
      <c r="O1143" s="23"/>
    </row>
    <row r="1144" ht="12">
      <c r="O1144" s="23"/>
    </row>
    <row r="1145" ht="12">
      <c r="O1145" s="23"/>
    </row>
    <row r="1146" ht="12">
      <c r="O1146" s="23"/>
    </row>
    <row r="1147" ht="12">
      <c r="O1147" s="23"/>
    </row>
    <row r="1148" ht="12">
      <c r="O1148" s="23"/>
    </row>
    <row r="1149" ht="12">
      <c r="O1149" s="23"/>
    </row>
    <row r="1150" ht="12">
      <c r="O1150" s="23"/>
    </row>
    <row r="1151" ht="12">
      <c r="O1151" s="23"/>
    </row>
    <row r="1152" ht="12">
      <c r="O1152" s="23"/>
    </row>
    <row r="1153" ht="12">
      <c r="O1153" s="23"/>
    </row>
    <row r="1154" ht="12">
      <c r="O1154" s="23"/>
    </row>
    <row r="1155" ht="12">
      <c r="O1155" s="23"/>
    </row>
    <row r="1156" ht="12">
      <c r="O1156" s="23"/>
    </row>
    <row r="1157" ht="12">
      <c r="O1157" s="23"/>
    </row>
    <row r="1158" ht="12">
      <c r="O1158" s="23"/>
    </row>
    <row r="1159" ht="12">
      <c r="O1159" s="23"/>
    </row>
    <row r="1160" ht="12">
      <c r="O1160" s="23"/>
    </row>
    <row r="1161" ht="12">
      <c r="O1161" s="23"/>
    </row>
    <row r="1162" ht="12">
      <c r="O1162" s="23"/>
    </row>
    <row r="1163" ht="12">
      <c r="O1163" s="23"/>
    </row>
    <row r="1164" ht="12">
      <c r="O1164" s="23"/>
    </row>
    <row r="1165" ht="12">
      <c r="O1165" s="23"/>
    </row>
    <row r="1166" ht="12">
      <c r="O1166" s="23"/>
    </row>
    <row r="1167" ht="12">
      <c r="O1167" s="23"/>
    </row>
    <row r="1168" ht="12">
      <c r="O1168" s="23"/>
    </row>
    <row r="1169" ht="12">
      <c r="O1169" s="23"/>
    </row>
    <row r="1170" ht="12">
      <c r="O1170" s="23"/>
    </row>
    <row r="1171" ht="12">
      <c r="O1171" s="23"/>
    </row>
    <row r="1172" ht="12">
      <c r="O1172" s="23"/>
    </row>
    <row r="1173" ht="12">
      <c r="O1173" s="23"/>
    </row>
    <row r="1174" ht="12">
      <c r="O1174" s="23"/>
    </row>
    <row r="1175" ht="12">
      <c r="O1175" s="23"/>
    </row>
    <row r="1176" ht="12">
      <c r="O1176" s="23"/>
    </row>
    <row r="1177" ht="12">
      <c r="O1177" s="23"/>
    </row>
    <row r="1178" ht="12">
      <c r="O1178" s="23"/>
    </row>
    <row r="1179" ht="12">
      <c r="O1179" s="23"/>
    </row>
    <row r="1180" ht="12">
      <c r="O1180" s="23"/>
    </row>
    <row r="1181" ht="12">
      <c r="O1181" s="23"/>
    </row>
    <row r="1182" ht="12">
      <c r="O1182" s="23"/>
    </row>
    <row r="1183" ht="12">
      <c r="O1183" s="23"/>
    </row>
    <row r="1184" ht="12">
      <c r="O1184" s="23"/>
    </row>
    <row r="1185" ht="12">
      <c r="O1185" s="23"/>
    </row>
    <row r="1186" ht="12">
      <c r="O1186" s="23"/>
    </row>
    <row r="1187" ht="12">
      <c r="O1187" s="23"/>
    </row>
    <row r="1188" ht="12">
      <c r="O1188" s="23"/>
    </row>
    <row r="1189" ht="12">
      <c r="O1189" s="23"/>
    </row>
    <row r="1190" ht="12">
      <c r="O1190" s="23"/>
    </row>
    <row r="1191" ht="12">
      <c r="O1191" s="23"/>
    </row>
    <row r="1192" ht="12">
      <c r="O1192" s="23"/>
    </row>
    <row r="1193" ht="12">
      <c r="O1193" s="23"/>
    </row>
    <row r="1194" ht="12">
      <c r="O1194" s="23"/>
    </row>
    <row r="1195" ht="12">
      <c r="O1195" s="23"/>
    </row>
    <row r="1196" ht="12">
      <c r="O1196" s="23"/>
    </row>
    <row r="1197" ht="12">
      <c r="O1197" s="23"/>
    </row>
    <row r="1198" ht="12">
      <c r="O1198" s="23"/>
    </row>
    <row r="1199" ht="12">
      <c r="O1199" s="23"/>
    </row>
    <row r="1200" ht="12">
      <c r="O1200" s="23"/>
    </row>
    <row r="1201" ht="12">
      <c r="O1201" s="23"/>
    </row>
    <row r="1202" ht="12">
      <c r="O1202" s="23"/>
    </row>
    <row r="1203" ht="12">
      <c r="O1203" s="23"/>
    </row>
    <row r="1204" ht="12">
      <c r="O1204" s="23"/>
    </row>
    <row r="1205" ht="12">
      <c r="O1205" s="23"/>
    </row>
    <row r="1206" ht="12">
      <c r="O1206" s="23"/>
    </row>
    <row r="1207" ht="12">
      <c r="O1207" s="23"/>
    </row>
    <row r="1208" ht="12">
      <c r="O1208" s="23"/>
    </row>
    <row r="1209" ht="12">
      <c r="O1209" s="23"/>
    </row>
    <row r="1210" ht="12">
      <c r="O1210" s="23"/>
    </row>
    <row r="1211" ht="12">
      <c r="O1211" s="23"/>
    </row>
    <row r="1212" ht="12">
      <c r="O1212" s="23"/>
    </row>
    <row r="1213" ht="12">
      <c r="O1213" s="23"/>
    </row>
    <row r="1214" ht="12">
      <c r="O1214" s="23"/>
    </row>
    <row r="1215" ht="12">
      <c r="O1215" s="23"/>
    </row>
    <row r="1216" ht="12">
      <c r="O1216" s="23"/>
    </row>
    <row r="1217" ht="12">
      <c r="O1217" s="23"/>
    </row>
    <row r="1218" ht="12">
      <c r="O1218" s="23"/>
    </row>
    <row r="1219" ht="12">
      <c r="O1219" s="23"/>
    </row>
    <row r="1220" ht="12">
      <c r="O1220" s="23"/>
    </row>
    <row r="1221" ht="12">
      <c r="O1221" s="23"/>
    </row>
    <row r="1222" ht="12">
      <c r="O1222" s="23"/>
    </row>
    <row r="1223" ht="12">
      <c r="O1223" s="23"/>
    </row>
    <row r="1224" ht="12">
      <c r="O1224" s="23"/>
    </row>
    <row r="1225" ht="12">
      <c r="O1225" s="23"/>
    </row>
    <row r="1226" ht="12">
      <c r="O1226" s="23"/>
    </row>
    <row r="1227" ht="12">
      <c r="O1227" s="23"/>
    </row>
    <row r="1228" ht="12">
      <c r="O1228" s="23"/>
    </row>
    <row r="1229" ht="12">
      <c r="O1229" s="23"/>
    </row>
    <row r="1230" ht="12">
      <c r="O1230" s="23"/>
    </row>
    <row r="1231" ht="12">
      <c r="O1231" s="23"/>
    </row>
    <row r="1232" ht="12">
      <c r="O1232" s="23"/>
    </row>
    <row r="1233" ht="12">
      <c r="O1233" s="23"/>
    </row>
    <row r="1234" ht="12">
      <c r="O1234" s="23"/>
    </row>
    <row r="1235" ht="12">
      <c r="O1235" s="23"/>
    </row>
    <row r="1236" ht="12">
      <c r="O1236" s="23"/>
    </row>
    <row r="1237" ht="12">
      <c r="O1237" s="23"/>
    </row>
    <row r="1238" ht="12">
      <c r="O1238" s="23"/>
    </row>
    <row r="1239" ht="12">
      <c r="O1239" s="23"/>
    </row>
    <row r="1240" ht="12">
      <c r="O1240" s="23"/>
    </row>
    <row r="1241" ht="12">
      <c r="O1241" s="23"/>
    </row>
    <row r="1242" ht="12">
      <c r="O1242" s="23"/>
    </row>
    <row r="1243" ht="12">
      <c r="O1243" s="23"/>
    </row>
    <row r="1244" ht="12">
      <c r="O1244" s="23"/>
    </row>
    <row r="1245" ht="12">
      <c r="O1245" s="23"/>
    </row>
    <row r="1246" ht="12">
      <c r="O1246" s="23"/>
    </row>
    <row r="1247" ht="12">
      <c r="O1247" s="23"/>
    </row>
    <row r="1248" ht="12">
      <c r="O1248" s="23"/>
    </row>
    <row r="1249" ht="12">
      <c r="O1249" s="23"/>
    </row>
    <row r="1250" ht="12">
      <c r="O1250" s="23"/>
    </row>
    <row r="1251" ht="12">
      <c r="O1251" s="23"/>
    </row>
    <row r="1252" ht="12">
      <c r="O1252" s="23"/>
    </row>
    <row r="1253" ht="12">
      <c r="O1253" s="23"/>
    </row>
    <row r="1254" ht="12">
      <c r="O1254" s="23"/>
    </row>
    <row r="1255" ht="12">
      <c r="O1255" s="23"/>
    </row>
    <row r="1256" ht="12">
      <c r="O1256" s="23"/>
    </row>
    <row r="1257" ht="12">
      <c r="O1257" s="23"/>
    </row>
    <row r="1258" ht="12">
      <c r="O1258" s="23"/>
    </row>
    <row r="1259" ht="12">
      <c r="O1259" s="23"/>
    </row>
    <row r="1260" ht="12">
      <c r="O1260" s="23"/>
    </row>
    <row r="1261" ht="12">
      <c r="O1261" s="23"/>
    </row>
    <row r="1262" ht="12">
      <c r="O1262" s="23"/>
    </row>
    <row r="1263" ht="12">
      <c r="O1263" s="23"/>
    </row>
    <row r="1264" ht="12">
      <c r="O1264" s="23"/>
    </row>
    <row r="1265" ht="12">
      <c r="O1265" s="23"/>
    </row>
    <row r="1266" ht="12">
      <c r="O1266" s="23"/>
    </row>
    <row r="1267" ht="12">
      <c r="O1267" s="23"/>
    </row>
    <row r="1268" ht="12">
      <c r="O1268" s="23"/>
    </row>
    <row r="1269" ht="12">
      <c r="O1269" s="23"/>
    </row>
    <row r="1270" ht="12">
      <c r="O1270" s="23"/>
    </row>
    <row r="1271" ht="12">
      <c r="O1271" s="23"/>
    </row>
    <row r="1272" ht="12">
      <c r="O1272" s="23"/>
    </row>
    <row r="1273" ht="12">
      <c r="O1273" s="23"/>
    </row>
    <row r="1274" ht="12">
      <c r="O1274" s="23"/>
    </row>
    <row r="1275" ht="12">
      <c r="O1275" s="23"/>
    </row>
    <row r="1276" ht="12">
      <c r="O1276" s="23"/>
    </row>
    <row r="1277" ht="12">
      <c r="O1277" s="23"/>
    </row>
    <row r="1278" ht="12">
      <c r="O1278" s="23"/>
    </row>
    <row r="1279" ht="12">
      <c r="O1279" s="23"/>
    </row>
    <row r="1280" ht="12">
      <c r="O1280" s="23"/>
    </row>
    <row r="1281" ht="12">
      <c r="O1281" s="23"/>
    </row>
    <row r="1282" ht="12">
      <c r="O1282" s="23"/>
    </row>
    <row r="1283" ht="12">
      <c r="O1283" s="23"/>
    </row>
    <row r="1284" ht="12">
      <c r="O1284" s="23"/>
    </row>
    <row r="1285" ht="12">
      <c r="O1285" s="23"/>
    </row>
    <row r="1286" ht="12">
      <c r="O1286" s="23"/>
    </row>
    <row r="1287" ht="12">
      <c r="O1287" s="23"/>
    </row>
    <row r="1288" ht="12">
      <c r="O1288" s="23"/>
    </row>
    <row r="1289" ht="12">
      <c r="O1289" s="23"/>
    </row>
    <row r="1290" ht="12">
      <c r="O1290" s="23"/>
    </row>
    <row r="1291" ht="12">
      <c r="O1291" s="23"/>
    </row>
    <row r="1292" ht="12">
      <c r="O1292" s="23"/>
    </row>
    <row r="1293" ht="12">
      <c r="O1293" s="23"/>
    </row>
    <row r="1294" ht="12">
      <c r="O1294" s="23"/>
    </row>
    <row r="1295" ht="12">
      <c r="O1295" s="23"/>
    </row>
    <row r="1296" ht="12">
      <c r="O1296" s="23"/>
    </row>
    <row r="1297" ht="12">
      <c r="O1297" s="23"/>
    </row>
    <row r="1298" ht="12">
      <c r="O1298" s="23"/>
    </row>
    <row r="1299" ht="12">
      <c r="O1299" s="23"/>
    </row>
    <row r="1300" ht="12">
      <c r="O1300" s="23"/>
    </row>
    <row r="1301" ht="12">
      <c r="O1301" s="23"/>
    </row>
    <row r="1302" ht="12">
      <c r="O1302" s="23"/>
    </row>
    <row r="1303" ht="12">
      <c r="O1303" s="23"/>
    </row>
    <row r="1304" ht="12">
      <c r="O1304" s="23"/>
    </row>
    <row r="1305" ht="12">
      <c r="O1305" s="23"/>
    </row>
    <row r="1306" ht="12">
      <c r="O1306" s="23"/>
    </row>
    <row r="1307" ht="12">
      <c r="O1307" s="23"/>
    </row>
    <row r="1308" ht="12">
      <c r="O1308" s="23"/>
    </row>
    <row r="1309" ht="12">
      <c r="O1309" s="23"/>
    </row>
    <row r="1310" ht="12">
      <c r="O1310" s="23"/>
    </row>
    <row r="1311" ht="12">
      <c r="O1311" s="23"/>
    </row>
    <row r="1312" ht="12">
      <c r="O1312" s="23"/>
    </row>
    <row r="1313" ht="12">
      <c r="O1313" s="23"/>
    </row>
    <row r="1314" ht="12">
      <c r="O1314" s="23"/>
    </row>
    <row r="1315" ht="12">
      <c r="O1315" s="23"/>
    </row>
    <row r="1316" ht="12">
      <c r="O1316" s="23"/>
    </row>
    <row r="1317" ht="12">
      <c r="O1317" s="23"/>
    </row>
    <row r="1318" ht="12">
      <c r="O1318" s="23"/>
    </row>
    <row r="1319" ht="12">
      <c r="O1319" s="23"/>
    </row>
    <row r="1320" ht="12">
      <c r="O1320" s="23"/>
    </row>
    <row r="1321" ht="12">
      <c r="O1321" s="23"/>
    </row>
    <row r="1322" ht="12">
      <c r="O1322" s="23"/>
    </row>
    <row r="1323" ht="12">
      <c r="O1323" s="23"/>
    </row>
    <row r="1324" ht="12">
      <c r="O1324" s="23"/>
    </row>
    <row r="1325" ht="12">
      <c r="O1325" s="23"/>
    </row>
    <row r="1326" ht="12">
      <c r="O1326" s="23"/>
    </row>
    <row r="1327" ht="12">
      <c r="O1327" s="23"/>
    </row>
    <row r="1328" ht="12">
      <c r="O1328" s="23"/>
    </row>
    <row r="1329" ht="12">
      <c r="O1329" s="23"/>
    </row>
    <row r="1330" ht="12">
      <c r="O1330" s="23"/>
    </row>
    <row r="1331" ht="12">
      <c r="O1331" s="23"/>
    </row>
    <row r="1332" ht="12">
      <c r="O1332" s="23"/>
    </row>
    <row r="1333" ht="12">
      <c r="O1333" s="23"/>
    </row>
    <row r="1334" ht="12">
      <c r="O1334" s="23"/>
    </row>
    <row r="1335" ht="12">
      <c r="O1335" s="23"/>
    </row>
    <row r="1336" ht="12">
      <c r="O1336" s="23"/>
    </row>
    <row r="1337" ht="12">
      <c r="O1337" s="23"/>
    </row>
    <row r="1338" ht="12">
      <c r="O1338" s="23"/>
    </row>
    <row r="1339" ht="12">
      <c r="O1339" s="23"/>
    </row>
    <row r="1340" ht="12">
      <c r="O1340" s="23"/>
    </row>
    <row r="1341" ht="12">
      <c r="O1341" s="23"/>
    </row>
    <row r="1342" ht="12">
      <c r="O1342" s="23"/>
    </row>
    <row r="1343" ht="12">
      <c r="O1343" s="23"/>
    </row>
    <row r="1344" ht="12">
      <c r="O1344" s="23"/>
    </row>
    <row r="1345" ht="12">
      <c r="O1345" s="23"/>
    </row>
    <row r="1346" ht="12">
      <c r="O1346" s="23"/>
    </row>
    <row r="1347" ht="12">
      <c r="O1347" s="23"/>
    </row>
    <row r="1348" ht="12">
      <c r="O1348" s="23"/>
    </row>
    <row r="1349" ht="12">
      <c r="O1349" s="23"/>
    </row>
    <row r="1350" ht="12">
      <c r="O1350" s="23"/>
    </row>
    <row r="1351" ht="12">
      <c r="O1351" s="23"/>
    </row>
    <row r="1352" ht="12">
      <c r="O1352" s="23"/>
    </row>
    <row r="1353" ht="12">
      <c r="O1353" s="23"/>
    </row>
    <row r="1354" ht="12">
      <c r="O1354" s="23"/>
    </row>
    <row r="1355" ht="12">
      <c r="O1355" s="23"/>
    </row>
    <row r="1356" ht="12">
      <c r="O1356" s="23"/>
    </row>
    <row r="1357" ht="12">
      <c r="O1357" s="23"/>
    </row>
    <row r="1358" ht="12">
      <c r="O1358" s="23"/>
    </row>
    <row r="1359" ht="12">
      <c r="O1359" s="23"/>
    </row>
    <row r="1360" ht="12">
      <c r="O1360" s="23"/>
    </row>
    <row r="1361" ht="12">
      <c r="O1361" s="23"/>
    </row>
    <row r="1362" ht="12">
      <c r="O1362" s="23"/>
    </row>
    <row r="1363" ht="12">
      <c r="O1363" s="23"/>
    </row>
    <row r="1364" ht="12">
      <c r="O1364" s="23"/>
    </row>
    <row r="1365" ht="12">
      <c r="O1365" s="23"/>
    </row>
    <row r="1366" ht="12">
      <c r="O1366" s="23"/>
    </row>
    <row r="1367" ht="12">
      <c r="O1367" s="23"/>
    </row>
    <row r="1368" ht="12">
      <c r="O1368" s="23"/>
    </row>
    <row r="1369" ht="12">
      <c r="O1369" s="23"/>
    </row>
    <row r="1370" ht="12">
      <c r="O1370" s="23"/>
    </row>
    <row r="1371" ht="12">
      <c r="O1371" s="23"/>
    </row>
    <row r="1372" ht="12">
      <c r="O1372" s="23"/>
    </row>
    <row r="1373" ht="12">
      <c r="O1373" s="23"/>
    </row>
    <row r="1374" ht="12">
      <c r="O1374" s="23"/>
    </row>
    <row r="1375" ht="12">
      <c r="O1375" s="23"/>
    </row>
    <row r="1376" ht="12">
      <c r="O1376" s="23"/>
    </row>
    <row r="1377" ht="12">
      <c r="O1377" s="23"/>
    </row>
    <row r="1378" ht="12">
      <c r="O1378" s="23"/>
    </row>
    <row r="1379" ht="12">
      <c r="O1379" s="23"/>
    </row>
    <row r="1380" ht="12">
      <c r="O1380" s="23"/>
    </row>
    <row r="1381" ht="12">
      <c r="O1381" s="23"/>
    </row>
    <row r="1382" ht="12">
      <c r="O1382" s="23"/>
    </row>
    <row r="1383" ht="12">
      <c r="O1383" s="23"/>
    </row>
    <row r="1384" ht="12">
      <c r="O1384" s="23"/>
    </row>
    <row r="1385" ht="12">
      <c r="O1385" s="23"/>
    </row>
    <row r="1386" ht="12">
      <c r="O1386" s="23"/>
    </row>
    <row r="1387" ht="12">
      <c r="O1387" s="23"/>
    </row>
    <row r="1388" ht="12">
      <c r="O1388" s="23"/>
    </row>
    <row r="1389" ht="12">
      <c r="O1389" s="23"/>
    </row>
    <row r="1390" ht="12">
      <c r="O1390" s="23"/>
    </row>
    <row r="1391" ht="12">
      <c r="O1391" s="23"/>
    </row>
    <row r="1392" ht="12">
      <c r="O1392" s="23"/>
    </row>
    <row r="1393" ht="12">
      <c r="O1393" s="23"/>
    </row>
    <row r="1394" ht="12">
      <c r="O1394" s="23"/>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AB61"/>
  <sheetViews>
    <sheetView showGridLines="0" workbookViewId="0" topLeftCell="A1"/>
  </sheetViews>
  <sheetFormatPr defaultColWidth="8.8515625" defaultRowHeight="12"/>
  <cols>
    <col min="1" max="2" width="2.7109375" style="46" customWidth="1"/>
    <col min="3" max="3" width="25.421875" style="46" customWidth="1"/>
    <col min="4" max="4" width="14.421875" style="46" customWidth="1"/>
    <col min="5" max="5" width="13.421875" style="46" customWidth="1"/>
    <col min="6" max="6" width="17.00390625" style="46" customWidth="1"/>
    <col min="7" max="7" width="13.421875" style="46" customWidth="1"/>
    <col min="8" max="10" width="16.8515625" style="46" customWidth="1"/>
    <col min="11" max="17" width="5.421875" style="46" customWidth="1"/>
    <col min="18" max="18" width="14.421875" style="46" customWidth="1"/>
    <col min="19" max="19" width="17.421875" style="46" customWidth="1"/>
    <col min="20" max="20" width="21.421875" style="46" customWidth="1"/>
    <col min="21" max="22" width="17.7109375" style="46" customWidth="1"/>
    <col min="23" max="16384" width="8.8515625" style="46" customWidth="1"/>
  </cols>
  <sheetData>
    <row r="1" ht="12">
      <c r="A1" s="133"/>
    </row>
    <row r="2" ht="12">
      <c r="K2" s="47"/>
    </row>
    <row r="3" ht="12">
      <c r="C3" s="129" t="s">
        <v>1786</v>
      </c>
    </row>
    <row r="4" ht="12">
      <c r="C4" s="129" t="s">
        <v>1784</v>
      </c>
    </row>
    <row r="5" ht="12"/>
    <row r="6" ht="15">
      <c r="C6" s="117" t="s">
        <v>2016</v>
      </c>
    </row>
    <row r="7" ht="12">
      <c r="C7" s="198" t="s">
        <v>2025</v>
      </c>
    </row>
    <row r="8" spans="1:2" ht="12">
      <c r="A8" s="47"/>
      <c r="B8" s="47"/>
    </row>
    <row r="9" spans="14:18" ht="12">
      <c r="N9" s="48"/>
      <c r="O9" s="48"/>
      <c r="P9" s="48"/>
      <c r="Q9" s="48"/>
      <c r="R9" s="48"/>
    </row>
    <row r="10" spans="3:19" ht="12">
      <c r="C10" s="50"/>
      <c r="D10" s="200" t="s">
        <v>2001</v>
      </c>
      <c r="E10" s="200" t="s">
        <v>2002</v>
      </c>
      <c r="F10" s="200" t="s">
        <v>2003</v>
      </c>
      <c r="G10" s="51"/>
      <c r="H10" s="51"/>
      <c r="J10" s="51"/>
      <c r="K10" s="52"/>
      <c r="L10" s="52"/>
      <c r="N10" s="48"/>
      <c r="O10" s="48"/>
      <c r="P10" s="48"/>
      <c r="Q10" s="48"/>
      <c r="R10" s="29"/>
      <c r="S10" s="47"/>
    </row>
    <row r="11" spans="3:19" ht="12">
      <c r="C11" s="198" t="s">
        <v>1995</v>
      </c>
      <c r="D11" s="199">
        <v>99.3</v>
      </c>
      <c r="E11" s="199">
        <v>0.1</v>
      </c>
      <c r="F11" s="199">
        <v>0.6</v>
      </c>
      <c r="G11" s="57"/>
      <c r="H11" s="70"/>
      <c r="I11" s="70"/>
      <c r="J11" s="53"/>
      <c r="K11" s="54"/>
      <c r="L11" s="55"/>
      <c r="N11" s="48"/>
      <c r="O11" s="48"/>
      <c r="P11" s="48"/>
      <c r="Q11" s="48"/>
      <c r="R11" s="29"/>
      <c r="S11" s="56"/>
    </row>
    <row r="12" spans="3:18" ht="12">
      <c r="C12" s="198" t="s">
        <v>2000</v>
      </c>
      <c r="D12" s="199">
        <v>98.59719438877755</v>
      </c>
      <c r="E12" s="199">
        <v>0.2004008016032064</v>
      </c>
      <c r="F12" s="199">
        <v>1.2024048096192383</v>
      </c>
      <c r="G12" s="177"/>
      <c r="H12" s="70"/>
      <c r="I12" s="70"/>
      <c r="J12" s="53"/>
      <c r="K12" s="54"/>
      <c r="L12" s="55"/>
      <c r="M12" s="56"/>
      <c r="N12" s="48"/>
      <c r="O12" s="48"/>
      <c r="P12" s="48"/>
      <c r="Q12" s="48"/>
      <c r="R12" s="31"/>
    </row>
    <row r="13" spans="3:18" ht="12">
      <c r="C13" s="198" t="s">
        <v>1990</v>
      </c>
      <c r="D13" s="199">
        <v>96.9</v>
      </c>
      <c r="E13" s="199">
        <v>1.7</v>
      </c>
      <c r="F13" s="199">
        <v>1.4</v>
      </c>
      <c r="G13" s="177"/>
      <c r="H13" s="70"/>
      <c r="I13" s="70"/>
      <c r="J13" s="53"/>
      <c r="K13" s="54"/>
      <c r="L13" s="55"/>
      <c r="M13" s="56"/>
      <c r="N13" s="48"/>
      <c r="O13" s="48"/>
      <c r="P13" s="48"/>
      <c r="Q13" s="48"/>
      <c r="R13" s="31"/>
    </row>
    <row r="14" spans="3:19" ht="12">
      <c r="C14" s="198" t="s">
        <v>1961</v>
      </c>
      <c r="D14" s="199">
        <v>95.9</v>
      </c>
      <c r="E14" s="223">
        <v>4.099999999999994</v>
      </c>
      <c r="F14" s="223"/>
      <c r="G14" s="53"/>
      <c r="H14" s="70"/>
      <c r="I14" s="70"/>
      <c r="J14" s="53"/>
      <c r="K14" s="54"/>
      <c r="L14" s="55"/>
      <c r="M14" s="58"/>
      <c r="N14" s="48"/>
      <c r="O14" s="48"/>
      <c r="P14" s="48"/>
      <c r="Q14" s="48"/>
      <c r="R14" s="29"/>
      <c r="S14" s="59"/>
    </row>
    <row r="15" spans="3:18" ht="12">
      <c r="C15" s="198" t="s">
        <v>2007</v>
      </c>
      <c r="D15" s="199">
        <v>95.2</v>
      </c>
      <c r="E15" s="199">
        <v>2.5</v>
      </c>
      <c r="F15" s="199">
        <v>2.3</v>
      </c>
      <c r="G15" s="177"/>
      <c r="H15" s="70"/>
      <c r="I15" s="70"/>
      <c r="J15" s="53"/>
      <c r="K15" s="54"/>
      <c r="L15" s="55"/>
      <c r="M15" s="56"/>
      <c r="N15" s="48"/>
      <c r="O15" s="48"/>
      <c r="P15" s="48"/>
      <c r="Q15" s="48"/>
      <c r="R15" s="29"/>
    </row>
    <row r="16" spans="3:18" ht="12">
      <c r="C16" s="198" t="s">
        <v>1996</v>
      </c>
      <c r="D16" s="199">
        <v>94.1</v>
      </c>
      <c r="E16" s="199">
        <v>2.1</v>
      </c>
      <c r="F16" s="199">
        <v>3.8</v>
      </c>
      <c r="G16" s="177"/>
      <c r="H16" s="70"/>
      <c r="I16" s="70"/>
      <c r="J16" s="53"/>
      <c r="K16" s="54"/>
      <c r="L16" s="55"/>
      <c r="M16" s="56"/>
      <c r="N16" s="48"/>
      <c r="O16" s="48"/>
      <c r="P16" s="48"/>
      <c r="Q16" s="48"/>
      <c r="R16" s="29"/>
    </row>
    <row r="17" spans="3:18" ht="12">
      <c r="C17" s="198" t="s">
        <v>1663</v>
      </c>
      <c r="D17" s="199">
        <v>92.8</v>
      </c>
      <c r="E17" s="199">
        <v>0.4</v>
      </c>
      <c r="F17" s="199">
        <v>6.8</v>
      </c>
      <c r="G17" s="57"/>
      <c r="H17" s="70"/>
      <c r="I17" s="70"/>
      <c r="J17" s="53"/>
      <c r="K17" s="54"/>
      <c r="L17" s="55"/>
      <c r="M17" s="56"/>
      <c r="N17" s="48"/>
      <c r="O17" s="48"/>
      <c r="P17" s="48"/>
      <c r="Q17" s="48"/>
      <c r="R17" s="31"/>
    </row>
    <row r="18" spans="3:19" ht="12">
      <c r="C18" s="198" t="s">
        <v>2009</v>
      </c>
      <c r="D18" s="199">
        <v>92.59259259259261</v>
      </c>
      <c r="E18" s="199">
        <v>1.1011011011011012</v>
      </c>
      <c r="F18" s="199">
        <v>6.306306306306307</v>
      </c>
      <c r="G18" s="177"/>
      <c r="H18" s="70"/>
      <c r="I18" s="70"/>
      <c r="J18" s="53"/>
      <c r="K18" s="54"/>
      <c r="L18" s="55"/>
      <c r="M18" s="58"/>
      <c r="N18" s="48"/>
      <c r="O18" s="48"/>
      <c r="P18" s="48"/>
      <c r="Q18" s="48"/>
      <c r="R18" s="29"/>
      <c r="S18" s="47"/>
    </row>
    <row r="19" spans="3:19" ht="12">
      <c r="C19" s="198" t="s">
        <v>1666</v>
      </c>
      <c r="D19" s="199">
        <v>90.4</v>
      </c>
      <c r="E19" s="199">
        <v>1.7</v>
      </c>
      <c r="F19" s="199">
        <v>7.9</v>
      </c>
      <c r="G19" s="177"/>
      <c r="H19" s="70"/>
      <c r="I19" s="70"/>
      <c r="J19" s="53"/>
      <c r="K19" s="54"/>
      <c r="L19" s="55"/>
      <c r="M19" s="58"/>
      <c r="N19" s="48"/>
      <c r="O19" s="48"/>
      <c r="P19" s="48"/>
      <c r="Q19" s="48"/>
      <c r="R19" s="29"/>
      <c r="S19" s="47"/>
    </row>
    <row r="20" spans="3:19" ht="12">
      <c r="C20" s="198" t="s">
        <v>1749</v>
      </c>
      <c r="D20" s="199">
        <v>90.2</v>
      </c>
      <c r="E20" s="199">
        <v>3.6</v>
      </c>
      <c r="F20" s="199">
        <v>6.2</v>
      </c>
      <c r="G20" s="53"/>
      <c r="H20" s="70"/>
      <c r="I20" s="70"/>
      <c r="J20" s="53"/>
      <c r="K20" s="54"/>
      <c r="L20" s="55"/>
      <c r="N20" s="48"/>
      <c r="O20" s="48"/>
      <c r="P20" s="48"/>
      <c r="Q20" s="48"/>
      <c r="S20" s="56"/>
    </row>
    <row r="21" spans="3:17" ht="12">
      <c r="C21" s="198" t="s">
        <v>1665</v>
      </c>
      <c r="D21" s="199">
        <v>89.98998998999</v>
      </c>
      <c r="E21" s="199">
        <v>4.504504504504505</v>
      </c>
      <c r="F21" s="199">
        <v>5.505505505505505</v>
      </c>
      <c r="G21" s="57"/>
      <c r="H21" s="70"/>
      <c r="I21" s="70"/>
      <c r="J21" s="53"/>
      <c r="K21" s="54"/>
      <c r="L21" s="55"/>
      <c r="N21" s="48"/>
      <c r="O21" s="48"/>
      <c r="P21" s="48"/>
      <c r="Q21" s="48"/>
    </row>
    <row r="22" spans="3:17" ht="12">
      <c r="C22" s="198" t="s">
        <v>1992</v>
      </c>
      <c r="D22" s="199">
        <v>87.2</v>
      </c>
      <c r="E22" s="199">
        <v>5.6</v>
      </c>
      <c r="F22" s="199">
        <v>7.2</v>
      </c>
      <c r="G22" s="177"/>
      <c r="H22" s="70"/>
      <c r="I22" s="70"/>
      <c r="J22" s="53"/>
      <c r="K22" s="54"/>
      <c r="L22" s="55"/>
      <c r="N22" s="48"/>
      <c r="O22" s="48"/>
      <c r="P22" s="48"/>
      <c r="Q22" s="48"/>
    </row>
    <row r="23" spans="3:17" ht="12">
      <c r="C23" s="198" t="s">
        <v>2004</v>
      </c>
      <c r="D23" s="199">
        <v>86.82634730538923</v>
      </c>
      <c r="E23" s="199">
        <v>3.592814371257486</v>
      </c>
      <c r="F23" s="199">
        <v>9.580838323353294</v>
      </c>
      <c r="G23" s="177"/>
      <c r="H23" s="70"/>
      <c r="I23" s="70"/>
      <c r="J23" s="53"/>
      <c r="K23" s="54"/>
      <c r="L23" s="55"/>
      <c r="N23" s="48"/>
      <c r="O23" s="48"/>
      <c r="P23" s="48"/>
      <c r="Q23" s="48"/>
    </row>
    <row r="24" spans="3:18" ht="12">
      <c r="C24" s="198" t="s">
        <v>1997</v>
      </c>
      <c r="D24" s="199">
        <v>85.9</v>
      </c>
      <c r="E24" s="199">
        <v>4</v>
      </c>
      <c r="F24" s="199">
        <v>10.1</v>
      </c>
      <c r="G24" s="177"/>
      <c r="H24" s="70"/>
      <c r="I24" s="70"/>
      <c r="J24" s="53"/>
      <c r="K24" s="54"/>
      <c r="L24" s="55"/>
      <c r="N24" s="48"/>
      <c r="O24" s="48"/>
      <c r="P24" s="48"/>
      <c r="Q24" s="48"/>
      <c r="R24" s="60"/>
    </row>
    <row r="25" spans="3:18" ht="12">
      <c r="C25" s="198" t="s">
        <v>1993</v>
      </c>
      <c r="D25" s="199">
        <v>85.01498501498502</v>
      </c>
      <c r="E25" s="199">
        <v>4.495504495504496</v>
      </c>
      <c r="F25" s="199">
        <v>10.48951048951049</v>
      </c>
      <c r="G25" s="53"/>
      <c r="H25" s="70"/>
      <c r="I25" s="70"/>
      <c r="J25" s="53"/>
      <c r="K25" s="54"/>
      <c r="L25" s="55"/>
      <c r="N25" s="48"/>
      <c r="O25" s="48"/>
      <c r="P25" s="48"/>
      <c r="Q25" s="48"/>
      <c r="R25" s="60"/>
    </row>
    <row r="26" spans="3:18" ht="12">
      <c r="C26" s="198" t="s">
        <v>1998</v>
      </c>
      <c r="D26" s="199">
        <v>84.5</v>
      </c>
      <c r="E26" s="199">
        <v>3.9</v>
      </c>
      <c r="F26" s="199">
        <v>11.6</v>
      </c>
      <c r="G26" s="177"/>
      <c r="H26" s="70"/>
      <c r="I26" s="70"/>
      <c r="J26" s="53"/>
      <c r="K26" s="54"/>
      <c r="L26" s="55"/>
      <c r="N26" s="48"/>
      <c r="O26" s="48"/>
      <c r="P26" s="48"/>
      <c r="Q26" s="48"/>
      <c r="R26" s="61"/>
    </row>
    <row r="27" spans="3:19" ht="12">
      <c r="C27" s="198" t="s">
        <v>2005</v>
      </c>
      <c r="D27" s="199">
        <v>81.6</v>
      </c>
      <c r="E27" s="199">
        <v>9.4</v>
      </c>
      <c r="F27" s="199">
        <v>9</v>
      </c>
      <c r="G27" s="177"/>
      <c r="H27" s="70"/>
      <c r="I27" s="70"/>
      <c r="J27" s="53"/>
      <c r="K27" s="54"/>
      <c r="L27" s="55"/>
      <c r="N27" s="48"/>
      <c r="O27" s="48"/>
      <c r="P27" s="48"/>
      <c r="Q27" s="48"/>
      <c r="R27" s="61"/>
      <c r="S27" s="62"/>
    </row>
    <row r="28" spans="3:19" ht="12">
      <c r="C28" s="198" t="s">
        <v>2008</v>
      </c>
      <c r="D28" s="199">
        <v>80.7</v>
      </c>
      <c r="E28" s="199">
        <v>6</v>
      </c>
      <c r="F28" s="199">
        <v>13.3</v>
      </c>
      <c r="G28" s="53"/>
      <c r="H28" s="70"/>
      <c r="I28" s="70"/>
      <c r="J28" s="53"/>
      <c r="K28" s="54"/>
      <c r="L28" s="55"/>
      <c r="N28" s="48"/>
      <c r="O28" s="48"/>
      <c r="P28" s="48"/>
      <c r="Q28" s="48"/>
      <c r="R28" s="61"/>
      <c r="S28" s="62"/>
    </row>
    <row r="29" spans="3:19" ht="12">
      <c r="C29" s="198" t="s">
        <v>2006</v>
      </c>
      <c r="D29" s="199">
        <v>71.3</v>
      </c>
      <c r="E29" s="223">
        <v>28.700000000000003</v>
      </c>
      <c r="F29" s="223"/>
      <c r="G29" s="177"/>
      <c r="H29" s="70"/>
      <c r="I29" s="70"/>
      <c r="J29" s="63"/>
      <c r="K29" s="54"/>
      <c r="L29" s="55"/>
      <c r="N29" s="48"/>
      <c r="O29" s="48"/>
      <c r="P29" s="48"/>
      <c r="Q29" s="48"/>
      <c r="R29" s="61"/>
      <c r="S29" s="62"/>
    </row>
    <row r="30" spans="3:22" ht="12">
      <c r="C30" s="198" t="s">
        <v>1999</v>
      </c>
      <c r="D30" s="199">
        <v>66.2</v>
      </c>
      <c r="E30" s="199">
        <v>20.3</v>
      </c>
      <c r="F30" s="199">
        <v>13.5</v>
      </c>
      <c r="G30" s="177"/>
      <c r="H30" s="70"/>
      <c r="I30" s="70"/>
      <c r="K30" s="54"/>
      <c r="L30" s="55"/>
      <c r="N30" s="48"/>
      <c r="O30" s="48"/>
      <c r="P30" s="48"/>
      <c r="Q30" s="48"/>
      <c r="R30" s="61"/>
      <c r="S30" s="62"/>
      <c r="V30" s="48"/>
    </row>
    <row r="31" spans="3:22" ht="12">
      <c r="C31" s="198" t="s">
        <v>1746</v>
      </c>
      <c r="D31" s="199">
        <v>36.82604272634792</v>
      </c>
      <c r="E31" s="199">
        <v>54.425228891149544</v>
      </c>
      <c r="F31" s="199">
        <v>8.748728382502543</v>
      </c>
      <c r="G31" s="53"/>
      <c r="H31" s="70"/>
      <c r="I31" s="70"/>
      <c r="K31" s="54"/>
      <c r="L31" s="55"/>
      <c r="N31" s="48"/>
      <c r="O31" s="48"/>
      <c r="P31" s="48"/>
      <c r="Q31" s="48"/>
      <c r="R31" s="61"/>
      <c r="S31" s="62"/>
      <c r="V31" s="48"/>
    </row>
    <row r="32" spans="9:19" ht="12">
      <c r="I32" s="70"/>
      <c r="J32" s="64"/>
      <c r="K32" s="54"/>
      <c r="L32" s="65"/>
      <c r="R32" s="61"/>
      <c r="S32" s="39"/>
    </row>
    <row r="33" spans="3:21" ht="36" customHeight="1">
      <c r="C33" s="224" t="s">
        <v>2011</v>
      </c>
      <c r="D33" s="224"/>
      <c r="E33" s="224"/>
      <c r="F33" s="224"/>
      <c r="G33" s="224"/>
      <c r="H33" s="224"/>
      <c r="I33" s="224"/>
      <c r="J33" s="224"/>
      <c r="K33" s="63"/>
      <c r="L33" s="65"/>
      <c r="R33" s="61"/>
      <c r="S33" s="42"/>
      <c r="U33" s="66"/>
    </row>
    <row r="34" spans="3:20" ht="12">
      <c r="C34" s="39" t="s">
        <v>1780</v>
      </c>
      <c r="R34" s="61"/>
      <c r="S34" s="39"/>
      <c r="T34" s="66"/>
    </row>
    <row r="35" spans="1:28" ht="12" customHeight="1">
      <c r="A35" s="66"/>
      <c r="B35" s="66"/>
      <c r="K35" s="66"/>
      <c r="L35" s="66"/>
      <c r="M35" s="66"/>
      <c r="R35" s="66"/>
      <c r="V35" s="54"/>
      <c r="W35" s="54"/>
      <c r="X35" s="54"/>
      <c r="Y35" s="54"/>
      <c r="Z35" s="54"/>
      <c r="AA35" s="54"/>
      <c r="AB35" s="54"/>
    </row>
    <row r="36" spans="1:28" ht="12">
      <c r="A36" s="66"/>
      <c r="B36" s="66"/>
      <c r="J36" s="66"/>
      <c r="K36" s="66"/>
      <c r="L36" s="66"/>
      <c r="M36" s="66"/>
      <c r="R36" s="66"/>
      <c r="U36" s="54"/>
      <c r="X36" s="54"/>
      <c r="Y36" s="54"/>
      <c r="Z36" s="54"/>
      <c r="AA36" s="54"/>
      <c r="AB36" s="54"/>
    </row>
    <row r="37" spans="1:28" ht="12" customHeight="1">
      <c r="A37" s="67" t="s">
        <v>142</v>
      </c>
      <c r="B37" s="66"/>
      <c r="C37" s="198"/>
      <c r="D37" s="199"/>
      <c r="E37" s="199"/>
      <c r="F37" s="199"/>
      <c r="G37" s="57"/>
      <c r="H37" s="70"/>
      <c r="K37" s="66"/>
      <c r="L37" s="66"/>
      <c r="M37" s="66"/>
      <c r="R37" s="60"/>
      <c r="S37" s="54"/>
      <c r="T37" s="54"/>
      <c r="X37" s="55"/>
      <c r="Y37" s="55"/>
      <c r="Z37" s="55"/>
      <c r="AA37" s="55"/>
      <c r="AB37" s="55"/>
    </row>
    <row r="38" spans="1:28" ht="12">
      <c r="A38" s="38"/>
      <c r="B38" s="66"/>
      <c r="C38" s="48"/>
      <c r="J38" s="68" t="s">
        <v>143</v>
      </c>
      <c r="K38" s="66"/>
      <c r="L38" s="66"/>
      <c r="M38" s="66"/>
      <c r="S38" s="49"/>
      <c r="T38" s="49"/>
      <c r="U38" s="69"/>
      <c r="V38" s="69"/>
      <c r="W38" s="48"/>
      <c r="X38" s="54"/>
      <c r="Y38" s="54"/>
      <c r="Z38" s="54"/>
      <c r="AA38" s="54"/>
      <c r="AB38" s="54"/>
    </row>
    <row r="39" spans="1:28" ht="12">
      <c r="A39" s="139"/>
      <c r="B39" s="66"/>
      <c r="C39" s="48"/>
      <c r="J39" s="198"/>
      <c r="K39" s="66"/>
      <c r="L39" s="66"/>
      <c r="M39" s="66"/>
      <c r="S39" s="70"/>
      <c r="T39" s="70"/>
      <c r="U39" s="70"/>
      <c r="V39" s="70"/>
      <c r="W39" s="55"/>
      <c r="X39" s="54"/>
      <c r="Y39" s="54"/>
      <c r="Z39" s="54"/>
      <c r="AA39" s="54"/>
      <c r="AB39" s="54"/>
    </row>
    <row r="40" spans="2:28" ht="12">
      <c r="B40" s="66"/>
      <c r="C40" s="48"/>
      <c r="I40" s="65"/>
      <c r="J40" s="197"/>
      <c r="K40" s="66"/>
      <c r="L40" s="66"/>
      <c r="M40" s="66"/>
      <c r="R40" s="71"/>
      <c r="S40" s="50"/>
      <c r="T40" s="72"/>
      <c r="U40" s="73"/>
      <c r="V40" s="73"/>
      <c r="W40" s="48"/>
      <c r="X40" s="55"/>
      <c r="Y40" s="55"/>
      <c r="Z40" s="55"/>
      <c r="AA40" s="55"/>
      <c r="AB40" s="55"/>
    </row>
    <row r="41" spans="1:23" ht="12">
      <c r="A41" s="66"/>
      <c r="B41" s="66"/>
      <c r="C41" s="198"/>
      <c r="I41" s="65"/>
      <c r="J41" s="197"/>
      <c r="K41" s="66"/>
      <c r="L41" s="66"/>
      <c r="M41" s="66"/>
      <c r="R41" s="52"/>
      <c r="S41" s="70"/>
      <c r="T41" s="74"/>
      <c r="U41" s="74"/>
      <c r="V41" s="74"/>
      <c r="W41" s="54"/>
    </row>
    <row r="42" spans="1:23" ht="12">
      <c r="A42" s="66"/>
      <c r="B42" s="66"/>
      <c r="C42" s="198"/>
      <c r="J42" s="198"/>
      <c r="K42" s="66"/>
      <c r="L42" s="66"/>
      <c r="M42" s="66"/>
      <c r="R42" s="71"/>
      <c r="S42" s="75"/>
      <c r="T42" s="49"/>
      <c r="U42" s="69"/>
      <c r="V42" s="69"/>
      <c r="W42" s="48"/>
    </row>
    <row r="43" spans="1:13" ht="12">
      <c r="A43" s="66"/>
      <c r="B43" s="66"/>
      <c r="C43" s="197"/>
      <c r="I43" s="65"/>
      <c r="J43" s="197"/>
      <c r="K43" s="66"/>
      <c r="L43" s="66"/>
      <c r="M43" s="66"/>
    </row>
    <row r="44" spans="1:13" ht="12">
      <c r="A44" s="66"/>
      <c r="B44" s="66"/>
      <c r="C44" s="197"/>
      <c r="D44" s="48"/>
      <c r="E44" s="48"/>
      <c r="F44" s="53"/>
      <c r="G44" s="57"/>
      <c r="I44" s="65"/>
      <c r="J44" s="197"/>
      <c r="K44" s="66"/>
      <c r="L44" s="66"/>
      <c r="M44" s="66"/>
    </row>
    <row r="45" spans="1:13" ht="12">
      <c r="A45" s="66"/>
      <c r="B45" s="66"/>
      <c r="C45" s="197"/>
      <c r="D45" s="133"/>
      <c r="E45" s="133"/>
      <c r="F45" s="134"/>
      <c r="G45" s="135"/>
      <c r="I45" s="65"/>
      <c r="K45" s="66"/>
      <c r="L45" s="66"/>
      <c r="M45" s="66"/>
    </row>
    <row r="46" spans="1:13" ht="12">
      <c r="A46" s="66"/>
      <c r="B46" s="66"/>
      <c r="C46" s="197"/>
      <c r="D46" s="136"/>
      <c r="E46" s="136"/>
      <c r="F46" s="136"/>
      <c r="G46" s="136"/>
      <c r="J46" s="198"/>
      <c r="K46" s="66"/>
      <c r="L46" s="66"/>
      <c r="M46" s="66"/>
    </row>
    <row r="47" spans="1:13" ht="12">
      <c r="A47" s="66"/>
      <c r="B47" s="66"/>
      <c r="C47" s="197"/>
      <c r="I47" s="65"/>
      <c r="K47" s="66"/>
      <c r="L47" s="66"/>
      <c r="M47" s="66"/>
    </row>
    <row r="48" spans="1:13" ht="12">
      <c r="A48" s="66"/>
      <c r="B48" s="66"/>
      <c r="C48" s="197"/>
      <c r="D48" s="66"/>
      <c r="E48" s="66"/>
      <c r="F48" s="66"/>
      <c r="G48" s="65"/>
      <c r="I48" s="65"/>
      <c r="K48" s="66"/>
      <c r="L48" s="66"/>
      <c r="M48" s="66"/>
    </row>
    <row r="49" spans="1:13" ht="12">
      <c r="A49" s="66"/>
      <c r="B49" s="66"/>
      <c r="C49" s="198"/>
      <c r="D49" s="66"/>
      <c r="E49" s="66"/>
      <c r="F49" s="66"/>
      <c r="G49" s="65"/>
      <c r="I49" s="65"/>
      <c r="K49" s="66"/>
      <c r="L49" s="66"/>
      <c r="M49" s="66"/>
    </row>
    <row r="50" spans="1:13" ht="12">
      <c r="A50" s="66"/>
      <c r="B50" s="66"/>
      <c r="C50" s="116"/>
      <c r="D50" s="66"/>
      <c r="E50" s="66"/>
      <c r="F50" s="66"/>
      <c r="G50" s="65"/>
      <c r="I50" s="65"/>
      <c r="K50" s="66"/>
      <c r="L50" s="66"/>
      <c r="M50" s="66"/>
    </row>
    <row r="51" spans="4:17" ht="12">
      <c r="D51" s="66"/>
      <c r="E51" s="66"/>
      <c r="F51" s="66"/>
      <c r="G51" s="65"/>
      <c r="N51" s="66"/>
      <c r="O51" s="66"/>
      <c r="P51" s="66"/>
      <c r="Q51" s="66"/>
    </row>
    <row r="52" spans="4:10" ht="12">
      <c r="D52" s="66"/>
      <c r="E52" s="66"/>
      <c r="F52" s="66"/>
      <c r="G52" s="65"/>
      <c r="I52" s="65"/>
      <c r="J52" s="198"/>
    </row>
    <row r="53" spans="1:18" ht="12">
      <c r="A53" s="66"/>
      <c r="B53" s="66"/>
      <c r="D53" s="66"/>
      <c r="E53" s="66"/>
      <c r="F53" s="66"/>
      <c r="G53" s="65"/>
      <c r="J53" s="198"/>
      <c r="R53" s="66"/>
    </row>
    <row r="54" spans="4:10" ht="12">
      <c r="D54" s="66"/>
      <c r="E54" s="66"/>
      <c r="F54" s="66"/>
      <c r="G54" s="65"/>
      <c r="J54" s="198"/>
    </row>
    <row r="55" spans="4:10" ht="12">
      <c r="D55" s="66"/>
      <c r="E55" s="66"/>
      <c r="F55" s="66"/>
      <c r="G55" s="65"/>
      <c r="J55" s="116"/>
    </row>
    <row r="56" spans="7:10" ht="12">
      <c r="G56" s="65"/>
      <c r="I56" s="65"/>
      <c r="J56" s="198"/>
    </row>
    <row r="57" spans="4:10" ht="12">
      <c r="D57" s="48"/>
      <c r="E57" s="48"/>
      <c r="F57" s="48"/>
      <c r="G57" s="63"/>
      <c r="I57" s="65"/>
      <c r="J57" s="197"/>
    </row>
    <row r="58" spans="3:10" ht="12">
      <c r="C58" s="198"/>
      <c r="J58" s="198"/>
    </row>
    <row r="59" ht="12">
      <c r="C59" s="198"/>
    </row>
    <row r="60" ht="12">
      <c r="C60" s="198"/>
    </row>
    <row r="61" ht="12">
      <c r="C61" s="198"/>
    </row>
    <row r="62" ht="12"/>
    <row r="63" ht="12"/>
    <row r="64" ht="12"/>
    <row r="65" ht="12"/>
  </sheetData>
  <mergeCells count="3">
    <mergeCell ref="E14:F14"/>
    <mergeCell ref="E29:F29"/>
    <mergeCell ref="C33:J33"/>
  </mergeCells>
  <printOptions/>
  <pageMargins left="0.75" right="0.75" top="1" bottom="1" header="0.5" footer="0.5"/>
  <pageSetup horizontalDpi="200" verticalDpi="200"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2:AE90"/>
  <sheetViews>
    <sheetView showGridLines="0" workbookViewId="0" topLeftCell="A1"/>
  </sheetViews>
  <sheetFormatPr defaultColWidth="8.8515625" defaultRowHeight="12"/>
  <cols>
    <col min="1" max="2" width="2.7109375" style="56" customWidth="1"/>
    <col min="3" max="3" width="8.8515625" style="56" customWidth="1"/>
    <col min="4" max="4" width="20.8515625" style="56" customWidth="1"/>
    <col min="5" max="9" width="11.28125" style="56" customWidth="1"/>
    <col min="10" max="18" width="6.00390625" style="56" customWidth="1"/>
    <col min="19" max="19" width="16.28125" style="56" customWidth="1"/>
    <col min="20" max="24" width="12.7109375" style="56" customWidth="1"/>
    <col min="25" max="16384" width="8.8515625" style="56" customWidth="1"/>
  </cols>
  <sheetData>
    <row r="1" ht="12"/>
    <row r="2" spans="9:31" ht="12">
      <c r="I2" s="58"/>
      <c r="T2" s="76"/>
      <c r="U2" s="77"/>
      <c r="V2" s="77"/>
      <c r="W2" s="77"/>
      <c r="X2" s="77"/>
      <c r="Y2" s="77"/>
      <c r="Z2" s="77"/>
      <c r="AA2" s="76"/>
      <c r="AB2" s="76"/>
      <c r="AC2" s="78"/>
      <c r="AE2" s="78"/>
    </row>
    <row r="3" spans="3:20" ht="12">
      <c r="C3" s="129" t="s">
        <v>1786</v>
      </c>
      <c r="T3" s="79"/>
    </row>
    <row r="4" spans="3:20" ht="12">
      <c r="C4" s="129" t="s">
        <v>1784</v>
      </c>
      <c r="T4" s="79"/>
    </row>
    <row r="5" ht="12"/>
    <row r="6" ht="16.5">
      <c r="C6" s="118" t="s">
        <v>2020</v>
      </c>
    </row>
    <row r="7" ht="12">
      <c r="C7" s="56" t="s">
        <v>29</v>
      </c>
    </row>
    <row r="8" ht="12"/>
    <row r="9" ht="12"/>
    <row r="10" spans="2:20" ht="36">
      <c r="B10" s="58"/>
      <c r="C10" s="13" t="s">
        <v>1629</v>
      </c>
      <c r="D10" s="58" t="s">
        <v>1628</v>
      </c>
      <c r="E10" s="138" t="s">
        <v>1402</v>
      </c>
      <c r="F10" s="138" t="s">
        <v>1403</v>
      </c>
      <c r="G10" s="138" t="s">
        <v>1404</v>
      </c>
      <c r="H10" s="138" t="s">
        <v>1405</v>
      </c>
      <c r="I10" s="138" t="s">
        <v>1406</v>
      </c>
      <c r="S10" s="29"/>
      <c r="T10" s="58"/>
    </row>
    <row r="11" spans="2:19" ht="12">
      <c r="B11" s="80"/>
      <c r="C11" s="56" t="s">
        <v>1622</v>
      </c>
      <c r="D11" s="123" t="s">
        <v>1955</v>
      </c>
      <c r="E11" s="82">
        <v>62</v>
      </c>
      <c r="F11" s="82">
        <v>28.999999999999996</v>
      </c>
      <c r="G11" s="82">
        <v>3</v>
      </c>
      <c r="H11" s="82">
        <v>2</v>
      </c>
      <c r="I11" s="82">
        <v>4</v>
      </c>
      <c r="S11" s="29"/>
    </row>
    <row r="12" spans="2:19" ht="12">
      <c r="B12" s="80"/>
      <c r="C12" s="56" t="s">
        <v>1632</v>
      </c>
      <c r="D12" s="123" t="s">
        <v>1956</v>
      </c>
      <c r="E12" s="82">
        <v>54</v>
      </c>
      <c r="F12" s="82">
        <v>35</v>
      </c>
      <c r="G12" s="82">
        <v>7.000000000000001</v>
      </c>
      <c r="H12" s="82">
        <v>2</v>
      </c>
      <c r="I12" s="82">
        <v>2</v>
      </c>
      <c r="S12" s="31"/>
    </row>
    <row r="13" spans="2:20" ht="12">
      <c r="B13" s="80"/>
      <c r="C13" s="56" t="s">
        <v>1416</v>
      </c>
      <c r="D13" s="123" t="s">
        <v>1746</v>
      </c>
      <c r="E13" s="82">
        <v>49</v>
      </c>
      <c r="F13" s="82">
        <v>40</v>
      </c>
      <c r="G13" s="82">
        <v>6</v>
      </c>
      <c r="H13" s="82">
        <v>3</v>
      </c>
      <c r="I13" s="82">
        <v>2</v>
      </c>
      <c r="S13" s="29"/>
      <c r="T13" s="58"/>
    </row>
    <row r="14" spans="2:19" ht="12">
      <c r="B14" s="80"/>
      <c r="C14" s="56" t="s">
        <v>1417</v>
      </c>
      <c r="D14" s="123" t="s">
        <v>1957</v>
      </c>
      <c r="E14" s="82">
        <v>42</v>
      </c>
      <c r="F14" s="82">
        <v>47</v>
      </c>
      <c r="G14" s="82">
        <v>4</v>
      </c>
      <c r="H14" s="82">
        <v>2</v>
      </c>
      <c r="I14" s="82">
        <v>5</v>
      </c>
      <c r="S14" s="29"/>
    </row>
    <row r="15" spans="2:19" ht="12">
      <c r="B15" s="80"/>
      <c r="C15" s="56" t="s">
        <v>1631</v>
      </c>
      <c r="D15" s="123" t="s">
        <v>1682</v>
      </c>
      <c r="E15" s="82">
        <v>54</v>
      </c>
      <c r="F15" s="82">
        <v>34</v>
      </c>
      <c r="G15" s="82">
        <v>8</v>
      </c>
      <c r="H15" s="82">
        <v>3</v>
      </c>
      <c r="I15" s="82">
        <v>1</v>
      </c>
      <c r="S15" s="31"/>
    </row>
    <row r="16" spans="2:20" ht="12">
      <c r="B16" s="80"/>
      <c r="C16" s="56" t="s">
        <v>1626</v>
      </c>
      <c r="D16" s="123" t="s">
        <v>1665</v>
      </c>
      <c r="E16" s="82">
        <v>56.99999999999999</v>
      </c>
      <c r="F16" s="82">
        <v>31</v>
      </c>
      <c r="G16" s="82">
        <v>6</v>
      </c>
      <c r="H16" s="82">
        <v>4</v>
      </c>
      <c r="I16" s="82">
        <v>2</v>
      </c>
      <c r="S16" s="29"/>
      <c r="T16" s="58"/>
    </row>
    <row r="17" spans="2:9" ht="12">
      <c r="B17" s="80"/>
      <c r="C17" s="56" t="s">
        <v>1624</v>
      </c>
      <c r="D17" s="123" t="s">
        <v>1663</v>
      </c>
      <c r="E17" s="82">
        <v>54</v>
      </c>
      <c r="F17" s="82">
        <v>34</v>
      </c>
      <c r="G17" s="82">
        <v>5</v>
      </c>
      <c r="H17" s="82">
        <v>4</v>
      </c>
      <c r="I17" s="82">
        <v>3</v>
      </c>
    </row>
    <row r="18" spans="2:9" ht="12">
      <c r="B18" s="80"/>
      <c r="C18" s="56" t="s">
        <v>1625</v>
      </c>
      <c r="D18" s="123" t="s">
        <v>1664</v>
      </c>
      <c r="E18" s="82">
        <v>45</v>
      </c>
      <c r="F18" s="82">
        <v>41</v>
      </c>
      <c r="G18" s="82">
        <v>9</v>
      </c>
      <c r="H18" s="82">
        <v>4</v>
      </c>
      <c r="I18" s="82">
        <v>1</v>
      </c>
    </row>
    <row r="19" spans="2:9" ht="12">
      <c r="B19" s="80"/>
      <c r="C19" s="56" t="s">
        <v>1623</v>
      </c>
      <c r="D19" s="123" t="s">
        <v>2013</v>
      </c>
      <c r="E19" s="82">
        <v>56.99999999999999</v>
      </c>
      <c r="F19" s="82">
        <v>28.999999999999996</v>
      </c>
      <c r="G19" s="82">
        <v>4</v>
      </c>
      <c r="H19" s="82">
        <v>3</v>
      </c>
      <c r="I19" s="82">
        <v>7.000000000000001</v>
      </c>
    </row>
    <row r="20" spans="2:19" ht="12">
      <c r="B20" s="80"/>
      <c r="C20" s="56" t="s">
        <v>1954</v>
      </c>
      <c r="D20" s="123" t="s">
        <v>1959</v>
      </c>
      <c r="E20" s="82">
        <v>28.000000000000004</v>
      </c>
      <c r="F20" s="82">
        <v>56.99999999999999</v>
      </c>
      <c r="G20" s="82">
        <v>8</v>
      </c>
      <c r="H20" s="82">
        <v>2</v>
      </c>
      <c r="I20" s="82">
        <v>5</v>
      </c>
      <c r="S20" s="83"/>
    </row>
    <row r="21" spans="2:25" ht="12">
      <c r="B21" s="80"/>
      <c r="C21" s="56" t="s">
        <v>1963</v>
      </c>
      <c r="D21" s="123" t="s">
        <v>2014</v>
      </c>
      <c r="E21" s="82">
        <v>40</v>
      </c>
      <c r="F21" s="82">
        <v>45</v>
      </c>
      <c r="G21" s="82">
        <v>5</v>
      </c>
      <c r="H21" s="82">
        <v>1</v>
      </c>
      <c r="I21" s="82">
        <v>9</v>
      </c>
      <c r="S21" s="84"/>
      <c r="T21" s="85"/>
      <c r="U21" s="85"/>
      <c r="V21" s="85"/>
      <c r="W21" s="85"/>
      <c r="X21" s="85"/>
      <c r="Y21" s="86"/>
    </row>
    <row r="22" spans="2:25" ht="12">
      <c r="B22" s="80"/>
      <c r="E22" s="82"/>
      <c r="F22" s="82"/>
      <c r="G22" s="82"/>
      <c r="H22" s="82"/>
      <c r="I22" s="82"/>
      <c r="S22" s="84"/>
      <c r="T22" s="85"/>
      <c r="U22" s="85"/>
      <c r="V22" s="85"/>
      <c r="W22" s="85"/>
      <c r="X22" s="85"/>
      <c r="Y22" s="86"/>
    </row>
    <row r="23" spans="2:25" ht="12">
      <c r="B23" s="87"/>
      <c r="C23" s="56" t="s">
        <v>1960</v>
      </c>
      <c r="D23" s="123" t="s">
        <v>1961</v>
      </c>
      <c r="E23" s="82">
        <v>30</v>
      </c>
      <c r="F23" s="82">
        <v>28.000000000000004</v>
      </c>
      <c r="G23" s="82">
        <v>12</v>
      </c>
      <c r="H23" s="82">
        <v>15</v>
      </c>
      <c r="I23" s="82">
        <v>15</v>
      </c>
      <c r="S23" s="84"/>
      <c r="T23" s="86"/>
      <c r="U23" s="86"/>
      <c r="V23" s="86"/>
      <c r="W23" s="86"/>
      <c r="X23" s="86"/>
      <c r="Y23" s="86"/>
    </row>
    <row r="24" spans="2:25" ht="12">
      <c r="B24" s="87"/>
      <c r="C24" s="56" t="s">
        <v>1410</v>
      </c>
      <c r="D24" s="123" t="s">
        <v>1748</v>
      </c>
      <c r="E24" s="82">
        <v>13</v>
      </c>
      <c r="F24" s="82">
        <v>43</v>
      </c>
      <c r="G24" s="82">
        <v>19</v>
      </c>
      <c r="H24" s="82">
        <v>20</v>
      </c>
      <c r="I24" s="82">
        <v>5</v>
      </c>
      <c r="S24" s="84"/>
      <c r="T24" s="85"/>
      <c r="U24" s="85"/>
      <c r="V24" s="85"/>
      <c r="W24" s="85"/>
      <c r="X24" s="85"/>
      <c r="Y24" s="86"/>
    </row>
    <row r="25" spans="2:25" ht="12">
      <c r="B25" s="87"/>
      <c r="C25" s="56" t="s">
        <v>1414</v>
      </c>
      <c r="D25" s="123" t="s">
        <v>1661</v>
      </c>
      <c r="E25" s="82">
        <v>14.000000000000002</v>
      </c>
      <c r="F25" s="82">
        <v>42</v>
      </c>
      <c r="G25" s="82">
        <v>24</v>
      </c>
      <c r="H25" s="82">
        <v>14.000000000000002</v>
      </c>
      <c r="I25" s="82">
        <v>6</v>
      </c>
      <c r="S25" s="84"/>
      <c r="T25" s="86"/>
      <c r="U25" s="86"/>
      <c r="V25" s="86"/>
      <c r="W25" s="86"/>
      <c r="X25" s="86"/>
      <c r="Y25" s="86"/>
    </row>
    <row r="26" spans="2:25" ht="12">
      <c r="B26" s="87"/>
      <c r="C26" s="56" t="s">
        <v>1411</v>
      </c>
      <c r="D26" s="123" t="s">
        <v>1749</v>
      </c>
      <c r="E26" s="82">
        <v>16</v>
      </c>
      <c r="F26" s="82">
        <v>39</v>
      </c>
      <c r="G26" s="82">
        <v>23</v>
      </c>
      <c r="H26" s="82">
        <v>16</v>
      </c>
      <c r="I26" s="82">
        <v>6</v>
      </c>
      <c r="S26" s="84"/>
      <c r="T26" s="85"/>
      <c r="U26" s="85"/>
      <c r="V26" s="85"/>
      <c r="W26" s="85"/>
      <c r="X26" s="85"/>
      <c r="Y26" s="86"/>
    </row>
    <row r="27" spans="2:9" ht="12">
      <c r="B27" s="87"/>
      <c r="C27" s="56" t="s">
        <v>1412</v>
      </c>
      <c r="D27" s="123" t="s">
        <v>1659</v>
      </c>
      <c r="E27" s="82">
        <v>17</v>
      </c>
      <c r="F27" s="82">
        <v>34</v>
      </c>
      <c r="G27" s="82">
        <v>23</v>
      </c>
      <c r="H27" s="82">
        <v>21</v>
      </c>
      <c r="I27" s="82">
        <v>5</v>
      </c>
    </row>
    <row r="28" spans="2:19" ht="12">
      <c r="B28" s="87"/>
      <c r="C28" s="56" t="s">
        <v>1413</v>
      </c>
      <c r="D28" s="123" t="s">
        <v>1660</v>
      </c>
      <c r="E28" s="82">
        <v>11</v>
      </c>
      <c r="F28" s="82">
        <v>39</v>
      </c>
      <c r="G28" s="82">
        <v>25</v>
      </c>
      <c r="H28" s="82">
        <v>16</v>
      </c>
      <c r="I28" s="82">
        <v>9</v>
      </c>
      <c r="S28" s="83"/>
    </row>
    <row r="29" spans="2:19" ht="12">
      <c r="B29" s="87"/>
      <c r="C29" s="56" t="s">
        <v>1606</v>
      </c>
      <c r="D29" s="123" t="s">
        <v>1667</v>
      </c>
      <c r="E29" s="82">
        <v>19</v>
      </c>
      <c r="F29" s="82">
        <v>28.999999999999996</v>
      </c>
      <c r="G29" s="82">
        <v>21</v>
      </c>
      <c r="H29" s="82">
        <v>26</v>
      </c>
      <c r="I29" s="82">
        <v>5</v>
      </c>
      <c r="S29" s="84"/>
    </row>
    <row r="30" spans="2:19" ht="12">
      <c r="B30" s="87"/>
      <c r="C30" s="56" t="s">
        <v>1630</v>
      </c>
      <c r="D30" s="123" t="s">
        <v>1962</v>
      </c>
      <c r="E30" s="82">
        <v>13</v>
      </c>
      <c r="F30" s="82">
        <v>33</v>
      </c>
      <c r="G30" s="82">
        <v>23</v>
      </c>
      <c r="H30" s="82">
        <v>23</v>
      </c>
      <c r="I30" s="82">
        <v>8</v>
      </c>
      <c r="S30" s="84"/>
    </row>
    <row r="31" spans="2:19" ht="12">
      <c r="B31" s="87"/>
      <c r="C31" s="56" t="s">
        <v>1415</v>
      </c>
      <c r="D31" s="123" t="s">
        <v>1662</v>
      </c>
      <c r="E31" s="82">
        <v>9</v>
      </c>
      <c r="F31" s="82">
        <v>26</v>
      </c>
      <c r="G31" s="82">
        <v>23</v>
      </c>
      <c r="H31" s="82">
        <v>34</v>
      </c>
      <c r="I31" s="82">
        <v>8</v>
      </c>
      <c r="S31" s="84"/>
    </row>
    <row r="32" spans="2:19" ht="12">
      <c r="B32" s="87"/>
      <c r="C32" s="123" t="s">
        <v>1605</v>
      </c>
      <c r="D32" s="123" t="s">
        <v>1964</v>
      </c>
      <c r="E32" s="82">
        <v>3.7564836821185437</v>
      </c>
      <c r="F32" s="82">
        <v>23</v>
      </c>
      <c r="G32" s="82">
        <v>26.512967364237088</v>
      </c>
      <c r="H32" s="82">
        <v>40.974065271525824</v>
      </c>
      <c r="I32" s="82">
        <v>5.756483682118544</v>
      </c>
      <c r="S32" s="84"/>
    </row>
    <row r="33" spans="2:19" ht="12">
      <c r="B33" s="81"/>
      <c r="C33" s="123"/>
      <c r="E33" s="82"/>
      <c r="F33" s="82"/>
      <c r="G33" s="82"/>
      <c r="H33" s="82"/>
      <c r="I33" s="82"/>
      <c r="S33" s="84"/>
    </row>
    <row r="34" spans="2:19" ht="24" customHeight="1">
      <c r="B34" s="81"/>
      <c r="C34" s="224" t="s">
        <v>2018</v>
      </c>
      <c r="D34" s="224"/>
      <c r="E34" s="224"/>
      <c r="F34" s="224"/>
      <c r="G34" s="224"/>
      <c r="H34" s="224"/>
      <c r="I34" s="224"/>
      <c r="J34" s="224"/>
      <c r="K34" s="224"/>
      <c r="L34" s="224"/>
      <c r="M34" s="224"/>
      <c r="N34" s="224"/>
      <c r="O34" s="224"/>
      <c r="P34" s="224"/>
      <c r="Q34" s="224"/>
      <c r="S34" s="84"/>
    </row>
    <row r="35" spans="2:20" ht="12">
      <c r="B35" s="81"/>
      <c r="C35" s="39" t="s">
        <v>2031</v>
      </c>
      <c r="E35" s="81"/>
      <c r="F35" s="81"/>
      <c r="G35" s="81"/>
      <c r="H35" s="81"/>
      <c r="I35" s="81"/>
      <c r="S35" s="88"/>
      <c r="T35" s="89"/>
    </row>
    <row r="36" spans="1:20" ht="12">
      <c r="A36" s="38"/>
      <c r="B36" s="81"/>
      <c r="E36" s="81"/>
      <c r="F36" s="81"/>
      <c r="G36" s="81"/>
      <c r="H36" s="81"/>
      <c r="I36" s="81"/>
      <c r="S36" s="90"/>
      <c r="T36" s="39"/>
    </row>
    <row r="37" spans="1:20" ht="12">
      <c r="A37" s="123"/>
      <c r="B37" s="81"/>
      <c r="E37" s="81"/>
      <c r="F37" s="81"/>
      <c r="G37" s="81"/>
      <c r="H37" s="81"/>
      <c r="I37" s="81"/>
      <c r="S37" s="90"/>
      <c r="T37" s="41"/>
    </row>
    <row r="38" spans="1:20" ht="12">
      <c r="A38" s="137"/>
      <c r="B38" s="81"/>
      <c r="E38" s="81"/>
      <c r="F38" s="81"/>
      <c r="G38" s="81"/>
      <c r="H38" s="81"/>
      <c r="I38" s="81"/>
      <c r="S38" s="90"/>
      <c r="T38" s="39"/>
    </row>
    <row r="39" spans="2:20" ht="12">
      <c r="B39" s="81"/>
      <c r="E39" s="81"/>
      <c r="F39" s="81"/>
      <c r="G39" s="81"/>
      <c r="H39" s="81"/>
      <c r="I39" s="81"/>
      <c r="S39" s="90"/>
      <c r="T39" s="42"/>
    </row>
    <row r="40" spans="2:20" ht="12">
      <c r="B40" s="81"/>
      <c r="E40" s="81"/>
      <c r="F40" s="81"/>
      <c r="G40" s="81"/>
      <c r="H40" s="81"/>
      <c r="I40" s="81"/>
      <c r="S40" s="90"/>
      <c r="T40" s="39"/>
    </row>
    <row r="41" spans="2:9" ht="12">
      <c r="B41" s="81"/>
      <c r="E41" s="81"/>
      <c r="F41" s="81"/>
      <c r="G41" s="81"/>
      <c r="H41" s="81"/>
      <c r="I41" s="81"/>
    </row>
    <row r="42" spans="2:9" ht="12">
      <c r="B42" s="81"/>
      <c r="E42" s="81"/>
      <c r="F42" s="81"/>
      <c r="G42" s="81"/>
      <c r="H42" s="81"/>
      <c r="I42" s="81"/>
    </row>
    <row r="43" spans="2:9" ht="12">
      <c r="B43" s="81"/>
      <c r="E43" s="81"/>
      <c r="F43" s="81"/>
      <c r="G43" s="81"/>
      <c r="H43" s="81"/>
      <c r="I43" s="81"/>
    </row>
    <row r="44" spans="2:9" ht="12">
      <c r="B44" s="81"/>
      <c r="E44" s="81"/>
      <c r="F44" s="81"/>
      <c r="G44" s="81"/>
      <c r="H44" s="81"/>
      <c r="I44" s="81"/>
    </row>
    <row r="45" spans="2:9" ht="12">
      <c r="B45" s="81"/>
      <c r="E45" s="81"/>
      <c r="F45" s="81"/>
      <c r="G45" s="81"/>
      <c r="H45" s="81"/>
      <c r="I45" s="81"/>
    </row>
    <row r="46" spans="2:9" ht="12">
      <c r="B46" s="81"/>
      <c r="E46" s="81"/>
      <c r="F46" s="81"/>
      <c r="G46" s="81"/>
      <c r="H46" s="81"/>
      <c r="I46" s="81"/>
    </row>
    <row r="47" spans="2:9" ht="12">
      <c r="B47" s="81"/>
      <c r="E47" s="81"/>
      <c r="F47" s="81"/>
      <c r="G47" s="81"/>
      <c r="H47" s="81"/>
      <c r="I47" s="81"/>
    </row>
    <row r="48" spans="2:9" ht="12">
      <c r="B48" s="81"/>
      <c r="E48" s="81"/>
      <c r="F48" s="81"/>
      <c r="G48" s="81"/>
      <c r="H48" s="81"/>
      <c r="I48" s="81"/>
    </row>
    <row r="49" spans="2:9" ht="12">
      <c r="B49" s="81"/>
      <c r="E49" s="81"/>
      <c r="F49" s="81"/>
      <c r="G49" s="81"/>
      <c r="H49" s="81"/>
      <c r="I49" s="81"/>
    </row>
    <row r="50" spans="2:9" ht="12">
      <c r="B50" s="81"/>
      <c r="E50" s="81"/>
      <c r="F50" s="81"/>
      <c r="G50" s="81"/>
      <c r="H50" s="81"/>
      <c r="I50" s="81"/>
    </row>
    <row r="51" spans="2:9" ht="12">
      <c r="B51" s="81"/>
      <c r="E51" s="81"/>
      <c r="F51" s="81"/>
      <c r="G51" s="81"/>
      <c r="H51" s="81"/>
      <c r="I51" s="81"/>
    </row>
    <row r="52" spans="2:9" ht="12">
      <c r="B52" s="81"/>
      <c r="E52" s="81"/>
      <c r="F52" s="81"/>
      <c r="G52" s="81"/>
      <c r="H52" s="81"/>
      <c r="I52" s="81"/>
    </row>
    <row r="53" spans="2:9" ht="12">
      <c r="B53" s="81"/>
      <c r="E53" s="81"/>
      <c r="F53" s="81"/>
      <c r="G53" s="81"/>
      <c r="H53" s="81"/>
      <c r="I53" s="81"/>
    </row>
    <row r="54" spans="2:9" ht="12">
      <c r="B54" s="81"/>
      <c r="E54" s="81"/>
      <c r="F54" s="81"/>
      <c r="G54" s="81"/>
      <c r="H54" s="81"/>
      <c r="I54" s="81"/>
    </row>
    <row r="55" spans="2:9" ht="12">
      <c r="B55" s="81"/>
      <c r="E55" s="81"/>
      <c r="F55" s="81"/>
      <c r="G55" s="81"/>
      <c r="H55" s="81"/>
      <c r="I55" s="81"/>
    </row>
    <row r="56" spans="2:9" ht="12">
      <c r="B56" s="81"/>
      <c r="E56" s="81"/>
      <c r="F56" s="81"/>
      <c r="G56" s="81"/>
      <c r="H56" s="81"/>
      <c r="I56" s="81"/>
    </row>
    <row r="57" spans="2:9" ht="12">
      <c r="B57" s="81"/>
      <c r="E57" s="81"/>
      <c r="F57" s="81"/>
      <c r="G57" s="81"/>
      <c r="H57" s="81"/>
      <c r="I57" s="81"/>
    </row>
    <row r="58" spans="2:9" ht="12">
      <c r="B58" s="81"/>
      <c r="E58" s="81"/>
      <c r="F58" s="81"/>
      <c r="G58" s="81"/>
      <c r="H58" s="81"/>
      <c r="I58" s="81"/>
    </row>
    <row r="59" spans="2:9" ht="12">
      <c r="B59" s="81"/>
      <c r="E59" s="81"/>
      <c r="F59" s="81"/>
      <c r="G59" s="81"/>
      <c r="H59" s="81"/>
      <c r="I59" s="81"/>
    </row>
    <row r="60" spans="2:9" ht="12">
      <c r="B60" s="81"/>
      <c r="E60" s="81"/>
      <c r="F60" s="81"/>
      <c r="G60" s="81"/>
      <c r="H60" s="81"/>
      <c r="I60" s="81"/>
    </row>
    <row r="61" spans="2:9" ht="12">
      <c r="B61" s="81"/>
      <c r="E61" s="81"/>
      <c r="F61" s="81"/>
      <c r="G61" s="81"/>
      <c r="H61" s="81"/>
      <c r="I61" s="81"/>
    </row>
    <row r="62" spans="2:9" ht="12">
      <c r="B62" s="81"/>
      <c r="E62" s="81"/>
      <c r="F62" s="81"/>
      <c r="G62" s="81"/>
      <c r="H62" s="81"/>
      <c r="I62" s="81"/>
    </row>
    <row r="63" spans="2:9" ht="12">
      <c r="B63" s="81"/>
      <c r="E63" s="81"/>
      <c r="F63" s="81"/>
      <c r="G63" s="81"/>
      <c r="H63" s="81"/>
      <c r="I63" s="81"/>
    </row>
    <row r="64" spans="2:9" ht="12">
      <c r="B64" s="81"/>
      <c r="D64" s="19"/>
      <c r="E64" s="81"/>
      <c r="F64" s="81"/>
      <c r="G64" s="81"/>
      <c r="H64" s="81"/>
      <c r="I64" s="81"/>
    </row>
    <row r="65" spans="2:9" ht="12">
      <c r="B65" s="81"/>
      <c r="E65" s="81"/>
      <c r="F65" s="81"/>
      <c r="G65" s="81"/>
      <c r="H65" s="81"/>
      <c r="I65" s="81"/>
    </row>
    <row r="66" spans="2:9" ht="12">
      <c r="B66" s="81"/>
      <c r="E66" s="81"/>
      <c r="F66" s="81"/>
      <c r="G66" s="81"/>
      <c r="H66" s="81"/>
      <c r="I66" s="81"/>
    </row>
    <row r="67" spans="2:9" ht="12">
      <c r="B67" s="81"/>
      <c r="E67" s="81"/>
      <c r="F67" s="81"/>
      <c r="G67" s="81"/>
      <c r="H67" s="81"/>
      <c r="I67" s="81"/>
    </row>
    <row r="68" spans="2:9" ht="12">
      <c r="B68" s="81"/>
      <c r="E68" s="81"/>
      <c r="F68" s="81"/>
      <c r="G68" s="81"/>
      <c r="H68" s="81"/>
      <c r="I68" s="81"/>
    </row>
    <row r="69" spans="2:9" ht="12">
      <c r="B69" s="81"/>
      <c r="E69" s="81"/>
      <c r="F69" s="81"/>
      <c r="G69" s="81"/>
      <c r="H69" s="81"/>
      <c r="I69" s="81"/>
    </row>
    <row r="70" spans="2:9" ht="12">
      <c r="B70" s="81"/>
      <c r="E70" s="81"/>
      <c r="F70" s="81"/>
      <c r="G70" s="81"/>
      <c r="H70" s="81"/>
      <c r="I70" s="81"/>
    </row>
    <row r="71" spans="2:9" ht="12">
      <c r="B71" s="81"/>
      <c r="E71" s="81"/>
      <c r="F71" s="81"/>
      <c r="G71" s="81"/>
      <c r="H71" s="81"/>
      <c r="I71" s="81"/>
    </row>
    <row r="72" spans="2:9" ht="12">
      <c r="B72" s="81"/>
      <c r="E72" s="81"/>
      <c r="F72" s="81"/>
      <c r="G72" s="81"/>
      <c r="H72" s="81"/>
      <c r="I72" s="81"/>
    </row>
    <row r="73" spans="2:9" ht="12">
      <c r="B73" s="81"/>
      <c r="E73" s="81"/>
      <c r="F73" s="81"/>
      <c r="G73" s="81"/>
      <c r="H73" s="81"/>
      <c r="I73" s="81"/>
    </row>
    <row r="74" spans="2:9" ht="12">
      <c r="B74" s="81"/>
      <c r="E74" s="81"/>
      <c r="F74" s="81"/>
      <c r="G74" s="81"/>
      <c r="H74" s="81"/>
      <c r="I74" s="81"/>
    </row>
    <row r="75" spans="2:9" ht="12">
      <c r="B75" s="81"/>
      <c r="E75" s="81"/>
      <c r="F75" s="81"/>
      <c r="G75" s="81"/>
      <c r="H75" s="81"/>
      <c r="I75" s="81"/>
    </row>
    <row r="76" spans="2:9" ht="12">
      <c r="B76" s="81"/>
      <c r="E76" s="81"/>
      <c r="F76" s="81"/>
      <c r="G76" s="81"/>
      <c r="H76" s="81"/>
      <c r="I76" s="81"/>
    </row>
    <row r="77" spans="2:9" ht="12">
      <c r="B77" s="81"/>
      <c r="E77" s="81"/>
      <c r="F77" s="81"/>
      <c r="G77" s="81"/>
      <c r="H77" s="81"/>
      <c r="I77" s="81"/>
    </row>
    <row r="78" spans="2:9" ht="12">
      <c r="B78" s="81"/>
      <c r="E78" s="81"/>
      <c r="F78" s="81"/>
      <c r="G78" s="81"/>
      <c r="H78" s="81"/>
      <c r="I78" s="81"/>
    </row>
    <row r="79" spans="2:9" ht="12">
      <c r="B79" s="81"/>
      <c r="E79" s="81"/>
      <c r="F79" s="81"/>
      <c r="G79" s="81"/>
      <c r="H79" s="81"/>
      <c r="I79" s="81"/>
    </row>
    <row r="80" spans="2:9" ht="12">
      <c r="B80" s="81"/>
      <c r="E80" s="81"/>
      <c r="F80" s="81"/>
      <c r="G80" s="81"/>
      <c r="H80" s="81"/>
      <c r="I80" s="81"/>
    </row>
    <row r="81" spans="2:9" ht="12">
      <c r="B81" s="81"/>
      <c r="E81" s="81"/>
      <c r="F81" s="81"/>
      <c r="G81" s="81"/>
      <c r="H81" s="81"/>
      <c r="I81" s="81"/>
    </row>
    <row r="82" spans="2:9" ht="12">
      <c r="B82" s="81"/>
      <c r="E82" s="81"/>
      <c r="F82" s="81"/>
      <c r="G82" s="81"/>
      <c r="H82" s="81"/>
      <c r="I82" s="81"/>
    </row>
    <row r="83" spans="2:9" ht="12">
      <c r="B83" s="81"/>
      <c r="E83" s="81"/>
      <c r="F83" s="81"/>
      <c r="G83" s="81"/>
      <c r="H83" s="81"/>
      <c r="I83" s="81"/>
    </row>
    <row r="84" spans="2:9" ht="12">
      <c r="B84" s="81"/>
      <c r="E84" s="81"/>
      <c r="F84" s="81"/>
      <c r="G84" s="81"/>
      <c r="H84" s="81"/>
      <c r="I84" s="81"/>
    </row>
    <row r="85" spans="2:9" ht="12">
      <c r="B85" s="81"/>
      <c r="E85" s="81"/>
      <c r="F85" s="81"/>
      <c r="G85" s="81"/>
      <c r="H85" s="81"/>
      <c r="I85" s="81"/>
    </row>
    <row r="86" spans="2:9" ht="12">
      <c r="B86" s="81"/>
      <c r="E86" s="81"/>
      <c r="F86" s="81"/>
      <c r="G86" s="81"/>
      <c r="H86" s="81"/>
      <c r="I86" s="81"/>
    </row>
    <row r="87" ht="12">
      <c r="I87" s="81"/>
    </row>
    <row r="88" spans="2:9" ht="12">
      <c r="B88" s="91"/>
      <c r="D88" s="92"/>
      <c r="E88" s="92"/>
      <c r="F88" s="92"/>
      <c r="G88" s="92"/>
      <c r="H88" s="92"/>
      <c r="I88" s="81"/>
    </row>
    <row r="90" ht="12">
      <c r="I90" s="93"/>
    </row>
  </sheetData>
  <mergeCells count="1">
    <mergeCell ref="C34:Q34"/>
  </mergeCells>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Albertone</dc:creator>
  <cp:keywords/>
  <dc:description/>
  <cp:lastModifiedBy>Andrew Redpath (INFORMA)</cp:lastModifiedBy>
  <cp:lastPrinted>2012-11-07T09:27:54Z</cp:lastPrinted>
  <dcterms:created xsi:type="dcterms:W3CDTF">2012-11-06T10:50:07Z</dcterms:created>
  <dcterms:modified xsi:type="dcterms:W3CDTF">2014-08-29T14:24:20Z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